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 activeTab="1"/>
  </bookViews>
  <sheets>
    <sheet name="1" sheetId="1" r:id="rId1"/>
    <sheet name="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calcPr calcId="124519"/>
</workbook>
</file>

<file path=xl/calcChain.xml><?xml version="1.0" encoding="utf-8"?>
<calcChain xmlns="http://schemas.openxmlformats.org/spreadsheetml/2006/main">
  <c r="F34" i="2"/>
  <c r="F61" l="1"/>
  <c r="E61"/>
  <c r="D61"/>
  <c r="F59"/>
  <c r="E59"/>
  <c r="D59"/>
  <c r="F56"/>
  <c r="E56"/>
  <c r="D56"/>
  <c r="F54"/>
  <c r="E54"/>
  <c r="D54"/>
  <c r="F51"/>
  <c r="E51"/>
  <c r="D51"/>
  <c r="F49"/>
  <c r="E49"/>
  <c r="D49"/>
  <c r="F44"/>
  <c r="E44"/>
  <c r="D44"/>
  <c r="F42"/>
  <c r="E42"/>
  <c r="D42"/>
  <c r="F39"/>
  <c r="E39"/>
  <c r="D39"/>
  <c r="F37"/>
  <c r="E37"/>
  <c r="D37"/>
  <c r="E34"/>
  <c r="D34"/>
  <c r="F32"/>
  <c r="E32"/>
  <c r="D32"/>
  <c r="F29"/>
  <c r="E29"/>
  <c r="D29"/>
  <c r="F27"/>
  <c r="E27"/>
  <c r="D27"/>
  <c r="F22"/>
  <c r="E22"/>
  <c r="D22"/>
  <c r="F20"/>
  <c r="E20"/>
  <c r="D20"/>
  <c r="F17" l="1"/>
  <c r="E17"/>
  <c r="D17"/>
  <c r="F15"/>
  <c r="E15"/>
  <c r="D15"/>
  <c r="F12" l="1"/>
  <c r="E12"/>
  <c r="D12"/>
  <c r="F10"/>
  <c r="E10"/>
  <c r="D10"/>
  <c r="F7" l="1"/>
  <c r="E7"/>
  <c r="D7"/>
  <c r="E5"/>
  <c r="F5"/>
  <c r="D5"/>
  <c r="F52" i="1" l="1"/>
  <c r="F50"/>
  <c r="E52"/>
  <c r="E50"/>
  <c r="D52"/>
  <c r="D50"/>
  <c r="F47"/>
  <c r="F45"/>
  <c r="E47"/>
  <c r="E45"/>
  <c r="D47"/>
  <c r="D45"/>
  <c r="F42"/>
  <c r="F40"/>
  <c r="E42"/>
  <c r="E40"/>
  <c r="D42"/>
  <c r="D40"/>
  <c r="F37"/>
  <c r="F35"/>
  <c r="E37"/>
  <c r="E35"/>
  <c r="D37"/>
  <c r="D35"/>
  <c r="F23" l="1"/>
  <c r="F21"/>
  <c r="E23"/>
  <c r="E21"/>
  <c r="D23"/>
  <c r="D21"/>
  <c r="F18" l="1"/>
  <c r="F16"/>
  <c r="E18"/>
  <c r="E16"/>
  <c r="D18"/>
  <c r="D16"/>
  <c r="F13" l="1"/>
  <c r="F11"/>
  <c r="E13"/>
  <c r="E11"/>
  <c r="D13"/>
  <c r="D11"/>
  <c r="F8" l="1"/>
  <c r="E8"/>
  <c r="F6"/>
  <c r="E6"/>
  <c r="D8"/>
  <c r="D6"/>
</calcChain>
</file>

<file path=xl/sharedStrings.xml><?xml version="1.0" encoding="utf-8"?>
<sst xmlns="http://schemas.openxmlformats.org/spreadsheetml/2006/main" count="113" uniqueCount="23">
  <si>
    <t>Color</t>
  </si>
  <si>
    <t>№ j</t>
  </si>
  <si>
    <t>Name</t>
  </si>
  <si>
    <t>Yob., Rank</t>
  </si>
  <si>
    <t>Country</t>
  </si>
  <si>
    <t>R</t>
  </si>
  <si>
    <t>B</t>
  </si>
  <si>
    <t>&gt;100</t>
  </si>
  <si>
    <t>RYBAK Yury</t>
  </si>
  <si>
    <t>1979, dvms</t>
  </si>
  <si>
    <t>BLR</t>
  </si>
  <si>
    <t>ISAEV Evgeniy</t>
  </si>
  <si>
    <t>RUS</t>
  </si>
  <si>
    <t>Stage of a cup of the world - X international tournament on SAMBO /M/                                                                              on prizes of general A.A.Aslakhanov</t>
  </si>
  <si>
    <t>FINAL (M)</t>
  </si>
  <si>
    <t>FINAL (F)</t>
  </si>
  <si>
    <t>&gt;80</t>
  </si>
  <si>
    <t>MAISEYENKO Elizaveta</t>
  </si>
  <si>
    <t>1990 ms</t>
  </si>
  <si>
    <t>BARYSIK Yuliya</t>
  </si>
  <si>
    <t>1984 dvms</t>
  </si>
  <si>
    <t>FINAL (C)</t>
  </si>
  <si>
    <t>Stage of a cup of the world - X international tournament on SAMBO                                                                                                                  on prizes of general A.A.Aslakhanov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</si>
</sst>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9"/>
      <name val="Arial Cyr"/>
      <charset val="204"/>
    </font>
    <font>
      <sz val="10"/>
      <name val="Arial Narrow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name val="Arial Narrow"/>
      <family val="2"/>
      <charset val="204"/>
    </font>
    <font>
      <b/>
      <sz val="11"/>
      <color theme="1"/>
      <name val="Calibri"/>
      <family val="2"/>
      <scheme val="minor"/>
    </font>
    <font>
      <sz val="8"/>
      <color theme="1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0" fillId="0" borderId="13" xfId="0" applyBorder="1"/>
    <xf numFmtId="0" fontId="0" fillId="0" borderId="12" xfId="0" applyBorder="1"/>
    <xf numFmtId="0" fontId="0" fillId="0" borderId="0" xfId="0" applyBorder="1"/>
    <xf numFmtId="0" fontId="0" fillId="0" borderId="14" xfId="0" applyBorder="1"/>
    <xf numFmtId="0" fontId="14" fillId="0" borderId="0" xfId="0" applyFont="1"/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4" fontId="5" fillId="2" borderId="5" xfId="1" applyFont="1" applyFill="1" applyBorder="1" applyAlignment="1">
      <alignment horizontal="center" vertical="center" wrapText="1"/>
    </xf>
    <xf numFmtId="44" fontId="5" fillId="2" borderId="7" xfId="1" applyFont="1" applyFill="1" applyBorder="1" applyAlignment="1">
      <alignment horizontal="center" vertical="center" wrapText="1"/>
    </xf>
    <xf numFmtId="0" fontId="4" fillId="0" borderId="3" xfId="2" applyFont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2" applyFont="1" applyFill="1" applyBorder="1" applyAlignment="1" applyProtection="1">
      <alignment horizontal="left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44" fontId="5" fillId="3" borderId="8" xfId="1" applyFont="1" applyFill="1" applyBorder="1" applyAlignment="1">
      <alignment horizontal="center" vertical="center" wrapText="1"/>
    </xf>
    <xf numFmtId="0" fontId="6" fillId="0" borderId="4" xfId="2" applyFont="1" applyFill="1" applyBorder="1" applyAlignment="1" applyProtection="1">
      <alignment horizontal="left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3" fillId="0" borderId="5" xfId="2" applyFont="1" applyBorder="1" applyAlignment="1" applyProtection="1">
      <alignment horizontal="center" vertical="center" wrapText="1"/>
    </xf>
    <xf numFmtId="0" fontId="3" fillId="0" borderId="6" xfId="0" applyFont="1" applyBorder="1"/>
    <xf numFmtId="0" fontId="3" fillId="0" borderId="1" xfId="2" applyFont="1" applyBorder="1" applyAlignment="1" applyProtection="1">
      <alignment horizontal="center" vertical="center" wrapText="1"/>
    </xf>
    <xf numFmtId="0" fontId="3" fillId="0" borderId="2" xfId="0" applyFont="1" applyBorder="1"/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 horizontal="right" vertical="center" textRotation="90" wrapText="1"/>
    </xf>
    <xf numFmtId="0" fontId="11" fillId="0" borderId="3" xfId="2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4" fontId="5" fillId="2" borderId="3" xfId="1" applyFont="1" applyFill="1" applyBorder="1" applyAlignment="1">
      <alignment horizontal="center" vertical="center" wrapText="1"/>
    </xf>
    <xf numFmtId="0" fontId="4" fillId="0" borderId="8" xfId="2" applyFont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1" fillId="0" borderId="3" xfId="2" applyFont="1" applyFill="1" applyBorder="1" applyAlignment="1" applyProtection="1">
      <alignment horizontal="left" vertical="center" wrapText="1"/>
    </xf>
    <xf numFmtId="0" fontId="11" fillId="0" borderId="4" xfId="2" applyFont="1" applyFill="1" applyBorder="1" applyAlignment="1" applyProtection="1">
      <alignment horizontal="left" vertical="center" wrapText="1"/>
    </xf>
    <xf numFmtId="0" fontId="11" fillId="0" borderId="4" xfId="2" applyFont="1" applyFill="1" applyBorder="1" applyAlignment="1" applyProtection="1">
      <alignment horizontal="center" vertical="center" wrapText="1"/>
    </xf>
    <xf numFmtId="44" fontId="5" fillId="3" borderId="3" xfId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/>
    </xf>
    <xf numFmtId="0" fontId="15" fillId="0" borderId="3" xfId="2" applyFont="1" applyBorder="1" applyAlignment="1" applyProtection="1">
      <alignment horizontal="center" vertical="center" wrapText="1"/>
    </xf>
    <xf numFmtId="0" fontId="15" fillId="0" borderId="3" xfId="0" applyFont="1" applyBorder="1"/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142875</xdr:rowOff>
    </xdr:from>
    <xdr:to>
      <xdr:col>11</xdr:col>
      <xdr:colOff>685800</xdr:colOff>
      <xdr:row>1</xdr:row>
      <xdr:rowOff>219075</xdr:rowOff>
    </xdr:to>
    <xdr:grpSp>
      <xdr:nvGrpSpPr>
        <xdr:cNvPr id="2" name="Group 33"/>
        <xdr:cNvGrpSpPr>
          <a:grpSpLocks/>
        </xdr:cNvGrpSpPr>
      </xdr:nvGrpSpPr>
      <xdr:grpSpPr bwMode="auto">
        <a:xfrm>
          <a:off x="5238750" y="142875"/>
          <a:ext cx="1200150" cy="685800"/>
          <a:chOff x="6" y="3"/>
          <a:chExt cx="126" cy="72"/>
        </a:xfrm>
      </xdr:grpSpPr>
      <xdr:pic>
        <xdr:nvPicPr>
          <xdr:cNvPr id="3" name="Picture 31" descr="Аслаханов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79" y="5"/>
            <a:ext cx="53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2" descr="fias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6000" contrast="-6000"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2308" r="7179" b="3314"/>
          <a:stretch>
            <a:fillRect/>
          </a:stretch>
        </xdr:blipFill>
        <xdr:spPr bwMode="auto">
          <a:xfrm>
            <a:off x="6" y="3"/>
            <a:ext cx="64" cy="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40;&#1089;&#1083;&#1072;&#1093;&#1072;&#1085;&#1086;&#1074;%202011\&#1040;&#1057;&#1051;&#1040;&#1061;&#1040;&#1053;&#1054;%202011%20&#1052;&#1091;&#1078;&#1095;&#1080;&#1085;&#1099;\&#1055;&#1088;&#1086;&#1090;&#1086;&#1082;&#1086;&#1083;&#1099;\&#1042;&#1045;&#1057;&#1054;&#1042;&#1067;&#1045;\5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42;&#1045;&#1057;&#1054;&#1042;&#1067;&#1045;%202\6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42;&#1045;&#1057;&#1054;&#1042;&#1067;&#1045;%202\8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42;&#1045;&#1057;&#1054;&#1042;&#1067;&#1045;%202\10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40;&#1089;&#1083;&#1072;&#1093;%202%20&#1076;&#1077;&#1085;&#1100;\&#1046;&#1077;&#1085;&#1097;&#1080;&#1085;&#1099;\&#1055;&#1088;&#1086;&#1090;&#1086;&#1082;&#1086;&#1083;&#1099;\&#1042;&#1045;&#1057;&#1054;&#1042;&#1067;&#1045;\5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40;&#1089;&#1083;&#1072;&#1093;%202%20&#1076;&#1077;&#1085;&#1100;\&#1046;&#1077;&#1085;&#1097;&#1080;&#1085;&#1099;\&#1055;&#1088;&#1086;&#1090;&#1086;&#1082;&#1086;&#1083;&#1099;\&#1042;&#1045;&#1057;&#1054;&#1042;&#1067;&#1045;\6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40;&#1089;&#1083;&#1072;&#1093;%202%20&#1076;&#1077;&#1085;&#1100;\&#1046;&#1077;&#1085;&#1097;&#1080;&#1085;&#1099;\&#1055;&#1088;&#1086;&#1090;&#1086;&#1082;&#1086;&#1083;&#1099;\&#1042;&#1045;&#1057;&#1054;&#1042;&#1067;&#1045;\6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40;&#1089;&#1083;&#1072;&#1093;%202%20&#1076;&#1077;&#1085;&#1100;\&#1046;&#1077;&#1085;&#1097;&#1080;&#1085;&#1099;\&#1055;&#1088;&#1086;&#1090;&#1086;&#1082;&#1086;&#1083;&#1099;\&#1042;&#1045;&#1057;&#1054;&#1042;&#1067;&#1045;\8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40;&#1089;&#1083;&#1072;&#1093;%202%20&#1076;&#1077;&#1085;&#1100;\&#1041;&#1086;&#1077;&#1074;&#1086;&#1077;%20&#1089;&#1072;&#1084;&#1073;&#1086;\&#1055;&#1088;&#1086;&#1090;&#1086;&#1082;&#1086;&#1083;&#1099;\&#1053;&#1086;&#1074;&#1072;&#1103;%20&#1087;&#1072;&#1087;&#1082;&#1072;\6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40;&#1089;&#1083;&#1072;&#1093;%202%20&#1076;&#1077;&#1085;&#1100;\&#1041;&#1086;&#1077;&#1074;&#1086;&#1077;%20&#1089;&#1072;&#1084;&#1073;&#1086;\&#1055;&#1088;&#1086;&#1090;&#1086;&#1082;&#1086;&#1083;&#1099;\&#1053;&#1086;&#1074;&#1072;&#1103;%20&#1087;&#1072;&#1087;&#1082;&#1072;\82.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40;&#1089;&#1083;&#1072;&#1093;%202%20&#1076;&#1077;&#1085;&#1100;\&#1041;&#1086;&#1077;&#1074;&#1086;&#1077;%20&#1089;&#1072;&#1084;&#1073;&#1086;\&#1055;&#1088;&#1086;&#1090;&#1086;&#1082;&#1086;&#1083;&#1099;\&#1053;&#1086;&#1074;&#1072;&#1103;%20&#1087;&#1072;&#1087;&#1082;&#1072;\1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40;&#1089;&#1083;&#1072;&#1093;&#1072;&#1085;&#1086;&#1074;%202011\&#1040;&#1057;&#1051;&#1040;&#1061;&#1040;&#1053;&#1054;%202011%20&#1052;&#1091;&#1078;&#1095;&#1080;&#1085;&#1099;\&#1055;&#1088;&#1086;&#1090;&#1086;&#1082;&#1086;&#1083;&#1099;\&#1042;&#1045;&#1057;&#1054;&#1042;&#1067;&#1045;\6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40;&#1089;&#1083;&#1072;&#1093;&#1072;&#1085;&#1086;&#1074;%202011\&#1040;&#1057;&#1051;&#1040;&#1061;&#1040;&#1053;&#1054;%202011%20&#1052;&#1091;&#1078;&#1095;&#1080;&#1085;&#1099;\&#1055;&#1088;&#1086;&#1090;&#1086;&#1082;&#1086;&#1083;&#1099;\&#1042;&#1045;&#1057;&#1054;&#1042;&#1067;&#1045;\7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40;&#1089;&#1083;&#1072;&#1093;&#1072;&#1085;&#1086;&#1074;%202011\&#1040;&#1057;&#1051;&#1040;&#1061;&#1040;&#1053;&#1054;%202011%20&#1052;&#1091;&#1078;&#1095;&#1080;&#1085;&#1099;\&#1055;&#1088;&#1086;&#1090;&#1086;&#1082;&#1086;&#1083;&#1099;\&#1042;&#1045;&#1057;&#1054;&#1042;&#1067;&#1045;\9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46;&#1077;&#1085;&#1097;&#1080;&#1085;&#1099;\&#1055;&#1088;&#1086;&#1090;&#1086;&#1082;&#1086;&#1083;&#1099;\&#1042;&#1045;&#1057;&#1054;&#1042;&#1067;&#1045;\4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46;&#1077;&#1085;&#1097;&#1080;&#1085;&#1099;\&#1055;&#1088;&#1086;&#1090;&#1086;&#1082;&#1086;&#1083;&#1099;\&#1042;&#1045;&#1057;&#1054;&#1042;&#1067;&#1045;\5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46;&#1077;&#1085;&#1097;&#1080;&#1085;&#1099;\&#1055;&#1088;&#1086;&#1090;&#1086;&#1082;&#1086;&#1083;&#1099;\&#1042;&#1045;&#1057;&#1054;&#1042;&#1067;&#1045;\6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46;&#1077;&#1085;&#1097;&#1080;&#1085;&#1099;\&#1055;&#1088;&#1086;&#1090;&#1086;&#1082;&#1086;&#1083;&#1099;\&#1042;&#1045;&#1057;&#1054;&#1042;&#1067;&#1045;\7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42;&#1045;&#1057;&#1054;&#1042;&#1067;&#1045;%202\5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ОВЫЙ"/>
      <sheetName val="наградной лист"/>
      <sheetName val="пр.хода"/>
    </sheetNames>
    <sheetDataSet>
      <sheetData sheetId="0">
        <row r="13">
          <cell r="C13" t="str">
            <v>MONGUSH Albert</v>
          </cell>
          <cell r="D13" t="str">
            <v>1989, ms</v>
          </cell>
          <cell r="E13" t="str">
            <v>RUS</v>
          </cell>
        </row>
        <row r="15">
          <cell r="C15" t="str">
            <v>UNDAGANOV Medet</v>
          </cell>
          <cell r="D15" t="str">
            <v>1986, msic</v>
          </cell>
          <cell r="E15" t="str">
            <v>KAZ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наградной лист"/>
      <sheetName val="пр.хода"/>
    </sheetNames>
    <sheetDataSet>
      <sheetData sheetId="0"/>
      <sheetData sheetId="1"/>
      <sheetData sheetId="2"/>
      <sheetData sheetId="3"/>
      <sheetData sheetId="4">
        <row r="36">
          <cell r="B36" t="str">
            <v>KAZARYAN Tegran</v>
          </cell>
          <cell r="C36" t="str">
            <v>1987, ms</v>
          </cell>
          <cell r="D36" t="str">
            <v>UKR</v>
          </cell>
        </row>
        <row r="54">
          <cell r="B54" t="str">
            <v>DAVYDOV Denis</v>
          </cell>
          <cell r="C54" t="str">
            <v>1987, msic</v>
          </cell>
          <cell r="D54" t="str">
            <v>RUS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наградной лист"/>
      <sheetName val="пр.хода"/>
    </sheetNames>
    <sheetDataSet>
      <sheetData sheetId="0"/>
      <sheetData sheetId="1"/>
      <sheetData sheetId="2"/>
      <sheetData sheetId="3"/>
      <sheetData sheetId="4">
        <row r="12">
          <cell r="B12" t="str">
            <v>ABDULGANILOV Magomed</v>
          </cell>
          <cell r="C12" t="str">
            <v>1977, msic</v>
          </cell>
          <cell r="D12" t="str">
            <v>BLR</v>
          </cell>
        </row>
        <row r="58">
          <cell r="B58" t="str">
            <v>SAPOZHNIKOV Sergey</v>
          </cell>
          <cell r="C58" t="str">
            <v>1981, ms</v>
          </cell>
          <cell r="D58" t="str">
            <v>RUS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ОВЫЙ"/>
      <sheetName val="наградной лист"/>
      <sheetName val="пр.хода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B10" t="str">
            <v>OSIPENKO Artem</v>
          </cell>
          <cell r="C10" t="str">
            <v>1988, msic</v>
          </cell>
          <cell r="D10" t="str">
            <v>RUS</v>
          </cell>
        </row>
        <row r="28">
          <cell r="B28" t="str">
            <v>SIOMACHKIN Yauhen</v>
          </cell>
          <cell r="C28" t="str">
            <v>1981, msic</v>
          </cell>
          <cell r="D28" t="str">
            <v>BLR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наградной лист"/>
      <sheetName val="пр.х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 t="str">
            <v>MOLCHANOVA Maria</v>
          </cell>
          <cell r="C6" t="str">
            <v>1988 msic</v>
          </cell>
          <cell r="D6" t="str">
            <v>RUS</v>
          </cell>
        </row>
        <row r="18">
          <cell r="B18" t="str">
            <v>BABAMURATOVA Gulbadam</v>
          </cell>
          <cell r="C18" t="str">
            <v>1991 msic</v>
          </cell>
          <cell r="D18" t="str">
            <v>TKM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наградной лист"/>
      <sheetName val="пр.х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B6" t="str">
            <v>KONDRATEVA Olesya</v>
          </cell>
          <cell r="C6" t="str">
            <v>1983 msic</v>
          </cell>
          <cell r="D6" t="str">
            <v>RUS</v>
          </cell>
        </row>
        <row r="20">
          <cell r="B20" t="str">
            <v>PRAKAPENKA Katsiarina</v>
          </cell>
          <cell r="C20" t="str">
            <v>1980 msic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наградной лист"/>
      <sheetName val="пр.х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B12" t="str">
            <v>AMILIANAVA Iryna</v>
          </cell>
          <cell r="C12" t="str">
            <v>1987 ms</v>
          </cell>
          <cell r="D12" t="str">
            <v>BLR</v>
          </cell>
        </row>
        <row r="16">
          <cell r="B16" t="str">
            <v>KORMILTSEVA Marina</v>
          </cell>
          <cell r="C16" t="str">
            <v>1988 ms</v>
          </cell>
          <cell r="D16" t="str">
            <v>RUS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наградной лист"/>
      <sheetName val="пр.х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 t="str">
            <v>KAZANTSEVA Natalya</v>
          </cell>
          <cell r="C6" t="str">
            <v>1981 msic</v>
          </cell>
          <cell r="D6" t="str">
            <v>RUS</v>
          </cell>
        </row>
        <row r="20">
          <cell r="B20" t="str">
            <v>SUBBOTINA Anna</v>
          </cell>
          <cell r="C20" t="str">
            <v>1982 msic</v>
          </cell>
          <cell r="D20" t="str">
            <v>RUS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наградной лист"/>
      <sheetName val="пр.х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B10" t="str">
            <v>DOVLETOV Tirkesh</v>
          </cell>
          <cell r="C10" t="str">
            <v>1992 msic</v>
          </cell>
          <cell r="D10" t="str">
            <v>TKM</v>
          </cell>
        </row>
        <row r="18">
          <cell r="B18" t="str">
            <v>DULMAEV Viktor</v>
          </cell>
          <cell r="C18" t="str">
            <v>1986 ms</v>
          </cell>
          <cell r="D18" t="str">
            <v>RUS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ОВЫЙ"/>
      <sheetName val="наградной лист"/>
      <sheetName val="пр.хода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8">
          <cell r="B18" t="str">
            <v>ALIKHANJV Abusun`yan</v>
          </cell>
          <cell r="C18" t="str">
            <v>1989 cms</v>
          </cell>
          <cell r="D18" t="str">
            <v>RUS</v>
          </cell>
        </row>
        <row r="24">
          <cell r="B24" t="str">
            <v xml:space="preserve">KERIMOV Murad </v>
          </cell>
          <cell r="C24" t="str">
            <v>1987 msik</v>
          </cell>
          <cell r="D24" t="str">
            <v>RUS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наградной лист"/>
      <sheetName val="пр.хода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MOKHNATKIN Mikhail</v>
          </cell>
          <cell r="C6" t="str">
            <v>1990 ms</v>
          </cell>
          <cell r="D6" t="str">
            <v>RUS</v>
          </cell>
        </row>
        <row r="18">
          <cell r="B18" t="str">
            <v>FUTIN Maxim</v>
          </cell>
          <cell r="C18" t="str">
            <v>1990 ms</v>
          </cell>
          <cell r="D18" t="str">
            <v>RUS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наградной лист"/>
      <sheetName val="пр.хода"/>
    </sheetNames>
    <sheetDataSet>
      <sheetData sheetId="0"/>
      <sheetData sheetId="1">
        <row r="13">
          <cell r="C13" t="str">
            <v>MUDRANOV Aslan</v>
          </cell>
          <cell r="D13" t="str">
            <v>1987, ms</v>
          </cell>
          <cell r="E13" t="str">
            <v>RUS</v>
          </cell>
        </row>
        <row r="15">
          <cell r="C15" t="str">
            <v>ZHAINAKOV Dauren</v>
          </cell>
          <cell r="D15" t="str">
            <v>1985, msic</v>
          </cell>
          <cell r="E15" t="str">
            <v>KAZ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наградной лист"/>
      <sheetName val="пр.хода"/>
    </sheetNames>
    <sheetDataSet>
      <sheetData sheetId="0"/>
      <sheetData sheetId="1">
        <row r="13">
          <cell r="C13" t="str">
            <v>LEBEDEV Ilia</v>
          </cell>
          <cell r="D13" t="str">
            <v>1982, msic</v>
          </cell>
          <cell r="E13" t="str">
            <v>RUS</v>
          </cell>
        </row>
        <row r="15">
          <cell r="C15" t="str">
            <v>BABYCHUK Dmitry</v>
          </cell>
          <cell r="D15">
            <v>1984</v>
          </cell>
          <cell r="E15" t="str">
            <v>UKR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наградной лист"/>
      <sheetName val="пр.хода"/>
    </sheetNames>
    <sheetDataSet>
      <sheetData sheetId="0"/>
      <sheetData sheetId="1">
        <row r="13">
          <cell r="C13" t="str">
            <v>VAKAEV Sheykh-Magomed</v>
          </cell>
          <cell r="D13" t="str">
            <v>1987, msic</v>
          </cell>
          <cell r="E13" t="str">
            <v>RUS</v>
          </cell>
        </row>
        <row r="15">
          <cell r="C15" t="str">
            <v>KAZUSIONAK Andrei</v>
          </cell>
          <cell r="D15" t="str">
            <v>1984, msic</v>
          </cell>
          <cell r="E15" t="str">
            <v>BLR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наградной лист"/>
      <sheetName val="пр.хода"/>
    </sheetNames>
    <sheetDataSet>
      <sheetData sheetId="0"/>
      <sheetData sheetId="1">
        <row r="14">
          <cell r="C14" t="str">
            <v>BONDAREVA Elena</v>
          </cell>
          <cell r="D14" t="str">
            <v>1985 msic</v>
          </cell>
          <cell r="E14" t="str">
            <v>RUS</v>
          </cell>
        </row>
        <row r="16">
          <cell r="C16" t="str">
            <v>STSIASHENKA Yuliya</v>
          </cell>
          <cell r="D16" t="str">
            <v>1988 ms</v>
          </cell>
          <cell r="E16" t="str">
            <v>BLR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ОВЫЙ"/>
      <sheetName val="наградной лист"/>
      <sheetName val="пр.хода"/>
    </sheetNames>
    <sheetDataSet>
      <sheetData sheetId="0">
        <row r="13">
          <cell r="C13" t="str">
            <v>ALIEVA Diana</v>
          </cell>
          <cell r="D13" t="str">
            <v>1989 ms</v>
          </cell>
          <cell r="E13" t="str">
            <v>RUS</v>
          </cell>
        </row>
        <row r="15">
          <cell r="C15" t="str">
            <v>ZALETSKAYA Hanna</v>
          </cell>
          <cell r="D15" t="str">
            <v>1987 ms</v>
          </cell>
          <cell r="E15" t="str">
            <v>BLR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ОВЫЙ"/>
      <sheetName val="наградной лист"/>
      <sheetName val="пр.хода"/>
    </sheetNames>
    <sheetDataSet>
      <sheetData sheetId="0">
        <row r="13">
          <cell r="C13" t="str">
            <v>ONOPRIENKO Ekaterina</v>
          </cell>
          <cell r="D13" t="str">
            <v>1987 msic</v>
          </cell>
          <cell r="E13" t="str">
            <v>RUS</v>
          </cell>
        </row>
        <row r="15">
          <cell r="C15" t="str">
            <v>SAYKO Elena</v>
          </cell>
          <cell r="D15">
            <v>1987</v>
          </cell>
          <cell r="E15" t="str">
            <v>UKR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ОВЫЙ"/>
      <sheetName val="наградной лист"/>
      <sheetName val="пр.хода"/>
    </sheetNames>
    <sheetDataSet>
      <sheetData sheetId="0">
        <row r="13">
          <cell r="C13" t="str">
            <v>GALYANT Svetlana</v>
          </cell>
          <cell r="D13" t="str">
            <v>1973 dvms</v>
          </cell>
          <cell r="E13" t="str">
            <v>RUS</v>
          </cell>
        </row>
        <row r="15">
          <cell r="C15" t="str">
            <v>SAVENKO Tatiana</v>
          </cell>
          <cell r="D15">
            <v>1987</v>
          </cell>
          <cell r="E15" t="str">
            <v>UKR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."/>
      <sheetName val="полуфинал"/>
      <sheetName val="Стартовый"/>
      <sheetName val="наградной лист"/>
      <sheetName val="пр.хода"/>
    </sheetNames>
    <sheetDataSet>
      <sheetData sheetId="0"/>
      <sheetData sheetId="1"/>
      <sheetData sheetId="2"/>
      <sheetData sheetId="3"/>
      <sheetData sheetId="4">
        <row r="8">
          <cell r="B8" t="str">
            <v>BAIBATYROV Erbolat</v>
          </cell>
          <cell r="C8" t="str">
            <v>1986, dvms</v>
          </cell>
          <cell r="D8" t="str">
            <v>KAZ</v>
          </cell>
        </row>
        <row r="50">
          <cell r="B50" t="str">
            <v>BEKETOV Tolobek</v>
          </cell>
          <cell r="C50" t="str">
            <v>1987, ms</v>
          </cell>
          <cell r="D50" t="str">
            <v>RUS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sqref="A1:XFD1048576"/>
    </sheetView>
  </sheetViews>
  <sheetFormatPr defaultRowHeight="15"/>
  <cols>
    <col min="4" max="4" width="30.28515625" customWidth="1"/>
  </cols>
  <sheetData>
    <row r="1" spans="1:6" ht="48" customHeight="1">
      <c r="A1" s="29" t="s">
        <v>13</v>
      </c>
      <c r="B1" s="29"/>
      <c r="C1" s="29"/>
      <c r="D1" s="29"/>
      <c r="E1" s="29"/>
      <c r="F1" s="29"/>
    </row>
    <row r="2" spans="1:6" ht="21">
      <c r="A2" s="30" t="s">
        <v>14</v>
      </c>
      <c r="B2" s="30"/>
      <c r="C2" s="30"/>
      <c r="D2" s="30"/>
      <c r="E2" s="30"/>
      <c r="F2" s="30"/>
    </row>
    <row r="3" spans="1:6" ht="12" customHeight="1" thickBot="1"/>
    <row r="4" spans="1:6" ht="12" customHeight="1">
      <c r="A4" s="10">
        <v>52</v>
      </c>
      <c r="B4" s="22" t="s">
        <v>0</v>
      </c>
      <c r="C4" s="24" t="s">
        <v>1</v>
      </c>
      <c r="D4" s="24" t="s">
        <v>2</v>
      </c>
      <c r="E4" s="24" t="s">
        <v>3</v>
      </c>
      <c r="F4" s="24" t="s">
        <v>4</v>
      </c>
    </row>
    <row r="5" spans="1:6" ht="12" customHeight="1" thickBot="1">
      <c r="A5" s="11"/>
      <c r="B5" s="23" t="s">
        <v>0</v>
      </c>
      <c r="C5" s="25" t="s">
        <v>1</v>
      </c>
      <c r="D5" s="25" t="s">
        <v>2</v>
      </c>
      <c r="E5" s="25" t="s">
        <v>3</v>
      </c>
      <c r="F5" s="25" t="s">
        <v>4</v>
      </c>
    </row>
    <row r="6" spans="1:6" ht="12" customHeight="1">
      <c r="A6" s="11"/>
      <c r="B6" s="13" t="s">
        <v>5</v>
      </c>
      <c r="C6" s="15">
        <v>5</v>
      </c>
      <c r="D6" s="17" t="str">
        <f>[1]полуфинал!$C$13</f>
        <v>MONGUSH Albert</v>
      </c>
      <c r="E6" s="18" t="str">
        <f>[1]полуфинал!$D$13</f>
        <v>1989, ms</v>
      </c>
      <c r="F6" s="18" t="str">
        <f>[1]полуфинал!$E$13</f>
        <v>RUS</v>
      </c>
    </row>
    <row r="7" spans="1:6" ht="12" customHeight="1">
      <c r="A7" s="11"/>
      <c r="B7" s="14"/>
      <c r="C7" s="16"/>
      <c r="D7" s="20"/>
      <c r="E7" s="21"/>
      <c r="F7" s="21"/>
    </row>
    <row r="8" spans="1:6" ht="12" customHeight="1">
      <c r="A8" s="11"/>
      <c r="B8" s="19" t="s">
        <v>6</v>
      </c>
      <c r="C8" s="15">
        <v>4</v>
      </c>
      <c r="D8" s="17" t="str">
        <f>[1]полуфинал!$C$15</f>
        <v>UNDAGANOV Medet</v>
      </c>
      <c r="E8" s="18" t="str">
        <f>[1]полуфинал!$D$15</f>
        <v>1986, msic</v>
      </c>
      <c r="F8" s="18" t="str">
        <f>[1]полуфинал!$E$15</f>
        <v>KAZ</v>
      </c>
    </row>
    <row r="9" spans="1:6" ht="12" customHeight="1" thickBot="1">
      <c r="A9" s="12"/>
      <c r="B9" s="19"/>
      <c r="C9" s="16"/>
      <c r="D9" s="17"/>
      <c r="E9" s="18"/>
      <c r="F9" s="18"/>
    </row>
    <row r="10" spans="1:6" ht="12" customHeight="1" thickBot="1">
      <c r="E10" s="1"/>
      <c r="F10" s="1"/>
    </row>
    <row r="11" spans="1:6" ht="12" customHeight="1">
      <c r="A11" s="26">
        <v>62</v>
      </c>
      <c r="B11" s="13" t="s">
        <v>5</v>
      </c>
      <c r="C11" s="15">
        <v>7</v>
      </c>
      <c r="D11" s="17" t="str">
        <f>[2]полуфинал!$C$13</f>
        <v>MUDRANOV Aslan</v>
      </c>
      <c r="E11" s="18" t="str">
        <f>[2]полуфинал!$D$13</f>
        <v>1987, ms</v>
      </c>
      <c r="F11" s="18" t="str">
        <f>[2]полуфинал!$E$13</f>
        <v>RUS</v>
      </c>
    </row>
    <row r="12" spans="1:6" ht="12" customHeight="1">
      <c r="A12" s="27"/>
      <c r="B12" s="14"/>
      <c r="C12" s="16"/>
      <c r="D12" s="17"/>
      <c r="E12" s="18"/>
      <c r="F12" s="18"/>
    </row>
    <row r="13" spans="1:6" ht="12" customHeight="1">
      <c r="A13" s="27"/>
      <c r="B13" s="19" t="s">
        <v>6</v>
      </c>
      <c r="C13" s="15">
        <v>4</v>
      </c>
      <c r="D13" s="17" t="str">
        <f>[2]полуфинал!$C$15</f>
        <v>ZHAINAKOV Dauren</v>
      </c>
      <c r="E13" s="18" t="str">
        <f>[2]полуфинал!$D$15</f>
        <v>1985, msic</v>
      </c>
      <c r="F13" s="18" t="str">
        <f>[2]полуфинал!$E$15</f>
        <v>KAZ</v>
      </c>
    </row>
    <row r="14" spans="1:6" ht="12" customHeight="1" thickBot="1">
      <c r="A14" s="28"/>
      <c r="B14" s="19"/>
      <c r="C14" s="16"/>
      <c r="D14" s="17"/>
      <c r="E14" s="18"/>
      <c r="F14" s="18"/>
    </row>
    <row r="15" spans="1:6" ht="12" customHeight="1" thickBot="1">
      <c r="E15" s="1"/>
      <c r="F15" s="1"/>
    </row>
    <row r="16" spans="1:6" ht="12" customHeight="1">
      <c r="A16" s="26">
        <v>74</v>
      </c>
      <c r="B16" s="13" t="s">
        <v>5</v>
      </c>
      <c r="C16" s="15">
        <v>19</v>
      </c>
      <c r="D16" s="17" t="str">
        <f>[3]полуфинал!$C$13</f>
        <v>LEBEDEV Ilia</v>
      </c>
      <c r="E16" s="18" t="str">
        <f>[3]полуфинал!$D$13</f>
        <v>1982, msic</v>
      </c>
      <c r="F16" s="18" t="str">
        <f>[3]полуфинал!$E$13</f>
        <v>RUS</v>
      </c>
    </row>
    <row r="17" spans="1:6" ht="12" customHeight="1">
      <c r="A17" s="27"/>
      <c r="B17" s="14"/>
      <c r="C17" s="16"/>
      <c r="D17" s="17"/>
      <c r="E17" s="18"/>
      <c r="F17" s="18"/>
    </row>
    <row r="18" spans="1:6" ht="12" customHeight="1">
      <c r="A18" s="27"/>
      <c r="B18" s="19" t="s">
        <v>6</v>
      </c>
      <c r="C18" s="15">
        <v>16</v>
      </c>
      <c r="D18" s="17" t="str">
        <f>[3]полуфинал!$C$15</f>
        <v>BABYCHUK Dmitry</v>
      </c>
      <c r="E18" s="18">
        <f>[3]полуфинал!$D$15</f>
        <v>1984</v>
      </c>
      <c r="F18" s="18" t="str">
        <f>[3]полуфинал!$E$15</f>
        <v>UKR</v>
      </c>
    </row>
    <row r="19" spans="1:6" ht="12" customHeight="1" thickBot="1">
      <c r="A19" s="28"/>
      <c r="B19" s="19"/>
      <c r="C19" s="16"/>
      <c r="D19" s="17"/>
      <c r="E19" s="18"/>
      <c r="F19" s="18"/>
    </row>
    <row r="20" spans="1:6" ht="12" customHeight="1" thickBot="1"/>
    <row r="21" spans="1:6" ht="12" customHeight="1">
      <c r="A21" s="26">
        <v>90</v>
      </c>
      <c r="B21" s="13" t="s">
        <v>5</v>
      </c>
      <c r="C21" s="15">
        <v>21</v>
      </c>
      <c r="D21" s="17" t="str">
        <f>[4]полуфинал!$C$13</f>
        <v>VAKAEV Sheykh-Magomed</v>
      </c>
      <c r="E21" s="18" t="str">
        <f>[4]полуфинал!$D$13</f>
        <v>1987, msic</v>
      </c>
      <c r="F21" s="18" t="str">
        <f>[4]полуфинал!$E$13</f>
        <v>RUS</v>
      </c>
    </row>
    <row r="22" spans="1:6" ht="12" customHeight="1">
      <c r="A22" s="27"/>
      <c r="B22" s="14"/>
      <c r="C22" s="16"/>
      <c r="D22" s="17"/>
      <c r="E22" s="18"/>
      <c r="F22" s="18"/>
    </row>
    <row r="23" spans="1:6" ht="12" customHeight="1">
      <c r="A23" s="27"/>
      <c r="B23" s="19" t="s">
        <v>6</v>
      </c>
      <c r="C23" s="15">
        <v>12</v>
      </c>
      <c r="D23" s="17" t="str">
        <f>[4]полуфинал!$C$15</f>
        <v>KAZUSIONAK Andrei</v>
      </c>
      <c r="E23" s="18" t="str">
        <f>[4]полуфинал!$D$15</f>
        <v>1984, msic</v>
      </c>
      <c r="F23" s="18" t="str">
        <f>[4]полуфинал!$E$15</f>
        <v>BLR</v>
      </c>
    </row>
    <row r="24" spans="1:6" ht="12" customHeight="1" thickBot="1">
      <c r="A24" s="28"/>
      <c r="B24" s="19"/>
      <c r="C24" s="16"/>
      <c r="D24" s="17"/>
      <c r="E24" s="18"/>
      <c r="F24" s="18"/>
    </row>
    <row r="25" spans="1:6" ht="12" customHeight="1" thickBot="1"/>
    <row r="26" spans="1:6" ht="12" customHeight="1">
      <c r="A26" s="26" t="s">
        <v>7</v>
      </c>
      <c r="B26" s="13" t="s">
        <v>5</v>
      </c>
      <c r="C26" s="15">
        <v>5</v>
      </c>
      <c r="D26" s="17" t="s">
        <v>8</v>
      </c>
      <c r="E26" s="18" t="s">
        <v>9</v>
      </c>
      <c r="F26" s="18" t="s">
        <v>10</v>
      </c>
    </row>
    <row r="27" spans="1:6" ht="12" customHeight="1">
      <c r="A27" s="27"/>
      <c r="B27" s="14"/>
      <c r="C27" s="16"/>
      <c r="D27" s="17"/>
      <c r="E27" s="18"/>
      <c r="F27" s="18"/>
    </row>
    <row r="28" spans="1:6" ht="12" customHeight="1">
      <c r="A28" s="27"/>
      <c r="B28" s="19" t="s">
        <v>6</v>
      </c>
      <c r="C28" s="15">
        <v>4</v>
      </c>
      <c r="D28" s="17" t="s">
        <v>11</v>
      </c>
      <c r="E28" s="18" t="s">
        <v>9</v>
      </c>
      <c r="F28" s="18" t="s">
        <v>12</v>
      </c>
    </row>
    <row r="29" spans="1:6" ht="12" customHeight="1" thickBot="1">
      <c r="A29" s="28"/>
      <c r="B29" s="19"/>
      <c r="C29" s="16"/>
      <c r="D29" s="17"/>
      <c r="E29" s="18"/>
      <c r="F29" s="18"/>
    </row>
    <row r="30" spans="1:6" ht="12" customHeight="1"/>
    <row r="31" spans="1:6" ht="21.75" customHeight="1">
      <c r="A31" s="30" t="s">
        <v>15</v>
      </c>
      <c r="B31" s="30"/>
      <c r="C31" s="30"/>
      <c r="D31" s="30"/>
      <c r="E31" s="30"/>
      <c r="F31" s="30"/>
    </row>
    <row r="32" spans="1:6" ht="15.75" thickBot="1"/>
    <row r="33" spans="1:6" ht="15" customHeight="1">
      <c r="A33" s="10">
        <v>48</v>
      </c>
      <c r="B33" s="22" t="s">
        <v>0</v>
      </c>
      <c r="C33" s="24" t="s">
        <v>1</v>
      </c>
      <c r="D33" s="24" t="s">
        <v>2</v>
      </c>
      <c r="E33" s="24" t="s">
        <v>3</v>
      </c>
      <c r="F33" s="24" t="s">
        <v>4</v>
      </c>
    </row>
    <row r="34" spans="1:6" ht="15" customHeight="1" thickBot="1">
      <c r="A34" s="11"/>
      <c r="B34" s="23" t="s">
        <v>0</v>
      </c>
      <c r="C34" s="25" t="s">
        <v>1</v>
      </c>
      <c r="D34" s="25" t="s">
        <v>2</v>
      </c>
      <c r="E34" s="25" t="s">
        <v>3</v>
      </c>
      <c r="F34" s="25" t="s">
        <v>4</v>
      </c>
    </row>
    <row r="35" spans="1:6" ht="15" customHeight="1">
      <c r="A35" s="11"/>
      <c r="B35" s="13" t="s">
        <v>5</v>
      </c>
      <c r="C35" s="15">
        <v>3</v>
      </c>
      <c r="D35" s="17" t="str">
        <f>[5]полуфинал!$C$14</f>
        <v>BONDAREVA Elena</v>
      </c>
      <c r="E35" s="18" t="str">
        <f>[5]полуфинал!$D$14</f>
        <v>1985 msic</v>
      </c>
      <c r="F35" s="18" t="str">
        <f>[5]полуфинал!$E$14</f>
        <v>RUS</v>
      </c>
    </row>
    <row r="36" spans="1:6" ht="15" customHeight="1">
      <c r="A36" s="11"/>
      <c r="B36" s="14"/>
      <c r="C36" s="16"/>
      <c r="D36" s="17"/>
      <c r="E36" s="18"/>
      <c r="F36" s="18"/>
    </row>
    <row r="37" spans="1:6" ht="15" customHeight="1">
      <c r="A37" s="11"/>
      <c r="B37" s="19" t="s">
        <v>6</v>
      </c>
      <c r="C37" s="15">
        <v>4</v>
      </c>
      <c r="D37" s="17" t="str">
        <f>[5]полуфинал!$C$16</f>
        <v>STSIASHENKA Yuliya</v>
      </c>
      <c r="E37" s="18" t="str">
        <f>[5]полуфинал!$D$16</f>
        <v>1988 ms</v>
      </c>
      <c r="F37" s="18" t="str">
        <f>[5]полуфинал!$E$16</f>
        <v>BLR</v>
      </c>
    </row>
    <row r="38" spans="1:6" ht="15" customHeight="1" thickBot="1">
      <c r="A38" s="12"/>
      <c r="B38" s="19"/>
      <c r="C38" s="16"/>
      <c r="D38" s="17"/>
      <c r="E38" s="18"/>
      <c r="F38" s="18"/>
    </row>
    <row r="39" spans="1:6" ht="15" customHeight="1" thickBot="1">
      <c r="E39" s="1"/>
      <c r="F39" s="1"/>
    </row>
    <row r="40" spans="1:6" ht="15" customHeight="1">
      <c r="A40" s="26">
        <v>56</v>
      </c>
      <c r="B40" s="13" t="s">
        <v>5</v>
      </c>
      <c r="C40" s="15">
        <v>7</v>
      </c>
      <c r="D40" s="17" t="str">
        <f>[6]полуфинал!$C$13</f>
        <v>ALIEVA Diana</v>
      </c>
      <c r="E40" s="18" t="str">
        <f>[6]полуфинал!$D$13</f>
        <v>1989 ms</v>
      </c>
      <c r="F40" s="18" t="str">
        <f>[6]полуфинал!$E$13</f>
        <v>RUS</v>
      </c>
    </row>
    <row r="41" spans="1:6" ht="15" customHeight="1">
      <c r="A41" s="27"/>
      <c r="B41" s="14"/>
      <c r="C41" s="16"/>
      <c r="D41" s="20"/>
      <c r="E41" s="21"/>
      <c r="F41" s="21"/>
    </row>
    <row r="42" spans="1:6" ht="15" customHeight="1">
      <c r="A42" s="27"/>
      <c r="B42" s="19" t="s">
        <v>6</v>
      </c>
      <c r="C42" s="15">
        <v>4</v>
      </c>
      <c r="D42" s="17" t="str">
        <f>[6]полуфинал!$C$15</f>
        <v>ZALETSKAYA Hanna</v>
      </c>
      <c r="E42" s="18" t="str">
        <f>[6]полуфинал!$D$15</f>
        <v>1987 ms</v>
      </c>
      <c r="F42" s="18" t="str">
        <f>[6]полуфинал!$E$15</f>
        <v>BLR</v>
      </c>
    </row>
    <row r="43" spans="1:6" ht="15" customHeight="1" thickBot="1">
      <c r="A43" s="28"/>
      <c r="B43" s="19"/>
      <c r="C43" s="16"/>
      <c r="D43" s="17"/>
      <c r="E43" s="18"/>
      <c r="F43" s="18"/>
    </row>
    <row r="44" spans="1:6" ht="15" customHeight="1" thickBot="1">
      <c r="E44" s="1"/>
      <c r="F44" s="1"/>
    </row>
    <row r="45" spans="1:6" ht="15" customHeight="1">
      <c r="A45" s="26">
        <v>64</v>
      </c>
      <c r="B45" s="13" t="s">
        <v>5</v>
      </c>
      <c r="C45" s="15">
        <v>5</v>
      </c>
      <c r="D45" s="17" t="str">
        <f>[7]полуфинал!$C$13</f>
        <v>ONOPRIENKO Ekaterina</v>
      </c>
      <c r="E45" s="18" t="str">
        <f>[7]полуфинал!$D$13</f>
        <v>1987 msic</v>
      </c>
      <c r="F45" s="18" t="str">
        <f>[7]полуфинал!$E$13</f>
        <v>RUS</v>
      </c>
    </row>
    <row r="46" spans="1:6" ht="15" customHeight="1">
      <c r="A46" s="27"/>
      <c r="B46" s="14"/>
      <c r="C46" s="16"/>
      <c r="D46" s="20"/>
      <c r="E46" s="21"/>
      <c r="F46" s="21"/>
    </row>
    <row r="47" spans="1:6" ht="15" customHeight="1">
      <c r="A47" s="27"/>
      <c r="B47" s="19" t="s">
        <v>6</v>
      </c>
      <c r="C47" s="15">
        <v>4</v>
      </c>
      <c r="D47" s="17" t="str">
        <f>[7]полуфинал!$C$15</f>
        <v>SAYKO Elena</v>
      </c>
      <c r="E47" s="18">
        <f>[7]полуфинал!$D$15</f>
        <v>1987</v>
      </c>
      <c r="F47" s="18" t="str">
        <f>[7]полуфинал!$E$15</f>
        <v>UKR</v>
      </c>
    </row>
    <row r="48" spans="1:6" ht="15" customHeight="1" thickBot="1">
      <c r="A48" s="28"/>
      <c r="B48" s="19"/>
      <c r="C48" s="16"/>
      <c r="D48" s="17"/>
      <c r="E48" s="18"/>
      <c r="F48" s="18"/>
    </row>
    <row r="49" spans="1:6" ht="15" customHeight="1" thickBot="1"/>
    <row r="50" spans="1:6" ht="15" customHeight="1">
      <c r="A50" s="26">
        <v>72</v>
      </c>
      <c r="B50" s="13" t="s">
        <v>5</v>
      </c>
      <c r="C50" s="15">
        <v>7</v>
      </c>
      <c r="D50" s="17" t="str">
        <f>[8]полуфинал!$C$13</f>
        <v>GALYANT Svetlana</v>
      </c>
      <c r="E50" s="18" t="str">
        <f>[8]полуфинал!$D$13</f>
        <v>1973 dvms</v>
      </c>
      <c r="F50" s="18" t="str">
        <f>[8]полуфинал!$E$13</f>
        <v>RUS</v>
      </c>
    </row>
    <row r="51" spans="1:6" ht="15" customHeight="1">
      <c r="A51" s="27"/>
      <c r="B51" s="14"/>
      <c r="C51" s="16"/>
      <c r="D51" s="20"/>
      <c r="E51" s="21"/>
      <c r="F51" s="21"/>
    </row>
    <row r="52" spans="1:6" ht="15" customHeight="1">
      <c r="A52" s="27"/>
      <c r="B52" s="19" t="s">
        <v>6</v>
      </c>
      <c r="C52" s="15">
        <v>4</v>
      </c>
      <c r="D52" s="17" t="str">
        <f>[8]полуфинал!$C$15</f>
        <v>SAVENKO Tatiana</v>
      </c>
      <c r="E52" s="18">
        <f>[8]полуфинал!$D$15</f>
        <v>1987</v>
      </c>
      <c r="F52" s="18" t="str">
        <f>[8]полуфинал!$E$15</f>
        <v>UKR</v>
      </c>
    </row>
    <row r="53" spans="1:6" ht="15" customHeight="1" thickBot="1">
      <c r="A53" s="28"/>
      <c r="B53" s="19"/>
      <c r="C53" s="16"/>
      <c r="D53" s="17"/>
      <c r="E53" s="18"/>
      <c r="F53" s="18"/>
    </row>
    <row r="54" spans="1:6" ht="15" customHeight="1" thickBot="1">
      <c r="E54" s="1"/>
      <c r="F54" s="1"/>
    </row>
    <row r="55" spans="1:6" ht="15" customHeight="1">
      <c r="A55" s="26" t="s">
        <v>16</v>
      </c>
      <c r="B55" s="13" t="s">
        <v>5</v>
      </c>
      <c r="C55" s="15">
        <v>3</v>
      </c>
      <c r="D55" s="17" t="s">
        <v>17</v>
      </c>
      <c r="E55" s="18" t="s">
        <v>18</v>
      </c>
      <c r="F55" s="18" t="s">
        <v>10</v>
      </c>
    </row>
    <row r="56" spans="1:6" ht="15" customHeight="1">
      <c r="A56" s="27"/>
      <c r="B56" s="14"/>
      <c r="C56" s="16"/>
      <c r="D56" s="17"/>
      <c r="E56" s="18"/>
      <c r="F56" s="18"/>
    </row>
    <row r="57" spans="1:6" ht="15" customHeight="1">
      <c r="A57" s="27"/>
      <c r="B57" s="19" t="s">
        <v>6</v>
      </c>
      <c r="C57" s="15">
        <v>2</v>
      </c>
      <c r="D57" s="17" t="s">
        <v>19</v>
      </c>
      <c r="E57" s="18" t="s">
        <v>20</v>
      </c>
      <c r="F57" s="18" t="s">
        <v>10</v>
      </c>
    </row>
    <row r="58" spans="1:6" ht="15" customHeight="1" thickBot="1">
      <c r="A58" s="28"/>
      <c r="B58" s="19"/>
      <c r="C58" s="16"/>
      <c r="D58" s="17"/>
      <c r="E58" s="18"/>
      <c r="F58" s="18"/>
    </row>
  </sheetData>
  <mergeCells count="123">
    <mergeCell ref="A50:A53"/>
    <mergeCell ref="B50:B51"/>
    <mergeCell ref="C50:C51"/>
    <mergeCell ref="D50:D51"/>
    <mergeCell ref="E50:E51"/>
    <mergeCell ref="F50:F51"/>
    <mergeCell ref="B52:B53"/>
    <mergeCell ref="C52:C53"/>
    <mergeCell ref="C57:C58"/>
    <mergeCell ref="D57:D58"/>
    <mergeCell ref="E57:E58"/>
    <mergeCell ref="F57:F58"/>
    <mergeCell ref="D52:D53"/>
    <mergeCell ref="E52:E53"/>
    <mergeCell ref="F52:F53"/>
    <mergeCell ref="A55:A58"/>
    <mergeCell ref="B55:B56"/>
    <mergeCell ref="C55:C56"/>
    <mergeCell ref="D55:D56"/>
    <mergeCell ref="E55:E56"/>
    <mergeCell ref="F55:F56"/>
    <mergeCell ref="B57:B58"/>
    <mergeCell ref="F42:F43"/>
    <mergeCell ref="A45:A48"/>
    <mergeCell ref="B45:B46"/>
    <mergeCell ref="C45:C46"/>
    <mergeCell ref="D45:D46"/>
    <mergeCell ref="E45:E46"/>
    <mergeCell ref="F45:F46"/>
    <mergeCell ref="B47:B48"/>
    <mergeCell ref="C47:C48"/>
    <mergeCell ref="D47:D48"/>
    <mergeCell ref="A40:A43"/>
    <mergeCell ref="B40:B41"/>
    <mergeCell ref="C40:C41"/>
    <mergeCell ref="D40:D41"/>
    <mergeCell ref="E40:E41"/>
    <mergeCell ref="F40:F41"/>
    <mergeCell ref="B42:B43"/>
    <mergeCell ref="C42:C43"/>
    <mergeCell ref="D42:D43"/>
    <mergeCell ref="E42:E43"/>
    <mergeCell ref="E47:E48"/>
    <mergeCell ref="F47:F48"/>
    <mergeCell ref="F35:F36"/>
    <mergeCell ref="B37:B38"/>
    <mergeCell ref="C37:C38"/>
    <mergeCell ref="D37:D38"/>
    <mergeCell ref="E37:E38"/>
    <mergeCell ref="F37:F38"/>
    <mergeCell ref="A33:A38"/>
    <mergeCell ref="B33:B34"/>
    <mergeCell ref="C33:C34"/>
    <mergeCell ref="D33:D34"/>
    <mergeCell ref="E33:E34"/>
    <mergeCell ref="F33:F34"/>
    <mergeCell ref="B35:B36"/>
    <mergeCell ref="C35:C36"/>
    <mergeCell ref="D35:D36"/>
    <mergeCell ref="E35:E36"/>
    <mergeCell ref="A1:F1"/>
    <mergeCell ref="A2:F2"/>
    <mergeCell ref="A31:F31"/>
    <mergeCell ref="E23:E24"/>
    <mergeCell ref="F23:F24"/>
    <mergeCell ref="A26:A29"/>
    <mergeCell ref="B26:B27"/>
    <mergeCell ref="C26:C27"/>
    <mergeCell ref="D26:D27"/>
    <mergeCell ref="E26:E27"/>
    <mergeCell ref="F26:F27"/>
    <mergeCell ref="B28:B29"/>
    <mergeCell ref="C28:C29"/>
    <mergeCell ref="F18:F19"/>
    <mergeCell ref="A21:A24"/>
    <mergeCell ref="B21:B22"/>
    <mergeCell ref="C21:C22"/>
    <mergeCell ref="D21:D22"/>
    <mergeCell ref="E21:E22"/>
    <mergeCell ref="F21:F22"/>
    <mergeCell ref="B23:B24"/>
    <mergeCell ref="B13:B14"/>
    <mergeCell ref="C13:C14"/>
    <mergeCell ref="D13:D14"/>
    <mergeCell ref="E13:E14"/>
    <mergeCell ref="F13:F14"/>
    <mergeCell ref="A11:A14"/>
    <mergeCell ref="D28:D29"/>
    <mergeCell ref="E28:E29"/>
    <mergeCell ref="F28:F29"/>
    <mergeCell ref="C23:C24"/>
    <mergeCell ref="D23:D24"/>
    <mergeCell ref="A16:A19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A4:A9"/>
    <mergeCell ref="B11:B12"/>
    <mergeCell ref="C11:C12"/>
    <mergeCell ref="D11:D12"/>
    <mergeCell ref="E11:E12"/>
    <mergeCell ref="F11:F12"/>
    <mergeCell ref="B8:B9"/>
    <mergeCell ref="C8:C9"/>
    <mergeCell ref="D8:D9"/>
    <mergeCell ref="E8:E9"/>
    <mergeCell ref="F8:F9"/>
    <mergeCell ref="B6:B7"/>
    <mergeCell ref="C6:C7"/>
    <mergeCell ref="D6:D7"/>
    <mergeCell ref="E6:E7"/>
    <mergeCell ref="F6:F7"/>
    <mergeCell ref="B4:B5"/>
    <mergeCell ref="C4:C5"/>
    <mergeCell ref="D4:D5"/>
    <mergeCell ref="E4:E5"/>
    <mergeCell ref="F4:F5"/>
  </mergeCells>
  <pageMargins left="0.63" right="0.12" top="0.12" bottom="0.17" header="0.12" footer="0.1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tabSelected="1" topLeftCell="A39" workbookViewId="0">
      <selection activeCell="G65" sqref="G65"/>
    </sheetView>
  </sheetViews>
  <sheetFormatPr defaultRowHeight="15"/>
  <cols>
    <col min="1" max="1" width="5.7109375" customWidth="1"/>
    <col min="2" max="2" width="5.5703125" customWidth="1"/>
    <col min="3" max="3" width="0" hidden="1" customWidth="1"/>
    <col min="4" max="4" width="21.85546875" customWidth="1"/>
    <col min="5" max="5" width="8.140625" customWidth="1"/>
    <col min="6" max="6" width="8.28515625" customWidth="1"/>
    <col min="7" max="7" width="24.140625" customWidth="1"/>
    <col min="8" max="10" width="3.7109375" customWidth="1"/>
    <col min="11" max="11" width="1.42578125" customWidth="1"/>
    <col min="12" max="12" width="13.85546875" customWidth="1"/>
  </cols>
  <sheetData>
    <row r="1" spans="1:12" ht="48" customHeight="1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"/>
    </row>
    <row r="2" spans="1:12" ht="21">
      <c r="A2" s="41" t="s">
        <v>14</v>
      </c>
      <c r="B2" s="41"/>
      <c r="C2" s="41"/>
      <c r="D2" s="41"/>
      <c r="E2" s="41"/>
      <c r="F2" s="41"/>
    </row>
    <row r="3" spans="1:12" ht="12" customHeight="1">
      <c r="A3" s="33">
        <v>57</v>
      </c>
      <c r="B3" s="42" t="s">
        <v>0</v>
      </c>
      <c r="C3" s="42" t="s">
        <v>1</v>
      </c>
      <c r="D3" s="42" t="s">
        <v>2</v>
      </c>
      <c r="E3" s="42" t="s">
        <v>3</v>
      </c>
      <c r="F3" s="42" t="s">
        <v>4</v>
      </c>
    </row>
    <row r="4" spans="1:12" ht="12" customHeight="1">
      <c r="A4" s="33"/>
      <c r="B4" s="43" t="s">
        <v>0</v>
      </c>
      <c r="C4" s="43" t="s">
        <v>1</v>
      </c>
      <c r="D4" s="43" t="s">
        <v>2</v>
      </c>
      <c r="E4" s="43" t="s">
        <v>3</v>
      </c>
      <c r="F4" s="43" t="s">
        <v>4</v>
      </c>
    </row>
    <row r="5" spans="1:12" ht="12" customHeight="1">
      <c r="A5" s="33"/>
      <c r="B5" s="34" t="s">
        <v>5</v>
      </c>
      <c r="C5" s="15">
        <v>1</v>
      </c>
      <c r="D5" s="37" t="str">
        <f>[9]пр.хода!$B$8</f>
        <v>BAIBATYROV Erbolat</v>
      </c>
      <c r="E5" s="32" t="str">
        <f>[9]пр.хода!$C$8</f>
        <v>1986, dvms</v>
      </c>
      <c r="F5" s="32" t="str">
        <f>[9]пр.хода!$D$8</f>
        <v>KAZ</v>
      </c>
      <c r="G5" s="5"/>
      <c r="H5" s="5"/>
      <c r="I5" s="5"/>
      <c r="J5" s="5"/>
      <c r="K5" s="31"/>
    </row>
    <row r="6" spans="1:12" ht="12" customHeight="1">
      <c r="A6" s="33"/>
      <c r="B6" s="34"/>
      <c r="C6" s="16"/>
      <c r="D6" s="37"/>
      <c r="E6" s="32"/>
      <c r="F6" s="32"/>
      <c r="G6" s="6"/>
      <c r="H6" s="6"/>
      <c r="I6" s="6"/>
      <c r="J6" s="6"/>
      <c r="K6" s="31"/>
      <c r="L6" s="8"/>
    </row>
    <row r="7" spans="1:12" ht="12" customHeight="1">
      <c r="A7" s="33"/>
      <c r="B7" s="40" t="s">
        <v>6</v>
      </c>
      <c r="C7" s="15">
        <v>6</v>
      </c>
      <c r="D7" s="37" t="str">
        <f>[9]пр.хода!$B$50</f>
        <v>BEKETOV Tolobek</v>
      </c>
      <c r="E7" s="32" t="str">
        <f>[9]пр.хода!$C$50</f>
        <v>1987, ms</v>
      </c>
      <c r="F7" s="32" t="str">
        <f>[9]пр.хода!$D$50</f>
        <v>RUS</v>
      </c>
      <c r="H7" s="5"/>
      <c r="I7" s="5"/>
      <c r="J7" s="5"/>
      <c r="K7" s="31"/>
      <c r="L7" s="8"/>
    </row>
    <row r="8" spans="1:12" ht="12" customHeight="1">
      <c r="A8" s="33"/>
      <c r="B8" s="40"/>
      <c r="C8" s="16"/>
      <c r="D8" s="37"/>
      <c r="E8" s="32"/>
      <c r="F8" s="32"/>
      <c r="H8" s="5"/>
      <c r="I8" s="5"/>
      <c r="J8" s="5"/>
      <c r="K8" s="31"/>
      <c r="L8" s="8"/>
    </row>
    <row r="9" spans="1:12" ht="12" customHeight="1">
      <c r="A9" s="9"/>
      <c r="D9" s="3"/>
      <c r="E9" s="4"/>
      <c r="F9" s="4"/>
      <c r="I9" s="7"/>
    </row>
    <row r="10" spans="1:12" ht="12" customHeight="1">
      <c r="A10" s="33">
        <v>68</v>
      </c>
      <c r="B10" s="34" t="s">
        <v>5</v>
      </c>
      <c r="C10" s="15"/>
      <c r="D10" s="37" t="str">
        <f>[10]пр.хода!$B$36</f>
        <v>KAZARYAN Tegran</v>
      </c>
      <c r="E10" s="32" t="str">
        <f>[10]пр.хода!$C$36</f>
        <v>1987, ms</v>
      </c>
      <c r="F10" s="32" t="str">
        <f>[10]пр.хода!$D$36</f>
        <v>UKR</v>
      </c>
      <c r="G10" s="5"/>
      <c r="H10" s="5"/>
      <c r="I10" s="5"/>
      <c r="J10" s="5"/>
      <c r="K10" s="31"/>
    </row>
    <row r="11" spans="1:12" ht="12" customHeight="1">
      <c r="A11" s="33"/>
      <c r="B11" s="34"/>
      <c r="C11" s="16"/>
      <c r="D11" s="37"/>
      <c r="E11" s="32"/>
      <c r="F11" s="32"/>
      <c r="G11" s="6"/>
      <c r="H11" s="6"/>
      <c r="I11" s="6"/>
      <c r="J11" s="6"/>
      <c r="K11" s="31"/>
      <c r="L11" s="8"/>
    </row>
    <row r="12" spans="1:12" ht="12" customHeight="1">
      <c r="A12" s="33"/>
      <c r="B12" s="40" t="s">
        <v>6</v>
      </c>
      <c r="C12" s="15"/>
      <c r="D12" s="37" t="str">
        <f>[10]пр.хода!$B$54</f>
        <v>DAVYDOV Denis</v>
      </c>
      <c r="E12" s="32" t="str">
        <f>[10]пр.хода!$C$54</f>
        <v>1987, msic</v>
      </c>
      <c r="F12" s="32" t="str">
        <f>[10]пр.хода!$D$54</f>
        <v>RUS</v>
      </c>
      <c r="H12" s="5"/>
      <c r="I12" s="5"/>
      <c r="J12" s="5"/>
      <c r="K12" s="31"/>
      <c r="L12" s="8"/>
    </row>
    <row r="13" spans="1:12" ht="12" customHeight="1">
      <c r="A13" s="33"/>
      <c r="B13" s="40"/>
      <c r="C13" s="16"/>
      <c r="D13" s="37"/>
      <c r="E13" s="32"/>
      <c r="F13" s="32"/>
      <c r="H13" s="5"/>
      <c r="I13" s="5"/>
      <c r="J13" s="5"/>
      <c r="K13" s="31"/>
      <c r="L13" s="8"/>
    </row>
    <row r="14" spans="1:12" ht="12" customHeight="1">
      <c r="A14" s="9"/>
      <c r="D14" s="3"/>
      <c r="E14" s="4"/>
      <c r="F14" s="4"/>
    </row>
    <row r="15" spans="1:12" ht="12" customHeight="1">
      <c r="A15" s="33">
        <v>82</v>
      </c>
      <c r="B15" s="34" t="s">
        <v>5</v>
      </c>
      <c r="C15" s="15"/>
      <c r="D15" s="37" t="str">
        <f>[11]пр.хода!$B$12</f>
        <v>ABDULGANILOV Magomed</v>
      </c>
      <c r="E15" s="32" t="str">
        <f>[11]пр.хода!$C$12</f>
        <v>1977, msic</v>
      </c>
      <c r="F15" s="32" t="str">
        <f>[11]пр.хода!$D$12</f>
        <v>BLR</v>
      </c>
      <c r="G15" s="5"/>
      <c r="H15" s="5"/>
      <c r="I15" s="5"/>
      <c r="J15" s="5"/>
      <c r="K15" s="31"/>
    </row>
    <row r="16" spans="1:12" ht="12" customHeight="1">
      <c r="A16" s="33"/>
      <c r="B16" s="34"/>
      <c r="C16" s="16"/>
      <c r="D16" s="37"/>
      <c r="E16" s="32"/>
      <c r="F16" s="32"/>
      <c r="G16" s="6"/>
      <c r="H16" s="6"/>
      <c r="I16" s="6"/>
      <c r="J16" s="6"/>
      <c r="K16" s="31"/>
      <c r="L16" s="8"/>
    </row>
    <row r="17" spans="1:12" ht="12" customHeight="1">
      <c r="A17" s="33"/>
      <c r="B17" s="40" t="s">
        <v>6</v>
      </c>
      <c r="C17" s="15"/>
      <c r="D17" s="37" t="str">
        <f>[11]пр.хода!$B$58</f>
        <v>SAPOZHNIKOV Sergey</v>
      </c>
      <c r="E17" s="32" t="str">
        <f>[11]пр.хода!$C$58</f>
        <v>1981, ms</v>
      </c>
      <c r="F17" s="32" t="str">
        <f>[11]пр.хода!$D$58</f>
        <v>RUS</v>
      </c>
      <c r="H17" s="5"/>
      <c r="I17" s="5"/>
      <c r="J17" s="5"/>
      <c r="K17" s="31"/>
      <c r="L17" s="8"/>
    </row>
    <row r="18" spans="1:12" ht="12" customHeight="1">
      <c r="A18" s="33"/>
      <c r="B18" s="40"/>
      <c r="C18" s="16"/>
      <c r="D18" s="37"/>
      <c r="E18" s="32"/>
      <c r="F18" s="32"/>
      <c r="H18" s="5"/>
      <c r="I18" s="5"/>
      <c r="J18" s="5"/>
      <c r="K18" s="31"/>
      <c r="L18" s="8"/>
    </row>
    <row r="19" spans="1:12" ht="12" customHeight="1">
      <c r="A19" s="9"/>
      <c r="D19" s="3"/>
      <c r="E19" s="3"/>
      <c r="F19" s="3"/>
    </row>
    <row r="20" spans="1:12" ht="12" customHeight="1">
      <c r="A20" s="33">
        <v>100</v>
      </c>
      <c r="B20" s="34" t="s">
        <v>5</v>
      </c>
      <c r="C20" s="15"/>
      <c r="D20" s="37" t="str">
        <f>[12]пр.хода!$B$10</f>
        <v>OSIPENKO Artem</v>
      </c>
      <c r="E20" s="32" t="str">
        <f>[12]пр.хода!$C$10</f>
        <v>1988, msic</v>
      </c>
      <c r="F20" s="32" t="str">
        <f>[12]пр.хода!$D$10</f>
        <v>RUS</v>
      </c>
      <c r="G20" s="5"/>
      <c r="H20" s="5"/>
      <c r="I20" s="5"/>
      <c r="J20" s="5"/>
      <c r="K20" s="31"/>
    </row>
    <row r="21" spans="1:12" ht="12" customHeight="1">
      <c r="A21" s="33"/>
      <c r="B21" s="34"/>
      <c r="C21" s="16"/>
      <c r="D21" s="37"/>
      <c r="E21" s="32"/>
      <c r="F21" s="32"/>
      <c r="G21" s="6"/>
      <c r="H21" s="6"/>
      <c r="I21" s="6"/>
      <c r="J21" s="6"/>
      <c r="K21" s="31"/>
      <c r="L21" s="8"/>
    </row>
    <row r="22" spans="1:12" ht="12" customHeight="1">
      <c r="A22" s="33"/>
      <c r="B22" s="40" t="s">
        <v>6</v>
      </c>
      <c r="C22" s="15"/>
      <c r="D22" s="37" t="str">
        <f>[12]пр.хода!$B$28</f>
        <v>SIOMACHKIN Yauhen</v>
      </c>
      <c r="E22" s="32" t="str">
        <f>[12]пр.хода!$C$28</f>
        <v>1981, msic</v>
      </c>
      <c r="F22" s="32" t="str">
        <f>[12]пр.хода!$D$28</f>
        <v>BLR</v>
      </c>
      <c r="H22" s="5"/>
      <c r="I22" s="5"/>
      <c r="J22" s="5"/>
      <c r="K22" s="31"/>
      <c r="L22" s="8"/>
    </row>
    <row r="23" spans="1:12" ht="12" customHeight="1">
      <c r="A23" s="33"/>
      <c r="B23" s="40"/>
      <c r="C23" s="16"/>
      <c r="D23" s="37"/>
      <c r="E23" s="32"/>
      <c r="F23" s="32"/>
      <c r="H23" s="5"/>
      <c r="I23" s="5"/>
      <c r="J23" s="5"/>
      <c r="K23" s="31"/>
      <c r="L23" s="8"/>
    </row>
    <row r="24" spans="1:12" ht="21.75" customHeight="1">
      <c r="A24" s="41" t="s">
        <v>15</v>
      </c>
      <c r="B24" s="41"/>
      <c r="C24" s="41"/>
      <c r="D24" s="41"/>
      <c r="E24" s="41"/>
      <c r="F24" s="41"/>
    </row>
    <row r="25" spans="1:12" ht="12" customHeight="1">
      <c r="A25" s="33">
        <v>52</v>
      </c>
      <c r="B25" s="42" t="s">
        <v>0</v>
      </c>
      <c r="C25" s="42" t="s">
        <v>1</v>
      </c>
      <c r="D25" s="42" t="s">
        <v>2</v>
      </c>
      <c r="E25" s="42" t="s">
        <v>3</v>
      </c>
      <c r="F25" s="42" t="s">
        <v>4</v>
      </c>
    </row>
    <row r="26" spans="1:12" ht="12" customHeight="1">
      <c r="A26" s="33"/>
      <c r="B26" s="43" t="s">
        <v>0</v>
      </c>
      <c r="C26" s="43" t="s">
        <v>1</v>
      </c>
      <c r="D26" s="43" t="s">
        <v>2</v>
      </c>
      <c r="E26" s="43" t="s">
        <v>3</v>
      </c>
      <c r="F26" s="43" t="s">
        <v>4</v>
      </c>
    </row>
    <row r="27" spans="1:12" ht="12" customHeight="1">
      <c r="A27" s="33"/>
      <c r="B27" s="34" t="s">
        <v>5</v>
      </c>
      <c r="C27" s="15"/>
      <c r="D27" s="37" t="str">
        <f>[13]пр.хода!$B$6</f>
        <v>MOLCHANOVA Maria</v>
      </c>
      <c r="E27" s="32" t="str">
        <f>[13]пр.хода!$C$6</f>
        <v>1988 msic</v>
      </c>
      <c r="F27" s="32" t="str">
        <f>[13]пр.хода!$D$6</f>
        <v>RUS</v>
      </c>
      <c r="G27" s="5"/>
      <c r="H27" s="5"/>
      <c r="I27" s="5"/>
      <c r="J27" s="5"/>
      <c r="K27" s="31"/>
    </row>
    <row r="28" spans="1:12" ht="12" customHeight="1">
      <c r="A28" s="33"/>
      <c r="B28" s="34"/>
      <c r="C28" s="16"/>
      <c r="D28" s="37"/>
      <c r="E28" s="32"/>
      <c r="F28" s="32"/>
      <c r="G28" s="6"/>
      <c r="H28" s="6"/>
      <c r="I28" s="6"/>
      <c r="J28" s="6"/>
      <c r="K28" s="31"/>
      <c r="L28" s="8"/>
    </row>
    <row r="29" spans="1:12" ht="12" customHeight="1">
      <c r="A29" s="33"/>
      <c r="B29" s="40" t="s">
        <v>6</v>
      </c>
      <c r="C29" s="15"/>
      <c r="D29" s="37" t="str">
        <f>[13]пр.хода!$B$18</f>
        <v>BABAMURATOVA Gulbadam</v>
      </c>
      <c r="E29" s="32" t="str">
        <f>[13]пр.хода!$C$18</f>
        <v>1991 msic</v>
      </c>
      <c r="F29" s="32" t="str">
        <f>[13]пр.хода!$D$18</f>
        <v>TKM</v>
      </c>
      <c r="H29" s="5"/>
      <c r="I29" s="5"/>
      <c r="J29" s="5"/>
      <c r="K29" s="31"/>
      <c r="L29" s="8"/>
    </row>
    <row r="30" spans="1:12" ht="12" customHeight="1">
      <c r="A30" s="33"/>
      <c r="B30" s="40"/>
      <c r="C30" s="16"/>
      <c r="D30" s="37"/>
      <c r="E30" s="32"/>
      <c r="F30" s="32"/>
      <c r="H30" s="5"/>
      <c r="I30" s="5"/>
      <c r="J30" s="5"/>
      <c r="K30" s="31"/>
      <c r="L30" s="8"/>
    </row>
    <row r="31" spans="1:12" ht="12" customHeight="1">
      <c r="A31" s="9"/>
      <c r="D31" s="3"/>
      <c r="E31" s="4"/>
      <c r="F31" s="4"/>
    </row>
    <row r="32" spans="1:12" ht="12" customHeight="1">
      <c r="A32" s="33">
        <v>60</v>
      </c>
      <c r="B32" s="34" t="s">
        <v>5</v>
      </c>
      <c r="C32" s="15"/>
      <c r="D32" s="37" t="str">
        <f>[14]пр.хода!$B$6</f>
        <v>KONDRATEVA Olesya</v>
      </c>
      <c r="E32" s="32" t="str">
        <f>[14]пр.хода!$C$6</f>
        <v>1983 msic</v>
      </c>
      <c r="F32" s="32" t="str">
        <f>[14]пр.хода!$D$6</f>
        <v>RUS</v>
      </c>
      <c r="G32" s="5"/>
      <c r="H32" s="5"/>
      <c r="I32" s="5"/>
      <c r="J32" s="5"/>
      <c r="K32" s="31"/>
    </row>
    <row r="33" spans="1:12" ht="12" customHeight="1">
      <c r="A33" s="33"/>
      <c r="B33" s="34"/>
      <c r="C33" s="16"/>
      <c r="D33" s="37"/>
      <c r="E33" s="32"/>
      <c r="F33" s="32"/>
      <c r="G33" s="6"/>
      <c r="H33" s="6"/>
      <c r="I33" s="6"/>
      <c r="J33" s="6"/>
      <c r="K33" s="31"/>
      <c r="L33" s="8"/>
    </row>
    <row r="34" spans="1:12" ht="12" customHeight="1">
      <c r="A34" s="33"/>
      <c r="B34" s="40" t="s">
        <v>6</v>
      </c>
      <c r="C34" s="15"/>
      <c r="D34" s="37" t="str">
        <f>[14]пр.хода!$B$20</f>
        <v>PRAKAPENKA Katsiarina</v>
      </c>
      <c r="E34" s="32" t="str">
        <f>[14]пр.хода!$C$20</f>
        <v>1980 msic</v>
      </c>
      <c r="F34" s="32" t="str">
        <f>[15]пр.хода!$D$12</f>
        <v>BLR</v>
      </c>
      <c r="H34" s="5"/>
      <c r="I34" s="5"/>
      <c r="J34" s="5"/>
      <c r="K34" s="31"/>
      <c r="L34" s="8"/>
    </row>
    <row r="35" spans="1:12" ht="12" customHeight="1">
      <c r="A35" s="33"/>
      <c r="B35" s="40"/>
      <c r="C35" s="16"/>
      <c r="D35" s="37"/>
      <c r="E35" s="32"/>
      <c r="F35" s="32"/>
      <c r="H35" s="5"/>
      <c r="I35" s="5"/>
      <c r="J35" s="5"/>
      <c r="K35" s="31"/>
      <c r="L35" s="8"/>
    </row>
    <row r="36" spans="1:12" ht="12" customHeight="1">
      <c r="A36" s="9"/>
      <c r="D36" s="3"/>
      <c r="E36" s="4"/>
      <c r="F36" s="4"/>
    </row>
    <row r="37" spans="1:12" ht="12" customHeight="1">
      <c r="A37" s="33">
        <v>68</v>
      </c>
      <c r="B37" s="34" t="s">
        <v>5</v>
      </c>
      <c r="C37" s="15"/>
      <c r="D37" s="37" t="str">
        <f>[15]пр.хода!$B$12</f>
        <v>AMILIANAVA Iryna</v>
      </c>
      <c r="E37" s="32" t="str">
        <f>[15]пр.хода!$C$12</f>
        <v>1987 ms</v>
      </c>
      <c r="F37" s="32" t="str">
        <f>[15]пр.хода!$D$12</f>
        <v>BLR</v>
      </c>
      <c r="G37" s="5"/>
      <c r="H37" s="5"/>
      <c r="I37" s="5"/>
      <c r="J37" s="5"/>
      <c r="K37" s="31"/>
    </row>
    <row r="38" spans="1:12" ht="12" customHeight="1">
      <c r="A38" s="33"/>
      <c r="B38" s="34"/>
      <c r="C38" s="16"/>
      <c r="D38" s="37"/>
      <c r="E38" s="32"/>
      <c r="F38" s="32"/>
      <c r="G38" s="6"/>
      <c r="H38" s="6"/>
      <c r="I38" s="6"/>
      <c r="J38" s="6"/>
      <c r="K38" s="31"/>
      <c r="L38" s="8"/>
    </row>
    <row r="39" spans="1:12" ht="12" customHeight="1">
      <c r="A39" s="33"/>
      <c r="B39" s="40" t="s">
        <v>6</v>
      </c>
      <c r="C39" s="15"/>
      <c r="D39" s="37" t="str">
        <f>[15]пр.хода!$B$16</f>
        <v>KORMILTSEVA Marina</v>
      </c>
      <c r="E39" s="32" t="str">
        <f>[15]пр.хода!$C$16</f>
        <v>1988 ms</v>
      </c>
      <c r="F39" s="32" t="str">
        <f>[15]пр.хода!$D$16</f>
        <v>RUS</v>
      </c>
      <c r="H39" s="5"/>
      <c r="I39" s="5"/>
      <c r="J39" s="5"/>
      <c r="K39" s="31"/>
      <c r="L39" s="8"/>
    </row>
    <row r="40" spans="1:12" ht="12" customHeight="1">
      <c r="A40" s="33"/>
      <c r="B40" s="40"/>
      <c r="C40" s="16"/>
      <c r="D40" s="37"/>
      <c r="E40" s="32"/>
      <c r="F40" s="32"/>
      <c r="H40" s="5"/>
      <c r="I40" s="5"/>
      <c r="J40" s="5"/>
      <c r="K40" s="31"/>
      <c r="L40" s="8"/>
    </row>
    <row r="41" spans="1:12" ht="12" customHeight="1">
      <c r="A41" s="9"/>
      <c r="D41" s="3"/>
      <c r="E41" s="3"/>
      <c r="F41" s="3"/>
    </row>
    <row r="42" spans="1:12" ht="12" customHeight="1">
      <c r="A42" s="33">
        <v>80</v>
      </c>
      <c r="B42" s="34" t="s">
        <v>5</v>
      </c>
      <c r="C42" s="15"/>
      <c r="D42" s="37" t="str">
        <f>[16]пр.хода!$B$6</f>
        <v>KAZANTSEVA Natalya</v>
      </c>
      <c r="E42" s="32" t="str">
        <f>[16]пр.хода!$C$6</f>
        <v>1981 msic</v>
      </c>
      <c r="F42" s="32" t="str">
        <f>[16]пр.хода!$D$6</f>
        <v>RUS</v>
      </c>
      <c r="G42" s="5"/>
      <c r="H42" s="5"/>
      <c r="I42" s="5"/>
      <c r="J42" s="5"/>
      <c r="K42" s="31"/>
    </row>
    <row r="43" spans="1:12" ht="12" customHeight="1">
      <c r="A43" s="33"/>
      <c r="B43" s="34"/>
      <c r="C43" s="16"/>
      <c r="D43" s="37"/>
      <c r="E43" s="32"/>
      <c r="F43" s="32"/>
      <c r="G43" s="6"/>
      <c r="H43" s="6"/>
      <c r="I43" s="6"/>
      <c r="J43" s="6"/>
      <c r="K43" s="31"/>
      <c r="L43" s="8"/>
    </row>
    <row r="44" spans="1:12" ht="12" customHeight="1">
      <c r="A44" s="33"/>
      <c r="B44" s="40" t="s">
        <v>6</v>
      </c>
      <c r="C44" s="15"/>
      <c r="D44" s="37" t="str">
        <f>[16]пр.хода!$B$20</f>
        <v>SUBBOTINA Anna</v>
      </c>
      <c r="E44" s="32" t="str">
        <f>[16]пр.хода!$C$20</f>
        <v>1982 msic</v>
      </c>
      <c r="F44" s="32" t="str">
        <f>[16]пр.хода!$D$20</f>
        <v>RUS</v>
      </c>
      <c r="H44" s="5"/>
      <c r="I44" s="5"/>
      <c r="J44" s="5"/>
      <c r="K44" s="31"/>
      <c r="L44" s="8"/>
    </row>
    <row r="45" spans="1:12" ht="12" customHeight="1">
      <c r="A45" s="33"/>
      <c r="B45" s="40"/>
      <c r="C45" s="16"/>
      <c r="D45" s="37"/>
      <c r="E45" s="32"/>
      <c r="F45" s="32"/>
      <c r="H45" s="5"/>
      <c r="I45" s="5"/>
      <c r="J45" s="5"/>
      <c r="K45" s="31"/>
      <c r="L45" s="8"/>
    </row>
    <row r="46" spans="1:12" ht="21.75" customHeight="1">
      <c r="A46" s="41" t="s">
        <v>21</v>
      </c>
      <c r="B46" s="41"/>
      <c r="C46" s="41"/>
      <c r="D46" s="41"/>
      <c r="E46" s="41"/>
      <c r="F46" s="41"/>
    </row>
    <row r="47" spans="1:12" ht="12" customHeight="1">
      <c r="A47" s="33">
        <v>62</v>
      </c>
      <c r="B47" s="42" t="s">
        <v>0</v>
      </c>
      <c r="C47" s="42" t="s">
        <v>1</v>
      </c>
      <c r="D47" s="42" t="s">
        <v>2</v>
      </c>
      <c r="E47" s="42" t="s">
        <v>3</v>
      </c>
      <c r="F47" s="42" t="s">
        <v>4</v>
      </c>
    </row>
    <row r="48" spans="1:12" ht="12" customHeight="1">
      <c r="A48" s="33"/>
      <c r="B48" s="43" t="s">
        <v>0</v>
      </c>
      <c r="C48" s="43" t="s">
        <v>1</v>
      </c>
      <c r="D48" s="43" t="s">
        <v>2</v>
      </c>
      <c r="E48" s="43" t="s">
        <v>3</v>
      </c>
      <c r="F48" s="43" t="s">
        <v>4</v>
      </c>
    </row>
    <row r="49" spans="1:12" ht="12" customHeight="1">
      <c r="A49" s="33"/>
      <c r="B49" s="34" t="s">
        <v>5</v>
      </c>
      <c r="C49" s="15"/>
      <c r="D49" s="37" t="str">
        <f>[17]пр.хода!$B$10</f>
        <v>DOVLETOV Tirkesh</v>
      </c>
      <c r="E49" s="32" t="str">
        <f>[17]пр.хода!$C$10</f>
        <v>1992 msic</v>
      </c>
      <c r="F49" s="32" t="str">
        <f>[17]пр.хода!$D$10</f>
        <v>TKM</v>
      </c>
      <c r="G49" s="5"/>
      <c r="H49" s="5"/>
      <c r="I49" s="5"/>
      <c r="J49" s="5"/>
      <c r="K49" s="31"/>
    </row>
    <row r="50" spans="1:12" ht="12" customHeight="1">
      <c r="A50" s="33"/>
      <c r="B50" s="34"/>
      <c r="C50" s="16"/>
      <c r="D50" s="37"/>
      <c r="E50" s="32"/>
      <c r="F50" s="32"/>
      <c r="G50" s="6"/>
      <c r="H50" s="6"/>
      <c r="I50" s="6"/>
      <c r="J50" s="6"/>
      <c r="K50" s="31"/>
      <c r="L50" s="8"/>
    </row>
    <row r="51" spans="1:12" ht="12" customHeight="1">
      <c r="A51" s="33"/>
      <c r="B51" s="40" t="s">
        <v>6</v>
      </c>
      <c r="C51" s="15"/>
      <c r="D51" s="37" t="str">
        <f>[17]пр.хода!$B$18</f>
        <v>DULMAEV Viktor</v>
      </c>
      <c r="E51" s="32" t="str">
        <f>[17]пр.хода!$C$18</f>
        <v>1986 ms</v>
      </c>
      <c r="F51" s="32" t="str">
        <f>[17]пр.хода!$D$18</f>
        <v>RUS</v>
      </c>
      <c r="H51" s="5"/>
      <c r="I51" s="5"/>
      <c r="J51" s="5"/>
      <c r="K51" s="31"/>
      <c r="L51" s="8"/>
    </row>
    <row r="52" spans="1:12" ht="12" customHeight="1">
      <c r="A52" s="33"/>
      <c r="B52" s="40"/>
      <c r="C52" s="16"/>
      <c r="D52" s="37"/>
      <c r="E52" s="32"/>
      <c r="F52" s="32"/>
      <c r="H52" s="5"/>
      <c r="I52" s="5"/>
      <c r="J52" s="5"/>
      <c r="K52" s="31"/>
      <c r="L52" s="8"/>
    </row>
    <row r="53" spans="1:12" ht="12" customHeight="1">
      <c r="A53" s="9"/>
      <c r="D53" s="3"/>
      <c r="E53" s="4"/>
      <c r="F53" s="4"/>
    </row>
    <row r="54" spans="1:12" ht="12" customHeight="1">
      <c r="A54" s="33">
        <v>82</v>
      </c>
      <c r="B54" s="34" t="s">
        <v>5</v>
      </c>
      <c r="C54" s="35"/>
      <c r="D54" s="37" t="str">
        <f>[18]пр.хода!$B$18</f>
        <v>ALIKHANJV Abusun`yan</v>
      </c>
      <c r="E54" s="32" t="str">
        <f>[18]пр.хода!$C$18</f>
        <v>1989 cms</v>
      </c>
      <c r="F54" s="32" t="str">
        <f>[18]пр.хода!$D$18</f>
        <v>RUS</v>
      </c>
      <c r="G54" s="5"/>
      <c r="H54" s="5"/>
      <c r="I54" s="5"/>
      <c r="J54" s="5"/>
      <c r="K54" s="31"/>
    </row>
    <row r="55" spans="1:12" ht="12" customHeight="1">
      <c r="A55" s="33"/>
      <c r="B55" s="34"/>
      <c r="C55" s="36"/>
      <c r="D55" s="38"/>
      <c r="E55" s="39"/>
      <c r="F55" s="39"/>
      <c r="G55" s="6"/>
      <c r="H55" s="6"/>
      <c r="I55" s="6"/>
      <c r="J55" s="6"/>
      <c r="K55" s="31"/>
      <c r="L55" s="8"/>
    </row>
    <row r="56" spans="1:12" ht="12" customHeight="1">
      <c r="A56" s="33"/>
      <c r="B56" s="40" t="s">
        <v>6</v>
      </c>
      <c r="C56" s="35"/>
      <c r="D56" s="37" t="str">
        <f>[18]пр.хода!$B$24</f>
        <v xml:space="preserve">KERIMOV Murad </v>
      </c>
      <c r="E56" s="32" t="str">
        <f>[18]пр.хода!$C$24</f>
        <v>1987 msik</v>
      </c>
      <c r="F56" s="32" t="str">
        <f>[18]пр.хода!$D$24</f>
        <v>RUS</v>
      </c>
      <c r="H56" s="5"/>
      <c r="I56" s="5"/>
      <c r="J56" s="5"/>
      <c r="K56" s="31"/>
      <c r="L56" s="8"/>
    </row>
    <row r="57" spans="1:12" ht="12" customHeight="1">
      <c r="A57" s="33"/>
      <c r="B57" s="40"/>
      <c r="C57" s="36"/>
      <c r="D57" s="37"/>
      <c r="E57" s="32"/>
      <c r="F57" s="32"/>
      <c r="H57" s="5"/>
      <c r="I57" s="5"/>
      <c r="J57" s="5"/>
      <c r="K57" s="31"/>
      <c r="L57" s="8"/>
    </row>
    <row r="58" spans="1:12" ht="12" customHeight="1">
      <c r="A58" s="9"/>
      <c r="D58" s="3"/>
      <c r="E58" s="4"/>
      <c r="F58" s="4"/>
    </row>
    <row r="59" spans="1:12" ht="12" customHeight="1">
      <c r="A59" s="33">
        <v>100</v>
      </c>
      <c r="B59" s="34" t="s">
        <v>5</v>
      </c>
      <c r="C59" s="35"/>
      <c r="D59" s="37" t="str">
        <f>[19]пр.хода!$B$6</f>
        <v>MOKHNATKIN Mikhail</v>
      </c>
      <c r="E59" s="32" t="str">
        <f>[19]пр.хода!$C$6</f>
        <v>1990 ms</v>
      </c>
      <c r="F59" s="32" t="str">
        <f>[19]пр.хода!$D$6</f>
        <v>RUS</v>
      </c>
      <c r="G59" s="5"/>
      <c r="H59" s="5"/>
      <c r="I59" s="5"/>
      <c r="J59" s="5"/>
      <c r="K59" s="31"/>
    </row>
    <row r="60" spans="1:12" ht="12" customHeight="1">
      <c r="A60" s="33"/>
      <c r="B60" s="34"/>
      <c r="C60" s="36"/>
      <c r="D60" s="38"/>
      <c r="E60" s="39"/>
      <c r="F60" s="39"/>
      <c r="G60" s="6"/>
      <c r="H60" s="6"/>
      <c r="I60" s="6"/>
      <c r="J60" s="6"/>
      <c r="K60" s="31"/>
      <c r="L60" s="8"/>
    </row>
    <row r="61" spans="1:12" ht="12" customHeight="1">
      <c r="A61" s="33"/>
      <c r="B61" s="40" t="s">
        <v>6</v>
      </c>
      <c r="C61" s="35"/>
      <c r="D61" s="37" t="str">
        <f>[19]пр.хода!$B$18</f>
        <v>FUTIN Maxim</v>
      </c>
      <c r="E61" s="32" t="str">
        <f>[19]пр.хода!$C$18</f>
        <v>1990 ms</v>
      </c>
      <c r="F61" s="32" t="str">
        <f>[19]пр.хода!$D$18</f>
        <v>RUS</v>
      </c>
      <c r="H61" s="5"/>
      <c r="I61" s="5"/>
      <c r="J61" s="5"/>
      <c r="K61" s="31"/>
      <c r="L61" s="8"/>
    </row>
    <row r="62" spans="1:12" ht="12" customHeight="1">
      <c r="A62" s="33"/>
      <c r="B62" s="40"/>
      <c r="C62" s="36"/>
      <c r="D62" s="37"/>
      <c r="E62" s="32"/>
      <c r="F62" s="32"/>
      <c r="H62" s="5"/>
      <c r="I62" s="5"/>
      <c r="J62" s="5"/>
      <c r="K62" s="31"/>
      <c r="L62" s="8"/>
    </row>
  </sheetData>
  <mergeCells count="151">
    <mergeCell ref="A1:J1"/>
    <mergeCell ref="D5:D6"/>
    <mergeCell ref="E5:E6"/>
    <mergeCell ref="F5:F6"/>
    <mergeCell ref="B7:B8"/>
    <mergeCell ref="C7:C8"/>
    <mergeCell ref="D7:D8"/>
    <mergeCell ref="E7:E8"/>
    <mergeCell ref="F7:F8"/>
    <mergeCell ref="A2:F2"/>
    <mergeCell ref="A3:A8"/>
    <mergeCell ref="B3:B4"/>
    <mergeCell ref="C3:C4"/>
    <mergeCell ref="D3:D4"/>
    <mergeCell ref="E3:E4"/>
    <mergeCell ref="F3:F4"/>
    <mergeCell ref="B5:B6"/>
    <mergeCell ref="C5:C6"/>
    <mergeCell ref="F12:F13"/>
    <mergeCell ref="A15:A18"/>
    <mergeCell ref="B15:B16"/>
    <mergeCell ref="C15:C16"/>
    <mergeCell ref="D15:D16"/>
    <mergeCell ref="E15:E16"/>
    <mergeCell ref="F15:F16"/>
    <mergeCell ref="B17:B18"/>
    <mergeCell ref="C17:C18"/>
    <mergeCell ref="D17:D18"/>
    <mergeCell ref="A10:A13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E17:E18"/>
    <mergeCell ref="F17:F18"/>
    <mergeCell ref="A20:A23"/>
    <mergeCell ref="B20:B21"/>
    <mergeCell ref="C20:C21"/>
    <mergeCell ref="D20:D21"/>
    <mergeCell ref="E20:E21"/>
    <mergeCell ref="F20:F21"/>
    <mergeCell ref="B22:B23"/>
    <mergeCell ref="C22:C23"/>
    <mergeCell ref="A24:F24"/>
    <mergeCell ref="A25:A30"/>
    <mergeCell ref="B25:B26"/>
    <mergeCell ref="C25:C26"/>
    <mergeCell ref="D25:D26"/>
    <mergeCell ref="E25:E26"/>
    <mergeCell ref="D22:D23"/>
    <mergeCell ref="E22:E23"/>
    <mergeCell ref="F22:F23"/>
    <mergeCell ref="A32:A35"/>
    <mergeCell ref="B32:B33"/>
    <mergeCell ref="C32:C33"/>
    <mergeCell ref="D32:D33"/>
    <mergeCell ref="E32:E33"/>
    <mergeCell ref="F25:F26"/>
    <mergeCell ref="B27:B28"/>
    <mergeCell ref="C27:C28"/>
    <mergeCell ref="D27:D28"/>
    <mergeCell ref="E27:E28"/>
    <mergeCell ref="F27:F28"/>
    <mergeCell ref="F32:F33"/>
    <mergeCell ref="B34:B35"/>
    <mergeCell ref="C34:C35"/>
    <mergeCell ref="D34:D35"/>
    <mergeCell ref="E34:E35"/>
    <mergeCell ref="F34:F35"/>
    <mergeCell ref="B29:B30"/>
    <mergeCell ref="C29:C30"/>
    <mergeCell ref="D29:D30"/>
    <mergeCell ref="E29:E30"/>
    <mergeCell ref="F29:F30"/>
    <mergeCell ref="F39:F40"/>
    <mergeCell ref="A42:A45"/>
    <mergeCell ref="B42:B43"/>
    <mergeCell ref="C42:C43"/>
    <mergeCell ref="D42:D43"/>
    <mergeCell ref="E42:E43"/>
    <mergeCell ref="F42:F43"/>
    <mergeCell ref="B44:B45"/>
    <mergeCell ref="C44:C45"/>
    <mergeCell ref="D44:D45"/>
    <mergeCell ref="A37:A40"/>
    <mergeCell ref="B37:B38"/>
    <mergeCell ref="C37:C38"/>
    <mergeCell ref="D37:D38"/>
    <mergeCell ref="E37:E38"/>
    <mergeCell ref="F37:F38"/>
    <mergeCell ref="B39:B40"/>
    <mergeCell ref="C39:C40"/>
    <mergeCell ref="D39:D40"/>
    <mergeCell ref="E39:E40"/>
    <mergeCell ref="A46:F46"/>
    <mergeCell ref="A47:A52"/>
    <mergeCell ref="B47:B48"/>
    <mergeCell ref="C47:C48"/>
    <mergeCell ref="D47:D48"/>
    <mergeCell ref="E47:E48"/>
    <mergeCell ref="F47:F48"/>
    <mergeCell ref="E44:E45"/>
    <mergeCell ref="F44:F45"/>
    <mergeCell ref="B49:B50"/>
    <mergeCell ref="C49:C50"/>
    <mergeCell ref="D49:D50"/>
    <mergeCell ref="E49:E50"/>
    <mergeCell ref="F49:F50"/>
    <mergeCell ref="B51:B52"/>
    <mergeCell ref="C51:C52"/>
    <mergeCell ref="D51:D52"/>
    <mergeCell ref="E51:E52"/>
    <mergeCell ref="F51:F52"/>
    <mergeCell ref="E61:E62"/>
    <mergeCell ref="F61:F62"/>
    <mergeCell ref="F56:F57"/>
    <mergeCell ref="A59:A62"/>
    <mergeCell ref="B59:B60"/>
    <mergeCell ref="C59:C60"/>
    <mergeCell ref="D59:D60"/>
    <mergeCell ref="E59:E60"/>
    <mergeCell ref="F59:F60"/>
    <mergeCell ref="B61:B62"/>
    <mergeCell ref="C61:C62"/>
    <mergeCell ref="D61:D62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K54:K57"/>
    <mergeCell ref="K59:K62"/>
    <mergeCell ref="K5:K8"/>
    <mergeCell ref="K10:K13"/>
    <mergeCell ref="K15:K18"/>
    <mergeCell ref="K20:K23"/>
    <mergeCell ref="K27:K30"/>
    <mergeCell ref="K32:K35"/>
    <mergeCell ref="K37:K40"/>
    <mergeCell ref="K42:K45"/>
    <mergeCell ref="K49:K52"/>
  </mergeCells>
  <pageMargins left="0.12" right="0.12" top="0.12" bottom="0.12" header="0.12" footer="0.12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2011-10-02T13:04:20Z</dcterms:modified>
</cp:coreProperties>
</file>