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<sst xmlns="http://schemas.openxmlformats.org/spreadsheetml/2006/main" count="376" uniqueCount="162">
  <si>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</si>
  <si>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</si>
  <si>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</si>
  <si>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</si>
  <si>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</si>
  <si>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</si>
  <si>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</si>
  <si>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</si>
  <si>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</si>
  <si>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</si>
  <si>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</si>
  <si>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</si>
  <si>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</si>
  <si>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</si>
  <si>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</si>
  <si>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</si>
  <si>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</si>
  <si>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</si>
  <si>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</si>
  <si>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</si>
  <si>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</si>
  <si>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</si>
  <si>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</si>
  <si>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</si>
  <si>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</si>
  <si>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</si>
  <si>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</si>
  <si>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</si>
  <si>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</si>
  <si>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</si>
  <si>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</si>
  <si>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</si>
  <si>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</si>
  <si>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</si>
  <si>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</si>
  <si>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</si>
  <si>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</si>
  <si>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</si>
  <si>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</si>
  <si>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</si>
  <si>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</si>
  <si>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</si>
  <si>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</si>
  <si>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</si>
  <si>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</si>
  <si>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СЕРИКБАЕВ Меир Ержанович</t>
  </si>
  <si>
    <t>21.12.1996 1р</t>
  </si>
  <si>
    <t>СФО Р.Алтай Г-Алтайск ПР</t>
  </si>
  <si>
    <t>Акчалов СА</t>
  </si>
  <si>
    <t>АХМАДОВ  Адам Лемаевич</t>
  </si>
  <si>
    <t xml:space="preserve">25.09.1996 КМС </t>
  </si>
  <si>
    <t xml:space="preserve">СКФО,Чеченская Республика </t>
  </si>
  <si>
    <t>Магомадов С.</t>
  </si>
  <si>
    <t>ПОСТНИКОВ Вадим Алексеевич</t>
  </si>
  <si>
    <t>ЮФО, Ростовская обл.</t>
  </si>
  <si>
    <t xml:space="preserve">Пантелеева Е.А </t>
  </si>
  <si>
    <t>КИЖИКИН  Руслан Валерьевич</t>
  </si>
  <si>
    <t>ДФО, Приморский край</t>
  </si>
  <si>
    <t>Денисов В.Л.</t>
  </si>
  <si>
    <t xml:space="preserve">КУРЕЕВ Никита Николаевич </t>
  </si>
  <si>
    <t>19.09.1997 1р</t>
  </si>
  <si>
    <t>ЦФО , Липицкая обл</t>
  </si>
  <si>
    <t>Ларин С.В. Селиванова О.С</t>
  </si>
  <si>
    <t xml:space="preserve">СОКОЛОВ Сергей Александрович </t>
  </si>
  <si>
    <t>27.11.1996 1р</t>
  </si>
  <si>
    <t>Козонков А.Н. Зыков А.С.</t>
  </si>
  <si>
    <t xml:space="preserve">БАКУЛ Сергей Николаевич </t>
  </si>
  <si>
    <t>Лебедев А.А. Гуренков А.А.</t>
  </si>
  <si>
    <t>СТОЛЯРОВ Иван Андреевич</t>
  </si>
  <si>
    <t>29.07.1996 1р</t>
  </si>
  <si>
    <t>Джабаров Я.Г. Бабаев И.И.</t>
  </si>
  <si>
    <t xml:space="preserve">ПЕТУХОВ Никита Александрович </t>
  </si>
  <si>
    <t xml:space="preserve">16.04.1996 КМС </t>
  </si>
  <si>
    <t>Жиляев  Д.С. Коробейников М.Ю.</t>
  </si>
  <si>
    <t xml:space="preserve">АСКЕРОВ Имаммурза  Исабекович </t>
  </si>
  <si>
    <t>12.11.1997 1р</t>
  </si>
  <si>
    <t>УФО, ХМАО-Югры, МО</t>
  </si>
  <si>
    <t>Соколов Т.В., Горшков И.В.</t>
  </si>
  <si>
    <t>ХОДИБОЕВ Умеджон  Кобилджонович</t>
  </si>
  <si>
    <t>27.01.1997 1р</t>
  </si>
  <si>
    <t xml:space="preserve">ЮФО, Краснодарский, Армавир </t>
  </si>
  <si>
    <t>Клименко А.А.</t>
  </si>
  <si>
    <t xml:space="preserve">МНАЦАКАНЯН Владимир Андреевич </t>
  </si>
  <si>
    <t>27.04.1997 1р</t>
  </si>
  <si>
    <t>ЮФО, Краснодарский, Крурганинск, МО</t>
  </si>
  <si>
    <t>Нефедов Н.И.</t>
  </si>
  <si>
    <t>БУРНАГИН Денис Игоревич</t>
  </si>
  <si>
    <t>28.03.1998, 1р</t>
  </si>
  <si>
    <t>ЦФО, Ярославская, Рыбинск, МО</t>
  </si>
  <si>
    <t>Антропов И.С.</t>
  </si>
  <si>
    <t>ПЕРЕТРУХИН Никита Валерьевич</t>
  </si>
  <si>
    <t>25.11.1996, 1р</t>
  </si>
  <si>
    <t>ПФО, Пензенская, ФСО "Россия"</t>
  </si>
  <si>
    <t>Перетрухин В.Н., Щелкушкин В.Н.</t>
  </si>
  <si>
    <t>АВЕРИН Артем Павлович</t>
  </si>
  <si>
    <t>14.03.1997, 1р</t>
  </si>
  <si>
    <t>УФО, Челябинская</t>
  </si>
  <si>
    <t>Абдураханов И.А., Симонов В.С.</t>
  </si>
  <si>
    <t>СЕРГЕЕВ Борис Александрович</t>
  </si>
  <si>
    <t>03.06.1998, 1р</t>
  </si>
  <si>
    <t>ЦФО, Тверская, Торжок</t>
  </si>
  <si>
    <t>Петров С.Ю.</t>
  </si>
  <si>
    <t>СИНЬКОВ Андрей Евгеньевич</t>
  </si>
  <si>
    <t>13.10.1998, 1р</t>
  </si>
  <si>
    <t>УФО, Свердловская, Екатеринбург</t>
  </si>
  <si>
    <t>Коростелев А.Б.</t>
  </si>
  <si>
    <t>СКЛАДНОВ Сергей Петрович</t>
  </si>
  <si>
    <t>03.12.1997, 1р</t>
  </si>
  <si>
    <t>ЮФО, Волгоградская</t>
  </si>
  <si>
    <t>Филиппов М.В.</t>
  </si>
  <si>
    <t>ГУРЕЕВ Дмитрий Сергеевич</t>
  </si>
  <si>
    <t>18.06.1997, 1р</t>
  </si>
  <si>
    <t>МЕДВЕДЕВ Кирилл Станиславович</t>
  </si>
  <si>
    <t>16.12.1998, 1р</t>
  </si>
  <si>
    <t>ПФО, Самарская, Сызрань</t>
  </si>
  <si>
    <t>Арычков А., Брагин Д., Масенькина О.</t>
  </si>
  <si>
    <t>ВОРОНЧИХИН Алексей Олегович</t>
  </si>
  <si>
    <t>11.03.1998, КМС</t>
  </si>
  <si>
    <t>ДВФО, Амуркая</t>
  </si>
  <si>
    <t>Магдыч М.В., Курашов В.И.</t>
  </si>
  <si>
    <t>АБДУЛЛАЕВ Давид Расулович</t>
  </si>
  <si>
    <t>15.09.1998, 1р</t>
  </si>
  <si>
    <t>УФО, ХМАО, Радужный</t>
  </si>
  <si>
    <t>Шмелев А.В., Саркисян А.А.</t>
  </si>
  <si>
    <t>ЕВЛОЕВ Тимур Темирланович</t>
  </si>
  <si>
    <t>02.08.1997 1р</t>
  </si>
  <si>
    <t>С.Петербург</t>
  </si>
  <si>
    <t>Зверев С.А., Савельев</t>
  </si>
  <si>
    <t>ТРОЕГЛАЗОВ Иван Александрович</t>
  </si>
  <si>
    <t>28.04.1998 1р</t>
  </si>
  <si>
    <t>Чмыхалов В.В.</t>
  </si>
  <si>
    <t>ГОФМАН Денис Александрович</t>
  </si>
  <si>
    <t>02.11.1997 1р</t>
  </si>
  <si>
    <t>АРАЦХАНОВ Абакар Арацханович</t>
  </si>
  <si>
    <t>23.10.1998 1р</t>
  </si>
  <si>
    <t>ЦФО, Рязанская обл.</t>
  </si>
  <si>
    <t>Яковенко Д.В. Брагин И.Е.</t>
  </si>
  <si>
    <t>В.к.  42 кг.</t>
  </si>
  <si>
    <t>Группа В</t>
  </si>
  <si>
    <t>Группа А</t>
  </si>
  <si>
    <t>св</t>
  </si>
  <si>
    <t>0.48</t>
  </si>
  <si>
    <t>1.13</t>
  </si>
  <si>
    <t>1.40</t>
  </si>
  <si>
    <t>2.05</t>
  </si>
  <si>
    <t>1.20</t>
  </si>
  <si>
    <t>1,3</t>
  </si>
  <si>
    <t>1,2</t>
  </si>
  <si>
    <t>Х</t>
  </si>
  <si>
    <t>2,15</t>
  </si>
  <si>
    <t>СВ</t>
  </si>
  <si>
    <t>3,08</t>
  </si>
  <si>
    <t>2,35</t>
  </si>
  <si>
    <t>2,10</t>
  </si>
  <si>
    <t>1,58</t>
  </si>
  <si>
    <t>2,24</t>
  </si>
  <si>
    <t xml:space="preserve">Москва </t>
  </si>
  <si>
    <t>Москва</t>
  </si>
  <si>
    <t xml:space="preserve"> Москва</t>
  </si>
  <si>
    <t>17.12.1997 1р</t>
  </si>
  <si>
    <t>30.07.1997 1р</t>
  </si>
  <si>
    <t>17.10.1996 1р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</si>
</sst>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dobe Garamond Pro Bold"/>
      <family val="1"/>
    </font>
    <font>
      <b/>
      <i/>
      <sz val="9"/>
      <name val="Adobe Garamond Pro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34" xfId="42" applyFont="1" applyFill="1" applyBorder="1" applyAlignment="1" applyProtection="1">
      <alignment horizontal="center" vertical="center"/>
      <protection/>
    </xf>
    <xf numFmtId="0" fontId="7" fillId="10" borderId="35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29" fillId="33" borderId="34" xfId="42" applyNumberFormat="1" applyFont="1" applyFill="1" applyBorder="1" applyAlignment="1" applyProtection="1">
      <alignment horizontal="center" vertical="center" wrapText="1"/>
      <protection/>
    </xf>
    <xf numFmtId="0" fontId="30" fillId="33" borderId="35" xfId="42" applyNumberFormat="1" applyFont="1" applyFill="1" applyBorder="1" applyAlignment="1" applyProtection="1">
      <alignment horizontal="center" vertical="center" wrapText="1"/>
      <protection/>
    </xf>
    <xf numFmtId="0" fontId="30" fillId="33" borderId="36" xfId="42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39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28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center" vertical="center" textRotation="90" wrapText="1"/>
    </xf>
    <xf numFmtId="0" fontId="23" fillId="35" borderId="39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left" vertical="center" wrapText="1"/>
    </xf>
    <xf numFmtId="49" fontId="0" fillId="0" borderId="60" xfId="0" applyNumberForma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left" vertical="center" wrapText="1"/>
    </xf>
    <xf numFmtId="49" fontId="2" fillId="0" borderId="63" xfId="0" applyNumberFormat="1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14" fontId="2" fillId="0" borderId="60" xfId="0" applyNumberFormat="1" applyFont="1" applyBorder="1" applyAlignment="1">
      <alignment horizontal="left" vertical="center" wrapText="1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2" borderId="52" xfId="0" applyFont="1" applyFill="1" applyBorder="1" applyAlignment="1">
      <alignment horizontal="center" vertical="center" wrapText="1"/>
    </xf>
    <xf numFmtId="0" fontId="67" fillId="2" borderId="67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left" vertical="center" wrapText="1"/>
    </xf>
    <xf numFmtId="49" fontId="6" fillId="36" borderId="68" xfId="0" applyNumberFormat="1" applyFont="1" applyFill="1" applyBorder="1" applyAlignment="1">
      <alignment horizontal="center" vertical="center" wrapText="1"/>
    </xf>
    <xf numFmtId="49" fontId="6" fillId="36" borderId="65" xfId="0" applyNumberFormat="1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34" xfId="42" applyNumberFormat="1" applyFont="1" applyFill="1" applyBorder="1" applyAlignment="1" applyProtection="1">
      <alignment horizontal="center" vertical="center" wrapText="1"/>
      <protection/>
    </xf>
    <xf numFmtId="0" fontId="5" fillId="33" borderId="35" xfId="42" applyNumberFormat="1" applyFont="1" applyFill="1" applyBorder="1" applyAlignment="1" applyProtection="1">
      <alignment horizontal="center" vertical="center" wrapText="1"/>
      <protection/>
    </xf>
    <xf numFmtId="0" fontId="5" fillId="33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6" fillId="37" borderId="65" xfId="0" applyNumberFormat="1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8" borderId="6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38100</xdr:rowOff>
    </xdr:from>
    <xdr:to>
      <xdr:col>2</xdr:col>
      <xdr:colOff>952500</xdr:colOff>
      <xdr:row>0</xdr:row>
      <xdr:rowOff>257175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381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2952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57150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6817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114300</xdr:colOff>
      <xdr:row>0</xdr:row>
      <xdr:rowOff>38100</xdr:rowOff>
    </xdr:from>
    <xdr:to>
      <xdr:col>23</xdr:col>
      <xdr:colOff>28575</xdr:colOff>
      <xdr:row>0</xdr:row>
      <xdr:rowOff>266700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247650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4</xdr:row>
      <xdr:rowOff>66675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87225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5;&#1077;&#1088;&#1074;&#1077;&#1085;&#1089;&#1090;&#1074;&#1086;%20&#1056;&#1086;&#1089;&#1089;&#1080;&#1080;_&#1102;&#1085;&#1086;&#1096;&#1080;,%201996-97&#1075;.&#1088;.%20&#1054;&#1090;&#1088;&#1072;&#1076;&#1085;&#1099;&#1081;%202012&#1075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94"/>
  <sheetViews>
    <sheetView tabSelected="1" zoomScalePageLayoutView="0" workbookViewId="0" topLeftCell="A1">
      <pane xSplit="5" ySplit="5" topLeftCell="F5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G63" sqref="AG63"/>
    </sheetView>
  </sheetViews>
  <sheetFormatPr defaultColWidth="9.140625" defaultRowHeight="12.75"/>
  <cols>
    <col min="1" max="1" width="0.9921875" style="0" customWidth="1"/>
    <col min="2" max="2" width="3.421875" style="0" customWidth="1"/>
    <col min="3" max="3" width="14.8515625" style="0" customWidth="1"/>
    <col min="4" max="4" width="8.421875" style="0" customWidth="1"/>
    <col min="5" max="5" width="11.8515625" style="0" customWidth="1"/>
    <col min="6" max="18" width="2.57421875" style="0" customWidth="1"/>
    <col min="19" max="19" width="2.28125" style="0" customWidth="1"/>
    <col min="20" max="20" width="2.421875" style="0" customWidth="1"/>
    <col min="21" max="21" width="2.140625" style="0" customWidth="1"/>
    <col min="22" max="22" width="2.57421875" style="0" customWidth="1"/>
    <col min="23" max="23" width="2.28125" style="0" customWidth="1"/>
    <col min="24" max="24" width="2.421875" style="0" customWidth="1"/>
    <col min="25" max="25" width="2.140625" style="0" customWidth="1"/>
    <col min="26" max="26" width="3.7109375" style="0" customWidth="1"/>
    <col min="27" max="27" width="3.421875" style="0" customWidth="1"/>
    <col min="28" max="28" width="3.140625" style="0" customWidth="1"/>
    <col min="29" max="33" width="3.7109375" style="0" customWidth="1"/>
  </cols>
  <sheetData>
    <row r="1" spans="1:28" ht="22.5" customHeight="1" thickBo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27.75" customHeight="1" thickBot="1">
      <c r="A2" s="10"/>
      <c r="B2" s="91" t="s">
        <v>38</v>
      </c>
      <c r="C2" s="92"/>
      <c r="D2" s="92"/>
      <c r="E2" s="92"/>
      <c r="F2" s="92"/>
      <c r="G2" s="92"/>
      <c r="H2" s="92"/>
      <c r="I2" s="92"/>
      <c r="J2" s="93"/>
      <c r="K2" s="82" t="str">
        <f>HYPERLINK('[1]реквизиты'!$A$2)</f>
        <v>Первенство России по САМБО среди юношей 1996-1997 гг.р.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1:30" ht="15" customHeight="1" thickBot="1">
      <c r="A3" s="11"/>
      <c r="B3" s="78" t="str">
        <f>HYPERLINK('[1]реквизиты'!$A$3)</f>
        <v>23-26  октября  2012 г.  г. Отрадный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75" t="str">
        <f>HYPERLINK('пр.взв'!D4)</f>
        <v>В.к.  42 кг.</v>
      </c>
      <c r="Y3" s="76"/>
      <c r="Z3" s="76"/>
      <c r="AA3" s="76"/>
      <c r="AB3" s="77"/>
      <c r="AC3" s="8"/>
      <c r="AD3" s="8"/>
    </row>
    <row r="4" spans="1:34" ht="14.25" customHeight="1" thickBot="1">
      <c r="A4" s="125"/>
      <c r="B4" s="116" t="s">
        <v>4</v>
      </c>
      <c r="C4" s="118" t="s">
        <v>1</v>
      </c>
      <c r="D4" s="95" t="s">
        <v>2</v>
      </c>
      <c r="E4" s="97" t="s">
        <v>39</v>
      </c>
      <c r="F4" s="126" t="s">
        <v>5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  <c r="Y4" s="129"/>
      <c r="Z4" s="85" t="s">
        <v>6</v>
      </c>
      <c r="AA4" s="87" t="s">
        <v>42</v>
      </c>
      <c r="AB4" s="123" t="s">
        <v>21</v>
      </c>
      <c r="AC4" s="8"/>
      <c r="AD4" s="8"/>
      <c r="AH4" s="12"/>
    </row>
    <row r="5" spans="1:33" ht="13.5" customHeight="1" thickBot="1">
      <c r="A5" s="125"/>
      <c r="B5" s="117"/>
      <c r="C5" s="119"/>
      <c r="D5" s="96"/>
      <c r="E5" s="98"/>
      <c r="F5" s="99">
        <v>1</v>
      </c>
      <c r="G5" s="102"/>
      <c r="H5" s="99">
        <v>2</v>
      </c>
      <c r="I5" s="100"/>
      <c r="J5" s="101">
        <v>3</v>
      </c>
      <c r="K5" s="102"/>
      <c r="L5" s="99">
        <v>4</v>
      </c>
      <c r="M5" s="100"/>
      <c r="N5" s="101">
        <v>5</v>
      </c>
      <c r="O5" s="102"/>
      <c r="P5" s="99">
        <v>6</v>
      </c>
      <c r="Q5" s="100"/>
      <c r="R5" s="101">
        <v>7</v>
      </c>
      <c r="S5" s="102"/>
      <c r="T5" s="99">
        <v>8</v>
      </c>
      <c r="U5" s="100"/>
      <c r="V5" s="99" t="s">
        <v>43</v>
      </c>
      <c r="W5" s="100"/>
      <c r="X5" s="99" t="s">
        <v>44</v>
      </c>
      <c r="Y5" s="100"/>
      <c r="Z5" s="86"/>
      <c r="AA5" s="88"/>
      <c r="AB5" s="124"/>
      <c r="AC5" s="23"/>
      <c r="AD5" s="23"/>
      <c r="AE5" s="14"/>
      <c r="AF5" s="14"/>
      <c r="AG5" s="2"/>
    </row>
    <row r="6" spans="1:33" ht="12.75" customHeight="1" thickBot="1">
      <c r="A6" s="9"/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5"/>
      <c r="AC6" s="23"/>
      <c r="AD6" s="23"/>
      <c r="AE6" s="14"/>
      <c r="AF6" s="14"/>
      <c r="AG6" s="2"/>
    </row>
    <row r="7" spans="1:34" ht="12.75" customHeight="1" thickTop="1">
      <c r="A7" s="51"/>
      <c r="B7" s="69">
        <v>1</v>
      </c>
      <c r="C7" s="106" t="str">
        <f>VLOOKUP(B7,'пр.взв'!B7:E30,2,FALSE)</f>
        <v>ЕВЛОЕВ Тимур Темирланович</v>
      </c>
      <c r="D7" s="120" t="str">
        <f>VLOOKUP(B7,'пр.взв'!B7:F58,3,FALSE)</f>
        <v>02.08.1997 1р</v>
      </c>
      <c r="E7" s="120" t="str">
        <f>VLOOKUP(B7,'пр.взв'!B7:G58,4,FALSE)</f>
        <v>С.Петербург</v>
      </c>
      <c r="F7" s="54">
        <v>2</v>
      </c>
      <c r="G7" s="47">
        <v>2</v>
      </c>
      <c r="H7" s="54">
        <v>3</v>
      </c>
      <c r="I7" s="47">
        <v>3</v>
      </c>
      <c r="J7" s="54">
        <v>5</v>
      </c>
      <c r="K7" s="47">
        <v>2</v>
      </c>
      <c r="L7" s="54">
        <v>7</v>
      </c>
      <c r="M7" s="47">
        <v>3</v>
      </c>
      <c r="N7" s="54" t="s">
        <v>148</v>
      </c>
      <c r="O7" s="47"/>
      <c r="P7" s="54" t="s">
        <v>148</v>
      </c>
      <c r="Q7" s="47"/>
      <c r="R7" s="54" t="s">
        <v>148</v>
      </c>
      <c r="S7" s="47"/>
      <c r="T7" s="54" t="s">
        <v>148</v>
      </c>
      <c r="U7" s="47"/>
      <c r="V7" s="54" t="s">
        <v>148</v>
      </c>
      <c r="W7" s="47"/>
      <c r="X7" s="54" t="s">
        <v>148</v>
      </c>
      <c r="Y7" s="47"/>
      <c r="Z7" s="67">
        <v>4</v>
      </c>
      <c r="AA7" s="68">
        <f>SUM(G7+I7+K7+M7+O7+Q7+S7+U7+W7+Y7)</f>
        <v>10</v>
      </c>
      <c r="AB7" s="108">
        <v>10</v>
      </c>
      <c r="AC7" s="21"/>
      <c r="AD7" s="21"/>
      <c r="AE7" s="21"/>
      <c r="AF7" s="21"/>
      <c r="AG7" s="21"/>
      <c r="AH7" s="21"/>
    </row>
    <row r="8" spans="1:34" ht="12.75" customHeight="1" thickBot="1">
      <c r="A8" s="52"/>
      <c r="B8" s="122"/>
      <c r="C8" s="107"/>
      <c r="D8" s="121"/>
      <c r="E8" s="121"/>
      <c r="F8" s="55"/>
      <c r="G8" s="46"/>
      <c r="H8" s="55"/>
      <c r="I8" s="46"/>
      <c r="J8" s="55"/>
      <c r="K8" s="46"/>
      <c r="L8" s="55"/>
      <c r="M8" s="46"/>
      <c r="N8" s="55"/>
      <c r="O8" s="46"/>
      <c r="P8" s="55"/>
      <c r="Q8" s="46"/>
      <c r="R8" s="55"/>
      <c r="S8" s="46"/>
      <c r="T8" s="55"/>
      <c r="U8" s="46"/>
      <c r="V8" s="55"/>
      <c r="W8" s="46"/>
      <c r="X8" s="55"/>
      <c r="Y8" s="46"/>
      <c r="Z8" s="58"/>
      <c r="AA8" s="66"/>
      <c r="AB8" s="90"/>
      <c r="AC8" s="21"/>
      <c r="AD8" s="21"/>
      <c r="AE8" s="21"/>
      <c r="AF8" s="21"/>
      <c r="AG8" s="21"/>
      <c r="AH8" s="21"/>
    </row>
    <row r="9" spans="1:34" ht="12.75" customHeight="1" thickTop="1">
      <c r="A9" s="130"/>
      <c r="B9" s="59">
        <v>2</v>
      </c>
      <c r="C9" s="61" t="str">
        <f>VLOOKUP(B9,'пр.взв'!B9:E32,2,FALSE)</f>
        <v>АХМАДОВ  Адам Лемаевич</v>
      </c>
      <c r="D9" s="94" t="str">
        <f>VLOOKUP(B9,'пр.взв'!B9:F60,3,FALSE)</f>
        <v>25.09.1996 КМС </v>
      </c>
      <c r="E9" s="94" t="str">
        <f>VLOOKUP(B9,'пр.взв'!B9:G60,4,FALSE)</f>
        <v>СКФО,Чеченская Республика </v>
      </c>
      <c r="F9" s="56">
        <v>1</v>
      </c>
      <c r="G9" s="48">
        <v>3</v>
      </c>
      <c r="H9" s="56">
        <v>4</v>
      </c>
      <c r="I9" s="48">
        <v>2</v>
      </c>
      <c r="J9" s="56">
        <v>3</v>
      </c>
      <c r="K9" s="48">
        <v>2</v>
      </c>
      <c r="L9" s="56">
        <v>11</v>
      </c>
      <c r="M9" s="48">
        <v>3</v>
      </c>
      <c r="N9" s="56" t="s">
        <v>148</v>
      </c>
      <c r="O9" s="48"/>
      <c r="P9" s="56" t="s">
        <v>148</v>
      </c>
      <c r="Q9" s="48"/>
      <c r="R9" s="56" t="s">
        <v>148</v>
      </c>
      <c r="S9" s="48"/>
      <c r="T9" s="56" t="s">
        <v>148</v>
      </c>
      <c r="U9" s="48"/>
      <c r="V9" s="56" t="s">
        <v>148</v>
      </c>
      <c r="W9" s="48"/>
      <c r="X9" s="56" t="s">
        <v>148</v>
      </c>
      <c r="Y9" s="48"/>
      <c r="Z9" s="57">
        <v>4</v>
      </c>
      <c r="AA9" s="65">
        <f>SUM(G9+I9+K9+M9+O9+Q9+S9+U9+W9+Y9)</f>
        <v>10</v>
      </c>
      <c r="AB9" s="89">
        <v>11</v>
      </c>
      <c r="AC9" s="21"/>
      <c r="AD9" s="21"/>
      <c r="AE9" s="21"/>
      <c r="AF9" s="21"/>
      <c r="AG9" s="21"/>
      <c r="AH9" s="21"/>
    </row>
    <row r="10" spans="1:34" ht="12.75" customHeight="1" thickBot="1">
      <c r="A10" s="131"/>
      <c r="B10" s="60"/>
      <c r="C10" s="62"/>
      <c r="D10" s="73"/>
      <c r="E10" s="73"/>
      <c r="F10" s="55"/>
      <c r="G10" s="46"/>
      <c r="H10" s="55"/>
      <c r="I10" s="46"/>
      <c r="J10" s="55"/>
      <c r="K10" s="46"/>
      <c r="L10" s="55"/>
      <c r="M10" s="46"/>
      <c r="N10" s="55"/>
      <c r="O10" s="46"/>
      <c r="P10" s="55"/>
      <c r="Q10" s="46"/>
      <c r="R10" s="55"/>
      <c r="S10" s="46"/>
      <c r="T10" s="55"/>
      <c r="U10" s="46"/>
      <c r="V10" s="55"/>
      <c r="W10" s="46"/>
      <c r="X10" s="55"/>
      <c r="Y10" s="46"/>
      <c r="Z10" s="58"/>
      <c r="AA10" s="66"/>
      <c r="AB10" s="90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69">
        <v>3</v>
      </c>
      <c r="C11" s="61" t="str">
        <f>VLOOKUP(B11,'пр.взв'!B11:E34,2,FALSE)</f>
        <v>СКЛАДНОВ Сергей Петрович</v>
      </c>
      <c r="D11" s="63" t="str">
        <f>VLOOKUP(B11,'пр.взв'!B11:F62,3,FALSE)</f>
        <v>03.12.1997, 1р</v>
      </c>
      <c r="E11" s="63" t="str">
        <f>VLOOKUP(B11,'пр.взв'!B11:G62,4,FALSE)</f>
        <v>ЮФО, Волгоградская</v>
      </c>
      <c r="F11" s="56">
        <v>4</v>
      </c>
      <c r="G11" s="48">
        <v>1</v>
      </c>
      <c r="H11" s="56">
        <v>1</v>
      </c>
      <c r="I11" s="48">
        <v>1</v>
      </c>
      <c r="J11" s="56">
        <v>2</v>
      </c>
      <c r="K11" s="48">
        <v>3</v>
      </c>
      <c r="L11" s="56">
        <v>13</v>
      </c>
      <c r="M11" s="48">
        <v>1</v>
      </c>
      <c r="N11" s="56">
        <v>7</v>
      </c>
      <c r="O11" s="48">
        <v>3</v>
      </c>
      <c r="P11" s="56" t="s">
        <v>148</v>
      </c>
      <c r="Q11" s="48"/>
      <c r="R11" s="56" t="s">
        <v>148</v>
      </c>
      <c r="S11" s="48"/>
      <c r="T11" s="56" t="s">
        <v>148</v>
      </c>
      <c r="U11" s="48"/>
      <c r="V11" s="56" t="s">
        <v>148</v>
      </c>
      <c r="W11" s="48"/>
      <c r="X11" s="56" t="s">
        <v>148</v>
      </c>
      <c r="Y11" s="48"/>
      <c r="Z11" s="57">
        <v>5</v>
      </c>
      <c r="AA11" s="65">
        <f>SUM(G11+I11+K11+M11+O11+Q11+S11+U11+W11+Y11)</f>
        <v>9</v>
      </c>
      <c r="AB11" s="89">
        <v>5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22"/>
      <c r="C12" s="62"/>
      <c r="D12" s="64"/>
      <c r="E12" s="64"/>
      <c r="F12" s="55"/>
      <c r="G12" s="46"/>
      <c r="H12" s="55"/>
      <c r="I12" s="46"/>
      <c r="J12" s="55"/>
      <c r="K12" s="46"/>
      <c r="L12" s="55"/>
      <c r="M12" s="46"/>
      <c r="N12" s="55"/>
      <c r="O12" s="46"/>
      <c r="P12" s="55"/>
      <c r="Q12" s="46"/>
      <c r="R12" s="55"/>
      <c r="S12" s="46"/>
      <c r="T12" s="55"/>
      <c r="U12" s="46"/>
      <c r="V12" s="55"/>
      <c r="W12" s="46"/>
      <c r="X12" s="55"/>
      <c r="Y12" s="46"/>
      <c r="Z12" s="58"/>
      <c r="AA12" s="66"/>
      <c r="AB12" s="90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59">
        <v>4</v>
      </c>
      <c r="C13" s="61" t="str">
        <f>VLOOKUP(B13,'пр.взв'!B13:E36,2,FALSE)</f>
        <v>СОКОЛОВ Сергей Александрович </v>
      </c>
      <c r="D13" s="63" t="str">
        <f>VLOOKUP(B13,'пр.взв'!B13:F64,3,FALSE)</f>
        <v>27.11.1996 1р</v>
      </c>
      <c r="E13" s="94" t="str">
        <f>VLOOKUP(B13,'пр.взв'!B13:G64,4,FALSE)</f>
        <v>Москва </v>
      </c>
      <c r="F13" s="56">
        <v>3</v>
      </c>
      <c r="G13" s="48">
        <v>3</v>
      </c>
      <c r="H13" s="56">
        <v>2</v>
      </c>
      <c r="I13" s="48">
        <v>3</v>
      </c>
      <c r="J13" s="56" t="s">
        <v>148</v>
      </c>
      <c r="K13" s="48"/>
      <c r="L13" s="56" t="s">
        <v>148</v>
      </c>
      <c r="M13" s="48"/>
      <c r="N13" s="56" t="s">
        <v>148</v>
      </c>
      <c r="O13" s="48"/>
      <c r="P13" s="56" t="s">
        <v>148</v>
      </c>
      <c r="Q13" s="48"/>
      <c r="R13" s="56" t="s">
        <v>148</v>
      </c>
      <c r="S13" s="48"/>
      <c r="T13" s="56" t="s">
        <v>148</v>
      </c>
      <c r="U13" s="48"/>
      <c r="V13" s="56" t="s">
        <v>148</v>
      </c>
      <c r="W13" s="48"/>
      <c r="X13" s="56" t="s">
        <v>148</v>
      </c>
      <c r="Y13" s="48"/>
      <c r="Z13" s="57">
        <v>2</v>
      </c>
      <c r="AA13" s="65">
        <f>SUM(G13+I13+K13+M13+O13+Q13+S13+U13+W13+Y13)</f>
        <v>6</v>
      </c>
      <c r="AB13" s="89">
        <v>20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60"/>
      <c r="C14" s="62"/>
      <c r="D14" s="64"/>
      <c r="E14" s="73"/>
      <c r="F14" s="55"/>
      <c r="G14" s="46"/>
      <c r="H14" s="55"/>
      <c r="I14" s="46"/>
      <c r="J14" s="55"/>
      <c r="K14" s="46"/>
      <c r="L14" s="55"/>
      <c r="M14" s="46"/>
      <c r="N14" s="55"/>
      <c r="O14" s="46"/>
      <c r="P14" s="55"/>
      <c r="Q14" s="46"/>
      <c r="R14" s="55"/>
      <c r="S14" s="46"/>
      <c r="T14" s="55"/>
      <c r="U14" s="46"/>
      <c r="V14" s="55"/>
      <c r="W14" s="46"/>
      <c r="X14" s="55"/>
      <c r="Y14" s="46"/>
      <c r="Z14" s="58"/>
      <c r="AA14" s="66"/>
      <c r="AB14" s="90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69">
        <v>5</v>
      </c>
      <c r="C15" s="61" t="str">
        <f>VLOOKUP(B15,'пр.взв'!B15:E38,2,FALSE)</f>
        <v>АВЕРИН Артем Павлович</v>
      </c>
      <c r="D15" s="63" t="str">
        <f>VLOOKUP(B15,'пр.взв'!B15:F66,3,FALSE)</f>
        <v>14.03.1997, 1р</v>
      </c>
      <c r="E15" s="63" t="str">
        <f>VLOOKUP(B15,'пр.взв'!B15:G66,4,FALSE)</f>
        <v>УФО, Челябинская</v>
      </c>
      <c r="F15" s="56">
        <v>6</v>
      </c>
      <c r="G15" s="48">
        <v>0</v>
      </c>
      <c r="H15" s="56">
        <v>7</v>
      </c>
      <c r="I15" s="48">
        <v>7</v>
      </c>
      <c r="J15" s="56">
        <v>1</v>
      </c>
      <c r="K15" s="48">
        <v>3</v>
      </c>
      <c r="L15" s="56" t="s">
        <v>148</v>
      </c>
      <c r="M15" s="48"/>
      <c r="N15" s="56" t="s">
        <v>148</v>
      </c>
      <c r="O15" s="48"/>
      <c r="P15" s="56" t="s">
        <v>148</v>
      </c>
      <c r="Q15" s="48"/>
      <c r="R15" s="56" t="s">
        <v>148</v>
      </c>
      <c r="S15" s="48"/>
      <c r="T15" s="56" t="s">
        <v>148</v>
      </c>
      <c r="U15" s="48"/>
      <c r="V15" s="56" t="s">
        <v>148</v>
      </c>
      <c r="W15" s="48"/>
      <c r="X15" s="56" t="s">
        <v>148</v>
      </c>
      <c r="Y15" s="48"/>
      <c r="Z15" s="57">
        <v>3</v>
      </c>
      <c r="AA15" s="65">
        <f>SUM(G15+I15+K15+M15+O15+Q15+S15+U15+W15+Y15)</f>
        <v>10</v>
      </c>
      <c r="AB15" s="89">
        <v>14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22"/>
      <c r="C16" s="62"/>
      <c r="D16" s="64"/>
      <c r="E16" s="64"/>
      <c r="F16" s="55"/>
      <c r="G16" s="46" t="s">
        <v>141</v>
      </c>
      <c r="H16" s="55"/>
      <c r="I16" s="46" t="s">
        <v>146</v>
      </c>
      <c r="J16" s="55"/>
      <c r="K16" s="46"/>
      <c r="L16" s="55"/>
      <c r="M16" s="46"/>
      <c r="N16" s="55"/>
      <c r="O16" s="46"/>
      <c r="P16" s="55"/>
      <c r="Q16" s="46"/>
      <c r="R16" s="55"/>
      <c r="S16" s="46"/>
      <c r="T16" s="55"/>
      <c r="U16" s="46"/>
      <c r="V16" s="55"/>
      <c r="W16" s="46"/>
      <c r="X16" s="55"/>
      <c r="Y16" s="46"/>
      <c r="Z16" s="58"/>
      <c r="AA16" s="66"/>
      <c r="AB16" s="90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59">
        <v>6</v>
      </c>
      <c r="C17" s="61" t="str">
        <f>VLOOKUP(B17,'пр.взв'!B17:E40,2,FALSE)</f>
        <v>БУРНАГИН Денис Игоревич</v>
      </c>
      <c r="D17" s="63" t="str">
        <f>VLOOKUP(B17,'пр.взв'!B17:F68,3,FALSE)</f>
        <v>28.03.1998, 1р</v>
      </c>
      <c r="E17" s="94" t="str">
        <f>VLOOKUP(B17,'пр.взв'!B17:G68,4,FALSE)</f>
        <v>ЦФО, Ярославская, Рыбинск, МО</v>
      </c>
      <c r="F17" s="56">
        <v>5</v>
      </c>
      <c r="G17" s="48">
        <v>4</v>
      </c>
      <c r="H17" s="56">
        <v>8</v>
      </c>
      <c r="I17" s="48">
        <v>3</v>
      </c>
      <c r="J17" s="56" t="s">
        <v>148</v>
      </c>
      <c r="K17" s="48"/>
      <c r="L17" s="56" t="s">
        <v>148</v>
      </c>
      <c r="M17" s="48"/>
      <c r="N17" s="56" t="s">
        <v>148</v>
      </c>
      <c r="O17" s="48"/>
      <c r="P17" s="56" t="s">
        <v>148</v>
      </c>
      <c r="Q17" s="48"/>
      <c r="R17" s="56" t="s">
        <v>148</v>
      </c>
      <c r="S17" s="48"/>
      <c r="T17" s="56" t="s">
        <v>148</v>
      </c>
      <c r="U17" s="48"/>
      <c r="V17" s="56" t="s">
        <v>148</v>
      </c>
      <c r="W17" s="48"/>
      <c r="X17" s="56" t="s">
        <v>148</v>
      </c>
      <c r="Y17" s="48"/>
      <c r="Z17" s="57">
        <v>2</v>
      </c>
      <c r="AA17" s="65">
        <f>SUM(G17+I17+K17+M17+O17+Q17+S17+U17+W17+Y17)</f>
        <v>7</v>
      </c>
      <c r="AB17" s="89">
        <v>24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60"/>
      <c r="C18" s="62"/>
      <c r="D18" s="64"/>
      <c r="E18" s="73"/>
      <c r="F18" s="55"/>
      <c r="G18" s="46" t="s">
        <v>141</v>
      </c>
      <c r="H18" s="55"/>
      <c r="I18" s="46"/>
      <c r="J18" s="55"/>
      <c r="K18" s="46"/>
      <c r="L18" s="55"/>
      <c r="M18" s="46"/>
      <c r="N18" s="55"/>
      <c r="O18" s="46"/>
      <c r="P18" s="55"/>
      <c r="Q18" s="46"/>
      <c r="R18" s="55"/>
      <c r="S18" s="46"/>
      <c r="T18" s="55"/>
      <c r="U18" s="46"/>
      <c r="V18" s="55"/>
      <c r="W18" s="46"/>
      <c r="X18" s="55"/>
      <c r="Y18" s="46"/>
      <c r="Z18" s="58"/>
      <c r="AA18" s="66"/>
      <c r="AB18" s="90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59">
        <v>7</v>
      </c>
      <c r="C19" s="61" t="str">
        <f>VLOOKUP(B19,'пр.взв'!B19:E42,2,FALSE)</f>
        <v>АБДУЛЛАЕВ Давид Расулович</v>
      </c>
      <c r="D19" s="63" t="str">
        <f>VLOOKUP(B19,'пр.взв'!B19:F70,3,FALSE)</f>
        <v>15.09.1998, 1р</v>
      </c>
      <c r="E19" s="63" t="str">
        <f>VLOOKUP(B19,'пр.взв'!B19:G70,4,FALSE)</f>
        <v>УФО, ХМАО, Радужный</v>
      </c>
      <c r="F19" s="56">
        <v>8</v>
      </c>
      <c r="G19" s="48">
        <v>0</v>
      </c>
      <c r="H19" s="56">
        <v>5</v>
      </c>
      <c r="I19" s="48">
        <v>0</v>
      </c>
      <c r="J19" s="56">
        <v>10</v>
      </c>
      <c r="K19" s="48">
        <v>0</v>
      </c>
      <c r="L19" s="56">
        <v>1</v>
      </c>
      <c r="M19" s="48">
        <v>1</v>
      </c>
      <c r="N19" s="56">
        <v>3</v>
      </c>
      <c r="O19" s="48">
        <v>1</v>
      </c>
      <c r="P19" s="56">
        <v>11</v>
      </c>
      <c r="Q19" s="48">
        <v>2</v>
      </c>
      <c r="R19" s="56"/>
      <c r="S19" s="48"/>
      <c r="T19" s="56"/>
      <c r="U19" s="48"/>
      <c r="V19" s="56">
        <v>20</v>
      </c>
      <c r="W19" s="48">
        <v>0</v>
      </c>
      <c r="X19" s="56">
        <v>24</v>
      </c>
      <c r="Y19" s="48">
        <v>3</v>
      </c>
      <c r="Z19" s="80"/>
      <c r="AA19" s="109">
        <v>1</v>
      </c>
      <c r="AB19" s="89">
        <v>2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60"/>
      <c r="C20" s="62"/>
      <c r="D20" s="64"/>
      <c r="E20" s="64"/>
      <c r="F20" s="55"/>
      <c r="G20" s="46" t="s">
        <v>142</v>
      </c>
      <c r="H20" s="55"/>
      <c r="I20" s="46" t="s">
        <v>146</v>
      </c>
      <c r="J20" s="55"/>
      <c r="K20" s="46" t="s">
        <v>151</v>
      </c>
      <c r="L20" s="55"/>
      <c r="M20" s="46"/>
      <c r="N20" s="55"/>
      <c r="O20" s="46"/>
      <c r="P20" s="55"/>
      <c r="Q20" s="46"/>
      <c r="R20" s="55"/>
      <c r="S20" s="46"/>
      <c r="T20" s="55"/>
      <c r="U20" s="46"/>
      <c r="V20" s="55"/>
      <c r="W20" s="46" t="s">
        <v>155</v>
      </c>
      <c r="X20" s="55"/>
      <c r="Y20" s="46"/>
      <c r="Z20" s="81"/>
      <c r="AA20" s="81"/>
      <c r="AB20" s="90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59">
        <v>8</v>
      </c>
      <c r="C21" s="61" t="str">
        <f>VLOOKUP(B21,'пр.взв'!B21:E44,2,FALSE)</f>
        <v>ГОФМАН Денис Александрович</v>
      </c>
      <c r="D21" s="63" t="str">
        <f>VLOOKUP(B21,'пр.взв'!B21:F72,3,FALSE)</f>
        <v>02.11.1997 1р</v>
      </c>
      <c r="E21" s="94" t="str">
        <f>VLOOKUP(B21,'пр.взв'!B21:G72,4,FALSE)</f>
        <v>С.Петербург</v>
      </c>
      <c r="F21" s="56">
        <v>7</v>
      </c>
      <c r="G21" s="48">
        <v>4</v>
      </c>
      <c r="H21" s="56">
        <v>6</v>
      </c>
      <c r="I21" s="48">
        <v>1</v>
      </c>
      <c r="J21" s="56">
        <v>11</v>
      </c>
      <c r="K21" s="48">
        <v>3</v>
      </c>
      <c r="L21" s="56" t="s">
        <v>148</v>
      </c>
      <c r="M21" s="48"/>
      <c r="N21" s="56" t="s">
        <v>148</v>
      </c>
      <c r="O21" s="48"/>
      <c r="P21" s="56" t="s">
        <v>148</v>
      </c>
      <c r="Q21" s="48"/>
      <c r="R21" s="56" t="s">
        <v>148</v>
      </c>
      <c r="S21" s="48"/>
      <c r="T21" s="56" t="s">
        <v>148</v>
      </c>
      <c r="U21" s="48"/>
      <c r="V21" s="56" t="s">
        <v>148</v>
      </c>
      <c r="W21" s="48"/>
      <c r="X21" s="56" t="s">
        <v>148</v>
      </c>
      <c r="Y21" s="48"/>
      <c r="Z21" s="57">
        <v>3</v>
      </c>
      <c r="AA21" s="65">
        <f>SUM(G21+I21+K21+M21+O21+Q21+S21+U21+W21+Y21)</f>
        <v>8</v>
      </c>
      <c r="AB21" s="89">
        <v>18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60"/>
      <c r="C22" s="62"/>
      <c r="D22" s="64"/>
      <c r="E22" s="73"/>
      <c r="F22" s="55"/>
      <c r="G22" s="46" t="s">
        <v>142</v>
      </c>
      <c r="H22" s="55"/>
      <c r="I22" s="46"/>
      <c r="J22" s="55"/>
      <c r="K22" s="46"/>
      <c r="L22" s="55"/>
      <c r="M22" s="46"/>
      <c r="N22" s="55"/>
      <c r="O22" s="46"/>
      <c r="P22" s="55"/>
      <c r="Q22" s="46"/>
      <c r="R22" s="55"/>
      <c r="S22" s="46"/>
      <c r="T22" s="55"/>
      <c r="U22" s="46"/>
      <c r="V22" s="55"/>
      <c r="W22" s="46"/>
      <c r="X22" s="55"/>
      <c r="Y22" s="46"/>
      <c r="Z22" s="58"/>
      <c r="AA22" s="66"/>
      <c r="AB22" s="90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59">
        <v>9</v>
      </c>
      <c r="C23" s="61" t="str">
        <f>VLOOKUP(B23,'пр.взв'!B23:E46,2,FALSE)</f>
        <v>ХОДИБОЕВ Умеджон  Кобилджонович</v>
      </c>
      <c r="D23" s="63" t="str">
        <f>VLOOKUP(B23,'пр.взв'!B23:F74,3,FALSE)</f>
        <v>27.01.1997 1р</v>
      </c>
      <c r="E23" s="63" t="str">
        <f>VLOOKUP(B23,'пр.взв'!B23:G74,4,FALSE)</f>
        <v>ЮФО, Краснодарский, Армавир </v>
      </c>
      <c r="F23" s="56">
        <v>10</v>
      </c>
      <c r="G23" s="48">
        <v>4</v>
      </c>
      <c r="H23" s="56">
        <v>11</v>
      </c>
      <c r="I23" s="48">
        <v>4</v>
      </c>
      <c r="J23" s="56" t="s">
        <v>148</v>
      </c>
      <c r="K23" s="48"/>
      <c r="L23" s="56" t="s">
        <v>148</v>
      </c>
      <c r="M23" s="48"/>
      <c r="N23" s="56" t="s">
        <v>148</v>
      </c>
      <c r="O23" s="48"/>
      <c r="P23" s="56" t="s">
        <v>148</v>
      </c>
      <c r="Q23" s="48"/>
      <c r="R23" s="56" t="s">
        <v>148</v>
      </c>
      <c r="S23" s="48"/>
      <c r="T23" s="56" t="s">
        <v>148</v>
      </c>
      <c r="U23" s="48"/>
      <c r="V23" s="56" t="s">
        <v>148</v>
      </c>
      <c r="W23" s="48"/>
      <c r="X23" s="56" t="s">
        <v>148</v>
      </c>
      <c r="Y23" s="48"/>
      <c r="Z23" s="57">
        <v>2</v>
      </c>
      <c r="AA23" s="65">
        <f>SUM(G23+I23+K23+M23+O23+Q23+S23+U23+W23+Y23)</f>
        <v>8</v>
      </c>
      <c r="AB23" s="89">
        <v>26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60"/>
      <c r="C24" s="62"/>
      <c r="D24" s="64"/>
      <c r="E24" s="64"/>
      <c r="F24" s="55"/>
      <c r="G24" s="46" t="s">
        <v>141</v>
      </c>
      <c r="H24" s="55"/>
      <c r="I24" s="46" t="s">
        <v>147</v>
      </c>
      <c r="J24" s="55"/>
      <c r="K24" s="46"/>
      <c r="L24" s="55"/>
      <c r="M24" s="46"/>
      <c r="N24" s="55"/>
      <c r="O24" s="46"/>
      <c r="P24" s="55"/>
      <c r="Q24" s="46"/>
      <c r="R24" s="55"/>
      <c r="S24" s="46"/>
      <c r="T24" s="55"/>
      <c r="U24" s="46"/>
      <c r="V24" s="55"/>
      <c r="W24" s="46"/>
      <c r="X24" s="55"/>
      <c r="Y24" s="46"/>
      <c r="Z24" s="58"/>
      <c r="AA24" s="66"/>
      <c r="AB24" s="90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59">
        <v>10</v>
      </c>
      <c r="C25" s="61" t="str">
        <f>VLOOKUP(B25,'пр.взв'!B25:E48,2,FALSE)</f>
        <v>ВОРОНЧИХИН Алексей Олегович</v>
      </c>
      <c r="D25" s="63" t="str">
        <f>VLOOKUP(B25,'пр.взв'!B25:F76,3,FALSE)</f>
        <v>11.03.1998, КМС</v>
      </c>
      <c r="E25" s="94" t="str">
        <f>VLOOKUP(B25,'пр.взв'!B25:G76,4,FALSE)</f>
        <v>ДВФО, Амуркая</v>
      </c>
      <c r="F25" s="56">
        <v>9</v>
      </c>
      <c r="G25" s="48">
        <v>0</v>
      </c>
      <c r="H25" s="56">
        <v>13</v>
      </c>
      <c r="I25" s="48">
        <v>2</v>
      </c>
      <c r="J25" s="56">
        <v>7</v>
      </c>
      <c r="K25" s="48">
        <v>4</v>
      </c>
      <c r="L25" s="56" t="s">
        <v>148</v>
      </c>
      <c r="M25" s="48"/>
      <c r="N25" s="56" t="s">
        <v>148</v>
      </c>
      <c r="O25" s="48"/>
      <c r="P25" s="56" t="s">
        <v>148</v>
      </c>
      <c r="Q25" s="48"/>
      <c r="R25" s="56" t="s">
        <v>148</v>
      </c>
      <c r="S25" s="48"/>
      <c r="T25" s="56" t="s">
        <v>148</v>
      </c>
      <c r="U25" s="48"/>
      <c r="V25" s="56" t="s">
        <v>148</v>
      </c>
      <c r="W25" s="48"/>
      <c r="X25" s="56" t="s">
        <v>148</v>
      </c>
      <c r="Y25" s="48"/>
      <c r="Z25" s="57">
        <v>3</v>
      </c>
      <c r="AA25" s="65">
        <f>SUM(G25+I25+K25+M25+O25+Q25+S25+U25+W25+Y25)</f>
        <v>6</v>
      </c>
      <c r="AB25" s="89">
        <v>12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60"/>
      <c r="C26" s="62"/>
      <c r="D26" s="64"/>
      <c r="E26" s="73"/>
      <c r="F26" s="55"/>
      <c r="G26" s="46" t="s">
        <v>141</v>
      </c>
      <c r="H26" s="55"/>
      <c r="I26" s="46"/>
      <c r="J26" s="55"/>
      <c r="K26" s="46" t="s">
        <v>151</v>
      </c>
      <c r="L26" s="55"/>
      <c r="M26" s="46"/>
      <c r="N26" s="55"/>
      <c r="O26" s="46"/>
      <c r="P26" s="55"/>
      <c r="Q26" s="46"/>
      <c r="R26" s="55"/>
      <c r="S26" s="46"/>
      <c r="T26" s="55"/>
      <c r="U26" s="46"/>
      <c r="V26" s="55"/>
      <c r="W26" s="46"/>
      <c r="X26" s="55"/>
      <c r="Y26" s="46"/>
      <c r="Z26" s="58"/>
      <c r="AA26" s="66"/>
      <c r="AB26" s="90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59">
        <v>11</v>
      </c>
      <c r="C27" s="61" t="str">
        <f>VLOOKUP(B27,'пр.взв'!B27:E50,2,FALSE)</f>
        <v>ПЕРЕТРУХИН Никита Валерьевич</v>
      </c>
      <c r="D27" s="63" t="str">
        <f>VLOOKUP(B27,'пр.взв'!B27:F78,3,FALSE)</f>
        <v>25.11.1996, 1р</v>
      </c>
      <c r="E27" s="63" t="str">
        <f>VLOOKUP(B27,'пр.взв'!B27:G78,4,FALSE)</f>
        <v>ПФО, Пензенская, ФСО "Россия"</v>
      </c>
      <c r="F27" s="56">
        <v>12</v>
      </c>
      <c r="G27" s="48">
        <v>0</v>
      </c>
      <c r="H27" s="56">
        <v>9</v>
      </c>
      <c r="I27" s="48">
        <v>0</v>
      </c>
      <c r="J27" s="56">
        <v>8</v>
      </c>
      <c r="K27" s="48">
        <v>2</v>
      </c>
      <c r="L27" s="56">
        <v>2</v>
      </c>
      <c r="M27" s="48">
        <v>2</v>
      </c>
      <c r="N27" s="56" t="s">
        <v>150</v>
      </c>
      <c r="O27" s="48"/>
      <c r="P27" s="56">
        <v>7</v>
      </c>
      <c r="Q27" s="48">
        <v>3</v>
      </c>
      <c r="R27" s="56"/>
      <c r="S27" s="48"/>
      <c r="T27" s="56"/>
      <c r="U27" s="48"/>
      <c r="V27" s="56">
        <v>24</v>
      </c>
      <c r="W27" s="48">
        <v>3</v>
      </c>
      <c r="X27" s="56"/>
      <c r="Y27" s="48"/>
      <c r="Z27" s="57"/>
      <c r="AA27" s="110">
        <v>2</v>
      </c>
      <c r="AB27" s="89">
        <v>3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60"/>
      <c r="C28" s="62"/>
      <c r="D28" s="64"/>
      <c r="E28" s="64"/>
      <c r="F28" s="55"/>
      <c r="G28" s="46" t="s">
        <v>143</v>
      </c>
      <c r="H28" s="55"/>
      <c r="I28" s="46" t="s">
        <v>147</v>
      </c>
      <c r="J28" s="55"/>
      <c r="K28" s="46"/>
      <c r="L28" s="55"/>
      <c r="M28" s="46"/>
      <c r="N28" s="55"/>
      <c r="O28" s="46"/>
      <c r="P28" s="55"/>
      <c r="Q28" s="46"/>
      <c r="R28" s="55"/>
      <c r="S28" s="46"/>
      <c r="T28" s="55"/>
      <c r="U28" s="46"/>
      <c r="V28" s="55"/>
      <c r="W28" s="46"/>
      <c r="X28" s="55"/>
      <c r="Y28" s="46"/>
      <c r="Z28" s="58"/>
      <c r="AA28" s="111"/>
      <c r="AB28" s="90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59">
        <v>12</v>
      </c>
      <c r="C29" s="61" t="str">
        <f>VLOOKUP(B29,'пр.взв'!B29:E52,2,FALSE)</f>
        <v>СТОЛЯРОВ Иван Андреевич</v>
      </c>
      <c r="D29" s="63" t="str">
        <f>VLOOKUP(B29,'пр.взв'!B29:F80,3,FALSE)</f>
        <v>29.07.1996 1р</v>
      </c>
      <c r="E29" s="94" t="str">
        <f>VLOOKUP(B29,'пр.взв'!B29:G80,4,FALSE)</f>
        <v>Москва</v>
      </c>
      <c r="F29" s="56">
        <v>11</v>
      </c>
      <c r="G29" s="48">
        <v>4</v>
      </c>
      <c r="H29" s="56" t="s">
        <v>140</v>
      </c>
      <c r="I29" s="48"/>
      <c r="J29" s="56">
        <v>13</v>
      </c>
      <c r="K29" s="48">
        <v>3</v>
      </c>
      <c r="L29" s="56" t="s">
        <v>148</v>
      </c>
      <c r="M29" s="48"/>
      <c r="N29" s="56" t="s">
        <v>148</v>
      </c>
      <c r="O29" s="48"/>
      <c r="P29" s="56" t="s">
        <v>148</v>
      </c>
      <c r="Q29" s="48"/>
      <c r="R29" s="56" t="s">
        <v>148</v>
      </c>
      <c r="S29" s="48"/>
      <c r="T29" s="56" t="s">
        <v>148</v>
      </c>
      <c r="U29" s="48"/>
      <c r="V29" s="56" t="s">
        <v>148</v>
      </c>
      <c r="W29" s="48"/>
      <c r="X29" s="56" t="s">
        <v>148</v>
      </c>
      <c r="Y29" s="48"/>
      <c r="Z29" s="57">
        <v>3</v>
      </c>
      <c r="AA29" s="65">
        <f>SUM(G29+I29+K29+M29+O29+Q29+S29+U29+W29+Y29)</f>
        <v>7</v>
      </c>
      <c r="AB29" s="89">
        <v>15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60"/>
      <c r="C30" s="62"/>
      <c r="D30" s="64"/>
      <c r="E30" s="73"/>
      <c r="F30" s="55"/>
      <c r="G30" s="46" t="s">
        <v>143</v>
      </c>
      <c r="H30" s="55"/>
      <c r="I30" s="46"/>
      <c r="J30" s="55"/>
      <c r="K30" s="46"/>
      <c r="L30" s="55"/>
      <c r="M30" s="46"/>
      <c r="N30" s="55"/>
      <c r="O30" s="46"/>
      <c r="P30" s="55"/>
      <c r="Q30" s="46"/>
      <c r="R30" s="55"/>
      <c r="S30" s="46"/>
      <c r="T30" s="55"/>
      <c r="U30" s="46"/>
      <c r="V30" s="55"/>
      <c r="W30" s="46"/>
      <c r="X30" s="55"/>
      <c r="Y30" s="46"/>
      <c r="Z30" s="58"/>
      <c r="AA30" s="66"/>
      <c r="AB30" s="90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59">
        <v>13</v>
      </c>
      <c r="C31" s="61" t="str">
        <f>VLOOKUP(B31,'пр.взв'!B31:E54,2,FALSE)</f>
        <v>СЕРГЕЕВ Борис Александрович</v>
      </c>
      <c r="D31" s="63" t="str">
        <f>VLOOKUP(B31,'пр.взв'!B31:F82,3,FALSE)</f>
        <v>03.06.1998, 1р</v>
      </c>
      <c r="E31" s="63" t="str">
        <f>VLOOKUP(B31,'пр.взв'!B31:G82,4,FALSE)</f>
        <v>ЦФО, Тверская, Торжок</v>
      </c>
      <c r="F31" s="56" t="s">
        <v>140</v>
      </c>
      <c r="G31" s="48"/>
      <c r="H31" s="56">
        <v>10</v>
      </c>
      <c r="I31" s="48">
        <v>3</v>
      </c>
      <c r="J31" s="56">
        <v>12</v>
      </c>
      <c r="K31" s="48">
        <v>1</v>
      </c>
      <c r="L31" s="56">
        <v>3</v>
      </c>
      <c r="M31" s="48">
        <v>3</v>
      </c>
      <c r="N31" s="56" t="s">
        <v>148</v>
      </c>
      <c r="O31" s="48"/>
      <c r="P31" s="56" t="s">
        <v>148</v>
      </c>
      <c r="Q31" s="48"/>
      <c r="R31" s="56" t="s">
        <v>148</v>
      </c>
      <c r="S31" s="48"/>
      <c r="T31" s="56" t="s">
        <v>148</v>
      </c>
      <c r="U31" s="48"/>
      <c r="V31" s="56" t="s">
        <v>148</v>
      </c>
      <c r="W31" s="48"/>
      <c r="X31" s="56" t="s">
        <v>148</v>
      </c>
      <c r="Y31" s="48"/>
      <c r="Z31" s="115">
        <v>4</v>
      </c>
      <c r="AA31" s="114">
        <f>SUM(G31+I31+K31+M31+O31+Q31+S31+U31+W31+Y31)</f>
        <v>7</v>
      </c>
      <c r="AB31" s="132">
        <v>9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60"/>
      <c r="C32" s="62"/>
      <c r="D32" s="64"/>
      <c r="E32" s="64"/>
      <c r="F32" s="55"/>
      <c r="G32" s="49"/>
      <c r="H32" s="55"/>
      <c r="I32" s="49"/>
      <c r="J32" s="55"/>
      <c r="K32" s="49"/>
      <c r="L32" s="55"/>
      <c r="M32" s="49"/>
      <c r="N32" s="55"/>
      <c r="O32" s="49"/>
      <c r="P32" s="55"/>
      <c r="Q32" s="49"/>
      <c r="R32" s="55"/>
      <c r="S32" s="49"/>
      <c r="T32" s="55"/>
      <c r="U32" s="49"/>
      <c r="V32" s="55"/>
      <c r="W32" s="49"/>
      <c r="X32" s="55"/>
      <c r="Y32" s="49"/>
      <c r="Z32" s="58"/>
      <c r="AA32" s="66"/>
      <c r="AB32" s="90"/>
      <c r="AC32" s="21"/>
      <c r="AD32" s="21"/>
      <c r="AE32" s="21"/>
      <c r="AF32" s="21"/>
      <c r="AG32" s="21"/>
      <c r="AH32" s="21"/>
    </row>
    <row r="33" spans="1:34" ht="15" customHeight="1" thickBot="1" thickTop="1">
      <c r="A33" s="1"/>
      <c r="B33" s="133" t="s">
        <v>138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5"/>
      <c r="AC33" s="21"/>
      <c r="AD33" s="21"/>
      <c r="AE33" s="21"/>
      <c r="AF33" s="21"/>
      <c r="AG33" s="21"/>
      <c r="AH33" s="21"/>
    </row>
    <row r="34" spans="2:34" ht="12.75" customHeight="1" thickTop="1">
      <c r="B34" s="69">
        <v>14</v>
      </c>
      <c r="C34" s="70" t="str">
        <f>VLOOKUP(B34,'пр.взв'!B33:E56,2,FALSE)</f>
        <v>БАКУЛ Сергей Николаевич </v>
      </c>
      <c r="D34" s="71" t="str">
        <f>VLOOKUP(B34,'пр.взв'!B33:F84,3,FALSE)</f>
        <v>17.10.1996 1р</v>
      </c>
      <c r="E34" s="72" t="str">
        <f>VLOOKUP(B34,'пр.взв'!B33:G84,4,FALSE)</f>
        <v>Москва</v>
      </c>
      <c r="F34" s="54">
        <v>15</v>
      </c>
      <c r="G34" s="47">
        <v>2</v>
      </c>
      <c r="H34" s="54">
        <v>16</v>
      </c>
      <c r="I34" s="47">
        <v>2</v>
      </c>
      <c r="J34" s="54">
        <v>17</v>
      </c>
      <c r="K34" s="47">
        <v>3</v>
      </c>
      <c r="L34" s="54" t="s">
        <v>148</v>
      </c>
      <c r="M34" s="47"/>
      <c r="N34" s="54" t="s">
        <v>148</v>
      </c>
      <c r="O34" s="47"/>
      <c r="P34" s="54" t="s">
        <v>148</v>
      </c>
      <c r="Q34" s="47"/>
      <c r="R34" s="54" t="s">
        <v>148</v>
      </c>
      <c r="S34" s="47"/>
      <c r="T34" s="54" t="s">
        <v>148</v>
      </c>
      <c r="U34" s="47"/>
      <c r="V34" s="54" t="s">
        <v>148</v>
      </c>
      <c r="W34" s="47"/>
      <c r="X34" s="54" t="s">
        <v>148</v>
      </c>
      <c r="Y34" s="47"/>
      <c r="Z34" s="67">
        <v>3</v>
      </c>
      <c r="AA34" s="68">
        <f>SUM(G34+I34+K34+M34+O34+Q34+S34+U34+W34+Y34)</f>
        <v>7</v>
      </c>
      <c r="AB34" s="108">
        <v>13</v>
      </c>
      <c r="AC34" s="21"/>
      <c r="AD34" s="21"/>
      <c r="AE34" s="21"/>
      <c r="AF34" s="21"/>
      <c r="AG34" s="21"/>
      <c r="AH34" s="21"/>
    </row>
    <row r="35" spans="2:34" ht="12.75" customHeight="1" thickBot="1">
      <c r="B35" s="60"/>
      <c r="C35" s="62"/>
      <c r="D35" s="64"/>
      <c r="E35" s="73"/>
      <c r="F35" s="55"/>
      <c r="G35" s="46"/>
      <c r="H35" s="55"/>
      <c r="I35" s="46"/>
      <c r="J35" s="55"/>
      <c r="K35" s="46"/>
      <c r="L35" s="55"/>
      <c r="M35" s="46"/>
      <c r="N35" s="55"/>
      <c r="O35" s="46"/>
      <c r="P35" s="55"/>
      <c r="Q35" s="46"/>
      <c r="R35" s="55"/>
      <c r="S35" s="46"/>
      <c r="T35" s="55"/>
      <c r="U35" s="46"/>
      <c r="V35" s="55"/>
      <c r="W35" s="46"/>
      <c r="X35" s="55"/>
      <c r="Y35" s="46"/>
      <c r="Z35" s="58"/>
      <c r="AA35" s="66"/>
      <c r="AB35" s="90"/>
      <c r="AC35" s="21"/>
      <c r="AD35" s="21"/>
      <c r="AE35" s="21"/>
      <c r="AF35" s="21"/>
      <c r="AG35" s="21"/>
      <c r="AH35" s="21"/>
    </row>
    <row r="36" spans="2:34" ht="12.75" customHeight="1" thickTop="1">
      <c r="B36" s="59">
        <v>15</v>
      </c>
      <c r="C36" s="61" t="str">
        <f>VLOOKUP(B36,'пр.взв'!B35:E58,2,FALSE)</f>
        <v>ГУРЕЕВ Дмитрий Сергеевич</v>
      </c>
      <c r="D36" s="63" t="str">
        <f>VLOOKUP(B36,'пр.взв'!B35:F86,3,FALSE)</f>
        <v>18.06.1997, 1р</v>
      </c>
      <c r="E36" s="63" t="str">
        <f>VLOOKUP(B36,'пр.взв'!B35:G86,4,FALSE)</f>
        <v>ЮФО, Волгоградская</v>
      </c>
      <c r="F36" s="56">
        <v>14</v>
      </c>
      <c r="G36" s="48">
        <v>3</v>
      </c>
      <c r="H36" s="56">
        <v>17</v>
      </c>
      <c r="I36" s="48">
        <v>3</v>
      </c>
      <c r="J36" s="56" t="s">
        <v>148</v>
      </c>
      <c r="K36" s="48"/>
      <c r="L36" s="56" t="s">
        <v>148</v>
      </c>
      <c r="M36" s="48"/>
      <c r="N36" s="56" t="s">
        <v>148</v>
      </c>
      <c r="O36" s="48"/>
      <c r="P36" s="56" t="s">
        <v>148</v>
      </c>
      <c r="Q36" s="48"/>
      <c r="R36" s="56" t="s">
        <v>148</v>
      </c>
      <c r="S36" s="48"/>
      <c r="T36" s="56" t="s">
        <v>148</v>
      </c>
      <c r="U36" s="48"/>
      <c r="V36" s="56" t="s">
        <v>148</v>
      </c>
      <c r="W36" s="48"/>
      <c r="X36" s="56" t="s">
        <v>148</v>
      </c>
      <c r="Y36" s="48"/>
      <c r="Z36" s="57">
        <v>2</v>
      </c>
      <c r="AA36" s="65">
        <f>SUM(G36+I36+K36+M36+O36+Q36+S36+U36+W36+Y36)</f>
        <v>6</v>
      </c>
      <c r="AB36" s="89">
        <v>21</v>
      </c>
      <c r="AC36" s="21"/>
      <c r="AD36" s="21"/>
      <c r="AE36" s="21"/>
      <c r="AF36" s="21"/>
      <c r="AG36" s="21"/>
      <c r="AH36" s="21"/>
    </row>
    <row r="37" spans="2:34" ht="12.75" customHeight="1" thickBot="1">
      <c r="B37" s="60"/>
      <c r="C37" s="62"/>
      <c r="D37" s="64"/>
      <c r="E37" s="64"/>
      <c r="F37" s="55"/>
      <c r="G37" s="46"/>
      <c r="H37" s="55"/>
      <c r="I37" s="46"/>
      <c r="J37" s="55"/>
      <c r="K37" s="46"/>
      <c r="L37" s="55"/>
      <c r="M37" s="46"/>
      <c r="N37" s="55"/>
      <c r="O37" s="46"/>
      <c r="P37" s="55"/>
      <c r="Q37" s="46"/>
      <c r="R37" s="55"/>
      <c r="S37" s="46"/>
      <c r="T37" s="55"/>
      <c r="U37" s="46"/>
      <c r="V37" s="55"/>
      <c r="W37" s="46"/>
      <c r="X37" s="55"/>
      <c r="Y37" s="46"/>
      <c r="Z37" s="58"/>
      <c r="AA37" s="66"/>
      <c r="AB37" s="90"/>
      <c r="AC37" s="21"/>
      <c r="AD37" s="21"/>
      <c r="AE37" s="21"/>
      <c r="AF37" s="21"/>
      <c r="AG37" s="21"/>
      <c r="AH37" s="21"/>
    </row>
    <row r="38" spans="2:34" ht="12.75" customHeight="1" thickTop="1">
      <c r="B38" s="59">
        <v>16</v>
      </c>
      <c r="C38" s="61" t="str">
        <f>VLOOKUP(B38,'пр.взв'!B37:E58,2,FALSE)</f>
        <v>АРАЦХАНОВ Абакар Арацханович</v>
      </c>
      <c r="D38" s="63" t="str">
        <f>VLOOKUP(B38,'пр.взв'!B37:F88,3,FALSE)</f>
        <v>23.10.1998 1р</v>
      </c>
      <c r="E38" s="94" t="str">
        <f>VLOOKUP(B38,'пр.взв'!B37:G88,4,FALSE)</f>
        <v>ЦФО, Рязанская обл.</v>
      </c>
      <c r="F38" s="56">
        <v>17</v>
      </c>
      <c r="G38" s="48">
        <v>4</v>
      </c>
      <c r="H38" s="56">
        <v>14</v>
      </c>
      <c r="I38" s="48">
        <v>3</v>
      </c>
      <c r="J38" s="56" t="s">
        <v>148</v>
      </c>
      <c r="K38" s="48"/>
      <c r="L38" s="56" t="s">
        <v>148</v>
      </c>
      <c r="M38" s="48"/>
      <c r="N38" s="56" t="s">
        <v>148</v>
      </c>
      <c r="O38" s="48"/>
      <c r="P38" s="56" t="s">
        <v>148</v>
      </c>
      <c r="Q38" s="48"/>
      <c r="R38" s="56" t="s">
        <v>148</v>
      </c>
      <c r="S38" s="48"/>
      <c r="T38" s="56" t="s">
        <v>148</v>
      </c>
      <c r="U38" s="48"/>
      <c r="V38" s="56" t="s">
        <v>148</v>
      </c>
      <c r="W38" s="48"/>
      <c r="X38" s="56" t="s">
        <v>148</v>
      </c>
      <c r="Y38" s="48"/>
      <c r="Z38" s="57">
        <v>2</v>
      </c>
      <c r="AA38" s="65">
        <f>SUM(G38+I38+K38+M38+O38+Q38+S38+U38+W38+Y38)</f>
        <v>7</v>
      </c>
      <c r="AB38" s="89">
        <v>25</v>
      </c>
      <c r="AC38" s="21"/>
      <c r="AD38" s="21"/>
      <c r="AE38" s="21"/>
      <c r="AF38" s="21"/>
      <c r="AG38" s="21"/>
      <c r="AH38" s="21"/>
    </row>
    <row r="39" spans="2:34" ht="12.75" customHeight="1" thickBot="1">
      <c r="B39" s="60"/>
      <c r="C39" s="62"/>
      <c r="D39" s="64"/>
      <c r="E39" s="73"/>
      <c r="F39" s="55"/>
      <c r="G39" s="46" t="s">
        <v>141</v>
      </c>
      <c r="H39" s="55"/>
      <c r="I39" s="46"/>
      <c r="J39" s="55"/>
      <c r="K39" s="46"/>
      <c r="L39" s="55"/>
      <c r="M39" s="46"/>
      <c r="N39" s="55"/>
      <c r="O39" s="46"/>
      <c r="P39" s="55"/>
      <c r="Q39" s="46"/>
      <c r="R39" s="55"/>
      <c r="S39" s="46"/>
      <c r="T39" s="55"/>
      <c r="U39" s="46"/>
      <c r="V39" s="55"/>
      <c r="W39" s="46"/>
      <c r="X39" s="55"/>
      <c r="Y39" s="46"/>
      <c r="Z39" s="58"/>
      <c r="AA39" s="66"/>
      <c r="AB39" s="90"/>
      <c r="AC39" s="21"/>
      <c r="AD39" s="21"/>
      <c r="AE39" s="21"/>
      <c r="AF39" s="21"/>
      <c r="AG39" s="21"/>
      <c r="AH39" s="21"/>
    </row>
    <row r="40" spans="2:34" ht="12.75" customHeight="1" thickTop="1">
      <c r="B40" s="59">
        <v>17</v>
      </c>
      <c r="C40" s="61" t="str">
        <f>VLOOKUP(B40,'пр.взв'!B39:E58,2,FALSE)</f>
        <v>СИНЬКОВ Андрей Евгеньевич</v>
      </c>
      <c r="D40" s="63" t="str">
        <f>VLOOKUP(B40,'пр.взв'!B39:F90,3,FALSE)</f>
        <v>13.10.1998, 1р</v>
      </c>
      <c r="E40" s="63" t="str">
        <f>VLOOKUP(B40,'пр.взв'!B39:G90,4,FALSE)</f>
        <v>УФО, Свердловская, Екатеринбург</v>
      </c>
      <c r="F40" s="56">
        <v>16</v>
      </c>
      <c r="G40" s="48">
        <v>0</v>
      </c>
      <c r="H40" s="56">
        <v>15</v>
      </c>
      <c r="I40" s="48">
        <v>2</v>
      </c>
      <c r="J40" s="56">
        <v>14</v>
      </c>
      <c r="K40" s="48">
        <v>2</v>
      </c>
      <c r="L40" s="56">
        <v>18</v>
      </c>
      <c r="M40" s="48">
        <v>2</v>
      </c>
      <c r="N40" s="56">
        <v>24</v>
      </c>
      <c r="O40" s="48">
        <v>3</v>
      </c>
      <c r="P40" s="56" t="s">
        <v>148</v>
      </c>
      <c r="Q40" s="48"/>
      <c r="R40" s="56" t="s">
        <v>148</v>
      </c>
      <c r="S40" s="48"/>
      <c r="T40" s="56" t="s">
        <v>148</v>
      </c>
      <c r="U40" s="48"/>
      <c r="V40" s="56" t="s">
        <v>148</v>
      </c>
      <c r="W40" s="48"/>
      <c r="X40" s="56" t="s">
        <v>148</v>
      </c>
      <c r="Y40" s="48"/>
      <c r="Z40" s="57">
        <v>5</v>
      </c>
      <c r="AA40" s="65">
        <f>SUM(G40+I40+K40+M40+O40+Q40+S40+U40+W40+Y40)</f>
        <v>9</v>
      </c>
      <c r="AB40" s="89">
        <v>6</v>
      </c>
      <c r="AC40" s="21"/>
      <c r="AD40" s="21"/>
      <c r="AE40" s="21"/>
      <c r="AF40" s="21"/>
      <c r="AG40" s="21"/>
      <c r="AH40" s="21"/>
    </row>
    <row r="41" spans="2:34" ht="12.75" customHeight="1" thickBot="1">
      <c r="B41" s="60"/>
      <c r="C41" s="62"/>
      <c r="D41" s="64"/>
      <c r="E41" s="64"/>
      <c r="F41" s="55"/>
      <c r="G41" s="46" t="s">
        <v>141</v>
      </c>
      <c r="H41" s="55"/>
      <c r="I41" s="46"/>
      <c r="J41" s="55"/>
      <c r="K41" s="46"/>
      <c r="L41" s="55"/>
      <c r="M41" s="46"/>
      <c r="N41" s="55"/>
      <c r="O41" s="46"/>
      <c r="P41" s="55"/>
      <c r="Q41" s="46"/>
      <c r="R41" s="55"/>
      <c r="S41" s="46"/>
      <c r="T41" s="55"/>
      <c r="U41" s="46"/>
      <c r="V41" s="55"/>
      <c r="W41" s="46"/>
      <c r="X41" s="55"/>
      <c r="Y41" s="46"/>
      <c r="Z41" s="58"/>
      <c r="AA41" s="66"/>
      <c r="AB41" s="90"/>
      <c r="AC41" s="21"/>
      <c r="AD41" s="21"/>
      <c r="AE41" s="21"/>
      <c r="AF41" s="21"/>
      <c r="AG41" s="21"/>
      <c r="AH41" s="21"/>
    </row>
    <row r="42" spans="2:34" ht="12.75" customHeight="1" thickTop="1">
      <c r="B42" s="59">
        <v>18</v>
      </c>
      <c r="C42" s="61" t="str">
        <f>VLOOKUP(B42,'пр.взв'!B41:E58,2,FALSE)</f>
        <v>СЕРИКБАЕВ Меир Ержанович</v>
      </c>
      <c r="D42" s="63" t="str">
        <f>VLOOKUP(B42,'пр.взв'!B41:F92,3,FALSE)</f>
        <v>21.12.1996 1р</v>
      </c>
      <c r="E42" s="94" t="str">
        <f>VLOOKUP(B42,'пр.взв'!B41:G92,4,FALSE)</f>
        <v>СФО Р.Алтай Г-Алтайск ПР</v>
      </c>
      <c r="F42" s="56">
        <v>19</v>
      </c>
      <c r="G42" s="48">
        <v>0</v>
      </c>
      <c r="H42" s="56">
        <v>20</v>
      </c>
      <c r="I42" s="48">
        <v>3</v>
      </c>
      <c r="J42" s="56">
        <v>21</v>
      </c>
      <c r="K42" s="48">
        <v>1</v>
      </c>
      <c r="L42" s="56">
        <v>17</v>
      </c>
      <c r="M42" s="48">
        <v>3</v>
      </c>
      <c r="N42" s="56" t="s">
        <v>148</v>
      </c>
      <c r="O42" s="48"/>
      <c r="P42" s="56" t="s">
        <v>148</v>
      </c>
      <c r="Q42" s="48"/>
      <c r="R42" s="56" t="s">
        <v>148</v>
      </c>
      <c r="S42" s="48"/>
      <c r="T42" s="56" t="s">
        <v>148</v>
      </c>
      <c r="U42" s="48"/>
      <c r="V42" s="56" t="s">
        <v>148</v>
      </c>
      <c r="W42" s="48"/>
      <c r="X42" s="56" t="s">
        <v>148</v>
      </c>
      <c r="Y42" s="48"/>
      <c r="Z42" s="57">
        <v>4</v>
      </c>
      <c r="AA42" s="65">
        <f>SUM(G42+I42+K42+M42+O42+Q42+S42+U42+W42+Y42)</f>
        <v>7</v>
      </c>
      <c r="AB42" s="89">
        <v>8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60"/>
      <c r="C43" s="62"/>
      <c r="D43" s="64"/>
      <c r="E43" s="73"/>
      <c r="F43" s="55"/>
      <c r="G43" s="46" t="s">
        <v>144</v>
      </c>
      <c r="H43" s="55"/>
      <c r="I43" s="46"/>
      <c r="J43" s="55"/>
      <c r="K43" s="46"/>
      <c r="L43" s="55"/>
      <c r="M43" s="46"/>
      <c r="N43" s="55"/>
      <c r="O43" s="46"/>
      <c r="P43" s="55"/>
      <c r="Q43" s="46"/>
      <c r="R43" s="55"/>
      <c r="S43" s="46"/>
      <c r="T43" s="55"/>
      <c r="U43" s="46"/>
      <c r="V43" s="55"/>
      <c r="W43" s="46"/>
      <c r="X43" s="55"/>
      <c r="Y43" s="46"/>
      <c r="Z43" s="58"/>
      <c r="AA43" s="66"/>
      <c r="AB43" s="90"/>
      <c r="AC43" s="21"/>
      <c r="AD43" s="21"/>
      <c r="AE43" s="21"/>
      <c r="AF43" s="21"/>
      <c r="AG43" s="21"/>
      <c r="AH43" s="21"/>
    </row>
    <row r="44" spans="2:34" ht="12.75" customHeight="1" thickTop="1">
      <c r="B44" s="59">
        <v>19</v>
      </c>
      <c r="C44" s="61" t="str">
        <f>VLOOKUP(B44,'пр.взв'!B43:E58,2,FALSE)</f>
        <v>КИЖИКИН  Руслан Валерьевич</v>
      </c>
      <c r="D44" s="63" t="str">
        <f>VLOOKUP(B44,'пр.взв'!B43:F94,3,FALSE)</f>
        <v>17.12.1997 1р</v>
      </c>
      <c r="E44" s="63" t="str">
        <f>VLOOKUP(B44,'пр.взв'!B43:G94,4,FALSE)</f>
        <v>ДФО, Приморский край</v>
      </c>
      <c r="F44" s="56">
        <v>18</v>
      </c>
      <c r="G44" s="48">
        <v>4</v>
      </c>
      <c r="H44" s="56">
        <v>21</v>
      </c>
      <c r="I44" s="48">
        <v>3</v>
      </c>
      <c r="J44" s="56" t="s">
        <v>148</v>
      </c>
      <c r="K44" s="48"/>
      <c r="L44" s="56" t="s">
        <v>148</v>
      </c>
      <c r="M44" s="48"/>
      <c r="N44" s="56" t="s">
        <v>148</v>
      </c>
      <c r="O44" s="48"/>
      <c r="P44" s="56" t="s">
        <v>148</v>
      </c>
      <c r="Q44" s="48"/>
      <c r="R44" s="56" t="s">
        <v>148</v>
      </c>
      <c r="S44" s="48"/>
      <c r="T44" s="56" t="s">
        <v>148</v>
      </c>
      <c r="U44" s="48"/>
      <c r="V44" s="56" t="s">
        <v>148</v>
      </c>
      <c r="W44" s="48"/>
      <c r="X44" s="56" t="s">
        <v>148</v>
      </c>
      <c r="Y44" s="48"/>
      <c r="Z44" s="57">
        <v>2</v>
      </c>
      <c r="AA44" s="65">
        <f>SUM(G44+I44+K44+M44+O44+Q44+S44+U44+W44+Y44)</f>
        <v>7</v>
      </c>
      <c r="AB44" s="89">
        <v>23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60"/>
      <c r="C45" s="62"/>
      <c r="D45" s="64"/>
      <c r="E45" s="64"/>
      <c r="F45" s="55"/>
      <c r="G45" s="46" t="s">
        <v>144</v>
      </c>
      <c r="H45" s="55"/>
      <c r="I45" s="46"/>
      <c r="J45" s="55"/>
      <c r="K45" s="46"/>
      <c r="L45" s="55"/>
      <c r="M45" s="46"/>
      <c r="N45" s="55"/>
      <c r="O45" s="46"/>
      <c r="P45" s="55"/>
      <c r="Q45" s="46"/>
      <c r="R45" s="55"/>
      <c r="S45" s="46"/>
      <c r="T45" s="55"/>
      <c r="U45" s="46"/>
      <c r="V45" s="55"/>
      <c r="W45" s="46"/>
      <c r="X45" s="55"/>
      <c r="Y45" s="46"/>
      <c r="Z45" s="58"/>
      <c r="AA45" s="66"/>
      <c r="AB45" s="90"/>
      <c r="AC45" s="21"/>
      <c r="AD45" s="21"/>
      <c r="AE45" s="21"/>
      <c r="AF45" s="21"/>
      <c r="AG45" s="21"/>
      <c r="AH45" s="21"/>
    </row>
    <row r="46" spans="2:34" ht="12.75" customHeight="1" thickTop="1">
      <c r="B46" s="59">
        <v>20</v>
      </c>
      <c r="C46" s="61" t="str">
        <f>VLOOKUP(B46,'пр.взв'!B45:E58,2,FALSE)</f>
        <v>МНАЦАКАНЯН Владимир Андреевич </v>
      </c>
      <c r="D46" s="63" t="str">
        <f>VLOOKUP(B46,'пр.взв'!B45:F96,3,FALSE)</f>
        <v>27.04.1997 1р</v>
      </c>
      <c r="E46" s="94" t="str">
        <f>VLOOKUP(B46,'пр.взв'!B45:G96,4,FALSE)</f>
        <v>ЮФО, Краснодарский, Крурганинск, МО</v>
      </c>
      <c r="F46" s="56">
        <v>21</v>
      </c>
      <c r="G46" s="48">
        <v>1</v>
      </c>
      <c r="H46" s="56">
        <v>18</v>
      </c>
      <c r="I46" s="48">
        <v>1</v>
      </c>
      <c r="J46" s="56">
        <v>22</v>
      </c>
      <c r="K46" s="53">
        <v>2.5</v>
      </c>
      <c r="L46" s="56" t="s">
        <v>150</v>
      </c>
      <c r="M46" s="48"/>
      <c r="N46" s="56">
        <v>26</v>
      </c>
      <c r="O46" s="48">
        <v>0</v>
      </c>
      <c r="P46" s="56">
        <v>24</v>
      </c>
      <c r="Q46" s="48">
        <v>3</v>
      </c>
      <c r="R46" s="56"/>
      <c r="S46" s="48"/>
      <c r="T46" s="56"/>
      <c r="U46" s="48"/>
      <c r="V46" s="56">
        <v>7</v>
      </c>
      <c r="W46" s="48">
        <v>4</v>
      </c>
      <c r="X46" s="56"/>
      <c r="Y46" s="48"/>
      <c r="Z46" s="57"/>
      <c r="AA46" s="110">
        <v>2</v>
      </c>
      <c r="AB46" s="89">
        <v>3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60"/>
      <c r="C47" s="62"/>
      <c r="D47" s="64"/>
      <c r="E47" s="73"/>
      <c r="F47" s="55"/>
      <c r="G47" s="46"/>
      <c r="H47" s="55"/>
      <c r="I47" s="46"/>
      <c r="J47" s="55"/>
      <c r="K47" s="46"/>
      <c r="L47" s="55"/>
      <c r="M47" s="46"/>
      <c r="N47" s="55"/>
      <c r="O47" s="46" t="s">
        <v>154</v>
      </c>
      <c r="P47" s="55"/>
      <c r="Q47" s="46"/>
      <c r="R47" s="55"/>
      <c r="S47" s="46"/>
      <c r="T47" s="55"/>
      <c r="U47" s="46"/>
      <c r="V47" s="55"/>
      <c r="W47" s="46" t="s">
        <v>155</v>
      </c>
      <c r="X47" s="55"/>
      <c r="Y47" s="46"/>
      <c r="Z47" s="58"/>
      <c r="AA47" s="111"/>
      <c r="AB47" s="90"/>
      <c r="AC47" s="21"/>
      <c r="AD47" s="21"/>
      <c r="AE47" s="21"/>
      <c r="AF47" s="21"/>
      <c r="AG47" s="21"/>
      <c r="AH47" s="21"/>
    </row>
    <row r="48" spans="2:34" ht="12.75" customHeight="1" thickTop="1">
      <c r="B48" s="59">
        <v>21</v>
      </c>
      <c r="C48" s="61" t="str">
        <f>VLOOKUP(B48,'пр.взв'!B47:E58,2,FALSE)</f>
        <v>МЕДВЕДЕВ Кирилл Станиславович</v>
      </c>
      <c r="D48" s="63" t="str">
        <f>VLOOKUP(B48,'пр.взв'!B47:F98,3,FALSE)</f>
        <v>16.12.1998, 1р</v>
      </c>
      <c r="E48" s="63" t="str">
        <f>VLOOKUP(B48,'пр.взв'!B47:G98,4,FALSE)</f>
        <v>ПФО, Самарская, Сызрань</v>
      </c>
      <c r="F48" s="56">
        <v>20</v>
      </c>
      <c r="G48" s="48">
        <v>3</v>
      </c>
      <c r="H48" s="56">
        <v>19</v>
      </c>
      <c r="I48" s="48">
        <v>1</v>
      </c>
      <c r="J48" s="56">
        <v>18</v>
      </c>
      <c r="K48" s="48">
        <v>3</v>
      </c>
      <c r="L48" s="56" t="s">
        <v>148</v>
      </c>
      <c r="M48" s="48"/>
      <c r="N48" s="56" t="s">
        <v>148</v>
      </c>
      <c r="O48" s="48"/>
      <c r="P48" s="56" t="s">
        <v>148</v>
      </c>
      <c r="Q48" s="48"/>
      <c r="R48" s="56" t="s">
        <v>148</v>
      </c>
      <c r="S48" s="48"/>
      <c r="T48" s="56" t="s">
        <v>148</v>
      </c>
      <c r="U48" s="48"/>
      <c r="V48" s="56" t="s">
        <v>148</v>
      </c>
      <c r="W48" s="48"/>
      <c r="X48" s="56" t="s">
        <v>148</v>
      </c>
      <c r="Y48" s="48"/>
      <c r="Z48" s="57">
        <v>3</v>
      </c>
      <c r="AA48" s="65">
        <f>SUM(G48+I48+K48+M48+O48+Q48+S48+U48+W48+Y48)</f>
        <v>7</v>
      </c>
      <c r="AB48" s="89">
        <v>16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60"/>
      <c r="C49" s="62"/>
      <c r="D49" s="64"/>
      <c r="E49" s="64"/>
      <c r="F49" s="55"/>
      <c r="G49" s="46"/>
      <c r="H49" s="55"/>
      <c r="I49" s="46"/>
      <c r="J49" s="55"/>
      <c r="K49" s="46"/>
      <c r="L49" s="55"/>
      <c r="M49" s="46"/>
      <c r="N49" s="55"/>
      <c r="O49" s="46"/>
      <c r="P49" s="55"/>
      <c r="Q49" s="46"/>
      <c r="R49" s="55"/>
      <c r="S49" s="46"/>
      <c r="T49" s="55"/>
      <c r="U49" s="46"/>
      <c r="V49" s="55"/>
      <c r="W49" s="46"/>
      <c r="X49" s="55"/>
      <c r="Y49" s="46"/>
      <c r="Z49" s="58"/>
      <c r="AA49" s="66"/>
      <c r="AB49" s="90"/>
      <c r="AC49" s="21"/>
      <c r="AD49" s="21"/>
      <c r="AE49" s="21"/>
      <c r="AF49" s="21"/>
      <c r="AG49" s="21"/>
      <c r="AH49" s="21"/>
    </row>
    <row r="50" spans="2:34" ht="12.75" customHeight="1" thickTop="1">
      <c r="B50" s="59">
        <v>22</v>
      </c>
      <c r="C50" s="61" t="str">
        <f>VLOOKUP(B50,'пр.взв'!B49:E58,2,FALSE)</f>
        <v>АСКЕРОВ Имаммурза  Исабекович </v>
      </c>
      <c r="D50" s="63" t="str">
        <f>VLOOKUP(B50,'пр.взв'!B49:F100,3,FALSE)</f>
        <v>12.11.1997 1р</v>
      </c>
      <c r="E50" s="94" t="str">
        <f>VLOOKUP(B50,'пр.взв'!B49:G100,4,FALSE)</f>
        <v>УФО, ХМАО-Югры, МО</v>
      </c>
      <c r="F50" s="56">
        <v>23</v>
      </c>
      <c r="G50" s="48">
        <v>1</v>
      </c>
      <c r="H50" s="56">
        <v>24</v>
      </c>
      <c r="I50" s="48">
        <v>4</v>
      </c>
      <c r="J50" s="56">
        <v>20</v>
      </c>
      <c r="K50" s="48">
        <v>3</v>
      </c>
      <c r="L50" s="56" t="s">
        <v>148</v>
      </c>
      <c r="M50" s="48"/>
      <c r="N50" s="56" t="s">
        <v>148</v>
      </c>
      <c r="O50" s="48"/>
      <c r="P50" s="56" t="s">
        <v>148</v>
      </c>
      <c r="Q50" s="48"/>
      <c r="R50" s="56" t="s">
        <v>148</v>
      </c>
      <c r="S50" s="48"/>
      <c r="T50" s="56" t="s">
        <v>148</v>
      </c>
      <c r="U50" s="48"/>
      <c r="V50" s="56" t="s">
        <v>148</v>
      </c>
      <c r="W50" s="48"/>
      <c r="X50" s="56" t="s">
        <v>148</v>
      </c>
      <c r="Y50" s="48"/>
      <c r="Z50" s="57">
        <v>3</v>
      </c>
      <c r="AA50" s="65">
        <f>SUM(G50+I50+K50+M50+O50+Q50+S50+U50+W50+Y50)</f>
        <v>8</v>
      </c>
      <c r="AB50" s="89">
        <v>17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60"/>
      <c r="C51" s="62"/>
      <c r="D51" s="64"/>
      <c r="E51" s="73"/>
      <c r="F51" s="55"/>
      <c r="G51" s="46"/>
      <c r="H51" s="55"/>
      <c r="I51" s="46" t="s">
        <v>149</v>
      </c>
      <c r="J51" s="55"/>
      <c r="K51" s="46"/>
      <c r="L51" s="55"/>
      <c r="M51" s="46"/>
      <c r="N51" s="55"/>
      <c r="O51" s="46"/>
      <c r="P51" s="55"/>
      <c r="Q51" s="46"/>
      <c r="R51" s="55"/>
      <c r="S51" s="46"/>
      <c r="T51" s="55"/>
      <c r="U51" s="46"/>
      <c r="V51" s="55"/>
      <c r="W51" s="46"/>
      <c r="X51" s="55"/>
      <c r="Y51" s="46"/>
      <c r="Z51" s="58"/>
      <c r="AA51" s="66"/>
      <c r="AB51" s="90"/>
      <c r="AC51" s="21"/>
      <c r="AD51" s="21"/>
      <c r="AE51" s="21"/>
      <c r="AF51" s="21"/>
      <c r="AG51" s="21"/>
      <c r="AH51" s="21"/>
    </row>
    <row r="52" spans="2:34" ht="12.75" customHeight="1" thickTop="1">
      <c r="B52" s="59">
        <v>23</v>
      </c>
      <c r="C52" s="61" t="str">
        <f>VLOOKUP(B52,'пр.взв'!B51:E58,2,FALSE)</f>
        <v>КУРЕЕВ Никита Николаевич </v>
      </c>
      <c r="D52" s="63" t="str">
        <f>VLOOKUP(B52,'пр.взв'!B51:F102,3,FALSE)</f>
        <v>19.09.1997 1р</v>
      </c>
      <c r="E52" s="63" t="str">
        <f>VLOOKUP(B52,'пр.взв'!B51:G102,4,FALSE)</f>
        <v>ЦФО , Липицкая обл</v>
      </c>
      <c r="F52" s="56">
        <v>22</v>
      </c>
      <c r="G52" s="48">
        <v>3</v>
      </c>
      <c r="H52" s="56">
        <v>26</v>
      </c>
      <c r="I52" s="48">
        <v>3</v>
      </c>
      <c r="J52" s="56" t="s">
        <v>148</v>
      </c>
      <c r="K52" s="48"/>
      <c r="L52" s="56" t="s">
        <v>148</v>
      </c>
      <c r="M52" s="48"/>
      <c r="N52" s="56" t="s">
        <v>148</v>
      </c>
      <c r="O52" s="48"/>
      <c r="P52" s="56" t="s">
        <v>148</v>
      </c>
      <c r="Q52" s="48"/>
      <c r="R52" s="56" t="s">
        <v>148</v>
      </c>
      <c r="S52" s="48"/>
      <c r="T52" s="56" t="s">
        <v>148</v>
      </c>
      <c r="U52" s="48"/>
      <c r="V52" s="56" t="s">
        <v>148</v>
      </c>
      <c r="W52" s="48"/>
      <c r="X52" s="56" t="s">
        <v>148</v>
      </c>
      <c r="Y52" s="48"/>
      <c r="Z52" s="57">
        <v>2</v>
      </c>
      <c r="AA52" s="65">
        <f>SUM(G52+I52+K52+M52+O52+Q52+S52+U52+W52+Y52)</f>
        <v>6</v>
      </c>
      <c r="AB52" s="89">
        <v>22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60"/>
      <c r="C53" s="62"/>
      <c r="D53" s="64"/>
      <c r="E53" s="64"/>
      <c r="F53" s="55"/>
      <c r="G53" s="46"/>
      <c r="H53" s="55"/>
      <c r="I53" s="46"/>
      <c r="J53" s="55"/>
      <c r="K53" s="46"/>
      <c r="L53" s="55"/>
      <c r="M53" s="46"/>
      <c r="N53" s="55"/>
      <c r="O53" s="46"/>
      <c r="P53" s="55"/>
      <c r="Q53" s="46"/>
      <c r="R53" s="55"/>
      <c r="S53" s="46"/>
      <c r="T53" s="55"/>
      <c r="U53" s="46"/>
      <c r="V53" s="55"/>
      <c r="W53" s="46"/>
      <c r="X53" s="55"/>
      <c r="Y53" s="46"/>
      <c r="Z53" s="58"/>
      <c r="AA53" s="66"/>
      <c r="AB53" s="90"/>
      <c r="AC53" s="21"/>
      <c r="AD53" s="21"/>
      <c r="AE53" s="21"/>
      <c r="AF53" s="21"/>
      <c r="AG53" s="21"/>
      <c r="AH53" s="21"/>
    </row>
    <row r="54" spans="2:34" ht="12.75" customHeight="1" thickTop="1">
      <c r="B54" s="59">
        <v>24</v>
      </c>
      <c r="C54" s="61" t="str">
        <f>VLOOKUP(B54,'пр.взв'!B53:E58,2,FALSE)</f>
        <v>ПЕТУХОВ Никита Александрович </v>
      </c>
      <c r="D54" s="63" t="str">
        <f>VLOOKUP(B54,'пр.взв'!B53:F104,3,FALSE)</f>
        <v>16.04.1996 КМС </v>
      </c>
      <c r="E54" s="94" t="str">
        <f>VLOOKUP(B54,'пр.взв'!B53:G104,4,FALSE)</f>
        <v> Москва</v>
      </c>
      <c r="F54" s="56">
        <v>25</v>
      </c>
      <c r="G54" s="48">
        <v>0</v>
      </c>
      <c r="H54" s="56">
        <v>22</v>
      </c>
      <c r="I54" s="48">
        <v>0</v>
      </c>
      <c r="J54" s="56" t="s">
        <v>150</v>
      </c>
      <c r="K54" s="48"/>
      <c r="L54" s="56">
        <v>26</v>
      </c>
      <c r="M54" s="48">
        <v>0</v>
      </c>
      <c r="N54" s="56">
        <v>17</v>
      </c>
      <c r="O54" s="48">
        <v>1</v>
      </c>
      <c r="P54" s="56">
        <v>20</v>
      </c>
      <c r="Q54" s="48">
        <v>2</v>
      </c>
      <c r="R54" s="56"/>
      <c r="S54" s="48"/>
      <c r="T54" s="56"/>
      <c r="U54" s="48"/>
      <c r="V54" s="56">
        <v>11</v>
      </c>
      <c r="W54" s="48">
        <v>2</v>
      </c>
      <c r="X54" s="56">
        <v>7</v>
      </c>
      <c r="Y54" s="48">
        <v>1</v>
      </c>
      <c r="Z54" s="57"/>
      <c r="AA54" s="110">
        <v>1</v>
      </c>
      <c r="AB54" s="89">
        <v>1</v>
      </c>
      <c r="AC54" s="21"/>
      <c r="AD54" s="21"/>
      <c r="AE54" s="21"/>
      <c r="AF54" s="21"/>
      <c r="AG54" s="21"/>
      <c r="AH54" s="21"/>
    </row>
    <row r="55" spans="2:34" ht="12.75" customHeight="1" thickBot="1">
      <c r="B55" s="60"/>
      <c r="C55" s="62"/>
      <c r="D55" s="64"/>
      <c r="E55" s="73"/>
      <c r="F55" s="55"/>
      <c r="G55" s="46" t="s">
        <v>145</v>
      </c>
      <c r="H55" s="55"/>
      <c r="I55" s="46" t="s">
        <v>149</v>
      </c>
      <c r="J55" s="55"/>
      <c r="K55" s="46"/>
      <c r="L55" s="55"/>
      <c r="M55" s="46" t="s">
        <v>153</v>
      </c>
      <c r="N55" s="55"/>
      <c r="O55" s="46"/>
      <c r="P55" s="55"/>
      <c r="Q55" s="46"/>
      <c r="R55" s="55"/>
      <c r="S55" s="46"/>
      <c r="T55" s="55"/>
      <c r="U55" s="46"/>
      <c r="V55" s="55"/>
      <c r="W55" s="46"/>
      <c r="X55" s="55"/>
      <c r="Y55" s="46"/>
      <c r="Z55" s="58"/>
      <c r="AA55" s="111"/>
      <c r="AB55" s="90"/>
      <c r="AC55" s="21"/>
      <c r="AD55" s="21"/>
      <c r="AE55" s="21"/>
      <c r="AF55" s="21"/>
      <c r="AG55" s="21"/>
      <c r="AH55" s="21"/>
    </row>
    <row r="56" spans="2:34" ht="12.75" customHeight="1" thickTop="1">
      <c r="B56" s="59">
        <v>25</v>
      </c>
      <c r="C56" s="61" t="str">
        <f>VLOOKUP(B56,'пр.взв'!B55:E58,2,FALSE)</f>
        <v>ТРОЕГЛАЗОВ Иван Александрович</v>
      </c>
      <c r="D56" s="63" t="str">
        <f>VLOOKUP(B56,'пр.взв'!B55:F106,3,FALSE)</f>
        <v>28.04.1998 1р</v>
      </c>
      <c r="E56" s="63" t="str">
        <f>VLOOKUP(B56,'пр.взв'!B55:G106,4,FALSE)</f>
        <v>С.Петербург</v>
      </c>
      <c r="F56" s="56">
        <v>24</v>
      </c>
      <c r="G56" s="48">
        <v>4</v>
      </c>
      <c r="H56" s="56" t="s">
        <v>140</v>
      </c>
      <c r="I56" s="48"/>
      <c r="J56" s="56">
        <v>26</v>
      </c>
      <c r="K56" s="48">
        <v>4</v>
      </c>
      <c r="L56" s="56" t="s">
        <v>148</v>
      </c>
      <c r="M56" s="48"/>
      <c r="N56" s="56" t="s">
        <v>148</v>
      </c>
      <c r="O56" s="48"/>
      <c r="P56" s="56" t="s">
        <v>148</v>
      </c>
      <c r="Q56" s="48"/>
      <c r="R56" s="56" t="s">
        <v>148</v>
      </c>
      <c r="S56" s="48"/>
      <c r="T56" s="56" t="s">
        <v>148</v>
      </c>
      <c r="U56" s="48"/>
      <c r="V56" s="56" t="s">
        <v>148</v>
      </c>
      <c r="W56" s="48"/>
      <c r="X56" s="56" t="s">
        <v>148</v>
      </c>
      <c r="Y56" s="48"/>
      <c r="Z56" s="80">
        <v>3</v>
      </c>
      <c r="AA56" s="65">
        <f>SUM(G56+I56+K56+M56+O56+Q56+S56+U56+W56+Y56)</f>
        <v>8</v>
      </c>
      <c r="AB56" s="89">
        <v>19</v>
      </c>
      <c r="AC56" s="21"/>
      <c r="AD56" s="21"/>
      <c r="AE56" s="21"/>
      <c r="AF56" s="21"/>
      <c r="AG56" s="21"/>
      <c r="AH56" s="21"/>
    </row>
    <row r="57" spans="2:34" ht="12.75" customHeight="1" thickBot="1">
      <c r="B57" s="60"/>
      <c r="C57" s="62"/>
      <c r="D57" s="64"/>
      <c r="E57" s="64"/>
      <c r="F57" s="55"/>
      <c r="G57" s="49" t="s">
        <v>145</v>
      </c>
      <c r="H57" s="55"/>
      <c r="I57" s="49"/>
      <c r="J57" s="55"/>
      <c r="K57" s="49" t="s">
        <v>152</v>
      </c>
      <c r="L57" s="55"/>
      <c r="M57" s="49"/>
      <c r="N57" s="55"/>
      <c r="O57" s="49"/>
      <c r="P57" s="55"/>
      <c r="Q57" s="49"/>
      <c r="R57" s="55"/>
      <c r="S57" s="49"/>
      <c r="T57" s="55"/>
      <c r="U57" s="49"/>
      <c r="V57" s="55"/>
      <c r="W57" s="49"/>
      <c r="X57" s="55"/>
      <c r="Y57" s="49"/>
      <c r="Z57" s="113"/>
      <c r="AA57" s="66"/>
      <c r="AB57" s="90"/>
      <c r="AC57" s="21"/>
      <c r="AD57" s="21"/>
      <c r="AE57" s="21"/>
      <c r="AF57" s="21"/>
      <c r="AG57" s="21"/>
      <c r="AH57" s="21"/>
    </row>
    <row r="58" spans="2:34" ht="12.75" customHeight="1" thickTop="1">
      <c r="B58" s="59">
        <v>26</v>
      </c>
      <c r="C58" s="61" t="str">
        <f>VLOOKUP(B58,'пр.взв'!B57:E58,2,FALSE)</f>
        <v>ПОСТНИКОВ Вадим Алексеевич</v>
      </c>
      <c r="D58" s="63" t="str">
        <f>VLOOKUP(B58,'пр.взв'!B57:F108,3,FALSE)</f>
        <v>30.07.1997 1р</v>
      </c>
      <c r="E58" s="94" t="str">
        <f>VLOOKUP(B58,'пр.взв'!B57:G108,4,FALSE)</f>
        <v>ЮФО, Ростовская обл.</v>
      </c>
      <c r="F58" s="54" t="s">
        <v>140</v>
      </c>
      <c r="G58" s="47"/>
      <c r="H58" s="54">
        <v>23</v>
      </c>
      <c r="I58" s="47">
        <v>1</v>
      </c>
      <c r="J58" s="54">
        <v>25</v>
      </c>
      <c r="K58" s="47">
        <v>0</v>
      </c>
      <c r="L58" s="54">
        <v>24</v>
      </c>
      <c r="M58" s="47">
        <v>4</v>
      </c>
      <c r="N58" s="54">
        <v>20</v>
      </c>
      <c r="O58" s="47">
        <v>4</v>
      </c>
      <c r="P58" s="54" t="s">
        <v>148</v>
      </c>
      <c r="Q58" s="47"/>
      <c r="R58" s="54" t="s">
        <v>148</v>
      </c>
      <c r="S58" s="47"/>
      <c r="T58" s="54" t="s">
        <v>148</v>
      </c>
      <c r="U58" s="47"/>
      <c r="V58" s="54" t="s">
        <v>148</v>
      </c>
      <c r="W58" s="47"/>
      <c r="X58" s="54" t="s">
        <v>148</v>
      </c>
      <c r="Y58" s="47"/>
      <c r="Z58" s="112">
        <v>5</v>
      </c>
      <c r="AA58" s="65">
        <f>SUM(G58+I58+K58+M58+O58+Q58+S58+U58+W58+Y58)</f>
        <v>9</v>
      </c>
      <c r="AB58" s="89">
        <v>7</v>
      </c>
      <c r="AC58" s="21"/>
      <c r="AD58" s="21"/>
      <c r="AE58" s="21"/>
      <c r="AF58" s="21"/>
      <c r="AG58" s="21"/>
      <c r="AH58" s="21"/>
    </row>
    <row r="59" spans="2:34" ht="12.75" customHeight="1" thickBot="1">
      <c r="B59" s="60"/>
      <c r="C59" s="62"/>
      <c r="D59" s="64"/>
      <c r="E59" s="73"/>
      <c r="F59" s="55"/>
      <c r="G59" s="49"/>
      <c r="H59" s="55"/>
      <c r="I59" s="49"/>
      <c r="J59" s="55"/>
      <c r="K59" s="49" t="s">
        <v>152</v>
      </c>
      <c r="L59" s="55"/>
      <c r="M59" s="49" t="s">
        <v>153</v>
      </c>
      <c r="N59" s="55"/>
      <c r="O59" s="49" t="s">
        <v>154</v>
      </c>
      <c r="P59" s="55"/>
      <c r="Q59" s="49"/>
      <c r="R59" s="55"/>
      <c r="S59" s="49"/>
      <c r="T59" s="55"/>
      <c r="U59" s="49"/>
      <c r="V59" s="55"/>
      <c r="W59" s="49"/>
      <c r="X59" s="55"/>
      <c r="Y59" s="49"/>
      <c r="Z59" s="113"/>
      <c r="AA59" s="66"/>
      <c r="AB59" s="90"/>
      <c r="AC59" s="21"/>
      <c r="AD59" s="21"/>
      <c r="AE59" s="21"/>
      <c r="AF59" s="21"/>
      <c r="AG59" s="21"/>
      <c r="AH59" s="21"/>
    </row>
    <row r="60" spans="2:34" ht="6" customHeight="1" thickTop="1">
      <c r="B60" s="19"/>
      <c r="C60" s="18"/>
      <c r="D60" s="18"/>
      <c r="E60" s="18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23.25" customHeight="1">
      <c r="B61" s="27" t="str">
        <f>HYPERLINK('[1]реквизиты'!$A$6)</f>
        <v>Гл. судья, судья МК</v>
      </c>
      <c r="C61" s="31"/>
      <c r="D61" s="31"/>
      <c r="E61" s="32"/>
      <c r="F61" s="33"/>
      <c r="N61" s="34" t="str">
        <f>HYPERLINK('[1]реквизиты'!$G$6)</f>
        <v>С.В. Рычев</v>
      </c>
      <c r="O61" s="32"/>
      <c r="P61" s="32"/>
      <c r="Q61" s="32"/>
      <c r="R61" s="37"/>
      <c r="S61" s="35"/>
      <c r="T61" s="37"/>
      <c r="U61" s="35"/>
      <c r="V61" s="37"/>
      <c r="W61" s="36" t="str">
        <f>HYPERLINK('[1]реквизиты'!$G$7)</f>
        <v>/ г. Александрово /</v>
      </c>
      <c r="X61" s="37"/>
      <c r="Y61" s="35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25.5" customHeight="1">
      <c r="B62" s="38" t="str">
        <f>HYPERLINK('[1]реквизиты'!$A$8)</f>
        <v>Гл. секретарь, судья РК</v>
      </c>
      <c r="C62" s="31"/>
      <c r="D62" s="45"/>
      <c r="E62" s="39"/>
      <c r="F62" s="40"/>
      <c r="G62" s="7"/>
      <c r="H62" s="7"/>
      <c r="I62" s="7"/>
      <c r="J62" s="7"/>
      <c r="K62" s="7"/>
      <c r="L62" s="7"/>
      <c r="M62" s="7"/>
      <c r="N62" s="34" t="str">
        <f>HYPERLINK('[1]реквизиты'!$G$8)</f>
        <v>С.Г. Пчелов</v>
      </c>
      <c r="O62" s="32"/>
      <c r="P62" s="32"/>
      <c r="Q62" s="32"/>
      <c r="R62" s="37"/>
      <c r="S62" s="35"/>
      <c r="T62" s="37"/>
      <c r="U62" s="35"/>
      <c r="V62" s="37"/>
      <c r="W62" s="36" t="str">
        <f>HYPERLINK('[1]реквизиты'!$G$9)</f>
        <v>/  г. Чебоксары /</v>
      </c>
      <c r="X62" s="37"/>
      <c r="Y62" s="35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0.5" customHeight="1">
      <c r="B63" s="6"/>
      <c r="C63" s="6"/>
      <c r="D63" s="28"/>
      <c r="E63" s="3"/>
      <c r="F63" s="29"/>
      <c r="G63" s="1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4:34" ht="10.5" customHeight="1"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0.5" customHeight="1">
      <c r="B65" s="30"/>
      <c r="C65" s="30"/>
      <c r="D65" s="30"/>
      <c r="E65" s="10"/>
      <c r="F65" s="10"/>
      <c r="H65" s="1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0.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0.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31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5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5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  <c r="AC154" s="3"/>
      <c r="AD154" s="3"/>
      <c r="AE154" s="3"/>
    </row>
    <row r="155" spans="2:31" ht="15.75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  <c r="AC155" s="3"/>
      <c r="AD155" s="3"/>
      <c r="AE155" s="3"/>
    </row>
    <row r="156" spans="2:31" ht="15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  <c r="AC156" s="3"/>
      <c r="AD156" s="3"/>
      <c r="AE156" s="3"/>
    </row>
    <row r="157" spans="2:31" ht="15.75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  <c r="AC157" s="3"/>
      <c r="AD157" s="3"/>
      <c r="AE157" s="3"/>
    </row>
    <row r="158" spans="2:31" ht="15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  <c r="AC158" s="3"/>
      <c r="AD158" s="3"/>
      <c r="AE158" s="3"/>
    </row>
    <row r="159" spans="2:31" ht="15.75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  <c r="AC159" s="3"/>
      <c r="AD159" s="3"/>
      <c r="AE159" s="3"/>
    </row>
    <row r="160" spans="2:31" ht="15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</sheetData>
  <sheetProtection/>
  <mergeCells count="469"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7:AB28"/>
    <mergeCell ref="AB29:AB30"/>
    <mergeCell ref="AB31:AB32"/>
    <mergeCell ref="AB34:AB35"/>
    <mergeCell ref="B33:AB33"/>
    <mergeCell ref="B40:B41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L36:L37"/>
    <mergeCell ref="B54:B55"/>
    <mergeCell ref="D58:D59"/>
    <mergeCell ref="C52:C53"/>
    <mergeCell ref="D52:D53"/>
    <mergeCell ref="E52:E53"/>
    <mergeCell ref="E58:E59"/>
    <mergeCell ref="C56:C57"/>
    <mergeCell ref="D56:D57"/>
    <mergeCell ref="B56:B57"/>
    <mergeCell ref="B52:B53"/>
    <mergeCell ref="B50:B51"/>
    <mergeCell ref="C50:C51"/>
    <mergeCell ref="D50:D51"/>
    <mergeCell ref="E50:E51"/>
    <mergeCell ref="E48:E49"/>
    <mergeCell ref="C48:C49"/>
    <mergeCell ref="D48:D49"/>
    <mergeCell ref="B48:B49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C40:C41"/>
    <mergeCell ref="D40:D41"/>
    <mergeCell ref="E40:E41"/>
    <mergeCell ref="E42:E43"/>
    <mergeCell ref="E23:E24"/>
    <mergeCell ref="D38:D39"/>
    <mergeCell ref="E38:E39"/>
    <mergeCell ref="E36:E37"/>
    <mergeCell ref="C25:C26"/>
    <mergeCell ref="D25:D26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B38:B39"/>
    <mergeCell ref="E29:E30"/>
    <mergeCell ref="C38:C39"/>
    <mergeCell ref="B27:B28"/>
    <mergeCell ref="C27:C28"/>
    <mergeCell ref="D27:D28"/>
    <mergeCell ref="E27:E28"/>
    <mergeCell ref="B31:B32"/>
    <mergeCell ref="C31:C32"/>
    <mergeCell ref="D31:D32"/>
    <mergeCell ref="E25:E26"/>
    <mergeCell ref="C21:C22"/>
    <mergeCell ref="D21:D22"/>
    <mergeCell ref="E21:E22"/>
    <mergeCell ref="B21:B22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9:A10"/>
    <mergeCell ref="B9:B10"/>
    <mergeCell ref="C9:C10"/>
    <mergeCell ref="AB4:AB5"/>
    <mergeCell ref="N7:N8"/>
    <mergeCell ref="P7:P8"/>
    <mergeCell ref="R7:R8"/>
    <mergeCell ref="A4:A5"/>
    <mergeCell ref="J5:K5"/>
    <mergeCell ref="L5:M5"/>
    <mergeCell ref="F5:G5"/>
    <mergeCell ref="H5:I5"/>
    <mergeCell ref="F4:Y4"/>
    <mergeCell ref="Z31:Z32"/>
    <mergeCell ref="B4:B5"/>
    <mergeCell ref="C4:C5"/>
    <mergeCell ref="P54:P55"/>
    <mergeCell ref="D7:D8"/>
    <mergeCell ref="E7:E8"/>
    <mergeCell ref="D9:D10"/>
    <mergeCell ref="E9:E10"/>
    <mergeCell ref="E17:E18"/>
    <mergeCell ref="B7:B8"/>
    <mergeCell ref="T29:T30"/>
    <mergeCell ref="V34:V35"/>
    <mergeCell ref="T58:T59"/>
    <mergeCell ref="E19:E20"/>
    <mergeCell ref="E44:E45"/>
    <mergeCell ref="P29:P30"/>
    <mergeCell ref="R29:R30"/>
    <mergeCell ref="T31:T32"/>
    <mergeCell ref="V31:V32"/>
    <mergeCell ref="E56:E57"/>
    <mergeCell ref="Z58:Z59"/>
    <mergeCell ref="AA58:AA59"/>
    <mergeCell ref="X58:X59"/>
    <mergeCell ref="Z56:Z57"/>
    <mergeCell ref="AA56:AA57"/>
    <mergeCell ref="V29:V30"/>
    <mergeCell ref="X29:X30"/>
    <mergeCell ref="AA31:AA32"/>
    <mergeCell ref="AA29:AA30"/>
    <mergeCell ref="X31:X32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V25:V26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T7:T8"/>
    <mergeCell ref="T5:U5"/>
    <mergeCell ref="T11:T12"/>
    <mergeCell ref="T15:T16"/>
    <mergeCell ref="T23:T24"/>
    <mergeCell ref="R23:R24"/>
    <mergeCell ref="F19:F20"/>
    <mergeCell ref="F21:F22"/>
    <mergeCell ref="F23:F24"/>
    <mergeCell ref="F25:F26"/>
    <mergeCell ref="H25:H26"/>
    <mergeCell ref="H23:H24"/>
    <mergeCell ref="H29:H30"/>
    <mergeCell ref="J29:J30"/>
    <mergeCell ref="L29:L30"/>
    <mergeCell ref="L27:L28"/>
    <mergeCell ref="F9:F10"/>
    <mergeCell ref="F11:F12"/>
    <mergeCell ref="F13:F14"/>
    <mergeCell ref="F15:F16"/>
    <mergeCell ref="F29:F30"/>
    <mergeCell ref="F17:F18"/>
    <mergeCell ref="J25:J26"/>
    <mergeCell ref="L25:L26"/>
    <mergeCell ref="N25:N26"/>
    <mergeCell ref="P25:P26"/>
    <mergeCell ref="F27:F28"/>
    <mergeCell ref="H27:H28"/>
    <mergeCell ref="J27:J28"/>
    <mergeCell ref="P19:P20"/>
    <mergeCell ref="N19:N20"/>
    <mergeCell ref="P23:P24"/>
    <mergeCell ref="R19:R20"/>
    <mergeCell ref="N29:N30"/>
    <mergeCell ref="N27:N28"/>
    <mergeCell ref="P27:P28"/>
    <mergeCell ref="R27:R28"/>
    <mergeCell ref="R25:R26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P5:Q5"/>
    <mergeCell ref="R5:S5"/>
    <mergeCell ref="N5:O5"/>
    <mergeCell ref="V7:V8"/>
    <mergeCell ref="X7:X8"/>
    <mergeCell ref="V5:W5"/>
    <mergeCell ref="X5:Y5"/>
    <mergeCell ref="B6:AB6"/>
    <mergeCell ref="C7:C8"/>
    <mergeCell ref="AB7:AB8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5:V16"/>
    <mergeCell ref="R31:R32"/>
    <mergeCell ref="J34:J35"/>
    <mergeCell ref="L34:L35"/>
    <mergeCell ref="N34:N35"/>
    <mergeCell ref="N17:N18"/>
    <mergeCell ref="L15:L16"/>
    <mergeCell ref="N15:N16"/>
    <mergeCell ref="L23:L24"/>
    <mergeCell ref="N23:N24"/>
    <mergeCell ref="F54:F55"/>
    <mergeCell ref="H54:H55"/>
    <mergeCell ref="J54:J55"/>
    <mergeCell ref="L54:L55"/>
    <mergeCell ref="F52:F53"/>
    <mergeCell ref="H52:H53"/>
    <mergeCell ref="J52:J53"/>
    <mergeCell ref="L52:L53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X13:X14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V9:V10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9:AB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B34:B35"/>
    <mergeCell ref="C34:C35"/>
    <mergeCell ref="D34:D35"/>
    <mergeCell ref="E34:E35"/>
    <mergeCell ref="F34:F35"/>
    <mergeCell ref="H34:H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N36:N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H56:H57"/>
    <mergeCell ref="J56:J57"/>
    <mergeCell ref="L56:L57"/>
    <mergeCell ref="N56:N57"/>
    <mergeCell ref="P56:P57"/>
    <mergeCell ref="N52:N53"/>
    <mergeCell ref="P52:P53"/>
    <mergeCell ref="N54:N55"/>
    <mergeCell ref="V58:V59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</mergeCells>
  <printOptions horizontalCentered="1"/>
  <pageMargins left="0.3937007874015748" right="0.1968503937007874" top="0.1968503937007874" bottom="0.1968503937007874" header="0.1181102362204724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79"/>
  <sheetViews>
    <sheetView zoomScalePageLayoutView="0" workbookViewId="0" topLeftCell="A40">
      <selection activeCell="D33" sqref="D33:D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6" t="s">
        <v>40</v>
      </c>
      <c r="B1" s="136"/>
      <c r="C1" s="136"/>
      <c r="D1" s="136"/>
      <c r="E1" s="136"/>
      <c r="F1" s="136"/>
      <c r="G1" s="136"/>
    </row>
    <row r="2" spans="1:10" ht="24" customHeight="1">
      <c r="A2" s="154" t="str">
        <f>HYPERLINK('[1]реквизиты'!$A$2)</f>
        <v>Первенство России по САМБО среди юношей 1996-1997 гг.р.</v>
      </c>
      <c r="B2" s="155"/>
      <c r="C2" s="155"/>
      <c r="D2" s="155"/>
      <c r="E2" s="155"/>
      <c r="F2" s="155"/>
      <c r="G2" s="155"/>
      <c r="H2" s="4"/>
      <c r="I2" s="4"/>
      <c r="J2" s="4"/>
    </row>
    <row r="3" spans="1:7" ht="15" customHeight="1">
      <c r="A3" s="156" t="str">
        <f>HYPERLINK('[1]реквизиты'!$A$3)</f>
        <v>23-26  октября  2012 г.  г. Отрадный</v>
      </c>
      <c r="B3" s="156"/>
      <c r="C3" s="156"/>
      <c r="D3" s="156"/>
      <c r="E3" s="156"/>
      <c r="F3" s="156"/>
      <c r="G3" s="156"/>
    </row>
    <row r="4" ht="12.75">
      <c r="D4" s="30" t="s">
        <v>137</v>
      </c>
    </row>
    <row r="5" spans="1:7" ht="12.75">
      <c r="A5" s="157" t="s">
        <v>0</v>
      </c>
      <c r="B5" s="158" t="s">
        <v>4</v>
      </c>
      <c r="C5" s="157" t="s">
        <v>1</v>
      </c>
      <c r="D5" s="157" t="s">
        <v>2</v>
      </c>
      <c r="E5" s="157" t="s">
        <v>22</v>
      </c>
      <c r="F5" s="157" t="s">
        <v>7</v>
      </c>
      <c r="G5" s="157" t="s">
        <v>8</v>
      </c>
    </row>
    <row r="6" spans="1:7" ht="12.75">
      <c r="A6" s="157"/>
      <c r="B6" s="157"/>
      <c r="C6" s="157"/>
      <c r="D6" s="157"/>
      <c r="E6" s="157"/>
      <c r="F6" s="157"/>
      <c r="G6" s="157"/>
    </row>
    <row r="7" spans="1:7" ht="12.75">
      <c r="A7" s="144" t="s">
        <v>9</v>
      </c>
      <c r="B7" s="146">
        <v>1</v>
      </c>
      <c r="C7" s="143" t="s">
        <v>124</v>
      </c>
      <c r="D7" s="143" t="s">
        <v>125</v>
      </c>
      <c r="E7" s="143" t="s">
        <v>126</v>
      </c>
      <c r="F7" s="143"/>
      <c r="G7" s="143" t="s">
        <v>127</v>
      </c>
    </row>
    <row r="8" spans="1:7" ht="12.75">
      <c r="A8" s="144"/>
      <c r="B8" s="145"/>
      <c r="C8" s="143"/>
      <c r="D8" s="143"/>
      <c r="E8" s="143"/>
      <c r="F8" s="143"/>
      <c r="G8" s="143"/>
    </row>
    <row r="9" spans="1:7" ht="12.75" customHeight="1">
      <c r="A9" s="144" t="s">
        <v>10</v>
      </c>
      <c r="B9" s="145">
        <v>2</v>
      </c>
      <c r="C9" s="143" t="s">
        <v>49</v>
      </c>
      <c r="D9" s="153" t="s">
        <v>50</v>
      </c>
      <c r="E9" s="143" t="s">
        <v>51</v>
      </c>
      <c r="F9" s="143"/>
      <c r="G9" s="143" t="s">
        <v>52</v>
      </c>
    </row>
    <row r="10" spans="1:7" ht="12.75" customHeight="1">
      <c r="A10" s="144"/>
      <c r="B10" s="145"/>
      <c r="C10" s="143"/>
      <c r="D10" s="143"/>
      <c r="E10" s="143"/>
      <c r="F10" s="143"/>
      <c r="G10" s="143"/>
    </row>
    <row r="11" spans="1:7" ht="12.75" customHeight="1">
      <c r="A11" s="144" t="s">
        <v>11</v>
      </c>
      <c r="B11" s="145">
        <v>3</v>
      </c>
      <c r="C11" s="143" t="s">
        <v>106</v>
      </c>
      <c r="D11" s="143" t="s">
        <v>107</v>
      </c>
      <c r="E11" s="143" t="s">
        <v>108</v>
      </c>
      <c r="F11" s="143"/>
      <c r="G11" s="143" t="s">
        <v>109</v>
      </c>
    </row>
    <row r="12" spans="1:7" ht="12.75" customHeight="1">
      <c r="A12" s="144"/>
      <c r="B12" s="145"/>
      <c r="C12" s="143"/>
      <c r="D12" s="143"/>
      <c r="E12" s="143"/>
      <c r="F12" s="143"/>
      <c r="G12" s="143"/>
    </row>
    <row r="13" spans="1:7" ht="12.75" customHeight="1">
      <c r="A13" s="144" t="s">
        <v>12</v>
      </c>
      <c r="B13" s="145">
        <v>4</v>
      </c>
      <c r="C13" s="143" t="s">
        <v>63</v>
      </c>
      <c r="D13" s="143" t="s">
        <v>64</v>
      </c>
      <c r="E13" s="143" t="s">
        <v>156</v>
      </c>
      <c r="F13" s="143"/>
      <c r="G13" s="143" t="s">
        <v>65</v>
      </c>
    </row>
    <row r="14" spans="1:7" ht="12.75" customHeight="1">
      <c r="A14" s="144"/>
      <c r="B14" s="145"/>
      <c r="C14" s="143"/>
      <c r="D14" s="143"/>
      <c r="E14" s="143"/>
      <c r="F14" s="143"/>
      <c r="G14" s="143"/>
    </row>
    <row r="15" spans="1:7" ht="12.75" customHeight="1">
      <c r="A15" s="144" t="s">
        <v>13</v>
      </c>
      <c r="B15" s="145">
        <v>5</v>
      </c>
      <c r="C15" s="143" t="s">
        <v>94</v>
      </c>
      <c r="D15" s="143" t="s">
        <v>95</v>
      </c>
      <c r="E15" s="151" t="s">
        <v>96</v>
      </c>
      <c r="F15" s="152"/>
      <c r="G15" s="151" t="s">
        <v>97</v>
      </c>
    </row>
    <row r="16" spans="1:7" ht="12.75" customHeight="1">
      <c r="A16" s="144"/>
      <c r="B16" s="145"/>
      <c r="C16" s="143"/>
      <c r="D16" s="143"/>
      <c r="E16" s="151"/>
      <c r="F16" s="152"/>
      <c r="G16" s="151"/>
    </row>
    <row r="17" spans="1:7" ht="12.75" customHeight="1">
      <c r="A17" s="144" t="s">
        <v>14</v>
      </c>
      <c r="B17" s="145">
        <v>6</v>
      </c>
      <c r="C17" s="151" t="s">
        <v>86</v>
      </c>
      <c r="D17" s="151" t="s">
        <v>87</v>
      </c>
      <c r="E17" s="151" t="s">
        <v>88</v>
      </c>
      <c r="F17" s="152"/>
      <c r="G17" s="151" t="s">
        <v>89</v>
      </c>
    </row>
    <row r="18" spans="1:7" ht="12.75" customHeight="1">
      <c r="A18" s="144"/>
      <c r="B18" s="145"/>
      <c r="C18" s="151"/>
      <c r="D18" s="151"/>
      <c r="E18" s="151"/>
      <c r="F18" s="152"/>
      <c r="G18" s="151"/>
    </row>
    <row r="19" spans="1:7" ht="12.75" customHeight="1">
      <c r="A19" s="144" t="s">
        <v>15</v>
      </c>
      <c r="B19" s="145">
        <v>7</v>
      </c>
      <c r="C19" s="151" t="s">
        <v>120</v>
      </c>
      <c r="D19" s="151" t="s">
        <v>121</v>
      </c>
      <c r="E19" s="151" t="s">
        <v>122</v>
      </c>
      <c r="F19" s="152"/>
      <c r="G19" s="151" t="s">
        <v>123</v>
      </c>
    </row>
    <row r="20" spans="1:7" ht="12.75" customHeight="1">
      <c r="A20" s="144"/>
      <c r="B20" s="145"/>
      <c r="C20" s="151"/>
      <c r="D20" s="151"/>
      <c r="E20" s="151"/>
      <c r="F20" s="152"/>
      <c r="G20" s="151"/>
    </row>
    <row r="21" spans="1:7" ht="12.75" customHeight="1">
      <c r="A21" s="144" t="s">
        <v>16</v>
      </c>
      <c r="B21" s="145">
        <v>8</v>
      </c>
      <c r="C21" s="143" t="s">
        <v>131</v>
      </c>
      <c r="D21" s="143" t="s">
        <v>132</v>
      </c>
      <c r="E21" s="143" t="s">
        <v>126</v>
      </c>
      <c r="F21" s="143"/>
      <c r="G21" s="143" t="s">
        <v>130</v>
      </c>
    </row>
    <row r="22" spans="1:7" ht="12.75" customHeight="1">
      <c r="A22" s="144"/>
      <c r="B22" s="145"/>
      <c r="C22" s="143"/>
      <c r="D22" s="143"/>
      <c r="E22" s="143"/>
      <c r="F22" s="143"/>
      <c r="G22" s="143"/>
    </row>
    <row r="23" spans="1:7" ht="12.75" customHeight="1">
      <c r="A23" s="144" t="s">
        <v>17</v>
      </c>
      <c r="B23" s="145">
        <v>9</v>
      </c>
      <c r="C23" s="143" t="s">
        <v>78</v>
      </c>
      <c r="D23" s="143" t="s">
        <v>79</v>
      </c>
      <c r="E23" s="159" t="s">
        <v>80</v>
      </c>
      <c r="F23" s="143"/>
      <c r="G23" s="159" t="s">
        <v>81</v>
      </c>
    </row>
    <row r="24" spans="1:7" ht="12.75" customHeight="1">
      <c r="A24" s="144"/>
      <c r="B24" s="145"/>
      <c r="C24" s="143"/>
      <c r="D24" s="143"/>
      <c r="E24" s="160"/>
      <c r="F24" s="143"/>
      <c r="G24" s="160"/>
    </row>
    <row r="25" spans="1:7" ht="12.75" customHeight="1">
      <c r="A25" s="144" t="s">
        <v>18</v>
      </c>
      <c r="B25" s="145">
        <v>10</v>
      </c>
      <c r="C25" s="143" t="s">
        <v>116</v>
      </c>
      <c r="D25" s="143" t="s">
        <v>117</v>
      </c>
      <c r="E25" s="143" t="s">
        <v>118</v>
      </c>
      <c r="F25" s="143"/>
      <c r="G25" s="143" t="s">
        <v>119</v>
      </c>
    </row>
    <row r="26" spans="1:7" ht="12.75" customHeight="1">
      <c r="A26" s="144"/>
      <c r="B26" s="145"/>
      <c r="C26" s="143"/>
      <c r="D26" s="143"/>
      <c r="E26" s="143"/>
      <c r="F26" s="143"/>
      <c r="G26" s="143"/>
    </row>
    <row r="27" spans="1:7" ht="12.75" customHeight="1">
      <c r="A27" s="144" t="s">
        <v>19</v>
      </c>
      <c r="B27" s="145">
        <v>11</v>
      </c>
      <c r="C27" s="151" t="s">
        <v>90</v>
      </c>
      <c r="D27" s="151" t="s">
        <v>91</v>
      </c>
      <c r="E27" s="151" t="s">
        <v>92</v>
      </c>
      <c r="F27" s="152"/>
      <c r="G27" s="151" t="s">
        <v>93</v>
      </c>
    </row>
    <row r="28" spans="1:7" ht="12.75" customHeight="1">
      <c r="A28" s="144"/>
      <c r="B28" s="145"/>
      <c r="C28" s="151"/>
      <c r="D28" s="151"/>
      <c r="E28" s="151"/>
      <c r="F28" s="152"/>
      <c r="G28" s="151"/>
    </row>
    <row r="29" spans="1:7" ht="12.75">
      <c r="A29" s="144" t="s">
        <v>20</v>
      </c>
      <c r="B29" s="145">
        <v>12</v>
      </c>
      <c r="C29" s="143" t="s">
        <v>68</v>
      </c>
      <c r="D29" s="143" t="s">
        <v>69</v>
      </c>
      <c r="E29" s="143" t="s">
        <v>157</v>
      </c>
      <c r="F29" s="143"/>
      <c r="G29" s="143" t="s">
        <v>70</v>
      </c>
    </row>
    <row r="30" spans="1:7" ht="12.75">
      <c r="A30" s="144"/>
      <c r="B30" s="145"/>
      <c r="C30" s="143"/>
      <c r="D30" s="143"/>
      <c r="E30" s="143"/>
      <c r="F30" s="143"/>
      <c r="G30" s="143"/>
    </row>
    <row r="31" spans="1:7" ht="12.75">
      <c r="A31" s="144" t="s">
        <v>23</v>
      </c>
      <c r="B31" s="145">
        <v>13</v>
      </c>
      <c r="C31" s="151" t="s">
        <v>98</v>
      </c>
      <c r="D31" s="151" t="s">
        <v>99</v>
      </c>
      <c r="E31" s="151" t="s">
        <v>100</v>
      </c>
      <c r="F31" s="152"/>
      <c r="G31" s="151" t="s">
        <v>101</v>
      </c>
    </row>
    <row r="32" spans="1:7" ht="12.75">
      <c r="A32" s="144"/>
      <c r="B32" s="145"/>
      <c r="C32" s="151"/>
      <c r="D32" s="151"/>
      <c r="E32" s="151"/>
      <c r="F32" s="152"/>
      <c r="G32" s="151"/>
    </row>
    <row r="33" spans="1:7" ht="12.75">
      <c r="A33" s="144" t="s">
        <v>24</v>
      </c>
      <c r="B33" s="145">
        <v>14</v>
      </c>
      <c r="C33" s="143" t="s">
        <v>66</v>
      </c>
      <c r="D33" s="143" t="s">
        <v>161</v>
      </c>
      <c r="E33" s="143" t="s">
        <v>157</v>
      </c>
      <c r="F33" s="143"/>
      <c r="G33" s="143" t="s">
        <v>67</v>
      </c>
    </row>
    <row r="34" spans="1:7" ht="12.75">
      <c r="A34" s="144"/>
      <c r="B34" s="145"/>
      <c r="C34" s="143"/>
      <c r="D34" s="143"/>
      <c r="E34" s="143"/>
      <c r="F34" s="143"/>
      <c r="G34" s="143"/>
    </row>
    <row r="35" spans="1:7" ht="12.75">
      <c r="A35" s="144" t="s">
        <v>25</v>
      </c>
      <c r="B35" s="145">
        <v>15</v>
      </c>
      <c r="C35" s="143" t="s">
        <v>110</v>
      </c>
      <c r="D35" s="143" t="s">
        <v>111</v>
      </c>
      <c r="E35" s="143" t="s">
        <v>108</v>
      </c>
      <c r="F35" s="143"/>
      <c r="G35" s="143" t="s">
        <v>109</v>
      </c>
    </row>
    <row r="36" spans="1:7" ht="12.75">
      <c r="A36" s="144"/>
      <c r="B36" s="145"/>
      <c r="C36" s="143"/>
      <c r="D36" s="143"/>
      <c r="E36" s="143"/>
      <c r="F36" s="143"/>
      <c r="G36" s="143"/>
    </row>
    <row r="37" spans="1:7" ht="12.75">
      <c r="A37" s="144" t="s">
        <v>26</v>
      </c>
      <c r="B37" s="145">
        <v>16</v>
      </c>
      <c r="C37" s="143" t="s">
        <v>133</v>
      </c>
      <c r="D37" s="143" t="s">
        <v>134</v>
      </c>
      <c r="E37" s="143" t="s">
        <v>135</v>
      </c>
      <c r="F37" s="143"/>
      <c r="G37" s="143" t="s">
        <v>136</v>
      </c>
    </row>
    <row r="38" spans="1:7" ht="12.75">
      <c r="A38" s="144"/>
      <c r="B38" s="145"/>
      <c r="C38" s="143"/>
      <c r="D38" s="143"/>
      <c r="E38" s="143"/>
      <c r="F38" s="143"/>
      <c r="G38" s="143"/>
    </row>
    <row r="39" spans="1:7" ht="12.75">
      <c r="A39" s="144" t="s">
        <v>27</v>
      </c>
      <c r="B39" s="145">
        <v>17</v>
      </c>
      <c r="C39" s="151" t="s">
        <v>102</v>
      </c>
      <c r="D39" s="151" t="s">
        <v>103</v>
      </c>
      <c r="E39" s="151" t="s">
        <v>104</v>
      </c>
      <c r="F39" s="152"/>
      <c r="G39" s="151" t="s">
        <v>105</v>
      </c>
    </row>
    <row r="40" spans="1:7" ht="12.75">
      <c r="A40" s="144"/>
      <c r="B40" s="146"/>
      <c r="C40" s="151"/>
      <c r="D40" s="151"/>
      <c r="E40" s="151"/>
      <c r="F40" s="152"/>
      <c r="G40" s="151"/>
    </row>
    <row r="41" spans="1:7" ht="12.75">
      <c r="A41" s="144" t="s">
        <v>28</v>
      </c>
      <c r="B41" s="145">
        <v>18</v>
      </c>
      <c r="C41" s="151" t="s">
        <v>45</v>
      </c>
      <c r="D41" s="153" t="s">
        <v>46</v>
      </c>
      <c r="E41" s="151" t="s">
        <v>47</v>
      </c>
      <c r="F41" s="152"/>
      <c r="G41" s="151" t="s">
        <v>48</v>
      </c>
    </row>
    <row r="42" spans="1:7" ht="12.75">
      <c r="A42" s="144"/>
      <c r="B42" s="146"/>
      <c r="C42" s="151"/>
      <c r="D42" s="151"/>
      <c r="E42" s="151"/>
      <c r="F42" s="152"/>
      <c r="G42" s="151"/>
    </row>
    <row r="43" spans="1:7" ht="12.75">
      <c r="A43" s="144" t="s">
        <v>29</v>
      </c>
      <c r="B43" s="145">
        <v>19</v>
      </c>
      <c r="C43" s="151" t="s">
        <v>56</v>
      </c>
      <c r="D43" s="153" t="s">
        <v>159</v>
      </c>
      <c r="E43" s="151" t="s">
        <v>57</v>
      </c>
      <c r="F43" s="152"/>
      <c r="G43" s="151" t="s">
        <v>58</v>
      </c>
    </row>
    <row r="44" spans="1:7" ht="12.75">
      <c r="A44" s="144"/>
      <c r="B44" s="146"/>
      <c r="C44" s="151"/>
      <c r="D44" s="151"/>
      <c r="E44" s="151"/>
      <c r="F44" s="152"/>
      <c r="G44" s="151"/>
    </row>
    <row r="45" spans="1:7" ht="12.75">
      <c r="A45" s="144" t="s">
        <v>30</v>
      </c>
      <c r="B45" s="145">
        <v>20</v>
      </c>
      <c r="C45" s="151" t="s">
        <v>82</v>
      </c>
      <c r="D45" s="151" t="s">
        <v>83</v>
      </c>
      <c r="E45" s="151" t="s">
        <v>84</v>
      </c>
      <c r="F45" s="152"/>
      <c r="G45" s="151" t="s">
        <v>85</v>
      </c>
    </row>
    <row r="46" spans="1:7" ht="12.75">
      <c r="A46" s="144"/>
      <c r="B46" s="146"/>
      <c r="C46" s="151"/>
      <c r="D46" s="151"/>
      <c r="E46" s="151"/>
      <c r="F46" s="152"/>
      <c r="G46" s="151"/>
    </row>
    <row r="47" spans="1:7" ht="12.75">
      <c r="A47" s="144" t="s">
        <v>31</v>
      </c>
      <c r="B47" s="145">
        <v>21</v>
      </c>
      <c r="C47" s="151" t="s">
        <v>112</v>
      </c>
      <c r="D47" s="151" t="s">
        <v>113</v>
      </c>
      <c r="E47" s="143" t="s">
        <v>114</v>
      </c>
      <c r="F47" s="152"/>
      <c r="G47" s="151" t="s">
        <v>115</v>
      </c>
    </row>
    <row r="48" spans="1:7" ht="12.75">
      <c r="A48" s="144"/>
      <c r="B48" s="146"/>
      <c r="C48" s="151"/>
      <c r="D48" s="151"/>
      <c r="E48" s="143"/>
      <c r="F48" s="152"/>
      <c r="G48" s="151"/>
    </row>
    <row r="49" spans="1:7" ht="12.75">
      <c r="A49" s="144" t="s">
        <v>32</v>
      </c>
      <c r="B49" s="145">
        <v>22</v>
      </c>
      <c r="C49" s="151" t="s">
        <v>74</v>
      </c>
      <c r="D49" s="151" t="s">
        <v>75</v>
      </c>
      <c r="E49" s="151" t="s">
        <v>76</v>
      </c>
      <c r="F49" s="152"/>
      <c r="G49" s="151" t="s">
        <v>77</v>
      </c>
    </row>
    <row r="50" spans="1:7" ht="12.75">
      <c r="A50" s="144"/>
      <c r="B50" s="146"/>
      <c r="C50" s="151"/>
      <c r="D50" s="151"/>
      <c r="E50" s="151"/>
      <c r="F50" s="152"/>
      <c r="G50" s="151"/>
    </row>
    <row r="51" spans="1:7" ht="12.75">
      <c r="A51" s="144" t="s">
        <v>33</v>
      </c>
      <c r="B51" s="145">
        <v>23</v>
      </c>
      <c r="C51" s="143" t="s">
        <v>59</v>
      </c>
      <c r="D51" s="143" t="s">
        <v>60</v>
      </c>
      <c r="E51" s="143" t="s">
        <v>61</v>
      </c>
      <c r="F51" s="143"/>
      <c r="G51" s="143" t="s">
        <v>62</v>
      </c>
    </row>
    <row r="52" spans="1:7" ht="12.75">
      <c r="A52" s="144"/>
      <c r="B52" s="146"/>
      <c r="C52" s="143"/>
      <c r="D52" s="143"/>
      <c r="E52" s="143"/>
      <c r="F52" s="143"/>
      <c r="G52" s="143"/>
    </row>
    <row r="53" spans="1:7" ht="12.75">
      <c r="A53" s="144" t="s">
        <v>34</v>
      </c>
      <c r="B53" s="145">
        <v>24</v>
      </c>
      <c r="C53" s="143" t="s">
        <v>71</v>
      </c>
      <c r="D53" s="143" t="s">
        <v>72</v>
      </c>
      <c r="E53" s="143" t="s">
        <v>158</v>
      </c>
      <c r="F53" s="143"/>
      <c r="G53" s="143" t="s">
        <v>73</v>
      </c>
    </row>
    <row r="54" spans="1:7" ht="12.75">
      <c r="A54" s="144"/>
      <c r="B54" s="146"/>
      <c r="C54" s="143"/>
      <c r="D54" s="143"/>
      <c r="E54" s="143"/>
      <c r="F54" s="143"/>
      <c r="G54" s="143"/>
    </row>
    <row r="55" spans="1:7" ht="12.75">
      <c r="A55" s="144" t="s">
        <v>35</v>
      </c>
      <c r="B55" s="145">
        <v>25</v>
      </c>
      <c r="C55" s="143" t="s">
        <v>128</v>
      </c>
      <c r="D55" s="143" t="s">
        <v>129</v>
      </c>
      <c r="E55" s="143" t="s">
        <v>126</v>
      </c>
      <c r="F55" s="143"/>
      <c r="G55" s="143" t="s">
        <v>130</v>
      </c>
    </row>
    <row r="56" spans="1:7" ht="12.75">
      <c r="A56" s="144"/>
      <c r="B56" s="146"/>
      <c r="C56" s="143"/>
      <c r="D56" s="143"/>
      <c r="E56" s="143"/>
      <c r="F56" s="143"/>
      <c r="G56" s="143"/>
    </row>
    <row r="57" spans="1:7" ht="12.75">
      <c r="A57" s="144" t="s">
        <v>36</v>
      </c>
      <c r="B57" s="145">
        <v>26</v>
      </c>
      <c r="C57" s="147" t="s">
        <v>53</v>
      </c>
      <c r="D57" s="147" t="s">
        <v>160</v>
      </c>
      <c r="E57" s="147" t="s">
        <v>54</v>
      </c>
      <c r="F57" s="149"/>
      <c r="G57" s="147" t="s">
        <v>55</v>
      </c>
    </row>
    <row r="58" spans="1:7" ht="12.75">
      <c r="A58" s="144"/>
      <c r="B58" s="146"/>
      <c r="C58" s="148"/>
      <c r="D58" s="148"/>
      <c r="E58" s="148"/>
      <c r="F58" s="150"/>
      <c r="G58" s="148"/>
    </row>
    <row r="59" spans="1:8" ht="12.75">
      <c r="A59" s="140"/>
      <c r="B59" s="141"/>
      <c r="C59" s="139"/>
      <c r="D59" s="137"/>
      <c r="E59" s="137"/>
      <c r="F59" s="138"/>
      <c r="G59" s="139"/>
      <c r="H59" s="3"/>
    </row>
    <row r="60" spans="1:8" ht="12.75">
      <c r="A60" s="140"/>
      <c r="B60" s="142"/>
      <c r="C60" s="139"/>
      <c r="D60" s="137"/>
      <c r="E60" s="137"/>
      <c r="F60" s="138"/>
      <c r="G60" s="139"/>
      <c r="H60" s="3"/>
    </row>
    <row r="61" spans="1:8" ht="12.75">
      <c r="A61" s="140"/>
      <c r="B61" s="141"/>
      <c r="C61" s="139"/>
      <c r="D61" s="137"/>
      <c r="E61" s="137"/>
      <c r="F61" s="138"/>
      <c r="G61" s="139"/>
      <c r="H61" s="3"/>
    </row>
    <row r="62" spans="1:8" ht="12.75">
      <c r="A62" s="140"/>
      <c r="B62" s="142"/>
      <c r="C62" s="139"/>
      <c r="D62" s="137"/>
      <c r="E62" s="137"/>
      <c r="F62" s="138"/>
      <c r="G62" s="139"/>
      <c r="H62" s="3"/>
    </row>
    <row r="63" spans="1:8" ht="12.75">
      <c r="A63" s="140"/>
      <c r="B63" s="141"/>
      <c r="C63" s="139"/>
      <c r="D63" s="137"/>
      <c r="E63" s="137"/>
      <c r="F63" s="138"/>
      <c r="G63" s="139"/>
      <c r="H63" s="3"/>
    </row>
    <row r="64" spans="1:8" ht="12.75">
      <c r="A64" s="140"/>
      <c r="B64" s="142"/>
      <c r="C64" s="139"/>
      <c r="D64" s="137"/>
      <c r="E64" s="137"/>
      <c r="F64" s="138"/>
      <c r="G64" s="139"/>
      <c r="H64" s="3"/>
    </row>
    <row r="65" spans="1:8" ht="12.75">
      <c r="A65" s="140"/>
      <c r="B65" s="141"/>
      <c r="C65" s="139"/>
      <c r="D65" s="137"/>
      <c r="E65" s="137"/>
      <c r="F65" s="138"/>
      <c r="G65" s="139"/>
      <c r="H65" s="3"/>
    </row>
    <row r="66" spans="1:8" ht="12.75">
      <c r="A66" s="140"/>
      <c r="B66" s="142"/>
      <c r="C66" s="139"/>
      <c r="D66" s="137"/>
      <c r="E66" s="137"/>
      <c r="F66" s="138"/>
      <c r="G66" s="139"/>
      <c r="H66" s="3"/>
    </row>
    <row r="67" spans="1:8" ht="12.75">
      <c r="A67" s="140"/>
      <c r="B67" s="141"/>
      <c r="C67" s="139"/>
      <c r="D67" s="137"/>
      <c r="E67" s="137"/>
      <c r="F67" s="138"/>
      <c r="G67" s="139"/>
      <c r="H67" s="3"/>
    </row>
    <row r="68" spans="1:8" ht="12.75">
      <c r="A68" s="140"/>
      <c r="B68" s="142"/>
      <c r="C68" s="139"/>
      <c r="D68" s="137"/>
      <c r="E68" s="137"/>
      <c r="F68" s="138"/>
      <c r="G68" s="139"/>
      <c r="H68" s="3"/>
    </row>
    <row r="69" spans="1:8" ht="12.75">
      <c r="A69" s="140"/>
      <c r="B69" s="141"/>
      <c r="C69" s="139"/>
      <c r="D69" s="137"/>
      <c r="E69" s="137"/>
      <c r="F69" s="138"/>
      <c r="G69" s="139"/>
      <c r="H69" s="3"/>
    </row>
    <row r="70" spans="1:8" ht="12.75">
      <c r="A70" s="140"/>
      <c r="B70" s="142"/>
      <c r="C70" s="139"/>
      <c r="D70" s="137"/>
      <c r="E70" s="137"/>
      <c r="F70" s="138"/>
      <c r="G70" s="139"/>
      <c r="H70" s="3"/>
    </row>
    <row r="71" spans="1:8" ht="12.75">
      <c r="A71" s="140"/>
      <c r="B71" s="141"/>
      <c r="C71" s="139"/>
      <c r="D71" s="137"/>
      <c r="E71" s="137"/>
      <c r="F71" s="138"/>
      <c r="G71" s="139"/>
      <c r="H71" s="3"/>
    </row>
    <row r="72" spans="1:8" ht="12.75">
      <c r="A72" s="140"/>
      <c r="B72" s="142"/>
      <c r="C72" s="139"/>
      <c r="D72" s="137"/>
      <c r="E72" s="137"/>
      <c r="F72" s="138"/>
      <c r="G72" s="139"/>
      <c r="H72" s="3"/>
    </row>
    <row r="73" spans="1:8" ht="12.75">
      <c r="A73" s="140"/>
      <c r="B73" s="141"/>
      <c r="C73" s="139"/>
      <c r="D73" s="137"/>
      <c r="E73" s="137"/>
      <c r="F73" s="138"/>
      <c r="G73" s="139"/>
      <c r="H73" s="3"/>
    </row>
    <row r="74" spans="1:8" ht="12.75">
      <c r="A74" s="140"/>
      <c r="B74" s="142"/>
      <c r="C74" s="139"/>
      <c r="D74" s="137"/>
      <c r="E74" s="137"/>
      <c r="F74" s="138"/>
      <c r="G74" s="139"/>
      <c r="H74" s="3"/>
    </row>
    <row r="75" spans="1:8" ht="12.75">
      <c r="A75" s="140"/>
      <c r="B75" s="141"/>
      <c r="C75" s="139"/>
      <c r="D75" s="137"/>
      <c r="E75" s="137"/>
      <c r="F75" s="138"/>
      <c r="G75" s="139"/>
      <c r="H75" s="3"/>
    </row>
    <row r="76" spans="1:8" ht="12.75">
      <c r="A76" s="140"/>
      <c r="B76" s="142"/>
      <c r="C76" s="139"/>
      <c r="D76" s="137"/>
      <c r="E76" s="137"/>
      <c r="F76" s="138"/>
      <c r="G76" s="139"/>
      <c r="H76" s="3"/>
    </row>
    <row r="77" spans="1:8" ht="12.75">
      <c r="A77" s="140"/>
      <c r="B77" s="141"/>
      <c r="C77" s="139"/>
      <c r="D77" s="137"/>
      <c r="E77" s="137"/>
      <c r="F77" s="138"/>
      <c r="G77" s="139"/>
      <c r="H77" s="3"/>
    </row>
    <row r="78" spans="1:8" ht="12.75">
      <c r="A78" s="140"/>
      <c r="B78" s="142"/>
      <c r="C78" s="139"/>
      <c r="D78" s="137"/>
      <c r="E78" s="137"/>
      <c r="F78" s="138"/>
      <c r="G78" s="139"/>
      <c r="H78" s="3"/>
    </row>
    <row r="79" spans="1:8" ht="12.75">
      <c r="A79" s="140"/>
      <c r="B79" s="141"/>
      <c r="C79" s="139"/>
      <c r="D79" s="137"/>
      <c r="E79" s="137"/>
      <c r="F79" s="138"/>
      <c r="G79" s="139"/>
      <c r="H79" s="3"/>
    </row>
    <row r="80" spans="1:8" ht="12.75">
      <c r="A80" s="140"/>
      <c r="B80" s="142"/>
      <c r="C80" s="139"/>
      <c r="D80" s="137"/>
      <c r="E80" s="137"/>
      <c r="F80" s="138"/>
      <c r="G80" s="139"/>
      <c r="H80" s="3"/>
    </row>
    <row r="81" spans="1:8" ht="12.75">
      <c r="A81" s="140"/>
      <c r="B81" s="141"/>
      <c r="C81" s="139"/>
      <c r="D81" s="137"/>
      <c r="E81" s="137"/>
      <c r="F81" s="138"/>
      <c r="G81" s="139"/>
      <c r="H81" s="3"/>
    </row>
    <row r="82" spans="1:8" ht="12.75">
      <c r="A82" s="140"/>
      <c r="B82" s="142"/>
      <c r="C82" s="139"/>
      <c r="D82" s="137"/>
      <c r="E82" s="137"/>
      <c r="F82" s="138"/>
      <c r="G82" s="139"/>
      <c r="H82" s="3"/>
    </row>
    <row r="83" spans="1:8" ht="12.75">
      <c r="A83" s="140"/>
      <c r="B83" s="141"/>
      <c r="C83" s="139"/>
      <c r="D83" s="137"/>
      <c r="E83" s="137"/>
      <c r="F83" s="138"/>
      <c r="G83" s="139"/>
      <c r="H83" s="3"/>
    </row>
    <row r="84" spans="1:8" ht="12.75">
      <c r="A84" s="140"/>
      <c r="B84" s="142"/>
      <c r="C84" s="139"/>
      <c r="D84" s="137"/>
      <c r="E84" s="137"/>
      <c r="F84" s="138"/>
      <c r="G84" s="139"/>
      <c r="H84" s="3"/>
    </row>
    <row r="85" spans="1:8" ht="12.75">
      <c r="A85" s="140"/>
      <c r="B85" s="141"/>
      <c r="C85" s="139"/>
      <c r="D85" s="137"/>
      <c r="E85" s="137"/>
      <c r="F85" s="138"/>
      <c r="G85" s="139"/>
      <c r="H85" s="3"/>
    </row>
    <row r="86" spans="1:8" ht="12.75">
      <c r="A86" s="140"/>
      <c r="B86" s="142"/>
      <c r="C86" s="139"/>
      <c r="D86" s="137"/>
      <c r="E86" s="137"/>
      <c r="F86" s="138"/>
      <c r="G86" s="139"/>
      <c r="H86" s="3"/>
    </row>
    <row r="87" spans="1:8" ht="12.75">
      <c r="A87" s="140"/>
      <c r="B87" s="141"/>
      <c r="C87" s="139"/>
      <c r="D87" s="137"/>
      <c r="E87" s="137"/>
      <c r="F87" s="138"/>
      <c r="G87" s="139"/>
      <c r="H87" s="3"/>
    </row>
    <row r="88" spans="1:8" ht="12.75">
      <c r="A88" s="140"/>
      <c r="B88" s="142"/>
      <c r="C88" s="139"/>
      <c r="D88" s="137"/>
      <c r="E88" s="137"/>
      <c r="F88" s="138"/>
      <c r="G88" s="139"/>
      <c r="H88" s="3"/>
    </row>
    <row r="89" spans="1:8" ht="12.75">
      <c r="A89" s="140"/>
      <c r="B89" s="141"/>
      <c r="C89" s="139"/>
      <c r="D89" s="137"/>
      <c r="E89" s="137"/>
      <c r="F89" s="138"/>
      <c r="G89" s="139"/>
      <c r="H89" s="3"/>
    </row>
    <row r="90" spans="1:8" ht="12.75">
      <c r="A90" s="140"/>
      <c r="B90" s="142"/>
      <c r="C90" s="139"/>
      <c r="D90" s="137"/>
      <c r="E90" s="137"/>
      <c r="F90" s="138"/>
      <c r="G90" s="139"/>
      <c r="H90" s="3"/>
    </row>
    <row r="91" spans="1:8" ht="12.75">
      <c r="A91" s="140"/>
      <c r="B91" s="141"/>
      <c r="C91" s="139"/>
      <c r="D91" s="137"/>
      <c r="E91" s="137"/>
      <c r="F91" s="138"/>
      <c r="G91" s="139"/>
      <c r="H91" s="3"/>
    </row>
    <row r="92" spans="1:8" ht="12.75">
      <c r="A92" s="140"/>
      <c r="B92" s="142"/>
      <c r="C92" s="139"/>
      <c r="D92" s="137"/>
      <c r="E92" s="137"/>
      <c r="F92" s="138"/>
      <c r="G92" s="139"/>
      <c r="H92" s="3"/>
    </row>
    <row r="93" spans="1:8" ht="12.75">
      <c r="A93" s="140"/>
      <c r="B93" s="141"/>
      <c r="C93" s="139"/>
      <c r="D93" s="137"/>
      <c r="E93" s="137"/>
      <c r="F93" s="138"/>
      <c r="G93" s="139"/>
      <c r="H93" s="3"/>
    </row>
    <row r="94" spans="1:8" ht="12.75">
      <c r="A94" s="140"/>
      <c r="B94" s="142"/>
      <c r="C94" s="139"/>
      <c r="D94" s="137"/>
      <c r="E94" s="137"/>
      <c r="F94" s="138"/>
      <c r="G94" s="139"/>
      <c r="H94" s="3"/>
    </row>
    <row r="95" spans="1:8" ht="12.75">
      <c r="A95" s="140"/>
      <c r="B95" s="141"/>
      <c r="C95" s="139"/>
      <c r="D95" s="137"/>
      <c r="E95" s="137"/>
      <c r="F95" s="138"/>
      <c r="G95" s="139"/>
      <c r="H95" s="3"/>
    </row>
    <row r="96" spans="1:8" ht="12.75">
      <c r="A96" s="140"/>
      <c r="B96" s="142"/>
      <c r="C96" s="139"/>
      <c r="D96" s="137"/>
      <c r="E96" s="137"/>
      <c r="F96" s="138"/>
      <c r="G96" s="139"/>
      <c r="H96" s="3"/>
    </row>
    <row r="97" spans="1:8" ht="12.75">
      <c r="A97" s="140"/>
      <c r="B97" s="141"/>
      <c r="C97" s="139"/>
      <c r="D97" s="137"/>
      <c r="E97" s="137"/>
      <c r="F97" s="138"/>
      <c r="G97" s="139"/>
      <c r="H97" s="3"/>
    </row>
    <row r="98" spans="1:8" ht="12.75">
      <c r="A98" s="140"/>
      <c r="B98" s="142"/>
      <c r="C98" s="139"/>
      <c r="D98" s="137"/>
      <c r="E98" s="137"/>
      <c r="F98" s="138"/>
      <c r="G98" s="139"/>
      <c r="H98" s="3"/>
    </row>
    <row r="99" spans="1:8" ht="12.75">
      <c r="A99" s="140"/>
      <c r="B99" s="141"/>
      <c r="C99" s="139"/>
      <c r="D99" s="137"/>
      <c r="E99" s="137"/>
      <c r="F99" s="138"/>
      <c r="G99" s="139"/>
      <c r="H99" s="3"/>
    </row>
    <row r="100" spans="1:8" ht="12.75">
      <c r="A100" s="140"/>
      <c r="B100" s="142"/>
      <c r="C100" s="139"/>
      <c r="D100" s="137"/>
      <c r="E100" s="137"/>
      <c r="F100" s="138"/>
      <c r="G100" s="139"/>
      <c r="H100" s="3"/>
    </row>
    <row r="101" spans="1:8" ht="12.75">
      <c r="A101" s="140"/>
      <c r="B101" s="141"/>
      <c r="C101" s="139"/>
      <c r="D101" s="137"/>
      <c r="E101" s="137"/>
      <c r="F101" s="138"/>
      <c r="G101" s="139"/>
      <c r="H101" s="3"/>
    </row>
    <row r="102" spans="1:8" ht="12.75">
      <c r="A102" s="140"/>
      <c r="B102" s="142"/>
      <c r="C102" s="139"/>
      <c r="D102" s="137"/>
      <c r="E102" s="137"/>
      <c r="F102" s="138"/>
      <c r="G102" s="139"/>
      <c r="H102" s="3"/>
    </row>
    <row r="103" spans="1:8" ht="12.75">
      <c r="A103" s="140"/>
      <c r="B103" s="141"/>
      <c r="C103" s="139"/>
      <c r="D103" s="137"/>
      <c r="E103" s="137"/>
      <c r="F103" s="138"/>
      <c r="G103" s="139"/>
      <c r="H103" s="3"/>
    </row>
    <row r="104" spans="1:8" ht="12.75">
      <c r="A104" s="140"/>
      <c r="B104" s="142"/>
      <c r="C104" s="139"/>
      <c r="D104" s="137"/>
      <c r="E104" s="137"/>
      <c r="F104" s="138"/>
      <c r="G104" s="139"/>
      <c r="H104" s="3"/>
    </row>
    <row r="105" spans="1:8" ht="12.75">
      <c r="A105" s="140"/>
      <c r="B105" s="141"/>
      <c r="C105" s="139"/>
      <c r="D105" s="137"/>
      <c r="E105" s="137"/>
      <c r="F105" s="138"/>
      <c r="G105" s="139"/>
      <c r="H105" s="3"/>
    </row>
    <row r="106" spans="1:8" ht="12.75">
      <c r="A106" s="140"/>
      <c r="B106" s="142"/>
      <c r="C106" s="139"/>
      <c r="D106" s="137"/>
      <c r="E106" s="137"/>
      <c r="F106" s="138"/>
      <c r="G106" s="139"/>
      <c r="H106" s="3"/>
    </row>
    <row r="107" spans="1:8" ht="12.75">
      <c r="A107" s="140"/>
      <c r="B107" s="141"/>
      <c r="C107" s="139"/>
      <c r="D107" s="137"/>
      <c r="E107" s="137"/>
      <c r="F107" s="138"/>
      <c r="G107" s="139"/>
      <c r="H107" s="3"/>
    </row>
    <row r="108" spans="1:8" ht="12.75">
      <c r="A108" s="140"/>
      <c r="B108" s="142"/>
      <c r="C108" s="139"/>
      <c r="D108" s="137"/>
      <c r="E108" s="137"/>
      <c r="F108" s="138"/>
      <c r="G108" s="139"/>
      <c r="H108" s="3"/>
    </row>
    <row r="109" spans="1:8" ht="12.75">
      <c r="A109" s="140"/>
      <c r="B109" s="141"/>
      <c r="C109" s="139"/>
      <c r="D109" s="137"/>
      <c r="E109" s="137"/>
      <c r="F109" s="138"/>
      <c r="G109" s="139"/>
      <c r="H109" s="3"/>
    </row>
    <row r="110" spans="1:8" ht="12.75">
      <c r="A110" s="140"/>
      <c r="B110" s="142"/>
      <c r="C110" s="139"/>
      <c r="D110" s="137"/>
      <c r="E110" s="137"/>
      <c r="F110" s="138"/>
      <c r="G110" s="139"/>
      <c r="H110" s="3"/>
    </row>
    <row r="111" spans="1:8" ht="12.75">
      <c r="A111" s="140"/>
      <c r="B111" s="141"/>
      <c r="C111" s="139"/>
      <c r="D111" s="137"/>
      <c r="E111" s="137"/>
      <c r="F111" s="138"/>
      <c r="G111" s="139"/>
      <c r="H111" s="3"/>
    </row>
    <row r="112" spans="1:8" ht="12.75">
      <c r="A112" s="140"/>
      <c r="B112" s="142"/>
      <c r="C112" s="139"/>
      <c r="D112" s="137"/>
      <c r="E112" s="137"/>
      <c r="F112" s="138"/>
      <c r="G112" s="139"/>
      <c r="H112" s="3"/>
    </row>
    <row r="113" spans="1:8" ht="12.75">
      <c r="A113" s="140"/>
      <c r="B113" s="141"/>
      <c r="C113" s="139"/>
      <c r="D113" s="137"/>
      <c r="E113" s="137"/>
      <c r="F113" s="138"/>
      <c r="G113" s="139"/>
      <c r="H113" s="3"/>
    </row>
    <row r="114" spans="1:8" ht="12.75">
      <c r="A114" s="140"/>
      <c r="B114" s="142"/>
      <c r="C114" s="139"/>
      <c r="D114" s="137"/>
      <c r="E114" s="137"/>
      <c r="F114" s="138"/>
      <c r="G114" s="139"/>
      <c r="H114" s="3"/>
    </row>
    <row r="115" spans="1:8" ht="12.75">
      <c r="A115" s="140"/>
      <c r="B115" s="141"/>
      <c r="C115" s="139"/>
      <c r="D115" s="137"/>
      <c r="E115" s="137"/>
      <c r="F115" s="138"/>
      <c r="G115" s="139"/>
      <c r="H115" s="3"/>
    </row>
    <row r="116" spans="1:8" ht="12.75">
      <c r="A116" s="140"/>
      <c r="B116" s="142"/>
      <c r="C116" s="139"/>
      <c r="D116" s="137"/>
      <c r="E116" s="137"/>
      <c r="F116" s="138"/>
      <c r="G116" s="139"/>
      <c r="H116" s="3"/>
    </row>
    <row r="117" spans="1:8" ht="12.75">
      <c r="A117" s="140"/>
      <c r="B117" s="141"/>
      <c r="C117" s="139"/>
      <c r="D117" s="137"/>
      <c r="E117" s="137"/>
      <c r="F117" s="138"/>
      <c r="G117" s="139"/>
      <c r="H117" s="3"/>
    </row>
    <row r="118" spans="1:8" ht="12.75">
      <c r="A118" s="140"/>
      <c r="B118" s="142"/>
      <c r="C118" s="139"/>
      <c r="D118" s="137"/>
      <c r="E118" s="137"/>
      <c r="F118" s="138"/>
      <c r="G118" s="139"/>
      <c r="H118" s="3"/>
    </row>
    <row r="119" spans="1:8" ht="12.75">
      <c r="A119" s="140"/>
      <c r="B119" s="141"/>
      <c r="C119" s="139"/>
      <c r="D119" s="137"/>
      <c r="E119" s="137"/>
      <c r="F119" s="138"/>
      <c r="G119" s="139"/>
      <c r="H119" s="3"/>
    </row>
    <row r="120" spans="1:8" ht="12.75">
      <c r="A120" s="140"/>
      <c r="B120" s="142"/>
      <c r="C120" s="139"/>
      <c r="D120" s="137"/>
      <c r="E120" s="137"/>
      <c r="F120" s="138"/>
      <c r="G120" s="139"/>
      <c r="H120" s="3"/>
    </row>
    <row r="121" spans="1:8" ht="12.75">
      <c r="A121" s="140"/>
      <c r="B121" s="141"/>
      <c r="C121" s="139"/>
      <c r="D121" s="137"/>
      <c r="E121" s="137"/>
      <c r="F121" s="138"/>
      <c r="G121" s="139"/>
      <c r="H121" s="3"/>
    </row>
    <row r="122" spans="1:8" ht="12.75">
      <c r="A122" s="140"/>
      <c r="B122" s="142"/>
      <c r="C122" s="139"/>
      <c r="D122" s="137"/>
      <c r="E122" s="137"/>
      <c r="F122" s="138"/>
      <c r="G122" s="139"/>
      <c r="H122" s="3"/>
    </row>
    <row r="123" spans="1:8" ht="12.75">
      <c r="A123" s="140"/>
      <c r="B123" s="141"/>
      <c r="C123" s="139"/>
      <c r="D123" s="137"/>
      <c r="E123" s="137"/>
      <c r="F123" s="138"/>
      <c r="G123" s="139"/>
      <c r="H123" s="3"/>
    </row>
    <row r="124" spans="1:8" ht="12.75">
      <c r="A124" s="140"/>
      <c r="B124" s="142"/>
      <c r="C124" s="139"/>
      <c r="D124" s="137"/>
      <c r="E124" s="137"/>
      <c r="F124" s="138"/>
      <c r="G124" s="139"/>
      <c r="H124" s="3"/>
    </row>
    <row r="125" spans="1:8" ht="12.75">
      <c r="A125" s="140"/>
      <c r="B125" s="141"/>
      <c r="C125" s="139"/>
      <c r="D125" s="137"/>
      <c r="E125" s="137"/>
      <c r="F125" s="138"/>
      <c r="G125" s="139"/>
      <c r="H125" s="3"/>
    </row>
    <row r="126" spans="1:8" ht="12.75">
      <c r="A126" s="140"/>
      <c r="B126" s="142"/>
      <c r="C126" s="139"/>
      <c r="D126" s="137"/>
      <c r="E126" s="137"/>
      <c r="F126" s="138"/>
      <c r="G126" s="139"/>
      <c r="H126" s="3"/>
    </row>
    <row r="127" spans="1:8" ht="12.75">
      <c r="A127" s="140"/>
      <c r="B127" s="141"/>
      <c r="C127" s="139"/>
      <c r="D127" s="137"/>
      <c r="E127" s="137"/>
      <c r="F127" s="138"/>
      <c r="G127" s="139"/>
      <c r="H127" s="3"/>
    </row>
    <row r="128" spans="1:8" ht="12.75">
      <c r="A128" s="140"/>
      <c r="B128" s="142"/>
      <c r="C128" s="139"/>
      <c r="D128" s="137"/>
      <c r="E128" s="137"/>
      <c r="F128" s="138"/>
      <c r="G128" s="139"/>
      <c r="H128" s="3"/>
    </row>
    <row r="129" spans="1:8" ht="12.75">
      <c r="A129" s="140"/>
      <c r="B129" s="141"/>
      <c r="C129" s="139"/>
      <c r="D129" s="137"/>
      <c r="E129" s="137"/>
      <c r="F129" s="138"/>
      <c r="G129" s="139"/>
      <c r="H129" s="3"/>
    </row>
    <row r="130" spans="1:8" ht="12.75">
      <c r="A130" s="140"/>
      <c r="B130" s="142"/>
      <c r="C130" s="139"/>
      <c r="D130" s="137"/>
      <c r="E130" s="137"/>
      <c r="F130" s="138"/>
      <c r="G130" s="139"/>
      <c r="H130" s="3"/>
    </row>
    <row r="131" spans="1:8" ht="12.75">
      <c r="A131" s="140"/>
      <c r="B131" s="141"/>
      <c r="C131" s="139"/>
      <c r="D131" s="137"/>
      <c r="E131" s="137"/>
      <c r="F131" s="138"/>
      <c r="G131" s="139"/>
      <c r="H131" s="3"/>
    </row>
    <row r="132" spans="1:8" ht="12.75">
      <c r="A132" s="140"/>
      <c r="B132" s="142"/>
      <c r="C132" s="139"/>
      <c r="D132" s="137"/>
      <c r="E132" s="137"/>
      <c r="F132" s="138"/>
      <c r="G132" s="139"/>
      <c r="H132" s="3"/>
    </row>
    <row r="133" spans="1:8" ht="12.75">
      <c r="A133" s="140"/>
      <c r="B133" s="141"/>
      <c r="C133" s="139"/>
      <c r="D133" s="137"/>
      <c r="E133" s="137"/>
      <c r="F133" s="138"/>
      <c r="G133" s="139"/>
      <c r="H133" s="3"/>
    </row>
    <row r="134" spans="1:8" ht="12.75">
      <c r="A134" s="140"/>
      <c r="B134" s="142"/>
      <c r="C134" s="139"/>
      <c r="D134" s="137"/>
      <c r="E134" s="137"/>
      <c r="F134" s="138"/>
      <c r="G134" s="139"/>
      <c r="H134" s="3"/>
    </row>
    <row r="135" spans="1:8" ht="12.75">
      <c r="A135" s="140"/>
      <c r="B135" s="141"/>
      <c r="C135" s="139"/>
      <c r="D135" s="137"/>
      <c r="E135" s="137"/>
      <c r="F135" s="138"/>
      <c r="G135" s="139"/>
      <c r="H135" s="3"/>
    </row>
    <row r="136" spans="1:8" ht="12.75">
      <c r="A136" s="140"/>
      <c r="B136" s="142"/>
      <c r="C136" s="139"/>
      <c r="D136" s="137"/>
      <c r="E136" s="137"/>
      <c r="F136" s="138"/>
      <c r="G136" s="139"/>
      <c r="H136" s="3"/>
    </row>
    <row r="137" spans="1:8" ht="12.75">
      <c r="A137" s="140"/>
      <c r="B137" s="141"/>
      <c r="C137" s="139"/>
      <c r="D137" s="137"/>
      <c r="E137" s="137"/>
      <c r="F137" s="138"/>
      <c r="G137" s="139"/>
      <c r="H137" s="3"/>
    </row>
    <row r="138" spans="1:8" ht="12.75">
      <c r="A138" s="140"/>
      <c r="B138" s="142"/>
      <c r="C138" s="139"/>
      <c r="D138" s="137"/>
      <c r="E138" s="137"/>
      <c r="F138" s="138"/>
      <c r="G138" s="139"/>
      <c r="H138" s="3"/>
    </row>
    <row r="139" spans="1:8" ht="12.75">
      <c r="A139" s="140"/>
      <c r="B139" s="141"/>
      <c r="C139" s="139"/>
      <c r="D139" s="137"/>
      <c r="E139" s="137"/>
      <c r="F139" s="138"/>
      <c r="G139" s="139"/>
      <c r="H139" s="3"/>
    </row>
    <row r="140" spans="1:8" ht="12.75">
      <c r="A140" s="140"/>
      <c r="B140" s="142"/>
      <c r="C140" s="139"/>
      <c r="D140" s="137"/>
      <c r="E140" s="137"/>
      <c r="F140" s="138"/>
      <c r="G140" s="139"/>
      <c r="H140" s="3"/>
    </row>
    <row r="141" spans="1:8" ht="12.75">
      <c r="A141" s="140"/>
      <c r="B141" s="141"/>
      <c r="C141" s="139"/>
      <c r="D141" s="137"/>
      <c r="E141" s="137"/>
      <c r="F141" s="138"/>
      <c r="G141" s="139"/>
      <c r="H141" s="3"/>
    </row>
    <row r="142" spans="1:8" ht="12.75">
      <c r="A142" s="140"/>
      <c r="B142" s="142"/>
      <c r="C142" s="139"/>
      <c r="D142" s="137"/>
      <c r="E142" s="137"/>
      <c r="F142" s="138"/>
      <c r="G142" s="139"/>
      <c r="H142" s="3"/>
    </row>
    <row r="143" spans="1:8" ht="12.75">
      <c r="A143" s="140"/>
      <c r="B143" s="141"/>
      <c r="C143" s="139"/>
      <c r="D143" s="137"/>
      <c r="E143" s="137"/>
      <c r="F143" s="138"/>
      <c r="G143" s="139"/>
      <c r="H143" s="3"/>
    </row>
    <row r="144" spans="1:8" ht="12.75">
      <c r="A144" s="140"/>
      <c r="B144" s="142"/>
      <c r="C144" s="139"/>
      <c r="D144" s="137"/>
      <c r="E144" s="137"/>
      <c r="F144" s="138"/>
      <c r="G144" s="139"/>
      <c r="H144" s="3"/>
    </row>
    <row r="145" spans="1:8" ht="12.75">
      <c r="A145" s="140"/>
      <c r="B145" s="141"/>
      <c r="C145" s="139"/>
      <c r="D145" s="137"/>
      <c r="E145" s="137"/>
      <c r="F145" s="138"/>
      <c r="G145" s="139"/>
      <c r="H145" s="3"/>
    </row>
    <row r="146" spans="1:8" ht="12.75">
      <c r="A146" s="140"/>
      <c r="B146" s="142"/>
      <c r="C146" s="139"/>
      <c r="D146" s="137"/>
      <c r="E146" s="137"/>
      <c r="F146" s="138"/>
      <c r="G146" s="139"/>
      <c r="H146" s="3"/>
    </row>
    <row r="147" spans="1:8" ht="12.75">
      <c r="A147" s="140"/>
      <c r="B147" s="141"/>
      <c r="C147" s="139"/>
      <c r="D147" s="137"/>
      <c r="E147" s="137"/>
      <c r="F147" s="138"/>
      <c r="G147" s="139"/>
      <c r="H147" s="3"/>
    </row>
    <row r="148" spans="1:8" ht="12.75">
      <c r="A148" s="140"/>
      <c r="B148" s="142"/>
      <c r="C148" s="139"/>
      <c r="D148" s="137"/>
      <c r="E148" s="137"/>
      <c r="F148" s="138"/>
      <c r="G148" s="139"/>
      <c r="H148" s="3"/>
    </row>
    <row r="149" spans="1:8" ht="12.75">
      <c r="A149" s="140"/>
      <c r="B149" s="141"/>
      <c r="C149" s="139"/>
      <c r="D149" s="137"/>
      <c r="E149" s="137"/>
      <c r="F149" s="138"/>
      <c r="G149" s="139"/>
      <c r="H149" s="3"/>
    </row>
    <row r="150" spans="1:8" ht="12.75">
      <c r="A150" s="140"/>
      <c r="B150" s="142"/>
      <c r="C150" s="139"/>
      <c r="D150" s="137"/>
      <c r="E150" s="137"/>
      <c r="F150" s="138"/>
      <c r="G150" s="139"/>
      <c r="H150" s="3"/>
    </row>
    <row r="151" spans="1:8" ht="12.75">
      <c r="A151" s="140"/>
      <c r="B151" s="141"/>
      <c r="C151" s="139"/>
      <c r="D151" s="137"/>
      <c r="E151" s="137"/>
      <c r="F151" s="138"/>
      <c r="G151" s="139"/>
      <c r="H151" s="3"/>
    </row>
    <row r="152" spans="1:8" ht="12.75">
      <c r="A152" s="140"/>
      <c r="B152" s="142"/>
      <c r="C152" s="139"/>
      <c r="D152" s="137"/>
      <c r="E152" s="137"/>
      <c r="F152" s="138"/>
      <c r="G152" s="139"/>
      <c r="H152" s="3"/>
    </row>
    <row r="153" spans="1:8" ht="12.75">
      <c r="A153" s="140"/>
      <c r="B153" s="141"/>
      <c r="C153" s="139"/>
      <c r="D153" s="137"/>
      <c r="E153" s="137"/>
      <c r="F153" s="138"/>
      <c r="G153" s="139"/>
      <c r="H153" s="3"/>
    </row>
    <row r="154" spans="1:8" ht="12.75">
      <c r="A154" s="140"/>
      <c r="B154" s="142"/>
      <c r="C154" s="139"/>
      <c r="D154" s="137"/>
      <c r="E154" s="137"/>
      <c r="F154" s="138"/>
      <c r="G154" s="139"/>
      <c r="H154" s="3"/>
    </row>
    <row r="155" spans="1:8" ht="12.75">
      <c r="A155" s="140"/>
      <c r="B155" s="141"/>
      <c r="C155" s="139"/>
      <c r="D155" s="137"/>
      <c r="E155" s="137"/>
      <c r="F155" s="138"/>
      <c r="G155" s="139"/>
      <c r="H155" s="3"/>
    </row>
    <row r="156" spans="1:8" ht="12.75">
      <c r="A156" s="140"/>
      <c r="B156" s="142"/>
      <c r="C156" s="139"/>
      <c r="D156" s="137"/>
      <c r="E156" s="137"/>
      <c r="F156" s="138"/>
      <c r="G156" s="139"/>
      <c r="H156" s="3"/>
    </row>
    <row r="157" spans="1:8" ht="12.75">
      <c r="A157" s="140"/>
      <c r="B157" s="141"/>
      <c r="C157" s="139"/>
      <c r="D157" s="137"/>
      <c r="E157" s="137"/>
      <c r="F157" s="138"/>
      <c r="G157" s="139"/>
      <c r="H157" s="3"/>
    </row>
    <row r="158" spans="1:8" ht="12.75">
      <c r="A158" s="140"/>
      <c r="B158" s="142"/>
      <c r="C158" s="139"/>
      <c r="D158" s="137"/>
      <c r="E158" s="137"/>
      <c r="F158" s="138"/>
      <c r="G158" s="139"/>
      <c r="H158" s="3"/>
    </row>
    <row r="159" spans="1:8" ht="12.75">
      <c r="A159" s="140"/>
      <c r="B159" s="141"/>
      <c r="C159" s="139"/>
      <c r="D159" s="137"/>
      <c r="E159" s="137"/>
      <c r="F159" s="138"/>
      <c r="G159" s="139"/>
      <c r="H159" s="3"/>
    </row>
    <row r="160" spans="1:8" ht="12.75">
      <c r="A160" s="140"/>
      <c r="B160" s="142"/>
      <c r="C160" s="139"/>
      <c r="D160" s="137"/>
      <c r="E160" s="137"/>
      <c r="F160" s="138"/>
      <c r="G160" s="139"/>
      <c r="H160" s="3"/>
    </row>
    <row r="161" spans="1:8" ht="12.75">
      <c r="A161" s="140"/>
      <c r="B161" s="141"/>
      <c r="C161" s="139"/>
      <c r="D161" s="137"/>
      <c r="E161" s="137"/>
      <c r="F161" s="138"/>
      <c r="G161" s="139"/>
      <c r="H161" s="3"/>
    </row>
    <row r="162" spans="1:8" ht="12.75">
      <c r="A162" s="140"/>
      <c r="B162" s="142"/>
      <c r="C162" s="139"/>
      <c r="D162" s="137"/>
      <c r="E162" s="137"/>
      <c r="F162" s="138"/>
      <c r="G162" s="139"/>
      <c r="H162" s="3"/>
    </row>
    <row r="163" spans="1:8" ht="12.75">
      <c r="A163" s="24"/>
      <c r="B163" s="25"/>
      <c r="C163" s="15"/>
      <c r="D163" s="16"/>
      <c r="E163" s="16"/>
      <c r="F163" s="26"/>
      <c r="G163" s="15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</sheetData>
  <sheetProtection/>
  <mergeCells count="556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7:F8"/>
    <mergeCell ref="G7:G8"/>
    <mergeCell ref="F11:F12"/>
    <mergeCell ref="G11:G12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A155:A156"/>
    <mergeCell ref="B155:B156"/>
    <mergeCell ref="C155:C156"/>
    <mergeCell ref="D155:D156"/>
    <mergeCell ref="A161:A162"/>
    <mergeCell ref="B161:B162"/>
    <mergeCell ref="C161:C162"/>
    <mergeCell ref="D157:D158"/>
    <mergeCell ref="A159:A160"/>
    <mergeCell ref="B159:B160"/>
    <mergeCell ref="B157:B158"/>
    <mergeCell ref="C157:C158"/>
    <mergeCell ref="F161:F162"/>
    <mergeCell ref="G161:G162"/>
    <mergeCell ref="E157:E158"/>
    <mergeCell ref="F157:F158"/>
    <mergeCell ref="G157:G158"/>
    <mergeCell ref="D161:D162"/>
    <mergeCell ref="E161:E162"/>
    <mergeCell ref="A1:G1"/>
    <mergeCell ref="E159:E160"/>
    <mergeCell ref="F159:F160"/>
    <mergeCell ref="G159:G160"/>
    <mergeCell ref="E155:E156"/>
    <mergeCell ref="F155:F156"/>
    <mergeCell ref="G155:G156"/>
    <mergeCell ref="A157:A158"/>
    <mergeCell ref="C159:C160"/>
    <mergeCell ref="D159:D16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1"/>
  <sheetViews>
    <sheetView zoomScalePageLayoutView="0" workbookViewId="0" topLeftCell="A40">
      <selection activeCell="E44" sqref="E44:E4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2.7109375" style="0" customWidth="1"/>
    <col min="5" max="5" width="21.28125" style="0" customWidth="1"/>
    <col min="6" max="6" width="7.7109375" style="0" customWidth="1"/>
    <col min="7" max="7" width="17.140625" style="0" customWidth="1"/>
  </cols>
  <sheetData>
    <row r="1" spans="1:23" ht="21" thickBot="1">
      <c r="A1" s="186" t="s">
        <v>37</v>
      </c>
      <c r="B1" s="186"/>
      <c r="C1" s="186"/>
      <c r="D1" s="186"/>
      <c r="E1" s="186"/>
      <c r="F1" s="186"/>
      <c r="G1" s="18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 customHeight="1" thickBot="1">
      <c r="A2" s="91" t="s">
        <v>41</v>
      </c>
      <c r="B2" s="91"/>
      <c r="C2" s="187"/>
      <c r="D2" s="188" t="str">
        <f>HYPERLINK('[1]реквизиты'!$A$2)</f>
        <v>Первенство России по САМБО среди юношей 1996-1997 гг.р.</v>
      </c>
      <c r="E2" s="189"/>
      <c r="F2" s="189"/>
      <c r="G2" s="19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16.5" customHeight="1" thickBot="1">
      <c r="B3" s="42"/>
      <c r="C3" s="78" t="str">
        <f>HYPERLINK('[1]реквизиты'!$A$3)</f>
        <v>23-26  октября  2012 г.  г. Отрадный</v>
      </c>
      <c r="D3" s="78"/>
      <c r="E3" s="78"/>
      <c r="F3" s="79"/>
      <c r="G3" s="50" t="str">
        <f>HYPERLINK('пр.взв'!D4)</f>
        <v>В.к.  42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91" t="s">
        <v>21</v>
      </c>
      <c r="B4" s="193" t="s">
        <v>4</v>
      </c>
      <c r="C4" s="195" t="s">
        <v>1</v>
      </c>
      <c r="D4" s="195" t="s">
        <v>2</v>
      </c>
      <c r="E4" s="195" t="s">
        <v>3</v>
      </c>
      <c r="F4" s="195" t="s">
        <v>7</v>
      </c>
      <c r="G4" s="196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92"/>
      <c r="B5" s="194"/>
      <c r="C5" s="194"/>
      <c r="D5" s="194"/>
      <c r="E5" s="194"/>
      <c r="F5" s="194"/>
      <c r="G5" s="19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76" t="s">
        <v>9</v>
      </c>
      <c r="B6" s="178">
        <v>24</v>
      </c>
      <c r="C6" s="180" t="str">
        <f>VLOOKUP(B6,'пр.взв'!B7:G58,2,FALSE)</f>
        <v>ПЕТУХОВ Никита Александрович </v>
      </c>
      <c r="D6" s="182" t="str">
        <f>VLOOKUP(B6,'пр.взв'!B7:G58,3,FALSE)</f>
        <v>16.04.1996 КМС </v>
      </c>
      <c r="E6" s="184" t="str">
        <f>VLOOKUP(B6,'пр.взв'!B7:G58,4,FALSE)</f>
        <v> Москва</v>
      </c>
      <c r="F6" s="172">
        <f>VLOOKUP(B6,'пр.взв'!B7:G58,5,FALSE)</f>
        <v>0</v>
      </c>
      <c r="G6" s="174" t="str">
        <f>VLOOKUP(B6,'пр.взв'!B7:G58,6,FALSE)</f>
        <v>Жиляев  Д.С. Коробейников М.Ю.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77"/>
      <c r="B7" s="179"/>
      <c r="C7" s="181"/>
      <c r="D7" s="183"/>
      <c r="E7" s="185"/>
      <c r="F7" s="173"/>
      <c r="G7" s="175"/>
    </row>
    <row r="8" spans="1:7" ht="12.75" customHeight="1">
      <c r="A8" s="201" t="s">
        <v>10</v>
      </c>
      <c r="B8" s="199">
        <v>7</v>
      </c>
      <c r="C8" s="181" t="str">
        <f>VLOOKUP(B8,'пр.взв'!B7:G58,2,FALSE)</f>
        <v>АБДУЛЛАЕВ Давид Расулович</v>
      </c>
      <c r="D8" s="200" t="str">
        <f>VLOOKUP(B8,'пр.взв'!B7:G58,3,FALSE)</f>
        <v>15.09.1998, 1р</v>
      </c>
      <c r="E8" s="185" t="str">
        <f>VLOOKUP(B8,'пр.взв'!B7:G58,4,FALSE)</f>
        <v>УФО, ХМАО, Радужный</v>
      </c>
      <c r="F8" s="173">
        <f>VLOOKUP(B8,'пр.взв'!B7:G58,5,FALSE)</f>
        <v>0</v>
      </c>
      <c r="G8" s="175" t="str">
        <f>VLOOKUP(B8,'пр.взв'!B7:G58,6,FALSE)</f>
        <v>Шмелев А.В., Саркисян А.А.</v>
      </c>
    </row>
    <row r="9" spans="1:7" ht="12.75" customHeight="1">
      <c r="A9" s="201"/>
      <c r="B9" s="179"/>
      <c r="C9" s="181"/>
      <c r="D9" s="200"/>
      <c r="E9" s="185"/>
      <c r="F9" s="173"/>
      <c r="G9" s="175"/>
    </row>
    <row r="10" spans="1:7" ht="12.75" customHeight="1">
      <c r="A10" s="198" t="s">
        <v>11</v>
      </c>
      <c r="B10" s="199">
        <v>11</v>
      </c>
      <c r="C10" s="181" t="str">
        <f>VLOOKUP(B10,'пр.взв'!B7:G58,2,FALSE)</f>
        <v>ПЕРЕТРУХИН Никита Валерьевич</v>
      </c>
      <c r="D10" s="200" t="str">
        <f>VLOOKUP(B10,'пр.взв'!B7:G58,3,FALSE)</f>
        <v>25.11.1996, 1р</v>
      </c>
      <c r="E10" s="185" t="str">
        <f>VLOOKUP(B10,'пр.взв'!B7:G58,4,FALSE)</f>
        <v>ПФО, Пензенская, ФСО "Россия"</v>
      </c>
      <c r="F10" s="173">
        <f>VLOOKUP(B10,'пр.взв'!B7:G58,5,FALSE)</f>
        <v>0</v>
      </c>
      <c r="G10" s="175" t="str">
        <f>VLOOKUP(B10,'пр.взв'!B7:G58,6,FALSE)</f>
        <v>Перетрухин В.Н., Щелкушкин В.Н.</v>
      </c>
    </row>
    <row r="11" spans="1:7" ht="12.75" customHeight="1">
      <c r="A11" s="198"/>
      <c r="B11" s="179"/>
      <c r="C11" s="181"/>
      <c r="D11" s="200"/>
      <c r="E11" s="185"/>
      <c r="F11" s="173"/>
      <c r="G11" s="175"/>
    </row>
    <row r="12" spans="1:7" ht="12.75" customHeight="1">
      <c r="A12" s="198" t="s">
        <v>11</v>
      </c>
      <c r="B12" s="199">
        <v>20</v>
      </c>
      <c r="C12" s="181" t="str">
        <f>VLOOKUP(B12,'пр.взв'!B7:G58,2,FALSE)</f>
        <v>МНАЦАКАНЯН Владимир Андреевич </v>
      </c>
      <c r="D12" s="200" t="str">
        <f>VLOOKUP(B12,'пр.взв'!B7:G58,3,FALSE)</f>
        <v>27.04.1997 1р</v>
      </c>
      <c r="E12" s="185" t="str">
        <f>VLOOKUP(B12,'пр.взв'!B7:G58,4,FALSE)</f>
        <v>ЮФО, Краснодарский, Крурганинск, МО</v>
      </c>
      <c r="F12" s="173">
        <f>VLOOKUP(B12,'пр.взв'!B7:G58,5,FALSE)</f>
        <v>0</v>
      </c>
      <c r="G12" s="175" t="str">
        <f>VLOOKUP(B12,'пр.взв'!B7:G58,6,FALSE)</f>
        <v>Нефедов Н.И.</v>
      </c>
    </row>
    <row r="13" spans="1:7" ht="12.75" customHeight="1">
      <c r="A13" s="198"/>
      <c r="B13" s="179"/>
      <c r="C13" s="181"/>
      <c r="D13" s="200"/>
      <c r="E13" s="185"/>
      <c r="F13" s="173"/>
      <c r="G13" s="175"/>
    </row>
    <row r="14" spans="1:7" ht="12.75" customHeight="1">
      <c r="A14" s="167" t="s">
        <v>13</v>
      </c>
      <c r="B14" s="168">
        <v>3</v>
      </c>
      <c r="C14" s="170" t="str">
        <f>VLOOKUP(B14,'пр.взв'!B7:G58,2,FALSE)</f>
        <v>СКЛАДНОВ Сергей Петрович</v>
      </c>
      <c r="D14" s="165" t="str">
        <f>VLOOKUP(B14,'пр.взв'!B7:G58,3,FALSE)</f>
        <v>03.12.1997, 1р</v>
      </c>
      <c r="E14" s="166" t="str">
        <f>VLOOKUP(B14,'пр.взв'!B7:G58,4,FALSE)</f>
        <v>ЮФО, Волгоградская</v>
      </c>
      <c r="F14" s="171">
        <f>VLOOKUP(B14,'пр.взв'!B7:G58,5,FALSE)</f>
        <v>0</v>
      </c>
      <c r="G14" s="164" t="str">
        <f>VLOOKUP(B14,'пр.взв'!B7:G58,6,FALSE)</f>
        <v>Филиппов М.В.</v>
      </c>
    </row>
    <row r="15" spans="1:7" ht="12.75" customHeight="1">
      <c r="A15" s="167"/>
      <c r="B15" s="169"/>
      <c r="C15" s="170"/>
      <c r="D15" s="165"/>
      <c r="E15" s="166"/>
      <c r="F15" s="171"/>
      <c r="G15" s="164"/>
    </row>
    <row r="16" spans="1:7" ht="12.75" customHeight="1">
      <c r="A16" s="167" t="s">
        <v>14</v>
      </c>
      <c r="B16" s="168">
        <v>17</v>
      </c>
      <c r="C16" s="170" t="str">
        <f>VLOOKUP(B16,'пр.взв'!B7:G58,2,FALSE)</f>
        <v>СИНЬКОВ Андрей Евгеньевич</v>
      </c>
      <c r="D16" s="165" t="str">
        <f>VLOOKUP(B16,'пр.взв'!B7:G58,3,FALSE)</f>
        <v>13.10.1998, 1р</v>
      </c>
      <c r="E16" s="166" t="str">
        <f>VLOOKUP(B16,'пр.взв'!B7:G58,4,FALSE)</f>
        <v>УФО, Свердловская, Екатеринбург</v>
      </c>
      <c r="F16" s="171">
        <f>VLOOKUP(B16,'пр.взв'!B7:G58,5,FALSE)</f>
        <v>0</v>
      </c>
      <c r="G16" s="164" t="str">
        <f>VLOOKUP(B16,'пр.взв'!B7:G58,6,FALSE)</f>
        <v>Коростелев А.Б.</v>
      </c>
    </row>
    <row r="17" spans="1:7" ht="12.75" customHeight="1">
      <c r="A17" s="167"/>
      <c r="B17" s="169"/>
      <c r="C17" s="170"/>
      <c r="D17" s="165"/>
      <c r="E17" s="166"/>
      <c r="F17" s="171"/>
      <c r="G17" s="164"/>
    </row>
    <row r="18" spans="1:7" ht="12.75" customHeight="1">
      <c r="A18" s="167" t="s">
        <v>15</v>
      </c>
      <c r="B18" s="168">
        <v>26</v>
      </c>
      <c r="C18" s="170" t="str">
        <f>VLOOKUP(B18,'пр.взв'!B7:G58,2,FALSE)</f>
        <v>ПОСТНИКОВ Вадим Алексеевич</v>
      </c>
      <c r="D18" s="165" t="str">
        <f>VLOOKUP(B18,'пр.взв'!B7:G58,3,FALSE)</f>
        <v>30.07.1997 1р</v>
      </c>
      <c r="E18" s="166" t="str">
        <f>VLOOKUP(B18,'пр.взв'!B7:G58,4,FALSE)</f>
        <v>ЮФО, Ростовская обл.</v>
      </c>
      <c r="F18" s="171">
        <f>VLOOKUP(B18,'пр.взв'!B7:G58,5,FALSE)</f>
        <v>0</v>
      </c>
      <c r="G18" s="164" t="str">
        <f>VLOOKUP(B18,'пр.взв'!B7:G58,6,FALSE)</f>
        <v>Пантелеева Е.А </v>
      </c>
    </row>
    <row r="19" spans="1:7" ht="12.75" customHeight="1">
      <c r="A19" s="167"/>
      <c r="B19" s="169"/>
      <c r="C19" s="170"/>
      <c r="D19" s="165"/>
      <c r="E19" s="166"/>
      <c r="F19" s="171"/>
      <c r="G19" s="164"/>
    </row>
    <row r="20" spans="1:7" ht="12.75" customHeight="1">
      <c r="A20" s="167" t="s">
        <v>16</v>
      </c>
      <c r="B20" s="168">
        <v>18</v>
      </c>
      <c r="C20" s="170" t="str">
        <f>VLOOKUP(B20,'пр.взв'!B7:G58,2,FALSE)</f>
        <v>СЕРИКБАЕВ Меир Ержанович</v>
      </c>
      <c r="D20" s="165" t="str">
        <f>VLOOKUP(B20,'пр.взв'!B7:G58,3,FALSE)</f>
        <v>21.12.1996 1р</v>
      </c>
      <c r="E20" s="166" t="str">
        <f>VLOOKUP(B20,'пр.взв'!B7:G58,4,FALSE)</f>
        <v>СФО Р.Алтай Г-Алтайск ПР</v>
      </c>
      <c r="F20" s="171">
        <f>VLOOKUP(B20,'пр.взв'!B7:G58,5,FALSE)</f>
        <v>0</v>
      </c>
      <c r="G20" s="164" t="str">
        <f>VLOOKUP(B20,'пр.взв'!B7:G58,6,FALSE)</f>
        <v>Акчалов СА</v>
      </c>
    </row>
    <row r="21" spans="1:7" ht="12.75" customHeight="1">
      <c r="A21" s="167"/>
      <c r="B21" s="169"/>
      <c r="C21" s="170"/>
      <c r="D21" s="165"/>
      <c r="E21" s="166"/>
      <c r="F21" s="171"/>
      <c r="G21" s="164"/>
    </row>
    <row r="22" spans="1:7" ht="12.75" customHeight="1">
      <c r="A22" s="167" t="s">
        <v>17</v>
      </c>
      <c r="B22" s="168">
        <v>13</v>
      </c>
      <c r="C22" s="170" t="str">
        <f>VLOOKUP(B22,'пр.взв'!B7:G58,2,FALSE)</f>
        <v>СЕРГЕЕВ Борис Александрович</v>
      </c>
      <c r="D22" s="165" t="str">
        <f>VLOOKUP(B22,'пр.взв'!B7:G58,3,FALSE)</f>
        <v>03.06.1998, 1р</v>
      </c>
      <c r="E22" s="166" t="str">
        <f>VLOOKUP(B22,'пр.взв'!B7:G58,4,FALSE)</f>
        <v>ЦФО, Тверская, Торжок</v>
      </c>
      <c r="F22" s="171">
        <f>VLOOKUP(B22,'пр.взв'!B7:G58,5,FALSE)</f>
        <v>0</v>
      </c>
      <c r="G22" s="164" t="str">
        <f>VLOOKUP(B22,'пр.взв'!B7:G58,6,FALSE)</f>
        <v>Петров С.Ю.</v>
      </c>
    </row>
    <row r="23" spans="1:7" ht="12.75" customHeight="1">
      <c r="A23" s="167"/>
      <c r="B23" s="169"/>
      <c r="C23" s="170"/>
      <c r="D23" s="165"/>
      <c r="E23" s="166"/>
      <c r="F23" s="171"/>
      <c r="G23" s="164"/>
    </row>
    <row r="24" spans="1:7" ht="12.75" customHeight="1">
      <c r="A24" s="167" t="s">
        <v>18</v>
      </c>
      <c r="B24" s="168">
        <v>1</v>
      </c>
      <c r="C24" s="170" t="str">
        <f>VLOOKUP(B24,'пр.взв'!B7:G58,2,FALSE)</f>
        <v>ЕВЛОЕВ Тимур Темирланович</v>
      </c>
      <c r="D24" s="165" t="str">
        <f>VLOOKUP(B24,'пр.взв'!B7:G58,3,FALSE)</f>
        <v>02.08.1997 1р</v>
      </c>
      <c r="E24" s="166" t="str">
        <f>VLOOKUP(B24,'пр.взв'!B7:G58,4,FALSE)</f>
        <v>С.Петербург</v>
      </c>
      <c r="F24" s="171">
        <f>VLOOKUP(B24,'пр.взв'!B7:G58,5,FALSE)</f>
        <v>0</v>
      </c>
      <c r="G24" s="164" t="str">
        <f>VLOOKUP(B24,'пр.взв'!B7:G58,6,FALSE)</f>
        <v>Зверев С.А., Савельев</v>
      </c>
    </row>
    <row r="25" spans="1:7" ht="12.75" customHeight="1">
      <c r="A25" s="167"/>
      <c r="B25" s="169"/>
      <c r="C25" s="170"/>
      <c r="D25" s="165"/>
      <c r="E25" s="166"/>
      <c r="F25" s="171"/>
      <c r="G25" s="164"/>
    </row>
    <row r="26" spans="1:7" ht="12.75" customHeight="1">
      <c r="A26" s="167" t="s">
        <v>19</v>
      </c>
      <c r="B26" s="168">
        <v>2</v>
      </c>
      <c r="C26" s="170" t="str">
        <f>VLOOKUP(B26,'пр.взв'!B7:G58,2,FALSE)</f>
        <v>АХМАДОВ  Адам Лемаевич</v>
      </c>
      <c r="D26" s="165" t="str">
        <f>VLOOKUP(B26,'пр.взв'!B7:G58,3,FALSE)</f>
        <v>25.09.1996 КМС </v>
      </c>
      <c r="E26" s="166" t="str">
        <f>VLOOKUP(B26,'пр.взв'!B7:G58,4,FALSE)</f>
        <v>СКФО,Чеченская Республика </v>
      </c>
      <c r="F26" s="171">
        <f>VLOOKUP(B26,'пр.взв'!B7:G58,5,FALSE)</f>
        <v>0</v>
      </c>
      <c r="G26" s="164" t="str">
        <f>VLOOKUP(B26,'пр.взв'!B7:G58,6,FALSE)</f>
        <v>Магомадов С.</v>
      </c>
    </row>
    <row r="27" spans="1:7" ht="12.75" customHeight="1">
      <c r="A27" s="167"/>
      <c r="B27" s="169"/>
      <c r="C27" s="170"/>
      <c r="D27" s="165"/>
      <c r="E27" s="166"/>
      <c r="F27" s="171"/>
      <c r="G27" s="164"/>
    </row>
    <row r="28" spans="1:7" ht="12.75" customHeight="1">
      <c r="A28" s="167" t="s">
        <v>20</v>
      </c>
      <c r="B28" s="168">
        <v>10</v>
      </c>
      <c r="C28" s="170" t="str">
        <f>VLOOKUP(B28,'пр.взв'!B7:G58,2,FALSE)</f>
        <v>ВОРОНЧИХИН Алексей Олегович</v>
      </c>
      <c r="D28" s="165" t="str">
        <f>VLOOKUP(B28,'пр.взв'!B7:G58,3,FALSE)</f>
        <v>11.03.1998, КМС</v>
      </c>
      <c r="E28" s="166" t="str">
        <f>VLOOKUP(B28,'пр.взв'!B7:G58,4,FALSE)</f>
        <v>ДВФО, Амуркая</v>
      </c>
      <c r="F28" s="171">
        <f>VLOOKUP(B28,'пр.взв'!B7:G58,5,FALSE)</f>
        <v>0</v>
      </c>
      <c r="G28" s="164" t="str">
        <f>VLOOKUP(B28,'пр.взв'!B7:G58,6,FALSE)</f>
        <v>Магдыч М.В., Курашов В.И.</v>
      </c>
    </row>
    <row r="29" spans="1:7" ht="12.75" customHeight="1">
      <c r="A29" s="167"/>
      <c r="B29" s="169"/>
      <c r="C29" s="170"/>
      <c r="D29" s="165"/>
      <c r="E29" s="166"/>
      <c r="F29" s="171"/>
      <c r="G29" s="164"/>
    </row>
    <row r="30" spans="1:7" ht="12.75" customHeight="1">
      <c r="A30" s="167" t="s">
        <v>23</v>
      </c>
      <c r="B30" s="168">
        <v>14</v>
      </c>
      <c r="C30" s="170" t="str">
        <f>VLOOKUP(B30,'пр.взв'!B7:G58,2,FALSE)</f>
        <v>БАКУЛ Сергей Николаевич </v>
      </c>
      <c r="D30" s="165" t="str">
        <f>VLOOKUP(B30,'пр.взв'!B7:G58,3,FALSE)</f>
        <v>17.10.1996 1р</v>
      </c>
      <c r="E30" s="166" t="str">
        <f>VLOOKUP(B30,'пр.взв'!B7:G58,4,FALSE)</f>
        <v>Москва</v>
      </c>
      <c r="F30" s="171">
        <f>VLOOKUP(B30,'пр.взв'!B7:G58,5,FALSE)</f>
        <v>0</v>
      </c>
      <c r="G30" s="164" t="str">
        <f>VLOOKUP(B30,'пр.взв'!B7:G58,6,FALSE)</f>
        <v>Лебедев А.А. Гуренков А.А.</v>
      </c>
    </row>
    <row r="31" spans="1:14" ht="12.75" customHeight="1">
      <c r="A31" s="167"/>
      <c r="B31" s="169"/>
      <c r="C31" s="170"/>
      <c r="D31" s="165"/>
      <c r="E31" s="166"/>
      <c r="F31" s="171"/>
      <c r="G31" s="164"/>
      <c r="H31" s="5"/>
      <c r="I31" s="5"/>
      <c r="J31" s="5"/>
      <c r="L31" s="5"/>
      <c r="M31" s="5"/>
      <c r="N31" s="5"/>
    </row>
    <row r="32" spans="1:14" ht="12.75" customHeight="1">
      <c r="A32" s="167" t="s">
        <v>24</v>
      </c>
      <c r="B32" s="168">
        <v>5</v>
      </c>
      <c r="C32" s="170" t="str">
        <f>VLOOKUP(B32,'пр.взв'!B7:G58,2,FALSE)</f>
        <v>АВЕРИН Артем Павлович</v>
      </c>
      <c r="D32" s="165" t="str">
        <f>VLOOKUP(B32,'пр.взв'!B7:G58,3,FALSE)</f>
        <v>14.03.1997, 1р</v>
      </c>
      <c r="E32" s="166" t="str">
        <f>VLOOKUP(B32,'пр.взв'!B7:G58,4,FALSE)</f>
        <v>УФО, Челябинская</v>
      </c>
      <c r="F32" s="171">
        <f>VLOOKUP(B32,'пр.взв'!B7:G58,5,FALSE)</f>
        <v>0</v>
      </c>
      <c r="G32" s="164" t="str">
        <f>VLOOKUP(B32,'пр.взв'!B7:G58,6,FALSE)</f>
        <v>Абдураханов И.А., Симонов В.С.</v>
      </c>
      <c r="H32" s="5"/>
      <c r="I32" s="5"/>
      <c r="J32" s="5"/>
      <c r="L32" s="5"/>
      <c r="M32" s="5"/>
      <c r="N32" s="5"/>
    </row>
    <row r="33" spans="1:14" ht="12.75" customHeight="1">
      <c r="A33" s="167"/>
      <c r="B33" s="169"/>
      <c r="C33" s="170"/>
      <c r="D33" s="165"/>
      <c r="E33" s="166"/>
      <c r="F33" s="171"/>
      <c r="G33" s="164"/>
      <c r="H33" s="5"/>
      <c r="I33" s="5"/>
      <c r="J33" s="5"/>
      <c r="L33" s="5"/>
      <c r="M33" s="5"/>
      <c r="N33" s="5"/>
    </row>
    <row r="34" spans="1:7" ht="12.75" customHeight="1">
      <c r="A34" s="167" t="s">
        <v>25</v>
      </c>
      <c r="B34" s="168">
        <v>12</v>
      </c>
      <c r="C34" s="170" t="str">
        <f>VLOOKUP(B34,'пр.взв'!B7:G58,2,FALSE)</f>
        <v>СТОЛЯРОВ Иван Андреевич</v>
      </c>
      <c r="D34" s="121" t="str">
        <f>VLOOKUP(C34,'пр.взв'!C7:H58,2,FALSE)</f>
        <v>29.07.1996 1р</v>
      </c>
      <c r="E34" s="166" t="str">
        <f>VLOOKUP(B34,'пр.взв'!B7:G58,4,FALSE)</f>
        <v>Москва</v>
      </c>
      <c r="F34" s="171">
        <f>VLOOKUP(B34,'пр.взв'!B7:G58,5,FALSE)</f>
        <v>0</v>
      </c>
      <c r="G34" s="164" t="str">
        <f>VLOOKUP(B34,'пр.взв'!B7:G58,6,FALSE)</f>
        <v>Джабаров Я.Г. Бабаев И.И.</v>
      </c>
    </row>
    <row r="35" spans="1:7" ht="12.75" customHeight="1">
      <c r="A35" s="167"/>
      <c r="B35" s="169"/>
      <c r="C35" s="170"/>
      <c r="D35" s="120"/>
      <c r="E35" s="166"/>
      <c r="F35" s="171"/>
      <c r="G35" s="164"/>
    </row>
    <row r="36" spans="1:7" ht="12.75" customHeight="1">
      <c r="A36" s="167" t="s">
        <v>26</v>
      </c>
      <c r="B36" s="168">
        <v>21</v>
      </c>
      <c r="C36" s="170" t="str">
        <f>VLOOKUP(B36,'пр.взв'!B7:G58,2,FALSE)</f>
        <v>МЕДВЕДЕВ Кирилл Станиславович</v>
      </c>
      <c r="D36" s="165" t="str">
        <f>VLOOKUP(B36,'пр.взв'!B7:G58,3,FALSE)</f>
        <v>16.12.1998, 1р</v>
      </c>
      <c r="E36" s="166" t="str">
        <f>VLOOKUP(B36,'пр.взв'!B7:G58,4,FALSE)</f>
        <v>ПФО, Самарская, Сызрань</v>
      </c>
      <c r="F36" s="171">
        <f>VLOOKUP(B36,'пр.взв'!B7:G58,5,FALSE)</f>
        <v>0</v>
      </c>
      <c r="G36" s="164" t="str">
        <f>VLOOKUP(B36,'пр.взв'!B7:G58,6,FALSE)</f>
        <v>Арычков А., Брагин Д., Масенькина О.</v>
      </c>
    </row>
    <row r="37" spans="1:7" ht="12.75" customHeight="1">
      <c r="A37" s="167"/>
      <c r="B37" s="169"/>
      <c r="C37" s="170"/>
      <c r="D37" s="165"/>
      <c r="E37" s="166"/>
      <c r="F37" s="171"/>
      <c r="G37" s="164"/>
    </row>
    <row r="38" spans="1:7" ht="12.75" customHeight="1">
      <c r="A38" s="167" t="s">
        <v>27</v>
      </c>
      <c r="B38" s="168">
        <v>22</v>
      </c>
      <c r="C38" s="170" t="str">
        <f>VLOOKUP(B38,'пр.взв'!B7:G58,2,FALSE)</f>
        <v>АСКЕРОВ Имаммурза  Исабекович </v>
      </c>
      <c r="D38" s="165" t="str">
        <f>VLOOKUP(B38,'пр.взв'!B7:G58,3,FALSE)</f>
        <v>12.11.1997 1р</v>
      </c>
      <c r="E38" s="166" t="str">
        <f>VLOOKUP(B38,'пр.взв'!B7:G58,4,FALSE)</f>
        <v>УФО, ХМАО-Югры, МО</v>
      </c>
      <c r="F38" s="171">
        <f>VLOOKUP(B38,'пр.взв'!B7:G58,5,FALSE)</f>
        <v>0</v>
      </c>
      <c r="G38" s="164" t="str">
        <f>VLOOKUP(B38,'пр.взв'!B7:G58,6,FALSE)</f>
        <v>Соколов Т.В., Горшков И.В.</v>
      </c>
    </row>
    <row r="39" spans="1:7" ht="12.75" customHeight="1">
      <c r="A39" s="167"/>
      <c r="B39" s="169"/>
      <c r="C39" s="170"/>
      <c r="D39" s="165"/>
      <c r="E39" s="166"/>
      <c r="F39" s="171"/>
      <c r="G39" s="164"/>
    </row>
    <row r="40" spans="1:7" ht="12.75" customHeight="1">
      <c r="A40" s="167" t="s">
        <v>28</v>
      </c>
      <c r="B40" s="168">
        <v>8</v>
      </c>
      <c r="C40" s="170" t="str">
        <f>VLOOKUP(B40,'пр.взв'!B7:G58,2,FALSE)</f>
        <v>ГОФМАН Денис Александрович</v>
      </c>
      <c r="D40" s="165" t="str">
        <f>VLOOKUP(B40,'пр.взв'!B7:G58,3,FALSE)</f>
        <v>02.11.1997 1р</v>
      </c>
      <c r="E40" s="166" t="str">
        <f>VLOOKUP(B40,'пр.взв'!B7:G58,4,FALSE)</f>
        <v>С.Петербург</v>
      </c>
      <c r="F40" s="171">
        <f>VLOOKUP(B40,'пр.взв'!B7:G58,5,FALSE)</f>
        <v>0</v>
      </c>
      <c r="G40" s="164" t="str">
        <f>VLOOKUP(B40,'пр.взв'!B7:G58,6,FALSE)</f>
        <v>Чмыхалов В.В.</v>
      </c>
    </row>
    <row r="41" spans="1:7" ht="12.75" customHeight="1">
      <c r="A41" s="167"/>
      <c r="B41" s="169"/>
      <c r="C41" s="170"/>
      <c r="D41" s="165"/>
      <c r="E41" s="166"/>
      <c r="F41" s="171"/>
      <c r="G41" s="164"/>
    </row>
    <row r="42" spans="1:7" ht="12.75" customHeight="1">
      <c r="A42" s="167" t="s">
        <v>29</v>
      </c>
      <c r="B42" s="168">
        <v>25</v>
      </c>
      <c r="C42" s="170" t="str">
        <f>VLOOKUP(B42,'пр.взв'!B7:G58,2,FALSE)</f>
        <v>ТРОЕГЛАЗОВ Иван Александрович</v>
      </c>
      <c r="D42" s="165" t="str">
        <f>VLOOKUP(B42,'пр.взв'!B7:G58,3,FALSE)</f>
        <v>28.04.1998 1р</v>
      </c>
      <c r="E42" s="166" t="str">
        <f>VLOOKUP(B42,'пр.взв'!B7:G58,4,FALSE)</f>
        <v>С.Петербург</v>
      </c>
      <c r="F42" s="171">
        <f>VLOOKUP(B42,'пр.взв'!B7:G58,5,FALSE)</f>
        <v>0</v>
      </c>
      <c r="G42" s="164" t="str">
        <f>VLOOKUP(B42,'пр.взв'!B7:G58,6,FALSE)</f>
        <v>Чмыхалов В.В.</v>
      </c>
    </row>
    <row r="43" spans="1:7" ht="12.75" customHeight="1">
      <c r="A43" s="167"/>
      <c r="B43" s="169"/>
      <c r="C43" s="170"/>
      <c r="D43" s="165"/>
      <c r="E43" s="166"/>
      <c r="F43" s="171"/>
      <c r="G43" s="164"/>
    </row>
    <row r="44" spans="1:7" ht="12.75" customHeight="1">
      <c r="A44" s="167" t="s">
        <v>30</v>
      </c>
      <c r="B44" s="168">
        <v>4</v>
      </c>
      <c r="C44" s="170" t="str">
        <f>VLOOKUP(B44,'пр.взв'!B7:G58,2,FALSE)</f>
        <v>СОКОЛОВ Сергей Александрович </v>
      </c>
      <c r="D44" s="165" t="str">
        <f>VLOOKUP(B44,'пр.взв'!B7:G58,3,FALSE)</f>
        <v>27.11.1996 1р</v>
      </c>
      <c r="E44" s="166" t="str">
        <f>VLOOKUP(B44,'пр.взв'!B7:G58,4,FALSE)</f>
        <v>Москва </v>
      </c>
      <c r="F44" s="171">
        <f>VLOOKUP(B44,'пр.взв'!B7:G58,5,FALSE)</f>
        <v>0</v>
      </c>
      <c r="G44" s="164" t="str">
        <f>VLOOKUP(B44,'пр.взв'!B7:G58,6,FALSE)</f>
        <v>Козонков А.Н. Зыков А.С.</v>
      </c>
    </row>
    <row r="45" spans="1:7" ht="12.75" customHeight="1">
      <c r="A45" s="167"/>
      <c r="B45" s="169"/>
      <c r="C45" s="170"/>
      <c r="D45" s="165"/>
      <c r="E45" s="166"/>
      <c r="F45" s="171"/>
      <c r="G45" s="164"/>
    </row>
    <row r="46" spans="1:7" ht="12.75" customHeight="1">
      <c r="A46" s="167" t="s">
        <v>31</v>
      </c>
      <c r="B46" s="168">
        <v>15</v>
      </c>
      <c r="C46" s="170" t="str">
        <f>VLOOKUP(B46,'пр.взв'!B7:G58,2,FALSE)</f>
        <v>ГУРЕЕВ Дмитрий Сергеевич</v>
      </c>
      <c r="D46" s="165" t="str">
        <f>VLOOKUP(B46,'пр.взв'!B7:G58,3,FALSE)</f>
        <v>18.06.1997, 1р</v>
      </c>
      <c r="E46" s="166" t="str">
        <f>VLOOKUP(B46,'пр.взв'!B7:G58,4,FALSE)</f>
        <v>ЮФО, Волгоградская</v>
      </c>
      <c r="F46" s="171">
        <f>VLOOKUP(B46,'пр.взв'!B7:G58,5,FALSE)</f>
        <v>0</v>
      </c>
      <c r="G46" s="164" t="str">
        <f>VLOOKUP(B46,'пр.взв'!B7:G58,6,FALSE)</f>
        <v>Филиппов М.В.</v>
      </c>
    </row>
    <row r="47" spans="1:7" ht="12.75" customHeight="1">
      <c r="A47" s="167"/>
      <c r="B47" s="169"/>
      <c r="C47" s="170"/>
      <c r="D47" s="165"/>
      <c r="E47" s="166"/>
      <c r="F47" s="171"/>
      <c r="G47" s="164"/>
    </row>
    <row r="48" spans="1:7" ht="12.75" customHeight="1">
      <c r="A48" s="167" t="s">
        <v>32</v>
      </c>
      <c r="B48" s="168">
        <v>23</v>
      </c>
      <c r="C48" s="170" t="str">
        <f>VLOOKUP(B48,'пр.взв'!B7:G58,2,FALSE)</f>
        <v>КУРЕЕВ Никита Николаевич </v>
      </c>
      <c r="D48" s="165" t="str">
        <f>VLOOKUP(B48,'пр.взв'!B7:G58,3,FALSE)</f>
        <v>19.09.1997 1р</v>
      </c>
      <c r="E48" s="166" t="str">
        <f>VLOOKUP(B48,'пр.взв'!B7:G58,4,FALSE)</f>
        <v>ЦФО , Липицкая обл</v>
      </c>
      <c r="F48" s="171">
        <f>VLOOKUP(B48,'пр.взв'!B7:G58,5,FALSE)</f>
        <v>0</v>
      </c>
      <c r="G48" s="164" t="str">
        <f>VLOOKUP(B48,'пр.взв'!B7:G58,6,FALSE)</f>
        <v>Ларин С.В. Селиванова О.С</v>
      </c>
    </row>
    <row r="49" spans="1:7" ht="12.75" customHeight="1">
      <c r="A49" s="167"/>
      <c r="B49" s="169"/>
      <c r="C49" s="170"/>
      <c r="D49" s="165"/>
      <c r="E49" s="166"/>
      <c r="F49" s="171"/>
      <c r="G49" s="164"/>
    </row>
    <row r="50" spans="1:7" ht="12.75" customHeight="1">
      <c r="A50" s="167" t="s">
        <v>33</v>
      </c>
      <c r="B50" s="168">
        <v>19</v>
      </c>
      <c r="C50" s="170" t="str">
        <f>VLOOKUP(B50,'пр.взв'!B7:G58,2,FALSE)</f>
        <v>КИЖИКИН  Руслан Валерьевич</v>
      </c>
      <c r="D50" s="165" t="str">
        <f>VLOOKUP(B50,'пр.взв'!B7:G58,3,FALSE)</f>
        <v>17.12.1997 1р</v>
      </c>
      <c r="E50" s="166" t="str">
        <f>VLOOKUP(B50,'пр.взв'!B7:G58,4,FALSE)</f>
        <v>ДФО, Приморский край</v>
      </c>
      <c r="F50" s="171">
        <f>VLOOKUP(B50,'пр.взв'!B7:G58,5,FALSE)</f>
        <v>0</v>
      </c>
      <c r="G50" s="164" t="str">
        <f>VLOOKUP(B50,'пр.взв'!B7:G58,6,FALSE)</f>
        <v>Денисов В.Л.</v>
      </c>
    </row>
    <row r="51" spans="1:7" ht="12.75" customHeight="1">
      <c r="A51" s="167"/>
      <c r="B51" s="169"/>
      <c r="C51" s="170"/>
      <c r="D51" s="165"/>
      <c r="E51" s="166"/>
      <c r="F51" s="171"/>
      <c r="G51" s="164"/>
    </row>
    <row r="52" spans="1:7" ht="12.75" customHeight="1">
      <c r="A52" s="167" t="s">
        <v>34</v>
      </c>
      <c r="B52" s="168">
        <v>6</v>
      </c>
      <c r="C52" s="170" t="str">
        <f>VLOOKUP(B52,'пр.взв'!B7:G58,2,FALSE)</f>
        <v>БУРНАГИН Денис Игоревич</v>
      </c>
      <c r="D52" s="165" t="str">
        <f>VLOOKUP(B52,'пр.взв'!B7:G58,3,FALSE)</f>
        <v>28.03.1998, 1р</v>
      </c>
      <c r="E52" s="166" t="str">
        <f>VLOOKUP(B52,'пр.взв'!B7:G58,4,FALSE)</f>
        <v>ЦФО, Ярославская, Рыбинск, МО</v>
      </c>
      <c r="F52" s="171">
        <f>VLOOKUP(B52,'пр.взв'!B7:G58,5,FALSE)</f>
        <v>0</v>
      </c>
      <c r="G52" s="164" t="str">
        <f>VLOOKUP(B52,'пр.взв'!B7:G58,6,FALSE)</f>
        <v>Антропов И.С.</v>
      </c>
    </row>
    <row r="53" spans="1:7" ht="12.75" customHeight="1">
      <c r="A53" s="167"/>
      <c r="B53" s="169"/>
      <c r="C53" s="170"/>
      <c r="D53" s="165"/>
      <c r="E53" s="166"/>
      <c r="F53" s="171"/>
      <c r="G53" s="164"/>
    </row>
    <row r="54" spans="1:7" ht="12.75" customHeight="1">
      <c r="A54" s="167" t="s">
        <v>35</v>
      </c>
      <c r="B54" s="168">
        <v>16</v>
      </c>
      <c r="C54" s="170" t="str">
        <f>VLOOKUP(B54,'пр.взв'!B7:G58,2,FALSE)</f>
        <v>АРАЦХАНОВ Абакар Арацханович</v>
      </c>
      <c r="D54" s="165" t="str">
        <f>VLOOKUP(B54,'пр.взв'!B7:G58,3,FALSE)</f>
        <v>23.10.1998 1р</v>
      </c>
      <c r="E54" s="166" t="str">
        <f>VLOOKUP(B54,'пр.взв'!B7:G58,4,FALSE)</f>
        <v>ЦФО, Рязанская обл.</v>
      </c>
      <c r="F54" s="171">
        <f>VLOOKUP(B54,'пр.взв'!B7:G58,5,FALSE)</f>
        <v>0</v>
      </c>
      <c r="G54" s="164" t="str">
        <f>VLOOKUP(B54,'пр.взв'!B7:G58,6,FALSE)</f>
        <v>Яковенко Д.В. Брагин И.Е.</v>
      </c>
    </row>
    <row r="55" spans="1:7" ht="12.75" customHeight="1">
      <c r="A55" s="167"/>
      <c r="B55" s="169"/>
      <c r="C55" s="170"/>
      <c r="D55" s="165"/>
      <c r="E55" s="166"/>
      <c r="F55" s="171"/>
      <c r="G55" s="164"/>
    </row>
    <row r="56" spans="1:7" ht="12.75" customHeight="1">
      <c r="A56" s="167" t="s">
        <v>36</v>
      </c>
      <c r="B56" s="168">
        <v>9</v>
      </c>
      <c r="C56" s="170" t="str">
        <f>VLOOKUP(B56,'пр.взв'!B7:G58,2,FALSE)</f>
        <v>ХОДИБОЕВ Умеджон  Кобилджонович</v>
      </c>
      <c r="D56" s="165" t="str">
        <f>VLOOKUP(B56,'пр.взв'!B7:G58,3,FALSE)</f>
        <v>27.01.1997 1р</v>
      </c>
      <c r="E56" s="166" t="str">
        <f>VLOOKUP(B56,'пр.взв'!B7:G58,4,FALSE)</f>
        <v>ЮФО, Краснодарский, Армавир </v>
      </c>
      <c r="F56" s="171">
        <f>VLOOKUP(B56,'пр.взв'!B7:G58,5,FALSE)</f>
        <v>0</v>
      </c>
      <c r="G56" s="164" t="str">
        <f>VLOOKUP(B56,'пр.взв'!B7:G58,6,FALSE)</f>
        <v>Клименко А.А.</v>
      </c>
    </row>
    <row r="57" spans="1:7" ht="12.75" customHeight="1">
      <c r="A57" s="167"/>
      <c r="B57" s="169"/>
      <c r="C57" s="170"/>
      <c r="D57" s="165"/>
      <c r="E57" s="166"/>
      <c r="F57" s="171"/>
      <c r="G57" s="164"/>
    </row>
    <row r="58" spans="1:26" ht="27.75" customHeight="1">
      <c r="A58" s="27" t="str">
        <f>HYPERLINK('[1]реквизиты'!$A$6)</f>
        <v>Гл. судья, судья МК</v>
      </c>
      <c r="B58" s="31"/>
      <c r="C58" s="31"/>
      <c r="D58" s="32"/>
      <c r="E58" s="34" t="str">
        <f>HYPERLINK('[1]реквизиты'!$G$6)</f>
        <v>С.В. Рычев</v>
      </c>
      <c r="G58" s="36" t="str">
        <f>HYPERLINK('[1]реквизиты'!$G$7)</f>
        <v>/ г. Александрово /</v>
      </c>
      <c r="H58" s="3"/>
      <c r="I58" s="3"/>
      <c r="J58" s="3"/>
      <c r="K58" s="3"/>
      <c r="L58" s="3"/>
      <c r="M58" s="3"/>
      <c r="N58" s="32"/>
      <c r="O58" s="32"/>
      <c r="P58" s="32"/>
      <c r="Q58" s="37"/>
      <c r="R58" s="35"/>
      <c r="S58" s="37"/>
      <c r="T58" s="35"/>
      <c r="U58" s="37"/>
      <c r="W58" s="37"/>
      <c r="X58" s="35"/>
      <c r="Y58" s="21"/>
      <c r="Z58" s="21"/>
    </row>
    <row r="59" spans="1:26" ht="21.75" customHeight="1">
      <c r="A59" s="38" t="str">
        <f>HYPERLINK('[1]реквизиты'!$A$8)</f>
        <v>Гл. секретарь, судья РК</v>
      </c>
      <c r="B59" s="31"/>
      <c r="C59" s="45"/>
      <c r="D59" s="39"/>
      <c r="E59" s="34" t="str">
        <f>HYPERLINK('[1]реквизиты'!$G$8)</f>
        <v>С.Г. Пчелов</v>
      </c>
      <c r="F59" s="3"/>
      <c r="G59" s="36" t="str">
        <f>HYPERLINK('[1]реквизиты'!$G$9)</f>
        <v>/  г. Чебоксары /</v>
      </c>
      <c r="H59" s="3"/>
      <c r="I59" s="3"/>
      <c r="J59" s="3"/>
      <c r="K59" s="3"/>
      <c r="L59" s="3"/>
      <c r="M59" s="3"/>
      <c r="N59" s="32"/>
      <c r="O59" s="32"/>
      <c r="P59" s="32"/>
      <c r="Q59" s="37"/>
      <c r="R59" s="35"/>
      <c r="S59" s="37"/>
      <c r="T59" s="35"/>
      <c r="U59" s="37"/>
      <c r="W59" s="37"/>
      <c r="X59" s="35"/>
      <c r="Y59" s="21"/>
      <c r="Z59" s="21"/>
    </row>
    <row r="60" spans="1:13" ht="12.75">
      <c r="A60" s="161"/>
      <c r="B60" s="141"/>
      <c r="C60" s="139"/>
      <c r="D60" s="137"/>
      <c r="E60" s="162"/>
      <c r="F60" s="163"/>
      <c r="G60" s="139"/>
      <c r="H60" s="3"/>
      <c r="I60" s="3"/>
      <c r="J60" s="3"/>
      <c r="K60" s="3"/>
      <c r="L60" s="3"/>
      <c r="M60" s="3"/>
    </row>
    <row r="61" spans="1:13" ht="12.75">
      <c r="A61" s="161"/>
      <c r="B61" s="142"/>
      <c r="C61" s="139"/>
      <c r="D61" s="137"/>
      <c r="E61" s="162"/>
      <c r="F61" s="163"/>
      <c r="G61" s="139"/>
      <c r="H61" s="3"/>
      <c r="I61" s="3"/>
      <c r="J61" s="3"/>
      <c r="K61" s="3"/>
      <c r="L61" s="3"/>
      <c r="M61" s="3"/>
    </row>
    <row r="62" spans="1:10" ht="12.75">
      <c r="A62" s="161"/>
      <c r="B62" s="141"/>
      <c r="C62" s="139"/>
      <c r="D62" s="137"/>
      <c r="E62" s="162"/>
      <c r="F62" s="163"/>
      <c r="G62" s="139"/>
      <c r="H62" s="3"/>
      <c r="I62" s="3"/>
      <c r="J62" s="3"/>
    </row>
    <row r="63" spans="1:10" ht="12.75">
      <c r="A63" s="161"/>
      <c r="B63" s="142"/>
      <c r="C63" s="139"/>
      <c r="D63" s="137"/>
      <c r="E63" s="162"/>
      <c r="F63" s="163"/>
      <c r="G63" s="139"/>
      <c r="H63" s="3"/>
      <c r="I63" s="3"/>
      <c r="J63" s="3"/>
    </row>
    <row r="64" spans="1:10" ht="12.75">
      <c r="A64" s="161"/>
      <c r="B64" s="141"/>
      <c r="C64" s="139"/>
      <c r="D64" s="137"/>
      <c r="E64" s="162"/>
      <c r="F64" s="163"/>
      <c r="G64" s="139"/>
      <c r="H64" s="3"/>
      <c r="I64" s="3"/>
      <c r="J64" s="3"/>
    </row>
    <row r="65" spans="1:10" ht="12.75">
      <c r="A65" s="161"/>
      <c r="B65" s="142"/>
      <c r="C65" s="139"/>
      <c r="D65" s="137"/>
      <c r="E65" s="162"/>
      <c r="F65" s="163"/>
      <c r="G65" s="139"/>
      <c r="H65" s="3"/>
      <c r="I65" s="3"/>
      <c r="J65" s="3"/>
    </row>
    <row r="66" spans="1:10" ht="12.75">
      <c r="A66" s="161"/>
      <c r="B66" s="141"/>
      <c r="C66" s="139"/>
      <c r="D66" s="137"/>
      <c r="E66" s="162"/>
      <c r="F66" s="163"/>
      <c r="G66" s="139"/>
      <c r="H66" s="3"/>
      <c r="I66" s="3"/>
      <c r="J66" s="3"/>
    </row>
    <row r="67" spans="1:10" ht="12.75">
      <c r="A67" s="161"/>
      <c r="B67" s="142"/>
      <c r="C67" s="139"/>
      <c r="D67" s="137"/>
      <c r="E67" s="162"/>
      <c r="F67" s="163"/>
      <c r="G67" s="139"/>
      <c r="H67" s="3"/>
      <c r="I67" s="3"/>
      <c r="J67" s="3"/>
    </row>
    <row r="68" spans="1:10" ht="12.75">
      <c r="A68" s="161"/>
      <c r="B68" s="141"/>
      <c r="C68" s="139"/>
      <c r="D68" s="137"/>
      <c r="E68" s="162"/>
      <c r="F68" s="163"/>
      <c r="G68" s="139"/>
      <c r="H68" s="3"/>
      <c r="I68" s="3"/>
      <c r="J68" s="3"/>
    </row>
    <row r="69" spans="1:10" ht="12.75">
      <c r="A69" s="161"/>
      <c r="B69" s="142"/>
      <c r="C69" s="139"/>
      <c r="D69" s="137"/>
      <c r="E69" s="162"/>
      <c r="F69" s="163"/>
      <c r="G69" s="139"/>
      <c r="H69" s="3"/>
      <c r="I69" s="3"/>
      <c r="J69" s="3"/>
    </row>
    <row r="70" spans="1:10" ht="12.75">
      <c r="A70" s="161"/>
      <c r="B70" s="141"/>
      <c r="C70" s="139"/>
      <c r="D70" s="137"/>
      <c r="E70" s="162"/>
      <c r="F70" s="163"/>
      <c r="G70" s="139"/>
      <c r="H70" s="3"/>
      <c r="I70" s="3"/>
      <c r="J70" s="3"/>
    </row>
    <row r="71" spans="1:10" ht="12.75">
      <c r="A71" s="161"/>
      <c r="B71" s="142"/>
      <c r="C71" s="139"/>
      <c r="D71" s="137"/>
      <c r="E71" s="162"/>
      <c r="F71" s="163"/>
      <c r="G71" s="139"/>
      <c r="H71" s="3"/>
      <c r="I71" s="3"/>
      <c r="J71" s="3"/>
    </row>
    <row r="72" spans="1:10" ht="12.75">
      <c r="A72" s="161"/>
      <c r="B72" s="141"/>
      <c r="C72" s="139"/>
      <c r="D72" s="137"/>
      <c r="E72" s="162"/>
      <c r="F72" s="163"/>
      <c r="G72" s="139"/>
      <c r="H72" s="3"/>
      <c r="I72" s="3"/>
      <c r="J72" s="3"/>
    </row>
    <row r="73" spans="1:10" ht="12.75">
      <c r="A73" s="161"/>
      <c r="B73" s="142"/>
      <c r="C73" s="139"/>
      <c r="D73" s="137"/>
      <c r="E73" s="162"/>
      <c r="F73" s="163"/>
      <c r="G73" s="139"/>
      <c r="H73" s="3"/>
      <c r="I73" s="3"/>
      <c r="J73" s="3"/>
    </row>
    <row r="74" spans="1:10" ht="12.75">
      <c r="A74" s="161"/>
      <c r="B74" s="141"/>
      <c r="C74" s="139"/>
      <c r="D74" s="137"/>
      <c r="E74" s="162"/>
      <c r="F74" s="163"/>
      <c r="G74" s="139"/>
      <c r="H74" s="3"/>
      <c r="I74" s="3"/>
      <c r="J74" s="3"/>
    </row>
    <row r="75" spans="1:10" ht="12.75">
      <c r="A75" s="161"/>
      <c r="B75" s="142"/>
      <c r="C75" s="139"/>
      <c r="D75" s="137"/>
      <c r="E75" s="162"/>
      <c r="F75" s="163"/>
      <c r="G75" s="139"/>
      <c r="H75" s="3"/>
      <c r="I75" s="3"/>
      <c r="J75" s="3"/>
    </row>
    <row r="76" spans="1:10" ht="12.75">
      <c r="A76" s="161"/>
      <c r="B76" s="141"/>
      <c r="C76" s="139"/>
      <c r="D76" s="137"/>
      <c r="E76" s="162"/>
      <c r="F76" s="163"/>
      <c r="G76" s="139"/>
      <c r="H76" s="3"/>
      <c r="I76" s="3"/>
      <c r="J76" s="3"/>
    </row>
    <row r="77" spans="1:10" ht="12.75">
      <c r="A77" s="161"/>
      <c r="B77" s="142"/>
      <c r="C77" s="139"/>
      <c r="D77" s="137"/>
      <c r="E77" s="162"/>
      <c r="F77" s="163"/>
      <c r="G77" s="139"/>
      <c r="H77" s="3"/>
      <c r="I77" s="3"/>
      <c r="J77" s="3"/>
    </row>
    <row r="78" spans="1:10" ht="12.75">
      <c r="A78" s="161"/>
      <c r="B78" s="141"/>
      <c r="C78" s="139"/>
      <c r="D78" s="137"/>
      <c r="E78" s="162"/>
      <c r="F78" s="163"/>
      <c r="G78" s="139"/>
      <c r="H78" s="3"/>
      <c r="I78" s="3"/>
      <c r="J78" s="3"/>
    </row>
    <row r="79" spans="1:10" ht="12.75">
      <c r="A79" s="161"/>
      <c r="B79" s="142"/>
      <c r="C79" s="139"/>
      <c r="D79" s="137"/>
      <c r="E79" s="162"/>
      <c r="F79" s="163"/>
      <c r="G79" s="139"/>
      <c r="H79" s="3"/>
      <c r="I79" s="3"/>
      <c r="J79" s="3"/>
    </row>
    <row r="80" spans="1:10" ht="12.75">
      <c r="A80" s="161"/>
      <c r="B80" s="141"/>
      <c r="C80" s="139"/>
      <c r="D80" s="137"/>
      <c r="E80" s="162"/>
      <c r="F80" s="163"/>
      <c r="G80" s="139"/>
      <c r="H80" s="3"/>
      <c r="I80" s="3"/>
      <c r="J80" s="3"/>
    </row>
    <row r="81" spans="1:10" ht="12.75">
      <c r="A81" s="161"/>
      <c r="B81" s="142"/>
      <c r="C81" s="139"/>
      <c r="D81" s="137"/>
      <c r="E81" s="162"/>
      <c r="F81" s="163"/>
      <c r="G81" s="139"/>
      <c r="H81" s="3"/>
      <c r="I81" s="3"/>
      <c r="J81" s="3"/>
    </row>
    <row r="82" spans="1:10" ht="12.75">
      <c r="A82" s="161"/>
      <c r="B82" s="141"/>
      <c r="C82" s="139"/>
      <c r="D82" s="137"/>
      <c r="E82" s="162"/>
      <c r="F82" s="163"/>
      <c r="G82" s="139"/>
      <c r="H82" s="3"/>
      <c r="I82" s="3"/>
      <c r="J82" s="3"/>
    </row>
    <row r="83" spans="1:10" ht="12.75">
      <c r="A83" s="161"/>
      <c r="B83" s="142"/>
      <c r="C83" s="139"/>
      <c r="D83" s="137"/>
      <c r="E83" s="162"/>
      <c r="F83" s="163"/>
      <c r="G83" s="139"/>
      <c r="H83" s="3"/>
      <c r="I83" s="3"/>
      <c r="J83" s="3"/>
    </row>
    <row r="84" spans="1:10" ht="12.75">
      <c r="A84" s="161"/>
      <c r="B84" s="141"/>
      <c r="C84" s="139"/>
      <c r="D84" s="137"/>
      <c r="E84" s="162"/>
      <c r="F84" s="163"/>
      <c r="G84" s="139"/>
      <c r="H84" s="3"/>
      <c r="I84" s="3"/>
      <c r="J84" s="3"/>
    </row>
    <row r="85" spans="1:10" ht="12.75">
      <c r="A85" s="161"/>
      <c r="B85" s="142"/>
      <c r="C85" s="139"/>
      <c r="D85" s="137"/>
      <c r="E85" s="162"/>
      <c r="F85" s="163"/>
      <c r="G85" s="139"/>
      <c r="H85" s="3"/>
      <c r="I85" s="3"/>
      <c r="J85" s="3"/>
    </row>
    <row r="86" spans="1:10" ht="12.75">
      <c r="A86" s="161"/>
      <c r="B86" s="141"/>
      <c r="C86" s="139"/>
      <c r="D86" s="137"/>
      <c r="E86" s="162"/>
      <c r="F86" s="163"/>
      <c r="G86" s="139"/>
      <c r="H86" s="3"/>
      <c r="I86" s="3"/>
      <c r="J86" s="3"/>
    </row>
    <row r="87" spans="1:10" ht="12.75">
      <c r="A87" s="161"/>
      <c r="B87" s="142"/>
      <c r="C87" s="139"/>
      <c r="D87" s="137"/>
      <c r="E87" s="162"/>
      <c r="F87" s="163"/>
      <c r="G87" s="139"/>
      <c r="H87" s="3"/>
      <c r="I87" s="3"/>
      <c r="J87" s="3"/>
    </row>
    <row r="88" spans="1:10" ht="12.75">
      <c r="A88" s="161"/>
      <c r="B88" s="141"/>
      <c r="C88" s="139"/>
      <c r="D88" s="137"/>
      <c r="E88" s="162"/>
      <c r="F88" s="163"/>
      <c r="G88" s="139"/>
      <c r="H88" s="3"/>
      <c r="I88" s="3"/>
      <c r="J88" s="3"/>
    </row>
    <row r="89" spans="1:10" ht="12.75">
      <c r="A89" s="161"/>
      <c r="B89" s="142"/>
      <c r="C89" s="139"/>
      <c r="D89" s="137"/>
      <c r="E89" s="162"/>
      <c r="F89" s="163"/>
      <c r="G89" s="139"/>
      <c r="H89" s="3"/>
      <c r="I89" s="3"/>
      <c r="J89" s="3"/>
    </row>
    <row r="90" spans="1:10" ht="12.75">
      <c r="A90" s="161"/>
      <c r="B90" s="141"/>
      <c r="C90" s="139"/>
      <c r="D90" s="137"/>
      <c r="E90" s="162"/>
      <c r="F90" s="163"/>
      <c r="G90" s="139"/>
      <c r="H90" s="3"/>
      <c r="I90" s="3"/>
      <c r="J90" s="3"/>
    </row>
    <row r="91" spans="1:10" ht="12.75">
      <c r="A91" s="161"/>
      <c r="B91" s="142"/>
      <c r="C91" s="139"/>
      <c r="D91" s="137"/>
      <c r="E91" s="162"/>
      <c r="F91" s="163"/>
      <c r="G91" s="139"/>
      <c r="H91" s="3"/>
      <c r="I91" s="3"/>
      <c r="J91" s="3"/>
    </row>
    <row r="92" spans="1:10" ht="12.75">
      <c r="A92" s="161"/>
      <c r="B92" s="141"/>
      <c r="C92" s="139"/>
      <c r="D92" s="137"/>
      <c r="E92" s="162"/>
      <c r="F92" s="163"/>
      <c r="G92" s="139"/>
      <c r="H92" s="3"/>
      <c r="I92" s="3"/>
      <c r="J92" s="3"/>
    </row>
    <row r="93" spans="1:10" ht="12.75">
      <c r="A93" s="161"/>
      <c r="B93" s="142"/>
      <c r="C93" s="139"/>
      <c r="D93" s="137"/>
      <c r="E93" s="162"/>
      <c r="F93" s="163"/>
      <c r="G93" s="139"/>
      <c r="H93" s="3"/>
      <c r="I93" s="3"/>
      <c r="J93" s="3"/>
    </row>
    <row r="94" spans="1:10" ht="12.75">
      <c r="A94" s="161"/>
      <c r="B94" s="141"/>
      <c r="C94" s="139"/>
      <c r="D94" s="137"/>
      <c r="E94" s="162"/>
      <c r="F94" s="163"/>
      <c r="G94" s="139"/>
      <c r="H94" s="3"/>
      <c r="I94" s="3"/>
      <c r="J94" s="3"/>
    </row>
    <row r="95" spans="1:10" ht="12.75">
      <c r="A95" s="161"/>
      <c r="B95" s="142"/>
      <c r="C95" s="139"/>
      <c r="D95" s="137"/>
      <c r="E95" s="162"/>
      <c r="F95" s="163"/>
      <c r="G95" s="139"/>
      <c r="H95" s="3"/>
      <c r="I95" s="3"/>
      <c r="J95" s="3"/>
    </row>
    <row r="96" spans="1:10" ht="12.75">
      <c r="A96" s="161"/>
      <c r="B96" s="141"/>
      <c r="C96" s="139"/>
      <c r="D96" s="137"/>
      <c r="E96" s="162"/>
      <c r="F96" s="163"/>
      <c r="G96" s="139"/>
      <c r="H96" s="3"/>
      <c r="I96" s="3"/>
      <c r="J96" s="3"/>
    </row>
    <row r="97" spans="1:10" ht="12.75">
      <c r="A97" s="161"/>
      <c r="B97" s="142"/>
      <c r="C97" s="139"/>
      <c r="D97" s="137"/>
      <c r="E97" s="162"/>
      <c r="F97" s="163"/>
      <c r="G97" s="139"/>
      <c r="H97" s="3"/>
      <c r="I97" s="3"/>
      <c r="J97" s="3"/>
    </row>
    <row r="98" spans="1:10" ht="12.75">
      <c r="A98" s="43"/>
      <c r="B98" s="25"/>
      <c r="C98" s="15"/>
      <c r="D98" s="16"/>
      <c r="E98" s="18"/>
      <c r="F98" s="44"/>
      <c r="G98" s="15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</sheetData>
  <sheetProtection/>
  <mergeCells count="326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A10:A11"/>
    <mergeCell ref="B10:B11"/>
    <mergeCell ref="C10:C11"/>
    <mergeCell ref="D10:D11"/>
    <mergeCell ref="E10:E11"/>
    <mergeCell ref="F10:F11"/>
    <mergeCell ref="C4:C5"/>
    <mergeCell ref="D4:D5"/>
    <mergeCell ref="E4:E5"/>
    <mergeCell ref="F4:F5"/>
    <mergeCell ref="G4:G5"/>
    <mergeCell ref="G8:G9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F56:F57"/>
    <mergeCell ref="A54:A55"/>
    <mergeCell ref="B54:B55"/>
    <mergeCell ref="C54:C55"/>
    <mergeCell ref="D54:D55"/>
    <mergeCell ref="E54:E55"/>
    <mergeCell ref="F54:F55"/>
    <mergeCell ref="A60:A61"/>
    <mergeCell ref="B60:B61"/>
    <mergeCell ref="C60:C61"/>
    <mergeCell ref="D60:D61"/>
    <mergeCell ref="G54:G55"/>
    <mergeCell ref="A52:A53"/>
    <mergeCell ref="B52:B53"/>
    <mergeCell ref="A56:A57"/>
    <mergeCell ref="B56:B57"/>
    <mergeCell ref="C56:C57"/>
    <mergeCell ref="C62:C63"/>
    <mergeCell ref="D62:D63"/>
    <mergeCell ref="E62:E63"/>
    <mergeCell ref="F62:F63"/>
    <mergeCell ref="G56:G57"/>
    <mergeCell ref="E60:E61"/>
    <mergeCell ref="F60:F61"/>
    <mergeCell ref="G60:G61"/>
    <mergeCell ref="D56:D57"/>
    <mergeCell ref="E56:E5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B94:B95"/>
    <mergeCell ref="C94:C95"/>
    <mergeCell ref="D94:D95"/>
    <mergeCell ref="E94:E95"/>
    <mergeCell ref="F94:F95"/>
    <mergeCell ref="G90:G91"/>
    <mergeCell ref="G92:G93"/>
    <mergeCell ref="C3:F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2012-10-25T06:08:39Z</cp:lastPrinted>
  <dcterms:created xsi:type="dcterms:W3CDTF">1996-10-08T23:32:33Z</dcterms:created>
  <dcterms:modified xsi:type="dcterms:W3CDTF">2012-10-26T09:06:04Z</dcterms:modified>
  <cp:category/>
  <cp:version/>
  <cp:contentType/>
  <cp:contentStatus/>
</cp:coreProperties>
</file>