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<sst xmlns="http://schemas.openxmlformats.org/spreadsheetml/2006/main" count="773" uniqueCount="285">
  <si>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</si>
  <si>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</si>
  <si>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</si>
  <si>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</si>
  <si>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</si>
  <si>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</si>
  <si>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</si>
  <si>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</si>
  <si>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</si>
  <si>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</si>
  <si>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</si>
  <si>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</si>
  <si>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</si>
  <si>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</si>
  <si>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</si>
  <si>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</si>
  <si>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</si>
  <si>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</si>
  <si>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</si>
  <si>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</si>
  <si>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</si>
  <si>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</si>
  <si>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</si>
  <si>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</si>
  <si>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</si>
  <si>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</si>
  <si>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</si>
  <si>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</si>
  <si>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</si>
  <si>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</si>
  <si>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</si>
  <si>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</si>
  <si>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</si>
  <si>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</si>
  <si>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</si>
  <si>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</si>
  <si>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</si>
  <si>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</si>
  <si>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</si>
  <si>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</si>
  <si>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</si>
  <si>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</si>
  <si>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</si>
  <si>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</si>
  <si>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</si>
  <si>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</si>
  <si>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</si>
  <si>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</si>
  <si>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</si>
  <si>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</si>
  <si>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</si>
  <si>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</si>
  <si>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</si>
  <si>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</si>
  <si>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</si>
  <si>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</si>
  <si>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</si>
  <si>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</si>
  <si>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</si>
  <si>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</si>
  <si>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</si>
  <si>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</si>
  <si>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</si>
  <si>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</si>
  <si>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</si>
  <si>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</si>
  <si>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</si>
  <si>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</si>
  <si>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</si>
  <si>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</si>
  <si>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В.к.   50     кг.</t>
  </si>
  <si>
    <t xml:space="preserve">ИЛЛАРИОНОВ Алексей Петрович </t>
  </si>
  <si>
    <t>31.08.1996, КМС</t>
  </si>
  <si>
    <t>ПФО, Чувашская Р., Чебоксары</t>
  </si>
  <si>
    <t>Малов С.А., Осипов Д.Н.</t>
  </si>
  <si>
    <t xml:space="preserve">ЯВРУМЯН Рудольф Александрович </t>
  </si>
  <si>
    <t>11.05.1997 1р</t>
  </si>
  <si>
    <t>ЮФО, Краснодарский,Армавир</t>
  </si>
  <si>
    <t>Бородин В.Г. Елиазян С.К.</t>
  </si>
  <si>
    <t>ВАСИЛЬЕВ Илья Викторович</t>
  </si>
  <si>
    <t>07.07.1997, 1р</t>
  </si>
  <si>
    <t>СФО, Алтайский, Бийск, МО</t>
  </si>
  <si>
    <t>Шалюта П.В.</t>
  </si>
  <si>
    <t>БОРОВИКОВ Евгений Александрович</t>
  </si>
  <si>
    <t>07.12.1996, 1р</t>
  </si>
  <si>
    <t>УФО, Свердловская, В.Салда</t>
  </si>
  <si>
    <t>Чернов П., Родионов Е.С.</t>
  </si>
  <si>
    <t>ЛЕЛЕКОВ Александр Витальевич</t>
  </si>
  <si>
    <t>18.02.1996, КМС</t>
  </si>
  <si>
    <t>УФО, Свердловская, В.Пышма</t>
  </si>
  <si>
    <t>Пивоваров А.Л.</t>
  </si>
  <si>
    <t>АГАНИРЯН Сергей Сарнисович</t>
  </si>
  <si>
    <t>24.03.1997, 1р</t>
  </si>
  <si>
    <t>ПФО, Самарская, Кинель-Черкассы</t>
  </si>
  <si>
    <t>Киргизов В.В.</t>
  </si>
  <si>
    <t>ИЛЛАРИОНОВ Артем Александрович</t>
  </si>
  <si>
    <t>02.09.1997, 1р</t>
  </si>
  <si>
    <t>Пчелов С.Г.</t>
  </si>
  <si>
    <t>ЧАДИН Амыр Васильевич</t>
  </si>
  <si>
    <t>СФО, Р.Алтай, Г-Алтайск</t>
  </si>
  <si>
    <t>Семендеев ЭС</t>
  </si>
  <si>
    <t>КОЧЕРГИН Тимур Станиславович</t>
  </si>
  <si>
    <t>13.03.1996, 1р.</t>
  </si>
  <si>
    <t>СФО, Новосибирская обл. Новосибирск  МО</t>
  </si>
  <si>
    <t>Кондрашева О.А. Мордвинов А.И.</t>
  </si>
  <si>
    <t>ХАКУЙ Бислан Нурдинович</t>
  </si>
  <si>
    <t>24.06.1997 1р</t>
  </si>
  <si>
    <t xml:space="preserve"> ЮФО, Адыгея</t>
  </si>
  <si>
    <t>Гомлешко А.</t>
  </si>
  <si>
    <t>ИЛЬЯСОВ Умар Зайндиевич</t>
  </si>
  <si>
    <t>28.08.1997 КМС</t>
  </si>
  <si>
    <t>Мадуев. М.</t>
  </si>
  <si>
    <t>БАГУЖАЕВ  Ахмед Багужаевич</t>
  </si>
  <si>
    <t>05.01.1997 КМС</t>
  </si>
  <si>
    <t>СКФО, Ставрапольский край</t>
  </si>
  <si>
    <t>Казаков М.З. Нурбагандов  М.Н.</t>
  </si>
  <si>
    <t>РАДЖАБОВ Рамазан Алиханович</t>
  </si>
  <si>
    <t>14.02.1996 КМС</t>
  </si>
  <si>
    <t>Джанбеков Т.А.</t>
  </si>
  <si>
    <t>РЫБАЛКО Виталий Евгеньевич</t>
  </si>
  <si>
    <t>ЮФО, Ростовская обл.</t>
  </si>
  <si>
    <t>Вощиннникова А.В. Черных В.В.</t>
  </si>
  <si>
    <t xml:space="preserve">СТЕПАНЦЕВ Алексей Сергеевич </t>
  </si>
  <si>
    <t>Паентелеева  Е.А.</t>
  </si>
  <si>
    <t>МОТОРИН Александр Сергеевич</t>
  </si>
  <si>
    <t xml:space="preserve">10.12.1996 КМС </t>
  </si>
  <si>
    <t>ЦФО, Костромская обл.</t>
  </si>
  <si>
    <t>Степанов А.А. Коркин Ю.Д.</t>
  </si>
  <si>
    <t>ЕФРЕМОВ Александр Николаевич</t>
  </si>
  <si>
    <t xml:space="preserve">09.06.1996 1р </t>
  </si>
  <si>
    <t>ЦФО, Ивановская обл.</t>
  </si>
  <si>
    <t>Изместьев В.Н.Володин А.Н.</t>
  </si>
  <si>
    <t xml:space="preserve">КАРЦЕВ Сергей Романович </t>
  </si>
  <si>
    <t xml:space="preserve">01.12.1996 КМС </t>
  </si>
  <si>
    <t>ЦФО, Тульская обл.</t>
  </si>
  <si>
    <t>Проничев П.Б.</t>
  </si>
  <si>
    <t>ВИКУЛОВ Никита Романович</t>
  </si>
  <si>
    <t xml:space="preserve">04.12.1996 КМС </t>
  </si>
  <si>
    <t>Иванкин О.В.</t>
  </si>
  <si>
    <t>ЛИСАВИН Игорь Алексеевич</t>
  </si>
  <si>
    <t xml:space="preserve">15.12.1996 КМС </t>
  </si>
  <si>
    <t>Орлов А.И.</t>
  </si>
  <si>
    <t xml:space="preserve">АМАРЯН Гела Давидович </t>
  </si>
  <si>
    <t xml:space="preserve">15.02.1996 КМС </t>
  </si>
  <si>
    <t>Жиляев  Д.С. Коробейников М.Ю.</t>
  </si>
  <si>
    <t xml:space="preserve">СОРОЧЕНКОВ Артем Максимович </t>
  </si>
  <si>
    <t xml:space="preserve">17.06.1996 КМС </t>
  </si>
  <si>
    <t>Козонков А.Н. Зыков А.С.</t>
  </si>
  <si>
    <t xml:space="preserve">ОШЕРОВ Роман Станиславович </t>
  </si>
  <si>
    <t xml:space="preserve">ЕПТЕЕВ Дмитрий Дмитриевич </t>
  </si>
  <si>
    <t xml:space="preserve">15.11.1996 КМС </t>
  </si>
  <si>
    <t>Семендеев Э.С.</t>
  </si>
  <si>
    <t xml:space="preserve">ФАТТАХОВ Алмаз Тахирович </t>
  </si>
  <si>
    <t xml:space="preserve">01.01.1996 КМС </t>
  </si>
  <si>
    <t xml:space="preserve">ПФО, Татарстан Лаишево </t>
  </si>
  <si>
    <t>Бурганов Р.Ф,</t>
  </si>
  <si>
    <t xml:space="preserve">МАГОМЕДОВ Булат Фархатович </t>
  </si>
  <si>
    <t>04.03.1996 1р</t>
  </si>
  <si>
    <t>ЮФО, Краснодарский, Армавир МО</t>
  </si>
  <si>
    <t>Бородин В.Г. Швецов Г.Ф.</t>
  </si>
  <si>
    <t xml:space="preserve">БАБИНЬЯН Самвел Валерьевич </t>
  </si>
  <si>
    <t>12.10.1997 1р</t>
  </si>
  <si>
    <t>ЮФО, Краснодарский, Анапа, МО</t>
  </si>
  <si>
    <t>Галоян С.П.</t>
  </si>
  <si>
    <t xml:space="preserve">МУГУЛОВ Каир Акимханович </t>
  </si>
  <si>
    <t xml:space="preserve">06.01.1996 КМС </t>
  </si>
  <si>
    <t>СЗФО, Р. Коми</t>
  </si>
  <si>
    <t>Алехин В.В. Алехин И.В.</t>
  </si>
  <si>
    <t xml:space="preserve">БЕЗКОРОВАЙНЫЙ Антон Игоревич </t>
  </si>
  <si>
    <t>27.09.1996 1р</t>
  </si>
  <si>
    <t>Сарычев Е.В.</t>
  </si>
  <si>
    <t xml:space="preserve">ПАЗЮК Алексей Николаевич </t>
  </si>
  <si>
    <t>27.08.1997 1р</t>
  </si>
  <si>
    <t>ПФО, Нижнегородская обл.</t>
  </si>
  <si>
    <t>Рогов Д.С.</t>
  </si>
  <si>
    <t xml:space="preserve">ФОГОЛЕВ  Александр  Андреевич </t>
  </si>
  <si>
    <t>08.05.1997 1р</t>
  </si>
  <si>
    <t>Симанов М.В.</t>
  </si>
  <si>
    <t>РАТНИКОВ Егор Сергеевич</t>
  </si>
  <si>
    <t>29.07.1997     1р</t>
  </si>
  <si>
    <t>ПФО, Нижнегородская обл., Выкса</t>
  </si>
  <si>
    <t>КЕРИМОВ Эльмир Аликбер оглы</t>
  </si>
  <si>
    <t>1996 1р</t>
  </si>
  <si>
    <t>СЗФО, Мурманская обл</t>
  </si>
  <si>
    <t>Семиколенных А.Е.</t>
  </si>
  <si>
    <t>ГРОМОВ Алексей Сергеевич</t>
  </si>
  <si>
    <t>29.11.1996, КМС</t>
  </si>
  <si>
    <t>ЦФО, Ярославская, Ростов, МО</t>
  </si>
  <si>
    <t>Петров В.А., Воронин С.М.</t>
  </si>
  <si>
    <t>ПОНОМАРЕВ Владислав Сергеевич</t>
  </si>
  <si>
    <t>14.01.1997, 1р</t>
  </si>
  <si>
    <t>ПФО, Пензенская, ФСО "Россия"</t>
  </si>
  <si>
    <t>Перетрухин В.Н., Щелкушкин В.Н.</t>
  </si>
  <si>
    <t>БАЛЯСНИКОВ Роман Вадимович</t>
  </si>
  <si>
    <t>26.07.1997, 1р</t>
  </si>
  <si>
    <t>ПФО, Пензенская, Д</t>
  </si>
  <si>
    <t>Балыков Ю.А., Балыков В.Ю.</t>
  </si>
  <si>
    <t>ЛОПАРЕВ Никита Николаевич</t>
  </si>
  <si>
    <t>24.07.1996, КМС</t>
  </si>
  <si>
    <t>Вахмистрова Н.А., Вешегородцев Д.Е.</t>
  </si>
  <si>
    <t>БЕССОНОВ Дмитрий Евгеньевич</t>
  </si>
  <si>
    <t>05.01.1998, 1р</t>
  </si>
  <si>
    <t>УФО, Свердловская, Арти</t>
  </si>
  <si>
    <t>Савинский В.С., Мельцов Ю.В.</t>
  </si>
  <si>
    <t>САПУХИН Алексей Алексеевич</t>
  </si>
  <si>
    <t>12.11.1996, 1р</t>
  </si>
  <si>
    <t>ЮФО, Волгоградская</t>
  </si>
  <si>
    <t>Кажимов Д.М., Ивашенко Г.М.</t>
  </si>
  <si>
    <t>КРЫТОВ Владимир Сергеевич</t>
  </si>
  <si>
    <t>14.09.1996, 1р</t>
  </si>
  <si>
    <t>ПФО, Самарская, Самара</t>
  </si>
  <si>
    <t>Родомакин, Ю.С., Становский М.Н.</t>
  </si>
  <si>
    <t>ЧЕРКАСОВ Владислав Дмитриевич</t>
  </si>
  <si>
    <t>16.05.1998, 1р</t>
  </si>
  <si>
    <t>ДВФО, Хабаровский, Комсомольск</t>
  </si>
  <si>
    <t>Сухомлинов И.А.</t>
  </si>
  <si>
    <t>ГОНЧАРОВ Даниил Дмитриевич</t>
  </si>
  <si>
    <t>09.06.1998 1р</t>
  </si>
  <si>
    <t>Зверев С.А., Савельев</t>
  </si>
  <si>
    <t>ЧЕРНЫШЕВ Николай Николаевич</t>
  </si>
  <si>
    <t>24.03.1998 1р</t>
  </si>
  <si>
    <t>Козлов А.А.</t>
  </si>
  <si>
    <t>РЖАНОВ Владимир Анатольевич</t>
  </si>
  <si>
    <t>09.04.1996 КМС</t>
  </si>
  <si>
    <t>ЦФО, Московская, Можайск</t>
  </si>
  <si>
    <t>Кучаев Д.Н.</t>
  </si>
  <si>
    <t xml:space="preserve">СУРИН Александр Игоревич </t>
  </si>
  <si>
    <t>29.06.1996 КМС</t>
  </si>
  <si>
    <t>ЦФО, Рязанская обл.</t>
  </si>
  <si>
    <t>Яковенко Д.В. Брагин И.Е.</t>
  </si>
  <si>
    <t>ИВАНОВ Максим Сергеевич</t>
  </si>
  <si>
    <t>27.05.1996 1р</t>
  </si>
  <si>
    <t>ЦФО, Рязанская обл., Рязань</t>
  </si>
  <si>
    <t>Золин С.В., Кучумов В.А.</t>
  </si>
  <si>
    <t xml:space="preserve">КИСЕЛЁВ Роман Николаевич </t>
  </si>
  <si>
    <t>31.07.1998 КМС</t>
  </si>
  <si>
    <t>ПФО, Оренбургская обл., Бузулук</t>
  </si>
  <si>
    <t>Плотников П.Д.</t>
  </si>
  <si>
    <t>СЕРГЕЕВ Сергей Анатольевич</t>
  </si>
  <si>
    <t>20.09.1997, 1р</t>
  </si>
  <si>
    <t>Малов С.А., Ильин Г.А.</t>
  </si>
  <si>
    <t>НИКОЛАЕВ Андрей Николаевич</t>
  </si>
  <si>
    <t>07.01.1997, 1р</t>
  </si>
  <si>
    <t>Осипов Д.Н.</t>
  </si>
  <si>
    <t xml:space="preserve">КОЗКО Валерий Борисович </t>
  </si>
  <si>
    <t>17.05.1997 1р</t>
  </si>
  <si>
    <t>ЮФО, Краснодарский , Армавир</t>
  </si>
  <si>
    <t>Бородин В.Г.  Швецов Г.Ф.</t>
  </si>
  <si>
    <t>св</t>
  </si>
  <si>
    <t>17.09.1996г. 1 р</t>
  </si>
  <si>
    <t xml:space="preserve">СКФО,Чеченская </t>
  </si>
  <si>
    <t>СКФО,  Дагестан , Махачкала</t>
  </si>
  <si>
    <t>07.03.1997 1р</t>
  </si>
  <si>
    <t>29.07.1996 1р</t>
  </si>
  <si>
    <t>27.02.1997 1р</t>
  </si>
  <si>
    <t xml:space="preserve">ЦФО, Воронежская </t>
  </si>
  <si>
    <t xml:space="preserve">СФО, Р. Алтай </t>
  </si>
  <si>
    <t>СФО, Томская, МО</t>
  </si>
  <si>
    <t xml:space="preserve"> Москва</t>
  </si>
  <si>
    <t xml:space="preserve"> Санкт - Петербург</t>
  </si>
  <si>
    <t>Санкт - Петербург</t>
  </si>
  <si>
    <t>Группа В</t>
  </si>
  <si>
    <t>Группа А</t>
  </si>
  <si>
    <t>снят врачем</t>
  </si>
  <si>
    <t>Х</t>
  </si>
  <si>
    <t>СВ</t>
  </si>
  <si>
    <t>0,38</t>
  </si>
  <si>
    <t>2,25</t>
  </si>
  <si>
    <t>3,5</t>
  </si>
  <si>
    <t>3,05</t>
  </si>
  <si>
    <t>2,59</t>
  </si>
  <si>
    <t>3,56</t>
  </si>
  <si>
    <t>1,38</t>
  </si>
  <si>
    <t>3,2</t>
  </si>
  <si>
    <t>3,15</t>
  </si>
  <si>
    <t>0,12</t>
  </si>
  <si>
    <t>0,18</t>
  </si>
  <si>
    <t>3,45</t>
  </si>
  <si>
    <t>3,04</t>
  </si>
  <si>
    <t>2,40</t>
  </si>
  <si>
    <t>II</t>
  </si>
  <si>
    <t>III</t>
  </si>
  <si>
    <t>1,59</t>
  </si>
  <si>
    <t>1,43</t>
  </si>
  <si>
    <t>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</si>
</sst>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no Pro Display"/>
      <family val="1"/>
    </font>
    <font>
      <b/>
      <i/>
      <sz val="10"/>
      <name val="Arno Pro Display"/>
      <family val="1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80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5" xfId="42" applyFont="1" applyFill="1" applyBorder="1" applyAlignment="1" applyProtection="1">
      <alignment horizontal="center" vertical="center"/>
      <protection/>
    </xf>
    <xf numFmtId="0" fontId="7" fillId="10" borderId="36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30" fillId="33" borderId="35" xfId="42" applyNumberFormat="1" applyFont="1" applyFill="1" applyBorder="1" applyAlignment="1" applyProtection="1">
      <alignment horizontal="center" vertical="center" wrapText="1"/>
      <protection/>
    </xf>
    <xf numFmtId="0" fontId="31" fillId="33" borderId="36" xfId="42" applyNumberFormat="1" applyFont="1" applyFill="1" applyBorder="1" applyAlignment="1" applyProtection="1">
      <alignment horizontal="center" vertical="center" wrapText="1"/>
      <protection/>
    </xf>
    <xf numFmtId="0" fontId="31" fillId="33" borderId="37" xfId="42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4" fillId="35" borderId="34" xfId="0" applyFont="1" applyFill="1" applyBorder="1" applyAlignment="1">
      <alignment horizontal="center" vertical="center" textRotation="90" wrapText="1"/>
    </xf>
    <xf numFmtId="0" fontId="24" fillId="35" borderId="40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0" fillId="0" borderId="64" xfId="0" applyNumberForma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68" fillId="0" borderId="62" xfId="0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2" fillId="0" borderId="6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73" xfId="0" applyNumberFormat="1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left" vertical="center" wrapText="1"/>
    </xf>
    <xf numFmtId="0" fontId="2" fillId="0" borderId="7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77" xfId="0" applyNumberFormat="1" applyFont="1" applyFill="1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5" xfId="42" applyNumberFormat="1" applyFont="1" applyFill="1" applyBorder="1" applyAlignment="1" applyProtection="1">
      <alignment horizontal="center" vertical="center" wrapText="1"/>
      <protection/>
    </xf>
    <xf numFmtId="0" fontId="5" fillId="33" borderId="36" xfId="42" applyNumberFormat="1" applyFont="1" applyFill="1" applyBorder="1" applyAlignment="1" applyProtection="1">
      <alignment horizontal="center" vertical="center" wrapText="1"/>
      <protection/>
    </xf>
    <xf numFmtId="0" fontId="5" fillId="33" borderId="3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0" fillId="0" borderId="4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19050</xdr:rowOff>
    </xdr:from>
    <xdr:to>
      <xdr:col>2</xdr:col>
      <xdr:colOff>781050</xdr:colOff>
      <xdr:row>0</xdr:row>
      <xdr:rowOff>276225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57150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43"/>
  <sheetViews>
    <sheetView tabSelected="1" zoomScalePageLayoutView="0" workbookViewId="0" topLeftCell="A1">
      <pane xSplit="5" ySplit="5" topLeftCell="F7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:C8"/>
    </sheetView>
  </sheetViews>
  <sheetFormatPr defaultColWidth="9.140625" defaultRowHeight="12.75"/>
  <cols>
    <col min="1" max="1" width="0.9921875" style="0" customWidth="1"/>
    <col min="2" max="2" width="4.00390625" style="0" customWidth="1"/>
    <col min="3" max="3" width="14.57421875" style="0" customWidth="1"/>
    <col min="4" max="4" width="8.8515625" style="0" customWidth="1"/>
    <col min="5" max="5" width="11.57421875" style="0" customWidth="1"/>
    <col min="6" max="18" width="2.57421875" style="0" customWidth="1"/>
    <col min="19" max="19" width="2.140625" style="0" customWidth="1"/>
    <col min="20" max="20" width="2.57421875" style="0" customWidth="1"/>
    <col min="21" max="21" width="2.140625" style="0" customWidth="1"/>
    <col min="22" max="22" width="2.57421875" style="0" customWidth="1"/>
    <col min="23" max="23" width="2.28125" style="0" customWidth="1"/>
    <col min="24" max="24" width="2.57421875" style="0" customWidth="1"/>
    <col min="25" max="25" width="2.140625" style="0" customWidth="1"/>
    <col min="26" max="26" width="3.7109375" style="0" customWidth="1"/>
    <col min="27" max="27" width="2.8515625" style="0" customWidth="1"/>
    <col min="28" max="28" width="3.28125" style="0" customWidth="1"/>
    <col min="29" max="33" width="3.7109375" style="0" customWidth="1"/>
  </cols>
  <sheetData>
    <row r="1" spans="1:28" ht="25.5" customHeight="1" thickBo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24.75" customHeight="1" thickBot="1">
      <c r="A2" s="10"/>
      <c r="B2" s="104" t="s">
        <v>53</v>
      </c>
      <c r="C2" s="105"/>
      <c r="D2" s="105"/>
      <c r="E2" s="105"/>
      <c r="F2" s="105"/>
      <c r="G2" s="105"/>
      <c r="H2" s="105"/>
      <c r="I2" s="105"/>
      <c r="J2" s="106"/>
      <c r="K2" s="90" t="str">
        <f>HYPERLINK('[1]реквизиты'!$A$2)</f>
        <v>Первенство России по САМБО среди юношей 1996-1997 гг.р.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1:30" ht="20.25" customHeight="1" thickBot="1">
      <c r="A3" s="11"/>
      <c r="B3" s="88" t="str">
        <f>HYPERLINK('[1]реквизиты'!$A$3)</f>
        <v>23-26  октября  2012 г.  г. Отрадный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5" t="str">
        <f>HYPERLINK('пр.взв'!D4)</f>
        <v>В.к.   50     кг.</v>
      </c>
      <c r="Y3" s="86"/>
      <c r="Z3" s="86"/>
      <c r="AA3" s="86"/>
      <c r="AB3" s="87"/>
      <c r="AC3" s="8"/>
      <c r="AD3" s="8"/>
    </row>
    <row r="4" spans="1:34" ht="14.25" customHeight="1" thickBot="1">
      <c r="A4" s="137"/>
      <c r="B4" s="133" t="s">
        <v>5</v>
      </c>
      <c r="C4" s="135" t="s">
        <v>2</v>
      </c>
      <c r="D4" s="107" t="s">
        <v>3</v>
      </c>
      <c r="E4" s="109" t="s">
        <v>54</v>
      </c>
      <c r="F4" s="111" t="s">
        <v>6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93" t="s">
        <v>7</v>
      </c>
      <c r="AA4" s="95" t="s">
        <v>57</v>
      </c>
      <c r="AB4" s="131" t="s">
        <v>22</v>
      </c>
      <c r="AC4" s="8"/>
      <c r="AD4" s="8"/>
      <c r="AH4" s="12"/>
    </row>
    <row r="5" spans="1:33" ht="15" customHeight="1" thickBot="1">
      <c r="A5" s="137"/>
      <c r="B5" s="134"/>
      <c r="C5" s="136"/>
      <c r="D5" s="108"/>
      <c r="E5" s="110"/>
      <c r="F5" s="115">
        <v>1</v>
      </c>
      <c r="G5" s="118"/>
      <c r="H5" s="115">
        <v>2</v>
      </c>
      <c r="I5" s="116"/>
      <c r="J5" s="117">
        <v>3</v>
      </c>
      <c r="K5" s="118"/>
      <c r="L5" s="115">
        <v>4</v>
      </c>
      <c r="M5" s="116"/>
      <c r="N5" s="117">
        <v>5</v>
      </c>
      <c r="O5" s="118"/>
      <c r="P5" s="115">
        <v>6</v>
      </c>
      <c r="Q5" s="116"/>
      <c r="R5" s="117">
        <v>7</v>
      </c>
      <c r="S5" s="118"/>
      <c r="T5" s="115">
        <v>8</v>
      </c>
      <c r="U5" s="116"/>
      <c r="V5" s="115" t="s">
        <v>58</v>
      </c>
      <c r="W5" s="116"/>
      <c r="X5" s="115" t="s">
        <v>59</v>
      </c>
      <c r="Y5" s="116"/>
      <c r="Z5" s="94"/>
      <c r="AA5" s="96"/>
      <c r="AB5" s="132"/>
      <c r="AC5" s="23"/>
      <c r="AD5" s="23"/>
      <c r="AE5" s="14"/>
      <c r="AF5" s="14"/>
      <c r="AG5" s="2"/>
    </row>
    <row r="6" spans="1:33" ht="15" customHeight="1">
      <c r="A6" s="9"/>
      <c r="B6" s="120" t="s">
        <v>262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23"/>
      <c r="AD6" s="23"/>
      <c r="AE6" s="14"/>
      <c r="AF6" s="14"/>
      <c r="AG6" s="2"/>
    </row>
    <row r="7" spans="1:34" ht="12.75" customHeight="1">
      <c r="A7" s="53"/>
      <c r="B7" s="127">
        <v>1</v>
      </c>
      <c r="C7" s="129" t="str">
        <f>VLOOKUP(B7,'пр.взв'!B7:E30,2,FALSE)</f>
        <v>САПУХИН Алексей Алексеевич</v>
      </c>
      <c r="D7" s="138" t="str">
        <f>VLOOKUP(B7,'пр.взв'!B7:F86,3,FALSE)</f>
        <v>12.11.1996, 1р</v>
      </c>
      <c r="E7" s="138" t="str">
        <f>VLOOKUP(B7,'пр.взв'!B7:G86,4,FALSE)</f>
        <v>ЮФО, Волгоградская</v>
      </c>
      <c r="F7" s="119">
        <v>2</v>
      </c>
      <c r="G7" s="49">
        <v>3</v>
      </c>
      <c r="H7" s="119">
        <v>3</v>
      </c>
      <c r="I7" s="49">
        <v>3</v>
      </c>
      <c r="J7" s="119" t="s">
        <v>264</v>
      </c>
      <c r="K7" s="49"/>
      <c r="L7" s="119" t="s">
        <v>264</v>
      </c>
      <c r="M7" s="49"/>
      <c r="N7" s="119" t="s">
        <v>264</v>
      </c>
      <c r="O7" s="49"/>
      <c r="P7" s="119" t="s">
        <v>264</v>
      </c>
      <c r="Q7" s="49"/>
      <c r="R7" s="119" t="s">
        <v>264</v>
      </c>
      <c r="S7" s="49"/>
      <c r="T7" s="119" t="s">
        <v>264</v>
      </c>
      <c r="U7" s="49"/>
      <c r="V7" s="119" t="s">
        <v>264</v>
      </c>
      <c r="W7" s="49"/>
      <c r="X7" s="119" t="s">
        <v>264</v>
      </c>
      <c r="Y7" s="49"/>
      <c r="Z7" s="101">
        <v>2</v>
      </c>
      <c r="AA7" s="97">
        <f>SUM(G7+I7+K7+M7+O7+Q7+S7+U7+W7+Y7)</f>
        <v>6</v>
      </c>
      <c r="AB7" s="98">
        <v>33</v>
      </c>
      <c r="AC7" s="21"/>
      <c r="AD7" s="21"/>
      <c r="AE7" s="21"/>
      <c r="AF7" s="21"/>
      <c r="AG7" s="21"/>
      <c r="AH7" s="21"/>
    </row>
    <row r="8" spans="1:34" ht="12.75" customHeight="1" thickBot="1">
      <c r="A8" s="54"/>
      <c r="B8" s="128"/>
      <c r="C8" s="130"/>
      <c r="D8" s="139"/>
      <c r="E8" s="139"/>
      <c r="F8" s="69"/>
      <c r="G8" s="48"/>
      <c r="H8" s="69"/>
      <c r="I8" s="48"/>
      <c r="J8" s="69"/>
      <c r="K8" s="48"/>
      <c r="L8" s="69"/>
      <c r="M8" s="48"/>
      <c r="N8" s="69"/>
      <c r="O8" s="48"/>
      <c r="P8" s="69"/>
      <c r="Q8" s="48"/>
      <c r="R8" s="69"/>
      <c r="S8" s="48"/>
      <c r="T8" s="69"/>
      <c r="U8" s="48"/>
      <c r="V8" s="69"/>
      <c r="W8" s="48"/>
      <c r="X8" s="69"/>
      <c r="Y8" s="48"/>
      <c r="Z8" s="75"/>
      <c r="AA8" s="81"/>
      <c r="AB8" s="99"/>
      <c r="AC8" s="21"/>
      <c r="AD8" s="21"/>
      <c r="AE8" s="21"/>
      <c r="AF8" s="21"/>
      <c r="AG8" s="21"/>
      <c r="AH8" s="21"/>
    </row>
    <row r="9" spans="1:34" ht="12.75" customHeight="1" thickTop="1">
      <c r="A9" s="140"/>
      <c r="B9" s="76">
        <v>2</v>
      </c>
      <c r="C9" s="78" t="str">
        <f>VLOOKUP(B9,'пр.взв'!B9:E32,2,FALSE)</f>
        <v>КОЧЕРГИН Тимур Станиславович</v>
      </c>
      <c r="D9" s="72" t="str">
        <f>VLOOKUP(B9,'пр.взв'!B9:F88,3,FALSE)</f>
        <v>13.03.1996, 1р.</v>
      </c>
      <c r="E9" s="72" t="str">
        <f>VLOOKUP(B9,'пр.взв'!B9:G88,4,FALSE)</f>
        <v>СФО, Новосибирская обл. Новосибирск  МО</v>
      </c>
      <c r="F9" s="68">
        <v>1</v>
      </c>
      <c r="G9" s="50">
        <v>1</v>
      </c>
      <c r="H9" s="68">
        <v>4</v>
      </c>
      <c r="I9" s="50">
        <v>2</v>
      </c>
      <c r="J9" s="68">
        <v>3</v>
      </c>
      <c r="K9" s="50">
        <v>2</v>
      </c>
      <c r="L9" s="68">
        <v>6</v>
      </c>
      <c r="M9" s="50">
        <v>4</v>
      </c>
      <c r="N9" s="68" t="s">
        <v>264</v>
      </c>
      <c r="O9" s="50"/>
      <c r="P9" s="68" t="s">
        <v>264</v>
      </c>
      <c r="Q9" s="50"/>
      <c r="R9" s="68" t="s">
        <v>264</v>
      </c>
      <c r="S9" s="50"/>
      <c r="T9" s="68" t="s">
        <v>264</v>
      </c>
      <c r="U9" s="50"/>
      <c r="V9" s="68" t="s">
        <v>264</v>
      </c>
      <c r="W9" s="50"/>
      <c r="X9" s="68" t="s">
        <v>264</v>
      </c>
      <c r="Y9" s="50"/>
      <c r="Z9" s="74">
        <v>4</v>
      </c>
      <c r="AA9" s="80">
        <f>SUM(G9+I9+K9+M9+O9+Q9+S9+U9+W9+Y9)</f>
        <v>9</v>
      </c>
      <c r="AB9" s="100">
        <v>18</v>
      </c>
      <c r="AC9" s="21"/>
      <c r="AD9" s="21"/>
      <c r="AE9" s="21"/>
      <c r="AF9" s="21"/>
      <c r="AG9" s="21"/>
      <c r="AH9" s="21"/>
    </row>
    <row r="10" spans="1:34" ht="12.75" customHeight="1" thickBot="1">
      <c r="A10" s="141"/>
      <c r="B10" s="77"/>
      <c r="C10" s="79"/>
      <c r="D10" s="73"/>
      <c r="E10" s="73"/>
      <c r="F10" s="69"/>
      <c r="G10" s="48"/>
      <c r="H10" s="69"/>
      <c r="I10" s="48"/>
      <c r="J10" s="69"/>
      <c r="K10" s="48"/>
      <c r="L10" s="69"/>
      <c r="M10" s="48" t="s">
        <v>277</v>
      </c>
      <c r="N10" s="69"/>
      <c r="O10" s="48"/>
      <c r="P10" s="69"/>
      <c r="Q10" s="48"/>
      <c r="R10" s="69"/>
      <c r="S10" s="48"/>
      <c r="T10" s="69"/>
      <c r="U10" s="48"/>
      <c r="V10" s="69"/>
      <c r="W10" s="48"/>
      <c r="X10" s="69"/>
      <c r="Y10" s="48"/>
      <c r="Z10" s="75"/>
      <c r="AA10" s="81"/>
      <c r="AB10" s="99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7">
        <v>3</v>
      </c>
      <c r="C11" s="78" t="str">
        <f>VLOOKUP(B11,'пр.взв'!B11:E34,2,FALSE)</f>
        <v>ИВАНОВ Максим Сергеевич</v>
      </c>
      <c r="D11" s="70" t="str">
        <f>VLOOKUP(B11,'пр.взв'!B11:F90,3,FALSE)</f>
        <v>27.05.1996 1р</v>
      </c>
      <c r="E11" s="70" t="str">
        <f>VLOOKUP(B11,'пр.взв'!B11:G90,4,FALSE)</f>
        <v>ЦФО, Рязанская обл., Рязань</v>
      </c>
      <c r="F11" s="68">
        <v>4</v>
      </c>
      <c r="G11" s="50">
        <v>1</v>
      </c>
      <c r="H11" s="68">
        <v>1</v>
      </c>
      <c r="I11" s="50">
        <v>2</v>
      </c>
      <c r="J11" s="68">
        <v>2</v>
      </c>
      <c r="K11" s="50">
        <v>3</v>
      </c>
      <c r="L11" s="68" t="s">
        <v>264</v>
      </c>
      <c r="M11" s="50"/>
      <c r="N11" s="68" t="s">
        <v>264</v>
      </c>
      <c r="O11" s="50"/>
      <c r="P11" s="68" t="s">
        <v>264</v>
      </c>
      <c r="Q11" s="50"/>
      <c r="R11" s="68" t="s">
        <v>264</v>
      </c>
      <c r="S11" s="50"/>
      <c r="T11" s="68" t="s">
        <v>264</v>
      </c>
      <c r="U11" s="50"/>
      <c r="V11" s="68" t="s">
        <v>264</v>
      </c>
      <c r="W11" s="50"/>
      <c r="X11" s="68" t="s">
        <v>264</v>
      </c>
      <c r="Y11" s="50"/>
      <c r="Z11" s="74">
        <v>3</v>
      </c>
      <c r="AA11" s="80">
        <f>SUM(G11+I11+K11+M11+O11+Q11+S11+U11+W11+Y11)</f>
        <v>6</v>
      </c>
      <c r="AB11" s="100">
        <v>22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8"/>
      <c r="C12" s="79"/>
      <c r="D12" s="71"/>
      <c r="E12" s="71"/>
      <c r="F12" s="69"/>
      <c r="G12" s="48"/>
      <c r="H12" s="69"/>
      <c r="I12" s="48"/>
      <c r="J12" s="69"/>
      <c r="K12" s="48"/>
      <c r="L12" s="69"/>
      <c r="M12" s="48"/>
      <c r="N12" s="69"/>
      <c r="O12" s="48"/>
      <c r="P12" s="69"/>
      <c r="Q12" s="48"/>
      <c r="R12" s="69"/>
      <c r="S12" s="48"/>
      <c r="T12" s="69"/>
      <c r="U12" s="48"/>
      <c r="V12" s="69"/>
      <c r="W12" s="48"/>
      <c r="X12" s="69"/>
      <c r="Y12" s="48"/>
      <c r="Z12" s="75"/>
      <c r="AA12" s="81"/>
      <c r="AB12" s="99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6">
        <v>4</v>
      </c>
      <c r="C13" s="78" t="str">
        <f>VLOOKUP(B13,'пр.взв'!B13:E36,2,FALSE)</f>
        <v>БЕЗКОРОВАЙНЫЙ Антон Игоревич </v>
      </c>
      <c r="D13" s="70" t="str">
        <f>VLOOKUP(B13,'пр.взв'!B13:F92,3,FALSE)</f>
        <v>27.09.1996 1р</v>
      </c>
      <c r="E13" s="72" t="str">
        <f>VLOOKUP(B13,'пр.взв'!B13:G92,4,FALSE)</f>
        <v>ЦФО, Воронежская </v>
      </c>
      <c r="F13" s="68">
        <v>3</v>
      </c>
      <c r="G13" s="50">
        <v>3</v>
      </c>
      <c r="H13" s="68">
        <v>2</v>
      </c>
      <c r="I13" s="50">
        <v>3</v>
      </c>
      <c r="J13" s="68" t="s">
        <v>264</v>
      </c>
      <c r="K13" s="50"/>
      <c r="L13" s="68" t="s">
        <v>264</v>
      </c>
      <c r="M13" s="50"/>
      <c r="N13" s="68" t="s">
        <v>264</v>
      </c>
      <c r="O13" s="50"/>
      <c r="P13" s="68" t="s">
        <v>264</v>
      </c>
      <c r="Q13" s="50"/>
      <c r="R13" s="68" t="s">
        <v>264</v>
      </c>
      <c r="S13" s="50"/>
      <c r="T13" s="68" t="s">
        <v>264</v>
      </c>
      <c r="U13" s="50"/>
      <c r="V13" s="68" t="s">
        <v>264</v>
      </c>
      <c r="W13" s="50"/>
      <c r="X13" s="68" t="s">
        <v>264</v>
      </c>
      <c r="Y13" s="50"/>
      <c r="Z13" s="74">
        <v>2</v>
      </c>
      <c r="AA13" s="80">
        <f>SUM(G13+I13+K13+M13+O13+Q13+S13+U13+W13+Y13)</f>
        <v>6</v>
      </c>
      <c r="AB13" s="100">
        <v>34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7"/>
      <c r="C14" s="79"/>
      <c r="D14" s="71"/>
      <c r="E14" s="73"/>
      <c r="F14" s="69"/>
      <c r="G14" s="48"/>
      <c r="H14" s="69"/>
      <c r="I14" s="48"/>
      <c r="J14" s="69"/>
      <c r="K14" s="48"/>
      <c r="L14" s="69"/>
      <c r="M14" s="48"/>
      <c r="N14" s="69"/>
      <c r="O14" s="48"/>
      <c r="P14" s="69"/>
      <c r="Q14" s="48"/>
      <c r="R14" s="69"/>
      <c r="S14" s="48"/>
      <c r="T14" s="69"/>
      <c r="U14" s="48"/>
      <c r="V14" s="69"/>
      <c r="W14" s="48"/>
      <c r="X14" s="69"/>
      <c r="Y14" s="48"/>
      <c r="Z14" s="75"/>
      <c r="AA14" s="81"/>
      <c r="AB14" s="99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7">
        <v>5</v>
      </c>
      <c r="C15" s="78" t="str">
        <f>VLOOKUP(B15,'пр.взв'!B15:E38,2,FALSE)</f>
        <v>КОЗКО Валерий Борисович </v>
      </c>
      <c r="D15" s="70" t="str">
        <f>VLOOKUP(B15,'пр.взв'!B15:F94,3,FALSE)</f>
        <v>17.05.1997 1р</v>
      </c>
      <c r="E15" s="70" t="str">
        <f>VLOOKUP(B15,'пр.взв'!B15:G94,4,FALSE)</f>
        <v>ЮФО, Краснодарский , Армавир</v>
      </c>
      <c r="F15" s="68">
        <v>6</v>
      </c>
      <c r="G15" s="50">
        <v>4</v>
      </c>
      <c r="H15" s="68">
        <v>7</v>
      </c>
      <c r="I15" s="50">
        <v>4</v>
      </c>
      <c r="J15" s="68" t="s">
        <v>264</v>
      </c>
      <c r="K15" s="50"/>
      <c r="L15" s="68" t="s">
        <v>264</v>
      </c>
      <c r="M15" s="50"/>
      <c r="N15" s="68" t="s">
        <v>264</v>
      </c>
      <c r="O15" s="50"/>
      <c r="P15" s="68" t="s">
        <v>264</v>
      </c>
      <c r="Q15" s="50"/>
      <c r="R15" s="68" t="s">
        <v>264</v>
      </c>
      <c r="S15" s="50"/>
      <c r="T15" s="68" t="s">
        <v>264</v>
      </c>
      <c r="U15" s="50"/>
      <c r="V15" s="68" t="s">
        <v>264</v>
      </c>
      <c r="W15" s="50"/>
      <c r="X15" s="68" t="s">
        <v>264</v>
      </c>
      <c r="Y15" s="50"/>
      <c r="Z15" s="74">
        <v>2</v>
      </c>
      <c r="AA15" s="80">
        <f>SUM(G15+I15+K15+M15+O15+Q15+S15+U15+W15+Y15)</f>
        <v>8</v>
      </c>
      <c r="AB15" s="100">
        <v>49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8"/>
      <c r="C16" s="79"/>
      <c r="D16" s="71"/>
      <c r="E16" s="71"/>
      <c r="F16" s="69"/>
      <c r="G16" s="48" t="s">
        <v>266</v>
      </c>
      <c r="H16" s="69"/>
      <c r="I16" s="48" t="s">
        <v>269</v>
      </c>
      <c r="J16" s="69"/>
      <c r="K16" s="48"/>
      <c r="L16" s="69"/>
      <c r="M16" s="48"/>
      <c r="N16" s="69"/>
      <c r="O16" s="48"/>
      <c r="P16" s="69"/>
      <c r="Q16" s="48"/>
      <c r="R16" s="69"/>
      <c r="S16" s="48"/>
      <c r="T16" s="69"/>
      <c r="U16" s="48"/>
      <c r="V16" s="69"/>
      <c r="W16" s="48"/>
      <c r="X16" s="69"/>
      <c r="Y16" s="48"/>
      <c r="Z16" s="75"/>
      <c r="AA16" s="81"/>
      <c r="AB16" s="99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6">
        <v>6</v>
      </c>
      <c r="C17" s="78" t="str">
        <f>VLOOKUP(B17,'пр.взв'!B17:E40,2,FALSE)</f>
        <v>СОРОЧЕНКОВ Артем Максимович </v>
      </c>
      <c r="D17" s="70" t="str">
        <f>VLOOKUP(B17,'пр.взв'!B17:F96,3,FALSE)</f>
        <v>17.06.1996 КМС </v>
      </c>
      <c r="E17" s="72" t="str">
        <f>VLOOKUP(B17,'пр.взв'!B17:G96,4,FALSE)</f>
        <v> Москва</v>
      </c>
      <c r="F17" s="68">
        <v>5</v>
      </c>
      <c r="G17" s="50">
        <v>0</v>
      </c>
      <c r="H17" s="68">
        <v>8</v>
      </c>
      <c r="I17" s="50">
        <v>3</v>
      </c>
      <c r="J17" s="68">
        <v>7</v>
      </c>
      <c r="K17" s="50">
        <v>2</v>
      </c>
      <c r="L17" s="68">
        <v>2</v>
      </c>
      <c r="M17" s="50">
        <v>0</v>
      </c>
      <c r="N17" s="68">
        <v>21</v>
      </c>
      <c r="O17" s="50">
        <v>3</v>
      </c>
      <c r="P17" s="68" t="s">
        <v>264</v>
      </c>
      <c r="Q17" s="50"/>
      <c r="R17" s="68" t="s">
        <v>264</v>
      </c>
      <c r="S17" s="50"/>
      <c r="T17" s="68" t="s">
        <v>264</v>
      </c>
      <c r="U17" s="50"/>
      <c r="V17" s="68" t="s">
        <v>264</v>
      </c>
      <c r="W17" s="50"/>
      <c r="X17" s="68" t="s">
        <v>264</v>
      </c>
      <c r="Y17" s="50"/>
      <c r="Z17" s="74">
        <v>5</v>
      </c>
      <c r="AA17" s="80">
        <f>SUM(G17+I17+K17+M17+O17+Q17+S17+U17+W17+Y17)</f>
        <v>8</v>
      </c>
      <c r="AB17" s="100">
        <v>8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7"/>
      <c r="C18" s="79"/>
      <c r="D18" s="71"/>
      <c r="E18" s="73"/>
      <c r="F18" s="69"/>
      <c r="G18" s="48"/>
      <c r="H18" s="69"/>
      <c r="I18" s="48"/>
      <c r="J18" s="69"/>
      <c r="K18" s="48"/>
      <c r="L18" s="69"/>
      <c r="M18" s="48" t="s">
        <v>277</v>
      </c>
      <c r="N18" s="69"/>
      <c r="O18" s="48"/>
      <c r="P18" s="69"/>
      <c r="Q18" s="48"/>
      <c r="R18" s="69"/>
      <c r="S18" s="48"/>
      <c r="T18" s="69"/>
      <c r="U18" s="48"/>
      <c r="V18" s="69"/>
      <c r="W18" s="48"/>
      <c r="X18" s="69"/>
      <c r="Y18" s="48"/>
      <c r="Z18" s="75"/>
      <c r="AA18" s="81"/>
      <c r="AB18" s="99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6">
        <v>7</v>
      </c>
      <c r="C19" s="78" t="str">
        <f>VLOOKUP(B19,'пр.взв'!B19:E42,2,FALSE)</f>
        <v>БОРОВИКОВ Евгений Александрович</v>
      </c>
      <c r="D19" s="70" t="str">
        <f>VLOOKUP(B19,'пр.взв'!B19:F98,3,FALSE)</f>
        <v>07.12.1996, 1р</v>
      </c>
      <c r="E19" s="70" t="str">
        <f>VLOOKUP(B19,'пр.взв'!B19:G98,4,FALSE)</f>
        <v>УФО, Свердловская, В.Салда</v>
      </c>
      <c r="F19" s="68">
        <v>8</v>
      </c>
      <c r="G19" s="50">
        <v>1</v>
      </c>
      <c r="H19" s="68">
        <v>5</v>
      </c>
      <c r="I19" s="50">
        <v>0</v>
      </c>
      <c r="J19" s="68">
        <v>6</v>
      </c>
      <c r="K19" s="50">
        <v>3</v>
      </c>
      <c r="L19" s="68">
        <v>12</v>
      </c>
      <c r="M19" s="57">
        <v>2.5</v>
      </c>
      <c r="N19" s="68" t="s">
        <v>264</v>
      </c>
      <c r="O19" s="50"/>
      <c r="P19" s="68" t="s">
        <v>264</v>
      </c>
      <c r="Q19" s="50"/>
      <c r="R19" s="68" t="s">
        <v>264</v>
      </c>
      <c r="S19" s="50"/>
      <c r="T19" s="68" t="s">
        <v>264</v>
      </c>
      <c r="U19" s="50"/>
      <c r="V19" s="68" t="s">
        <v>264</v>
      </c>
      <c r="W19" s="50"/>
      <c r="X19" s="68" t="s">
        <v>264</v>
      </c>
      <c r="Y19" s="50"/>
      <c r="Z19" s="74">
        <v>4</v>
      </c>
      <c r="AA19" s="82">
        <f>SUM(G19+I19+K19+M19+O19+Q19+S19+U19+W19+Y19)</f>
        <v>6.5</v>
      </c>
      <c r="AB19" s="100">
        <v>14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7"/>
      <c r="C20" s="79"/>
      <c r="D20" s="71"/>
      <c r="E20" s="71"/>
      <c r="F20" s="69"/>
      <c r="G20" s="48"/>
      <c r="H20" s="69"/>
      <c r="I20" s="48" t="s">
        <v>269</v>
      </c>
      <c r="J20" s="69"/>
      <c r="K20" s="48"/>
      <c r="L20" s="69"/>
      <c r="M20" s="48"/>
      <c r="N20" s="69"/>
      <c r="O20" s="48"/>
      <c r="P20" s="69"/>
      <c r="Q20" s="48"/>
      <c r="R20" s="69"/>
      <c r="S20" s="48"/>
      <c r="T20" s="69"/>
      <c r="U20" s="48"/>
      <c r="V20" s="69"/>
      <c r="W20" s="48"/>
      <c r="X20" s="69"/>
      <c r="Y20" s="48"/>
      <c r="Z20" s="75"/>
      <c r="AA20" s="83"/>
      <c r="AB20" s="99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6">
        <v>8</v>
      </c>
      <c r="C21" s="78" t="str">
        <f>VLOOKUP(B21,'пр.взв'!B21:E44,2,FALSE)</f>
        <v>КИСЕЛЁВ Роман Николаевич </v>
      </c>
      <c r="D21" s="70" t="str">
        <f>VLOOKUP(B21,'пр.взв'!B21:F100,3,FALSE)</f>
        <v>31.07.1998 КМС</v>
      </c>
      <c r="E21" s="72" t="str">
        <f>VLOOKUP(B21,'пр.взв'!B21:G100,4,FALSE)</f>
        <v>ПФО, Оренбургская обл., Бузулук</v>
      </c>
      <c r="F21" s="68">
        <v>7</v>
      </c>
      <c r="G21" s="50">
        <v>3</v>
      </c>
      <c r="H21" s="68">
        <v>6</v>
      </c>
      <c r="I21" s="50">
        <v>1</v>
      </c>
      <c r="J21" s="68">
        <v>11</v>
      </c>
      <c r="K21" s="50">
        <v>2</v>
      </c>
      <c r="L21" s="68">
        <v>17</v>
      </c>
      <c r="M21" s="50">
        <v>4</v>
      </c>
      <c r="N21" s="68" t="s">
        <v>264</v>
      </c>
      <c r="O21" s="50"/>
      <c r="P21" s="68" t="s">
        <v>264</v>
      </c>
      <c r="Q21" s="50"/>
      <c r="R21" s="68" t="s">
        <v>264</v>
      </c>
      <c r="S21" s="50"/>
      <c r="T21" s="68" t="s">
        <v>264</v>
      </c>
      <c r="U21" s="50"/>
      <c r="V21" s="68" t="s">
        <v>264</v>
      </c>
      <c r="W21" s="50"/>
      <c r="X21" s="68" t="s">
        <v>264</v>
      </c>
      <c r="Y21" s="50"/>
      <c r="Z21" s="74">
        <v>4</v>
      </c>
      <c r="AA21" s="80">
        <f>SUM(G21+I21+K21+M21+O21+Q21+S21+U21+W21+Y21)</f>
        <v>10</v>
      </c>
      <c r="AB21" s="100">
        <v>20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7"/>
      <c r="C22" s="79"/>
      <c r="D22" s="71"/>
      <c r="E22" s="73"/>
      <c r="F22" s="69"/>
      <c r="G22" s="48"/>
      <c r="H22" s="69"/>
      <c r="I22" s="48"/>
      <c r="J22" s="69"/>
      <c r="K22" s="48"/>
      <c r="L22" s="69"/>
      <c r="M22" s="48" t="s">
        <v>278</v>
      </c>
      <c r="N22" s="69"/>
      <c r="O22" s="48"/>
      <c r="P22" s="69"/>
      <c r="Q22" s="48"/>
      <c r="R22" s="69"/>
      <c r="S22" s="48"/>
      <c r="T22" s="69"/>
      <c r="U22" s="48"/>
      <c r="V22" s="69"/>
      <c r="W22" s="48"/>
      <c r="X22" s="69"/>
      <c r="Y22" s="48"/>
      <c r="Z22" s="75"/>
      <c r="AA22" s="81"/>
      <c r="AB22" s="99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6">
        <v>9</v>
      </c>
      <c r="C23" s="78" t="str">
        <f>VLOOKUP(B23,'пр.взв'!B23:E46,2,FALSE)</f>
        <v>КЕРИМОВ Эльмир Аликбер оглы</v>
      </c>
      <c r="D23" s="70" t="str">
        <f>VLOOKUP(B23,'пр.взв'!B23:F102,3,FALSE)</f>
        <v>1996 1р</v>
      </c>
      <c r="E23" s="70" t="str">
        <f>VLOOKUP(B23,'пр.взв'!B23:G102,4,FALSE)</f>
        <v>СЗФО, Мурманская обл</v>
      </c>
      <c r="F23" s="68">
        <v>11</v>
      </c>
      <c r="G23" s="50">
        <v>3</v>
      </c>
      <c r="H23" s="68">
        <v>12</v>
      </c>
      <c r="I23" s="50">
        <v>4</v>
      </c>
      <c r="J23" s="68" t="s">
        <v>264</v>
      </c>
      <c r="K23" s="50"/>
      <c r="L23" s="68" t="s">
        <v>264</v>
      </c>
      <c r="M23" s="50"/>
      <c r="N23" s="68" t="s">
        <v>264</v>
      </c>
      <c r="O23" s="50"/>
      <c r="P23" s="68" t="s">
        <v>264</v>
      </c>
      <c r="Q23" s="50"/>
      <c r="R23" s="68" t="s">
        <v>264</v>
      </c>
      <c r="S23" s="50"/>
      <c r="T23" s="68" t="s">
        <v>264</v>
      </c>
      <c r="U23" s="50"/>
      <c r="V23" s="68" t="s">
        <v>264</v>
      </c>
      <c r="W23" s="50"/>
      <c r="X23" s="68" t="s">
        <v>264</v>
      </c>
      <c r="Y23" s="50"/>
      <c r="Z23" s="74">
        <v>2</v>
      </c>
      <c r="AA23" s="80">
        <f>SUM(G23+I23+K23+M23+O23+Q23+S23+U23+W23+Y23)</f>
        <v>7</v>
      </c>
      <c r="AB23" s="100">
        <v>43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7"/>
      <c r="C24" s="79"/>
      <c r="D24" s="71"/>
      <c r="E24" s="71"/>
      <c r="F24" s="69"/>
      <c r="G24" s="48"/>
      <c r="H24" s="69"/>
      <c r="I24" s="48" t="s">
        <v>270</v>
      </c>
      <c r="J24" s="69"/>
      <c r="K24" s="48"/>
      <c r="L24" s="69"/>
      <c r="M24" s="48"/>
      <c r="N24" s="69"/>
      <c r="O24" s="48"/>
      <c r="P24" s="69"/>
      <c r="Q24" s="48"/>
      <c r="R24" s="69"/>
      <c r="S24" s="48"/>
      <c r="T24" s="69"/>
      <c r="U24" s="48"/>
      <c r="V24" s="69"/>
      <c r="W24" s="48"/>
      <c r="X24" s="69"/>
      <c r="Y24" s="48"/>
      <c r="Z24" s="75"/>
      <c r="AA24" s="81"/>
      <c r="AB24" s="99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6">
        <v>10</v>
      </c>
      <c r="C25" s="78" t="str">
        <f>VLOOKUP(B25,'пр.взв'!B25:E48,2,FALSE)</f>
        <v>ИЛЛАРИОНОВ Артем Александрович</v>
      </c>
      <c r="D25" s="70" t="str">
        <f>VLOOKUP(B25,'пр.взв'!B25:F104,3,FALSE)</f>
        <v>02.09.1997, 1р</v>
      </c>
      <c r="E25" s="72" t="str">
        <f>VLOOKUP(B25,'пр.взв'!B25:G104,4,FALSE)</f>
        <v>ПФО, Чувашская Р., Чебоксары</v>
      </c>
      <c r="F25" s="68" t="s">
        <v>263</v>
      </c>
      <c r="G25" s="102"/>
      <c r="H25" s="102"/>
      <c r="I25" s="102"/>
      <c r="J25" s="102"/>
      <c r="K25" s="102"/>
      <c r="L25" s="102" t="s">
        <v>264</v>
      </c>
      <c r="M25" s="50"/>
      <c r="N25" s="68" t="s">
        <v>264</v>
      </c>
      <c r="O25" s="50"/>
      <c r="P25" s="68" t="s">
        <v>264</v>
      </c>
      <c r="Q25" s="50"/>
      <c r="R25" s="68" t="s">
        <v>264</v>
      </c>
      <c r="S25" s="50"/>
      <c r="T25" s="68" t="s">
        <v>264</v>
      </c>
      <c r="U25" s="50"/>
      <c r="V25" s="68" t="s">
        <v>264</v>
      </c>
      <c r="W25" s="50"/>
      <c r="X25" s="68" t="s">
        <v>264</v>
      </c>
      <c r="Y25" s="50"/>
      <c r="Z25" s="74">
        <v>1</v>
      </c>
      <c r="AA25" s="80">
        <f>SUM(G25+I25+K25+M25+O25+Q25+S25+U25+W25+Y25)</f>
        <v>0</v>
      </c>
      <c r="AB25" s="100">
        <v>50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7"/>
      <c r="C26" s="79"/>
      <c r="D26" s="71"/>
      <c r="E26" s="73"/>
      <c r="F26" s="69"/>
      <c r="G26" s="103"/>
      <c r="H26" s="103"/>
      <c r="I26" s="103"/>
      <c r="J26" s="103"/>
      <c r="K26" s="103"/>
      <c r="L26" s="103"/>
      <c r="M26" s="48"/>
      <c r="N26" s="69"/>
      <c r="O26" s="48"/>
      <c r="P26" s="69"/>
      <c r="Q26" s="48"/>
      <c r="R26" s="69"/>
      <c r="S26" s="48"/>
      <c r="T26" s="69"/>
      <c r="U26" s="48"/>
      <c r="V26" s="69"/>
      <c r="W26" s="48"/>
      <c r="X26" s="69"/>
      <c r="Y26" s="48"/>
      <c r="Z26" s="75"/>
      <c r="AA26" s="81"/>
      <c r="AB26" s="99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6">
        <v>11</v>
      </c>
      <c r="C27" s="78" t="str">
        <f>VLOOKUP(B27,'пр.взв'!B27:E50,2,FALSE)</f>
        <v>ГРОМОВ Алексей Сергеевич</v>
      </c>
      <c r="D27" s="70" t="str">
        <f>VLOOKUP(B27,'пр.взв'!B27:F106,3,FALSE)</f>
        <v>29.11.1996, КМС</v>
      </c>
      <c r="E27" s="70" t="str">
        <f>VLOOKUP(B27,'пр.взв'!B27:G106,4,FALSE)</f>
        <v>ЦФО, Ярославская, Ростов, МО</v>
      </c>
      <c r="F27" s="68">
        <v>9</v>
      </c>
      <c r="G27" s="56">
        <v>2.5</v>
      </c>
      <c r="H27" s="68">
        <v>13</v>
      </c>
      <c r="I27" s="50">
        <v>2</v>
      </c>
      <c r="J27" s="68">
        <v>8</v>
      </c>
      <c r="K27" s="50">
        <v>3</v>
      </c>
      <c r="L27" s="68" t="s">
        <v>264</v>
      </c>
      <c r="M27" s="50"/>
      <c r="N27" s="68" t="s">
        <v>264</v>
      </c>
      <c r="O27" s="50"/>
      <c r="P27" s="68" t="s">
        <v>264</v>
      </c>
      <c r="Q27" s="50"/>
      <c r="R27" s="68" t="s">
        <v>264</v>
      </c>
      <c r="S27" s="50"/>
      <c r="T27" s="68" t="s">
        <v>264</v>
      </c>
      <c r="U27" s="50"/>
      <c r="V27" s="68" t="s">
        <v>264</v>
      </c>
      <c r="W27" s="50"/>
      <c r="X27" s="68" t="s">
        <v>264</v>
      </c>
      <c r="Y27" s="50"/>
      <c r="Z27" s="74">
        <v>3</v>
      </c>
      <c r="AA27" s="82">
        <f>SUM(G27+I27+K27+M27+O27+Q27+S27+U27+W27+Y27)</f>
        <v>7.5</v>
      </c>
      <c r="AB27" s="100">
        <v>29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7"/>
      <c r="C28" s="79"/>
      <c r="D28" s="71"/>
      <c r="E28" s="71"/>
      <c r="F28" s="69"/>
      <c r="G28" s="48"/>
      <c r="H28" s="69"/>
      <c r="I28" s="48"/>
      <c r="J28" s="69"/>
      <c r="K28" s="48"/>
      <c r="L28" s="69"/>
      <c r="M28" s="48"/>
      <c r="N28" s="69"/>
      <c r="O28" s="48"/>
      <c r="P28" s="69"/>
      <c r="Q28" s="48"/>
      <c r="R28" s="69"/>
      <c r="S28" s="48"/>
      <c r="T28" s="69"/>
      <c r="U28" s="48"/>
      <c r="V28" s="69"/>
      <c r="W28" s="48"/>
      <c r="X28" s="69"/>
      <c r="Y28" s="48"/>
      <c r="Z28" s="75"/>
      <c r="AA28" s="83"/>
      <c r="AB28" s="99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6">
        <v>12</v>
      </c>
      <c r="C29" s="78" t="str">
        <f>VLOOKUP(B29,'пр.взв'!B29:E52,2,FALSE)</f>
        <v>ПОНОМАРЕВ Владислав Сергеевич</v>
      </c>
      <c r="D29" s="70" t="str">
        <f>VLOOKUP(B29,'пр.взв'!B29:F106,3,FALSE)</f>
        <v>14.01.1997, 1р</v>
      </c>
      <c r="E29" s="72" t="str">
        <f>VLOOKUP(B29,'пр.взв'!B29:G106,4,FALSE)</f>
        <v>ПФО, Пензенская, ФСО "Россия"</v>
      </c>
      <c r="F29" s="68">
        <v>13</v>
      </c>
      <c r="G29" s="50">
        <v>2</v>
      </c>
      <c r="H29" s="68">
        <v>9</v>
      </c>
      <c r="I29" s="50">
        <v>0</v>
      </c>
      <c r="J29" s="68">
        <v>14</v>
      </c>
      <c r="K29" s="50">
        <v>2</v>
      </c>
      <c r="L29" s="68">
        <v>7</v>
      </c>
      <c r="M29" s="50">
        <v>3</v>
      </c>
      <c r="N29" s="68" t="s">
        <v>264</v>
      </c>
      <c r="O29" s="50"/>
      <c r="P29" s="68" t="s">
        <v>264</v>
      </c>
      <c r="Q29" s="50"/>
      <c r="R29" s="68" t="s">
        <v>264</v>
      </c>
      <c r="S29" s="50"/>
      <c r="T29" s="68" t="s">
        <v>264</v>
      </c>
      <c r="U29" s="50"/>
      <c r="V29" s="68" t="s">
        <v>264</v>
      </c>
      <c r="W29" s="50"/>
      <c r="X29" s="68" t="s">
        <v>264</v>
      </c>
      <c r="Y29" s="50"/>
      <c r="Z29" s="74">
        <v>4</v>
      </c>
      <c r="AA29" s="80">
        <f>SUM(G29+I29+K29+M29+O29+Q29+S29+U29+W29+Y29)</f>
        <v>7</v>
      </c>
      <c r="AB29" s="100">
        <v>15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7"/>
      <c r="C30" s="79"/>
      <c r="D30" s="71"/>
      <c r="E30" s="73"/>
      <c r="F30" s="69"/>
      <c r="G30" s="48"/>
      <c r="H30" s="69"/>
      <c r="I30" s="48" t="s">
        <v>270</v>
      </c>
      <c r="J30" s="69"/>
      <c r="K30" s="48"/>
      <c r="L30" s="69"/>
      <c r="M30" s="48"/>
      <c r="N30" s="69"/>
      <c r="O30" s="48"/>
      <c r="P30" s="69"/>
      <c r="Q30" s="48"/>
      <c r="R30" s="69"/>
      <c r="S30" s="48"/>
      <c r="T30" s="69"/>
      <c r="U30" s="48"/>
      <c r="V30" s="69"/>
      <c r="W30" s="48"/>
      <c r="X30" s="69"/>
      <c r="Y30" s="48"/>
      <c r="Z30" s="75"/>
      <c r="AA30" s="81"/>
      <c r="AB30" s="99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6">
        <v>13</v>
      </c>
      <c r="C31" s="78" t="str">
        <f>VLOOKUP(B31,'пр.взв'!B31:E54,2,FALSE)</f>
        <v>БАГУЖАЕВ  Ахмед Багужаевич</v>
      </c>
      <c r="D31" s="70" t="str">
        <f>VLOOKUP(B31,'пр.взв'!B31:F108,3,FALSE)</f>
        <v>05.01.1997 КМС</v>
      </c>
      <c r="E31" s="70" t="str">
        <f>VLOOKUP(B31,'пр.взв'!B31:G108,4,FALSE)</f>
        <v>СКФО, Ставрапольский край</v>
      </c>
      <c r="F31" s="68">
        <v>12</v>
      </c>
      <c r="G31" s="50">
        <v>3</v>
      </c>
      <c r="H31" s="68">
        <v>11</v>
      </c>
      <c r="I31" s="50">
        <v>3</v>
      </c>
      <c r="J31" s="68" t="s">
        <v>264</v>
      </c>
      <c r="K31" s="50"/>
      <c r="L31" s="68" t="s">
        <v>264</v>
      </c>
      <c r="M31" s="50"/>
      <c r="N31" s="68" t="s">
        <v>264</v>
      </c>
      <c r="O31" s="50"/>
      <c r="P31" s="68" t="s">
        <v>264</v>
      </c>
      <c r="Q31" s="50"/>
      <c r="R31" s="68" t="s">
        <v>264</v>
      </c>
      <c r="S31" s="50"/>
      <c r="T31" s="68" t="s">
        <v>264</v>
      </c>
      <c r="U31" s="50"/>
      <c r="V31" s="68" t="s">
        <v>264</v>
      </c>
      <c r="W31" s="50"/>
      <c r="X31" s="68" t="s">
        <v>264</v>
      </c>
      <c r="Y31" s="50"/>
      <c r="Z31" s="74">
        <v>2</v>
      </c>
      <c r="AA31" s="80">
        <f>SUM(G31+I31+K31+M31+O31+Q31+S31+U31+W31+Y31)</f>
        <v>6</v>
      </c>
      <c r="AB31" s="100">
        <v>35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7"/>
      <c r="C32" s="79"/>
      <c r="D32" s="71"/>
      <c r="E32" s="71"/>
      <c r="F32" s="69"/>
      <c r="G32" s="48"/>
      <c r="H32" s="69"/>
      <c r="I32" s="48"/>
      <c r="J32" s="69"/>
      <c r="K32" s="48"/>
      <c r="L32" s="69"/>
      <c r="M32" s="48"/>
      <c r="N32" s="69"/>
      <c r="O32" s="48"/>
      <c r="P32" s="69"/>
      <c r="Q32" s="48"/>
      <c r="R32" s="69"/>
      <c r="S32" s="48"/>
      <c r="T32" s="69"/>
      <c r="U32" s="48"/>
      <c r="V32" s="69"/>
      <c r="W32" s="48"/>
      <c r="X32" s="69"/>
      <c r="Y32" s="48"/>
      <c r="Z32" s="75"/>
      <c r="AA32" s="81"/>
      <c r="AB32" s="99"/>
      <c r="AC32" s="21"/>
      <c r="AD32" s="21"/>
      <c r="AE32" s="21"/>
      <c r="AF32" s="21"/>
      <c r="AG32" s="21"/>
      <c r="AH32" s="21"/>
    </row>
    <row r="33" spans="2:34" ht="12.75" customHeight="1" thickTop="1">
      <c r="B33" s="76">
        <v>14</v>
      </c>
      <c r="C33" s="78" t="str">
        <f>VLOOKUP(B33,'пр.взв'!B33:E56,2,FALSE)</f>
        <v>ФАТТАХОВ Алмаз Тахирович </v>
      </c>
      <c r="D33" s="70" t="str">
        <f>VLOOKUP(B33,'пр.взв'!B33:F110,3,FALSE)</f>
        <v>01.01.1996 КМС </v>
      </c>
      <c r="E33" s="72" t="str">
        <f>VLOOKUP(B33,'пр.взв'!B33:G110,4,FALSE)</f>
        <v>ПФО, Татарстан Лаишево </v>
      </c>
      <c r="F33" s="68">
        <v>15</v>
      </c>
      <c r="G33" s="56">
        <v>2.5</v>
      </c>
      <c r="H33" s="68">
        <v>16</v>
      </c>
      <c r="I33" s="50">
        <v>3</v>
      </c>
      <c r="J33" s="68">
        <v>12</v>
      </c>
      <c r="K33" s="50">
        <v>3</v>
      </c>
      <c r="L33" s="68" t="s">
        <v>264</v>
      </c>
      <c r="M33" s="50"/>
      <c r="N33" s="68" t="s">
        <v>264</v>
      </c>
      <c r="O33" s="50"/>
      <c r="P33" s="68" t="s">
        <v>264</v>
      </c>
      <c r="Q33" s="50"/>
      <c r="R33" s="68" t="s">
        <v>264</v>
      </c>
      <c r="S33" s="50"/>
      <c r="T33" s="68" t="s">
        <v>264</v>
      </c>
      <c r="U33" s="50"/>
      <c r="V33" s="68" t="s">
        <v>264</v>
      </c>
      <c r="W33" s="50"/>
      <c r="X33" s="68" t="s">
        <v>264</v>
      </c>
      <c r="Y33" s="50"/>
      <c r="Z33" s="74">
        <v>3</v>
      </c>
      <c r="AA33" s="82">
        <f>SUM(G33+I33+K33+M33+O33+Q33+S33+U33+W33+Y33)</f>
        <v>8.5</v>
      </c>
      <c r="AB33" s="100">
        <v>32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7"/>
      <c r="C34" s="79"/>
      <c r="D34" s="71"/>
      <c r="E34" s="73"/>
      <c r="F34" s="69"/>
      <c r="G34" s="48"/>
      <c r="H34" s="69"/>
      <c r="I34" s="48"/>
      <c r="J34" s="69"/>
      <c r="K34" s="48"/>
      <c r="L34" s="69"/>
      <c r="M34" s="48"/>
      <c r="N34" s="69"/>
      <c r="O34" s="48"/>
      <c r="P34" s="69"/>
      <c r="Q34" s="48"/>
      <c r="R34" s="69"/>
      <c r="S34" s="48"/>
      <c r="T34" s="69"/>
      <c r="U34" s="48"/>
      <c r="V34" s="69"/>
      <c r="W34" s="48"/>
      <c r="X34" s="69"/>
      <c r="Y34" s="48"/>
      <c r="Z34" s="75"/>
      <c r="AA34" s="83"/>
      <c r="AB34" s="99"/>
      <c r="AC34" s="21"/>
      <c r="AD34" s="21"/>
      <c r="AE34" s="21"/>
      <c r="AF34" s="21"/>
      <c r="AG34" s="21"/>
      <c r="AH34" s="21"/>
    </row>
    <row r="35" spans="2:34" ht="12.75" customHeight="1" thickTop="1">
      <c r="B35" s="76">
        <v>15</v>
      </c>
      <c r="C35" s="78" t="str">
        <f>VLOOKUP(B35,'пр.взв'!B35:E58,2,FALSE)</f>
        <v>ЛОПАРЕВ Никита Николаевич</v>
      </c>
      <c r="D35" s="70" t="str">
        <f>VLOOKUP(B35,'пр.взв'!B35:F112,3,FALSE)</f>
        <v>24.07.1996, КМС</v>
      </c>
      <c r="E35" s="70" t="str">
        <f>VLOOKUP(B35,'пр.взв'!B35:G112,4,FALSE)</f>
        <v>СФО, Томская, МО</v>
      </c>
      <c r="F35" s="68">
        <v>14</v>
      </c>
      <c r="G35" s="50">
        <v>3</v>
      </c>
      <c r="H35" s="68">
        <v>17</v>
      </c>
      <c r="I35" s="50">
        <v>3</v>
      </c>
      <c r="J35" s="68" t="s">
        <v>264</v>
      </c>
      <c r="K35" s="50"/>
      <c r="L35" s="68" t="s">
        <v>264</v>
      </c>
      <c r="M35" s="50"/>
      <c r="N35" s="68" t="s">
        <v>264</v>
      </c>
      <c r="O35" s="50"/>
      <c r="P35" s="68" t="s">
        <v>264</v>
      </c>
      <c r="Q35" s="50"/>
      <c r="R35" s="68" t="s">
        <v>264</v>
      </c>
      <c r="S35" s="50"/>
      <c r="T35" s="68" t="s">
        <v>264</v>
      </c>
      <c r="U35" s="50"/>
      <c r="V35" s="68" t="s">
        <v>264</v>
      </c>
      <c r="W35" s="50"/>
      <c r="X35" s="68" t="s">
        <v>264</v>
      </c>
      <c r="Y35" s="50"/>
      <c r="Z35" s="74">
        <v>2</v>
      </c>
      <c r="AA35" s="80">
        <f>SUM(G35+I35+K35+M35+O35+Q35+S35+U35+W35+Y35)</f>
        <v>6</v>
      </c>
      <c r="AB35" s="100">
        <v>36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7"/>
      <c r="C36" s="79"/>
      <c r="D36" s="71"/>
      <c r="E36" s="71"/>
      <c r="F36" s="69"/>
      <c r="G36" s="48"/>
      <c r="H36" s="69"/>
      <c r="I36" s="48"/>
      <c r="J36" s="69"/>
      <c r="K36" s="48"/>
      <c r="L36" s="69"/>
      <c r="M36" s="48"/>
      <c r="N36" s="69"/>
      <c r="O36" s="48"/>
      <c r="P36" s="69"/>
      <c r="Q36" s="48"/>
      <c r="R36" s="69"/>
      <c r="S36" s="48"/>
      <c r="T36" s="69"/>
      <c r="U36" s="48"/>
      <c r="V36" s="69"/>
      <c r="W36" s="48"/>
      <c r="X36" s="69"/>
      <c r="Y36" s="48"/>
      <c r="Z36" s="75"/>
      <c r="AA36" s="81"/>
      <c r="AB36" s="99"/>
      <c r="AC36" s="21"/>
      <c r="AD36" s="21"/>
      <c r="AE36" s="21"/>
      <c r="AF36" s="21"/>
      <c r="AG36" s="21"/>
      <c r="AH36" s="21"/>
    </row>
    <row r="37" spans="2:34" ht="12.75" customHeight="1" thickTop="1">
      <c r="B37" s="76">
        <v>16</v>
      </c>
      <c r="C37" s="78" t="str">
        <f>VLOOKUP(B37,'пр.взв'!B37:E60,2,FALSE)</f>
        <v>ЯВРУМЯН Рудольф Александрович </v>
      </c>
      <c r="D37" s="70" t="str">
        <f>VLOOKUP(B37,'пр.взв'!B37:F114,3,FALSE)</f>
        <v>11.05.1997 1р</v>
      </c>
      <c r="E37" s="72" t="str">
        <f>VLOOKUP(B37,'пр.взв'!B37:G114,4,FALSE)</f>
        <v>ЮФО, Краснодарский,Армавир</v>
      </c>
      <c r="F37" s="68">
        <v>17</v>
      </c>
      <c r="G37" s="50">
        <v>1</v>
      </c>
      <c r="H37" s="68">
        <v>14</v>
      </c>
      <c r="I37" s="50">
        <v>2</v>
      </c>
      <c r="J37" s="68">
        <v>18</v>
      </c>
      <c r="K37" s="50">
        <v>3</v>
      </c>
      <c r="L37" s="68" t="s">
        <v>264</v>
      </c>
      <c r="M37" s="50"/>
      <c r="N37" s="68" t="s">
        <v>264</v>
      </c>
      <c r="O37" s="50"/>
      <c r="P37" s="68" t="s">
        <v>264</v>
      </c>
      <c r="Q37" s="50"/>
      <c r="R37" s="68" t="s">
        <v>264</v>
      </c>
      <c r="S37" s="50"/>
      <c r="T37" s="68" t="s">
        <v>264</v>
      </c>
      <c r="U37" s="50"/>
      <c r="V37" s="68" t="s">
        <v>264</v>
      </c>
      <c r="W37" s="50"/>
      <c r="X37" s="68" t="s">
        <v>264</v>
      </c>
      <c r="Y37" s="50"/>
      <c r="Z37" s="74">
        <v>3</v>
      </c>
      <c r="AA37" s="80">
        <f>SUM(G37+I37+K37+M37+O37+Q37+S37+U37+W37+Y37)</f>
        <v>6</v>
      </c>
      <c r="AB37" s="100">
        <v>23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7"/>
      <c r="C38" s="79"/>
      <c r="D38" s="71"/>
      <c r="E38" s="73"/>
      <c r="F38" s="69"/>
      <c r="G38" s="48"/>
      <c r="H38" s="69"/>
      <c r="I38" s="48"/>
      <c r="J38" s="69"/>
      <c r="K38" s="48"/>
      <c r="L38" s="69"/>
      <c r="M38" s="48"/>
      <c r="N38" s="69"/>
      <c r="O38" s="48"/>
      <c r="P38" s="69"/>
      <c r="Q38" s="48"/>
      <c r="R38" s="69"/>
      <c r="S38" s="48"/>
      <c r="T38" s="69"/>
      <c r="U38" s="48"/>
      <c r="V38" s="69"/>
      <c r="W38" s="48"/>
      <c r="X38" s="69"/>
      <c r="Y38" s="48"/>
      <c r="Z38" s="75"/>
      <c r="AA38" s="81"/>
      <c r="AB38" s="99"/>
      <c r="AC38" s="21"/>
      <c r="AD38" s="21"/>
      <c r="AE38" s="21"/>
      <c r="AF38" s="21"/>
      <c r="AG38" s="21"/>
      <c r="AH38" s="21"/>
    </row>
    <row r="39" spans="2:34" ht="12.75" customHeight="1" thickTop="1">
      <c r="B39" s="76">
        <v>17</v>
      </c>
      <c r="C39" s="78" t="str">
        <f>VLOOKUP(B39,'пр.взв'!B39:E62,2,FALSE)</f>
        <v>МОТОРИН Александр Сергеевич</v>
      </c>
      <c r="D39" s="70" t="str">
        <f>VLOOKUP(B39,'пр.взв'!B39:F116,3,FALSE)</f>
        <v>10.12.1996 КМС </v>
      </c>
      <c r="E39" s="70" t="str">
        <f>VLOOKUP(B39,'пр.взв'!B39:G116,4,FALSE)</f>
        <v>ЦФО, Костромская обл.</v>
      </c>
      <c r="F39" s="68">
        <v>16</v>
      </c>
      <c r="G39" s="50">
        <v>3</v>
      </c>
      <c r="H39" s="68">
        <v>15</v>
      </c>
      <c r="I39" s="50">
        <v>2</v>
      </c>
      <c r="J39" s="68">
        <v>19</v>
      </c>
      <c r="K39" s="50">
        <v>2</v>
      </c>
      <c r="L39" s="68">
        <v>8</v>
      </c>
      <c r="M39" s="50">
        <v>0</v>
      </c>
      <c r="N39" s="68">
        <v>22</v>
      </c>
      <c r="O39" s="50">
        <v>3</v>
      </c>
      <c r="P39" s="68" t="s">
        <v>264</v>
      </c>
      <c r="Q39" s="50"/>
      <c r="R39" s="68" t="s">
        <v>264</v>
      </c>
      <c r="S39" s="50"/>
      <c r="T39" s="68" t="s">
        <v>264</v>
      </c>
      <c r="U39" s="50"/>
      <c r="V39" s="68" t="s">
        <v>264</v>
      </c>
      <c r="W39" s="50"/>
      <c r="X39" s="68" t="s">
        <v>264</v>
      </c>
      <c r="Y39" s="50"/>
      <c r="Z39" s="74">
        <v>5</v>
      </c>
      <c r="AA39" s="80">
        <f>SUM(G39+I39+K39+M39+O39+Q39+S39+U39+W39+Y39)</f>
        <v>10</v>
      </c>
      <c r="AB39" s="100">
        <v>10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7"/>
      <c r="C40" s="79"/>
      <c r="D40" s="71"/>
      <c r="E40" s="71"/>
      <c r="F40" s="69"/>
      <c r="G40" s="48"/>
      <c r="H40" s="69"/>
      <c r="I40" s="48"/>
      <c r="J40" s="69"/>
      <c r="K40" s="48"/>
      <c r="L40" s="69"/>
      <c r="M40" s="48" t="s">
        <v>278</v>
      </c>
      <c r="N40" s="69"/>
      <c r="O40" s="48"/>
      <c r="P40" s="69"/>
      <c r="Q40" s="48"/>
      <c r="R40" s="69"/>
      <c r="S40" s="48"/>
      <c r="T40" s="69"/>
      <c r="U40" s="48"/>
      <c r="V40" s="69"/>
      <c r="W40" s="48"/>
      <c r="X40" s="69"/>
      <c r="Y40" s="48"/>
      <c r="Z40" s="75"/>
      <c r="AA40" s="81"/>
      <c r="AB40" s="99"/>
      <c r="AC40" s="21"/>
      <c r="AD40" s="21"/>
      <c r="AE40" s="21"/>
      <c r="AF40" s="21"/>
      <c r="AG40" s="21"/>
      <c r="AH40" s="21"/>
    </row>
    <row r="41" spans="2:34" ht="12.75" customHeight="1" thickTop="1">
      <c r="B41" s="76">
        <v>18</v>
      </c>
      <c r="C41" s="78" t="str">
        <f>VLOOKUP(B41,'пр.взв'!B41:E64,2,FALSE)</f>
        <v>ЛИСАВИН Игорь Алексеевич</v>
      </c>
      <c r="D41" s="70" t="str">
        <f>VLOOKUP(B41,'пр.взв'!B41:F118,3,FALSE)</f>
        <v>15.12.1996 КМС </v>
      </c>
      <c r="E41" s="72" t="str">
        <f>VLOOKUP(B41,'пр.взв'!B41:G118,4,FALSE)</f>
        <v>ЦФО, Воронежская </v>
      </c>
      <c r="F41" s="68">
        <v>19</v>
      </c>
      <c r="G41" s="50">
        <v>4</v>
      </c>
      <c r="H41" s="68">
        <v>20</v>
      </c>
      <c r="I41" s="50">
        <v>1</v>
      </c>
      <c r="J41" s="68">
        <v>16</v>
      </c>
      <c r="K41" s="50">
        <v>2</v>
      </c>
      <c r="L41" s="68">
        <v>21</v>
      </c>
      <c r="M41" s="50">
        <v>3</v>
      </c>
      <c r="N41" s="68" t="s">
        <v>264</v>
      </c>
      <c r="O41" s="50"/>
      <c r="P41" s="68" t="s">
        <v>264</v>
      </c>
      <c r="Q41" s="50"/>
      <c r="R41" s="68" t="s">
        <v>264</v>
      </c>
      <c r="S41" s="50"/>
      <c r="T41" s="68" t="s">
        <v>264</v>
      </c>
      <c r="U41" s="50"/>
      <c r="V41" s="68" t="s">
        <v>264</v>
      </c>
      <c r="W41" s="50"/>
      <c r="X41" s="68" t="s">
        <v>264</v>
      </c>
      <c r="Y41" s="50"/>
      <c r="Z41" s="74">
        <v>4</v>
      </c>
      <c r="AA41" s="80">
        <f>SUM(G41+I41+K41+M41+O41+Q41+S41+U41+W41+Y41)</f>
        <v>10</v>
      </c>
      <c r="AB41" s="100">
        <v>21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77"/>
      <c r="C42" s="79"/>
      <c r="D42" s="71"/>
      <c r="E42" s="73"/>
      <c r="F42" s="69"/>
      <c r="G42" s="48" t="s">
        <v>267</v>
      </c>
      <c r="H42" s="69"/>
      <c r="I42" s="48"/>
      <c r="J42" s="69"/>
      <c r="K42" s="48"/>
      <c r="L42" s="69"/>
      <c r="M42" s="48"/>
      <c r="N42" s="69"/>
      <c r="O42" s="48"/>
      <c r="P42" s="69"/>
      <c r="Q42" s="48"/>
      <c r="R42" s="69"/>
      <c r="S42" s="48"/>
      <c r="T42" s="69"/>
      <c r="U42" s="48"/>
      <c r="V42" s="69"/>
      <c r="W42" s="48"/>
      <c r="X42" s="69"/>
      <c r="Y42" s="48"/>
      <c r="Z42" s="75"/>
      <c r="AA42" s="81"/>
      <c r="AB42" s="99"/>
      <c r="AC42" s="21"/>
      <c r="AD42" s="21"/>
      <c r="AE42" s="21"/>
      <c r="AF42" s="21"/>
      <c r="AG42" s="21"/>
      <c r="AH42" s="21"/>
    </row>
    <row r="43" spans="2:34" ht="12.75" customHeight="1" thickTop="1">
      <c r="B43" s="76">
        <v>19</v>
      </c>
      <c r="C43" s="78" t="str">
        <f>VLOOKUP(B43,'пр.взв'!B43:E66,2,FALSE)</f>
        <v>ОШЕРОВ Роман Станиславович </v>
      </c>
      <c r="D43" s="70" t="str">
        <f>VLOOKUP(B43,'пр.взв'!B43:F120,3,FALSE)</f>
        <v>29.07.1996 1р</v>
      </c>
      <c r="E43" s="70" t="str">
        <f>VLOOKUP(B43,'пр.взв'!B43:G120,4,FALSE)</f>
        <v> Москва</v>
      </c>
      <c r="F43" s="68">
        <v>18</v>
      </c>
      <c r="G43" s="50">
        <v>0</v>
      </c>
      <c r="H43" s="68">
        <v>21</v>
      </c>
      <c r="I43" s="50">
        <v>3</v>
      </c>
      <c r="J43" s="68">
        <v>17</v>
      </c>
      <c r="K43" s="50">
        <v>3</v>
      </c>
      <c r="L43" s="68" t="s">
        <v>264</v>
      </c>
      <c r="M43" s="50"/>
      <c r="N43" s="68" t="s">
        <v>264</v>
      </c>
      <c r="O43" s="50"/>
      <c r="P43" s="68" t="s">
        <v>264</v>
      </c>
      <c r="Q43" s="50"/>
      <c r="R43" s="68" t="s">
        <v>264</v>
      </c>
      <c r="S43" s="50"/>
      <c r="T43" s="68" t="s">
        <v>264</v>
      </c>
      <c r="U43" s="50"/>
      <c r="V43" s="68" t="s">
        <v>264</v>
      </c>
      <c r="W43" s="50"/>
      <c r="X43" s="68" t="s">
        <v>264</v>
      </c>
      <c r="Y43" s="50"/>
      <c r="Z43" s="74">
        <v>3</v>
      </c>
      <c r="AA43" s="80">
        <f>SUM(G43+I43+K43+M43+O43+Q43+S43+U43+W43+Y43)</f>
        <v>6</v>
      </c>
      <c r="AB43" s="100">
        <v>26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77"/>
      <c r="C44" s="79"/>
      <c r="D44" s="71"/>
      <c r="E44" s="71"/>
      <c r="F44" s="69"/>
      <c r="G44" s="48" t="s">
        <v>267</v>
      </c>
      <c r="H44" s="69"/>
      <c r="I44" s="48"/>
      <c r="J44" s="69"/>
      <c r="K44" s="48"/>
      <c r="L44" s="69"/>
      <c r="M44" s="48"/>
      <c r="N44" s="69"/>
      <c r="O44" s="48"/>
      <c r="P44" s="69"/>
      <c r="Q44" s="48"/>
      <c r="R44" s="69"/>
      <c r="S44" s="48"/>
      <c r="T44" s="69"/>
      <c r="U44" s="48"/>
      <c r="V44" s="69"/>
      <c r="W44" s="48"/>
      <c r="X44" s="69"/>
      <c r="Y44" s="48"/>
      <c r="Z44" s="75"/>
      <c r="AA44" s="81"/>
      <c r="AB44" s="99"/>
      <c r="AC44" s="21"/>
      <c r="AD44" s="21"/>
      <c r="AE44" s="21"/>
      <c r="AF44" s="21"/>
      <c r="AG44" s="21"/>
      <c r="AH44" s="21"/>
    </row>
    <row r="45" spans="2:34" ht="12.75" customHeight="1" thickTop="1">
      <c r="B45" s="76">
        <v>20</v>
      </c>
      <c r="C45" s="78" t="str">
        <f>VLOOKUP(B45,'пр.взв'!B45:E68,2,FALSE)</f>
        <v>ЧЕРКАСОВ Владислав Дмитриевич</v>
      </c>
      <c r="D45" s="70" t="str">
        <f>VLOOKUP(B45,'пр.взв'!B45:F122,3,FALSE)</f>
        <v>16.05.1998, 1р</v>
      </c>
      <c r="E45" s="72" t="str">
        <f>VLOOKUP(B45,'пр.взв'!B45:G122,4,FALSE)</f>
        <v>ДВФО, Хабаровский, Комсомольск</v>
      </c>
      <c r="F45" s="68">
        <v>21</v>
      </c>
      <c r="G45" s="50">
        <v>3</v>
      </c>
      <c r="H45" s="68">
        <v>18</v>
      </c>
      <c r="I45" s="50">
        <v>3</v>
      </c>
      <c r="J45" s="68" t="s">
        <v>264</v>
      </c>
      <c r="K45" s="50"/>
      <c r="L45" s="68" t="s">
        <v>264</v>
      </c>
      <c r="M45" s="50"/>
      <c r="N45" s="68" t="s">
        <v>264</v>
      </c>
      <c r="O45" s="50"/>
      <c r="P45" s="68" t="s">
        <v>264</v>
      </c>
      <c r="Q45" s="50"/>
      <c r="R45" s="68" t="s">
        <v>264</v>
      </c>
      <c r="S45" s="50"/>
      <c r="T45" s="68" t="s">
        <v>264</v>
      </c>
      <c r="U45" s="50"/>
      <c r="V45" s="68" t="s">
        <v>264</v>
      </c>
      <c r="W45" s="50"/>
      <c r="X45" s="68" t="s">
        <v>264</v>
      </c>
      <c r="Y45" s="50"/>
      <c r="Z45" s="74">
        <v>2</v>
      </c>
      <c r="AA45" s="80">
        <f>SUM(G45+I45+K45+M45+O45+Q45+S45+U45+W45+Y45)</f>
        <v>6</v>
      </c>
      <c r="AB45" s="100">
        <v>37</v>
      </c>
      <c r="AC45" s="21"/>
      <c r="AD45" s="21"/>
      <c r="AE45" s="21"/>
      <c r="AF45" s="21"/>
      <c r="AG45" s="21"/>
      <c r="AH45" s="21"/>
    </row>
    <row r="46" spans="2:34" ht="12.75" customHeight="1" thickBot="1">
      <c r="B46" s="77"/>
      <c r="C46" s="79"/>
      <c r="D46" s="71"/>
      <c r="E46" s="73"/>
      <c r="F46" s="69"/>
      <c r="G46" s="48"/>
      <c r="H46" s="69"/>
      <c r="I46" s="48"/>
      <c r="J46" s="69"/>
      <c r="K46" s="48"/>
      <c r="L46" s="69"/>
      <c r="M46" s="48"/>
      <c r="N46" s="69"/>
      <c r="O46" s="48"/>
      <c r="P46" s="69"/>
      <c r="Q46" s="48"/>
      <c r="R46" s="69"/>
      <c r="S46" s="48"/>
      <c r="T46" s="69"/>
      <c r="U46" s="48"/>
      <c r="V46" s="69"/>
      <c r="W46" s="48"/>
      <c r="X46" s="69"/>
      <c r="Y46" s="48"/>
      <c r="Z46" s="75"/>
      <c r="AA46" s="81"/>
      <c r="AB46" s="99"/>
      <c r="AC46" s="21"/>
      <c r="AD46" s="21"/>
      <c r="AE46" s="21"/>
      <c r="AF46" s="21"/>
      <c r="AG46" s="21"/>
      <c r="AH46" s="21"/>
    </row>
    <row r="47" spans="2:34" ht="12.75" customHeight="1" thickTop="1">
      <c r="B47" s="76">
        <v>21</v>
      </c>
      <c r="C47" s="78" t="str">
        <f>VLOOKUP(B47,'пр.взв'!B47:E70,2,FALSE)</f>
        <v>ИЛЛАРИОНОВ Алексей Петрович </v>
      </c>
      <c r="D47" s="70" t="str">
        <f>VLOOKUP(B47,'пр.взв'!B47:F124,3,FALSE)</f>
        <v>31.08.1996, КМС</v>
      </c>
      <c r="E47" s="70" t="str">
        <f>VLOOKUP(B47,'пр.взв'!B47:G124,4,FALSE)</f>
        <v>ПФО, Чувашская Р., Чебоксары</v>
      </c>
      <c r="F47" s="68">
        <v>20</v>
      </c>
      <c r="G47" s="50">
        <v>1</v>
      </c>
      <c r="H47" s="68">
        <v>19</v>
      </c>
      <c r="I47" s="56">
        <v>2.5</v>
      </c>
      <c r="J47" s="68">
        <v>22</v>
      </c>
      <c r="K47" s="50">
        <v>2</v>
      </c>
      <c r="L47" s="68">
        <v>18</v>
      </c>
      <c r="M47" s="50">
        <v>2</v>
      </c>
      <c r="N47" s="68">
        <v>6</v>
      </c>
      <c r="O47" s="50">
        <v>2</v>
      </c>
      <c r="P47" s="68"/>
      <c r="Q47" s="50"/>
      <c r="R47" s="68"/>
      <c r="S47" s="50"/>
      <c r="T47" s="68"/>
      <c r="U47" s="50"/>
      <c r="V47" s="68">
        <v>39</v>
      </c>
      <c r="W47" s="50">
        <v>2</v>
      </c>
      <c r="X47" s="68">
        <v>35</v>
      </c>
      <c r="Y47" s="50">
        <v>3</v>
      </c>
      <c r="Z47" s="74" t="s">
        <v>0</v>
      </c>
      <c r="AA47" s="123">
        <v>1</v>
      </c>
      <c r="AB47" s="146" t="s">
        <v>280</v>
      </c>
      <c r="AC47" s="21"/>
      <c r="AD47" s="21"/>
      <c r="AE47" s="21"/>
      <c r="AF47" s="21"/>
      <c r="AG47" s="21"/>
      <c r="AH47" s="21"/>
    </row>
    <row r="48" spans="2:34" ht="12.75" customHeight="1" thickBot="1">
      <c r="B48" s="77"/>
      <c r="C48" s="79"/>
      <c r="D48" s="71"/>
      <c r="E48" s="71"/>
      <c r="F48" s="69"/>
      <c r="G48" s="48"/>
      <c r="H48" s="69"/>
      <c r="I48" s="48"/>
      <c r="J48" s="69"/>
      <c r="K48" s="48"/>
      <c r="L48" s="69"/>
      <c r="M48" s="48"/>
      <c r="N48" s="69"/>
      <c r="O48" s="48"/>
      <c r="P48" s="69"/>
      <c r="Q48" s="48"/>
      <c r="R48" s="69"/>
      <c r="S48" s="48"/>
      <c r="T48" s="69"/>
      <c r="U48" s="48"/>
      <c r="V48" s="69"/>
      <c r="W48" s="48"/>
      <c r="X48" s="69"/>
      <c r="Y48" s="48"/>
      <c r="Z48" s="75"/>
      <c r="AA48" s="124"/>
      <c r="AB48" s="67"/>
      <c r="AC48" s="21"/>
      <c r="AD48" s="21"/>
      <c r="AE48" s="21"/>
      <c r="AF48" s="21"/>
      <c r="AG48" s="21"/>
      <c r="AH48" s="21"/>
    </row>
    <row r="49" spans="2:34" ht="12.75" customHeight="1" thickTop="1">
      <c r="B49" s="76">
        <v>22</v>
      </c>
      <c r="C49" s="78" t="str">
        <f>VLOOKUP(B49,'пр.взв'!B49:E72,2,FALSE)</f>
        <v>ВИКУЛОВ Никита Романович</v>
      </c>
      <c r="D49" s="70" t="str">
        <f>VLOOKUP(B49,'пр.взв'!B49:F126,3,FALSE)</f>
        <v>04.12.1996 КМС </v>
      </c>
      <c r="E49" s="72" t="str">
        <f>VLOOKUP(B49,'пр.взв'!B49:G126,4,FALSE)</f>
        <v>ЦФО, Тульская обл.</v>
      </c>
      <c r="F49" s="68">
        <v>23</v>
      </c>
      <c r="G49" s="50">
        <v>0</v>
      </c>
      <c r="H49" s="68">
        <v>24</v>
      </c>
      <c r="I49" s="50">
        <v>0</v>
      </c>
      <c r="J49" s="68">
        <v>21</v>
      </c>
      <c r="K49" s="50">
        <v>3</v>
      </c>
      <c r="L49" s="68">
        <v>25</v>
      </c>
      <c r="M49" s="50">
        <v>2</v>
      </c>
      <c r="N49" s="68">
        <v>17</v>
      </c>
      <c r="O49" s="50">
        <v>2</v>
      </c>
      <c r="P49" s="68"/>
      <c r="Q49" s="50"/>
      <c r="R49" s="68"/>
      <c r="S49" s="50"/>
      <c r="T49" s="68"/>
      <c r="U49" s="50"/>
      <c r="V49" s="68">
        <v>35</v>
      </c>
      <c r="W49" s="50">
        <v>3</v>
      </c>
      <c r="X49" s="68"/>
      <c r="Y49" s="50"/>
      <c r="Z49" s="74" t="s">
        <v>0</v>
      </c>
      <c r="AA49" s="123">
        <v>2</v>
      </c>
      <c r="AB49" s="146" t="s">
        <v>281</v>
      </c>
      <c r="AC49" s="21"/>
      <c r="AD49" s="21"/>
      <c r="AE49" s="21"/>
      <c r="AF49" s="21"/>
      <c r="AG49" s="21"/>
      <c r="AH49" s="21"/>
    </row>
    <row r="50" spans="2:34" ht="12.75" customHeight="1" thickBot="1">
      <c r="B50" s="77"/>
      <c r="C50" s="79"/>
      <c r="D50" s="71"/>
      <c r="E50" s="73"/>
      <c r="F50" s="69"/>
      <c r="G50" s="48" t="s">
        <v>268</v>
      </c>
      <c r="H50" s="69"/>
      <c r="I50" s="48" t="s">
        <v>271</v>
      </c>
      <c r="J50" s="69"/>
      <c r="K50" s="48"/>
      <c r="L50" s="69"/>
      <c r="M50" s="48"/>
      <c r="N50" s="69"/>
      <c r="O50" s="48"/>
      <c r="P50" s="69"/>
      <c r="Q50" s="48"/>
      <c r="R50" s="69"/>
      <c r="S50" s="48"/>
      <c r="T50" s="69"/>
      <c r="U50" s="48"/>
      <c r="V50" s="69"/>
      <c r="W50" s="48"/>
      <c r="X50" s="69"/>
      <c r="Y50" s="48"/>
      <c r="Z50" s="75"/>
      <c r="AA50" s="124"/>
      <c r="AB50" s="67"/>
      <c r="AC50" s="21"/>
      <c r="AD50" s="21"/>
      <c r="AE50" s="21"/>
      <c r="AF50" s="21"/>
      <c r="AG50" s="21"/>
      <c r="AH50" s="21"/>
    </row>
    <row r="51" spans="2:34" ht="12.75" customHeight="1" thickTop="1">
      <c r="B51" s="76">
        <v>23</v>
      </c>
      <c r="C51" s="78" t="str">
        <f>VLOOKUP(B51,'пр.взв'!B51:E74,2,FALSE)</f>
        <v>РЫБАЛКО Виталий Евгеньевич</v>
      </c>
      <c r="D51" s="70" t="str">
        <f>VLOOKUP(B51,'пр.взв'!B51:F128,3,FALSE)</f>
        <v>07.03.1997 1р</v>
      </c>
      <c r="E51" s="70" t="str">
        <f>VLOOKUP(B51,'пр.взв'!B51:G128,4,FALSE)</f>
        <v>ЮФО, Ростовская обл.</v>
      </c>
      <c r="F51" s="68">
        <v>22</v>
      </c>
      <c r="G51" s="50">
        <v>4</v>
      </c>
      <c r="H51" s="68">
        <v>25</v>
      </c>
      <c r="I51" s="50">
        <v>3</v>
      </c>
      <c r="J51" s="68" t="s">
        <v>264</v>
      </c>
      <c r="K51" s="50"/>
      <c r="L51" s="68" t="s">
        <v>264</v>
      </c>
      <c r="M51" s="50"/>
      <c r="N51" s="68" t="s">
        <v>264</v>
      </c>
      <c r="O51" s="50"/>
      <c r="P51" s="68" t="s">
        <v>264</v>
      </c>
      <c r="Q51" s="50"/>
      <c r="R51" s="68" t="s">
        <v>264</v>
      </c>
      <c r="S51" s="50"/>
      <c r="T51" s="68" t="s">
        <v>264</v>
      </c>
      <c r="U51" s="50"/>
      <c r="V51" s="68" t="s">
        <v>264</v>
      </c>
      <c r="W51" s="50"/>
      <c r="X51" s="68" t="s">
        <v>264</v>
      </c>
      <c r="Y51" s="50"/>
      <c r="Z51" s="74">
        <v>2</v>
      </c>
      <c r="AA51" s="80">
        <f>SUM(G51+I51+K51+M51+O51+Q51+S51+U51+W51+Y51)</f>
        <v>7</v>
      </c>
      <c r="AB51" s="100">
        <v>42</v>
      </c>
      <c r="AC51" s="21"/>
      <c r="AD51" s="21"/>
      <c r="AE51" s="21"/>
      <c r="AF51" s="21"/>
      <c r="AG51" s="21"/>
      <c r="AH51" s="21"/>
    </row>
    <row r="52" spans="2:34" ht="12.75" customHeight="1" thickBot="1">
      <c r="B52" s="77"/>
      <c r="C52" s="79"/>
      <c r="D52" s="71"/>
      <c r="E52" s="71"/>
      <c r="F52" s="69"/>
      <c r="G52" s="48" t="s">
        <v>268</v>
      </c>
      <c r="H52" s="69"/>
      <c r="I52" s="48"/>
      <c r="J52" s="69"/>
      <c r="K52" s="48"/>
      <c r="L52" s="69"/>
      <c r="M52" s="48"/>
      <c r="N52" s="69"/>
      <c r="O52" s="48"/>
      <c r="P52" s="69"/>
      <c r="Q52" s="48"/>
      <c r="R52" s="69"/>
      <c r="S52" s="48"/>
      <c r="T52" s="69"/>
      <c r="U52" s="48"/>
      <c r="V52" s="69"/>
      <c r="W52" s="48"/>
      <c r="X52" s="69"/>
      <c r="Y52" s="48"/>
      <c r="Z52" s="75"/>
      <c r="AA52" s="81"/>
      <c r="AB52" s="99"/>
      <c r="AC52" s="21"/>
      <c r="AD52" s="21"/>
      <c r="AE52" s="21"/>
      <c r="AF52" s="21"/>
      <c r="AG52" s="21"/>
      <c r="AH52" s="21"/>
    </row>
    <row r="53" spans="2:34" ht="12.75" customHeight="1" thickTop="1">
      <c r="B53" s="76">
        <v>24</v>
      </c>
      <c r="C53" s="78" t="str">
        <f>VLOOKUP(B53,'пр.взв'!B53:E76,2,FALSE)</f>
        <v>ГОНЧАРОВ Даниил Дмитриевич</v>
      </c>
      <c r="D53" s="70" t="str">
        <f>VLOOKUP(B53,'пр.взв'!B53:F130,3,FALSE)</f>
        <v>09.06.1998 1р</v>
      </c>
      <c r="E53" s="72" t="str">
        <f>VLOOKUP(B53,'пр.взв'!B53:G130,4,FALSE)</f>
        <v> Санкт - Петербург</v>
      </c>
      <c r="F53" s="68">
        <v>25</v>
      </c>
      <c r="G53" s="50">
        <v>3</v>
      </c>
      <c r="H53" s="68">
        <v>22</v>
      </c>
      <c r="I53" s="50">
        <v>4</v>
      </c>
      <c r="J53" s="68" t="s">
        <v>264</v>
      </c>
      <c r="K53" s="50"/>
      <c r="L53" s="68" t="s">
        <v>264</v>
      </c>
      <c r="M53" s="50"/>
      <c r="N53" s="68" t="s">
        <v>264</v>
      </c>
      <c r="O53" s="50"/>
      <c r="P53" s="68" t="s">
        <v>264</v>
      </c>
      <c r="Q53" s="50"/>
      <c r="R53" s="68" t="s">
        <v>264</v>
      </c>
      <c r="S53" s="50"/>
      <c r="T53" s="68" t="s">
        <v>264</v>
      </c>
      <c r="U53" s="50"/>
      <c r="V53" s="68" t="s">
        <v>264</v>
      </c>
      <c r="W53" s="50"/>
      <c r="X53" s="68" t="s">
        <v>264</v>
      </c>
      <c r="Y53" s="50"/>
      <c r="Z53" s="74">
        <v>2</v>
      </c>
      <c r="AA53" s="80">
        <f>SUM(G53+I53+K53+M53+O53+Q53+S53+U53+W53+Y53)</f>
        <v>7</v>
      </c>
      <c r="AB53" s="100">
        <v>41</v>
      </c>
      <c r="AC53" s="21"/>
      <c r="AD53" s="21"/>
      <c r="AE53" s="21"/>
      <c r="AF53" s="21"/>
      <c r="AG53" s="21"/>
      <c r="AH53" s="21"/>
    </row>
    <row r="54" spans="2:34" ht="12.75" customHeight="1" thickBot="1">
      <c r="B54" s="77"/>
      <c r="C54" s="79"/>
      <c r="D54" s="71"/>
      <c r="E54" s="73"/>
      <c r="F54" s="69"/>
      <c r="G54" s="48"/>
      <c r="H54" s="69"/>
      <c r="I54" s="48" t="s">
        <v>271</v>
      </c>
      <c r="J54" s="69"/>
      <c r="K54" s="48"/>
      <c r="L54" s="69"/>
      <c r="M54" s="48"/>
      <c r="N54" s="69"/>
      <c r="O54" s="48"/>
      <c r="P54" s="69"/>
      <c r="Q54" s="48"/>
      <c r="R54" s="69"/>
      <c r="S54" s="48"/>
      <c r="T54" s="69"/>
      <c r="U54" s="48"/>
      <c r="V54" s="69"/>
      <c r="W54" s="48"/>
      <c r="X54" s="69"/>
      <c r="Y54" s="48"/>
      <c r="Z54" s="75"/>
      <c r="AA54" s="81"/>
      <c r="AB54" s="99"/>
      <c r="AC54" s="21"/>
      <c r="AD54" s="21"/>
      <c r="AE54" s="21"/>
      <c r="AF54" s="21"/>
      <c r="AG54" s="21"/>
      <c r="AH54" s="21"/>
    </row>
    <row r="55" spans="2:34" ht="12.75" customHeight="1" thickTop="1">
      <c r="B55" s="76">
        <v>25</v>
      </c>
      <c r="C55" s="78" t="str">
        <f>VLOOKUP(B55,'пр.взв'!B55:E78,2,FALSE)</f>
        <v>ФОГОЛЕВ  Александр  Андреевич </v>
      </c>
      <c r="D55" s="70" t="str">
        <f>VLOOKUP(B55,'пр.взв'!B55:F132,3,FALSE)</f>
        <v>08.05.1997 1р</v>
      </c>
      <c r="E55" s="70" t="str">
        <f>VLOOKUP(B55,'пр.взв'!B55:G132,4,FALSE)</f>
        <v>ПФО, Нижнегородская обл.</v>
      </c>
      <c r="F55" s="68">
        <v>24</v>
      </c>
      <c r="G55" s="50">
        <v>2</v>
      </c>
      <c r="H55" s="68">
        <v>23</v>
      </c>
      <c r="I55" s="50">
        <v>1</v>
      </c>
      <c r="J55" s="68" t="s">
        <v>265</v>
      </c>
      <c r="K55" s="50"/>
      <c r="L55" s="68">
        <v>22</v>
      </c>
      <c r="M55" s="50">
        <v>3</v>
      </c>
      <c r="N55" s="68" t="s">
        <v>264</v>
      </c>
      <c r="O55" s="50"/>
      <c r="P55" s="68" t="s">
        <v>264</v>
      </c>
      <c r="Q55" s="50"/>
      <c r="R55" s="68" t="s">
        <v>264</v>
      </c>
      <c r="S55" s="50"/>
      <c r="T55" s="68" t="s">
        <v>264</v>
      </c>
      <c r="U55" s="50"/>
      <c r="V55" s="68" t="s">
        <v>264</v>
      </c>
      <c r="W55" s="50"/>
      <c r="X55" s="68" t="s">
        <v>264</v>
      </c>
      <c r="Y55" s="50"/>
      <c r="Z55" s="125">
        <v>4</v>
      </c>
      <c r="AA55" s="126">
        <f>SUM(G55+I55+K55+M55+O55+Q55+S55+U55+W55+Y55)</f>
        <v>6</v>
      </c>
      <c r="AB55" s="145">
        <v>13</v>
      </c>
      <c r="AC55" s="21"/>
      <c r="AD55" s="21"/>
      <c r="AE55" s="21"/>
      <c r="AF55" s="21"/>
      <c r="AG55" s="21"/>
      <c r="AH55" s="21"/>
    </row>
    <row r="56" spans="2:34" ht="12.75" customHeight="1" thickBot="1">
      <c r="B56" s="77"/>
      <c r="C56" s="79"/>
      <c r="D56" s="71"/>
      <c r="E56" s="71"/>
      <c r="F56" s="69"/>
      <c r="G56" s="51"/>
      <c r="H56" s="69"/>
      <c r="I56" s="51"/>
      <c r="J56" s="69"/>
      <c r="K56" s="51"/>
      <c r="L56" s="69"/>
      <c r="M56" s="51"/>
      <c r="N56" s="69"/>
      <c r="O56" s="51"/>
      <c r="P56" s="69"/>
      <c r="Q56" s="51"/>
      <c r="R56" s="69"/>
      <c r="S56" s="51"/>
      <c r="T56" s="69"/>
      <c r="U56" s="51"/>
      <c r="V56" s="69"/>
      <c r="W56" s="51"/>
      <c r="X56" s="69"/>
      <c r="Y56" s="51"/>
      <c r="Z56" s="75"/>
      <c r="AA56" s="81"/>
      <c r="AB56" s="99"/>
      <c r="AC56" s="21"/>
      <c r="AD56" s="21"/>
      <c r="AE56" s="21"/>
      <c r="AF56" s="21"/>
      <c r="AG56" s="21"/>
      <c r="AH56" s="21"/>
    </row>
    <row r="57" spans="1:34" ht="12.75" customHeight="1" thickTop="1">
      <c r="A57" s="149" t="s">
        <v>261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21"/>
      <c r="AD57" s="21"/>
      <c r="AE57" s="21"/>
      <c r="AF57" s="21"/>
      <c r="AG57" s="21"/>
      <c r="AH57" s="21"/>
    </row>
    <row r="58" spans="1:34" ht="12.75" customHeight="1" thickBo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50"/>
      <c r="AC58" s="21"/>
      <c r="AD58" s="21"/>
      <c r="AE58" s="21"/>
      <c r="AF58" s="21"/>
      <c r="AG58" s="21"/>
      <c r="AH58" s="21"/>
    </row>
    <row r="59" spans="2:34" ht="12.75" customHeight="1" thickTop="1">
      <c r="B59" s="62">
        <v>26</v>
      </c>
      <c r="C59" s="64" t="str">
        <f>VLOOKUP(B59,'пр.взв'!B57:E80,2,FALSE)</f>
        <v>ЕПТЕЕВ Дмитрий Дмитриевич </v>
      </c>
      <c r="D59" s="70" t="str">
        <f>VLOOKUP(B59,'пр.взв'!B57:F134,3,FALSE)</f>
        <v>15.11.1996 КМС </v>
      </c>
      <c r="E59" s="72" t="str">
        <f>VLOOKUP(B59,'пр.взв'!B57:G134,4,FALSE)</f>
        <v>СФО, Р. Алтай </v>
      </c>
      <c r="F59" s="68">
        <v>27</v>
      </c>
      <c r="G59" s="50">
        <v>3</v>
      </c>
      <c r="H59" s="68">
        <v>28</v>
      </c>
      <c r="I59" s="50">
        <v>2</v>
      </c>
      <c r="J59" s="68">
        <v>30</v>
      </c>
      <c r="K59" s="50">
        <v>3</v>
      </c>
      <c r="L59" s="68" t="s">
        <v>264</v>
      </c>
      <c r="M59" s="50"/>
      <c r="N59" s="68" t="s">
        <v>264</v>
      </c>
      <c r="O59" s="50"/>
      <c r="P59" s="68" t="s">
        <v>264</v>
      </c>
      <c r="Q59" s="50"/>
      <c r="R59" s="68" t="s">
        <v>264</v>
      </c>
      <c r="S59" s="50"/>
      <c r="T59" s="68" t="s">
        <v>264</v>
      </c>
      <c r="U59" s="50"/>
      <c r="V59" s="68" t="s">
        <v>264</v>
      </c>
      <c r="W59" s="50"/>
      <c r="X59" s="68" t="s">
        <v>264</v>
      </c>
      <c r="Y59" s="50"/>
      <c r="Z59" s="66">
        <v>3</v>
      </c>
      <c r="AA59" s="126">
        <f>SUM(G59+I59+K59+M59+O59+Q59+S59+U59+W59+Y59)</f>
        <v>8</v>
      </c>
      <c r="AB59" s="145">
        <v>30</v>
      </c>
      <c r="AC59" s="21"/>
      <c r="AD59" s="21"/>
      <c r="AE59" s="21"/>
      <c r="AF59" s="21"/>
      <c r="AG59" s="21"/>
      <c r="AH59" s="21"/>
    </row>
    <row r="60" spans="2:34" ht="12.75" customHeight="1" thickBot="1">
      <c r="B60" s="63"/>
      <c r="C60" s="65"/>
      <c r="D60" s="71"/>
      <c r="E60" s="73"/>
      <c r="F60" s="69"/>
      <c r="G60" s="48"/>
      <c r="H60" s="69"/>
      <c r="I60" s="48"/>
      <c r="J60" s="69"/>
      <c r="K60" s="48"/>
      <c r="L60" s="69"/>
      <c r="M60" s="48"/>
      <c r="N60" s="69"/>
      <c r="O60" s="48"/>
      <c r="P60" s="69"/>
      <c r="Q60" s="48"/>
      <c r="R60" s="69"/>
      <c r="S60" s="48"/>
      <c r="T60" s="69"/>
      <c r="U60" s="48"/>
      <c r="V60" s="69"/>
      <c r="W60" s="48"/>
      <c r="X60" s="69"/>
      <c r="Y60" s="48"/>
      <c r="Z60" s="67"/>
      <c r="AA60" s="81"/>
      <c r="AB60" s="99"/>
      <c r="AC60" s="21"/>
      <c r="AD60" s="21"/>
      <c r="AE60" s="21"/>
      <c r="AF60" s="21"/>
      <c r="AG60" s="21"/>
      <c r="AH60" s="21"/>
    </row>
    <row r="61" spans="2:34" ht="12.75" customHeight="1" thickTop="1">
      <c r="B61" s="62">
        <v>27</v>
      </c>
      <c r="C61" s="64" t="str">
        <f>VLOOKUP(B61,'пр.взв'!B59:E82,2,FALSE)</f>
        <v>АМАРЯН Гела Давидович </v>
      </c>
      <c r="D61" s="70" t="str">
        <f>VLOOKUP(B61,'пр.взв'!B59:F136,3,FALSE)</f>
        <v>15.02.1996 КМС </v>
      </c>
      <c r="E61" s="72" t="str">
        <f>VLOOKUP(B61,'пр.взв'!B59:G136,4,FALSE)</f>
        <v> Москва</v>
      </c>
      <c r="F61" s="68">
        <v>26</v>
      </c>
      <c r="G61" s="50">
        <v>2</v>
      </c>
      <c r="H61" s="68">
        <v>29</v>
      </c>
      <c r="I61" s="50">
        <v>0</v>
      </c>
      <c r="J61" s="68">
        <v>28</v>
      </c>
      <c r="K61" s="50">
        <v>2</v>
      </c>
      <c r="L61" s="68">
        <v>30</v>
      </c>
      <c r="M61" s="50">
        <v>1</v>
      </c>
      <c r="N61" s="68">
        <v>35</v>
      </c>
      <c r="O61" s="50">
        <v>3</v>
      </c>
      <c r="P61" s="68" t="s">
        <v>264</v>
      </c>
      <c r="Q61" s="50"/>
      <c r="R61" s="68" t="s">
        <v>264</v>
      </c>
      <c r="S61" s="50"/>
      <c r="T61" s="68" t="s">
        <v>264</v>
      </c>
      <c r="U61" s="50"/>
      <c r="V61" s="68" t="s">
        <v>264</v>
      </c>
      <c r="W61" s="50"/>
      <c r="X61" s="68" t="s">
        <v>264</v>
      </c>
      <c r="Y61" s="50"/>
      <c r="Z61" s="66">
        <v>5</v>
      </c>
      <c r="AA61" s="126">
        <f>SUM(G61+I61+K61+M61+O61+Q61+S61+U61+W61+Y61)</f>
        <v>8</v>
      </c>
      <c r="AB61" s="145">
        <v>7</v>
      </c>
      <c r="AC61" s="21"/>
      <c r="AD61" s="21"/>
      <c r="AE61" s="21"/>
      <c r="AF61" s="21"/>
      <c r="AG61" s="21"/>
      <c r="AH61" s="21"/>
    </row>
    <row r="62" spans="2:34" ht="12.75" customHeight="1" thickBot="1">
      <c r="B62" s="63"/>
      <c r="C62" s="65"/>
      <c r="D62" s="71"/>
      <c r="E62" s="73"/>
      <c r="F62" s="69"/>
      <c r="G62" s="48"/>
      <c r="H62" s="69"/>
      <c r="I62" s="48" t="s">
        <v>269</v>
      </c>
      <c r="J62" s="69"/>
      <c r="K62" s="48"/>
      <c r="L62" s="69"/>
      <c r="M62" s="48"/>
      <c r="N62" s="69"/>
      <c r="O62" s="48"/>
      <c r="P62" s="69"/>
      <c r="Q62" s="48"/>
      <c r="R62" s="69"/>
      <c r="S62" s="48"/>
      <c r="T62" s="69"/>
      <c r="U62" s="48"/>
      <c r="V62" s="69"/>
      <c r="W62" s="48"/>
      <c r="X62" s="69"/>
      <c r="Y62" s="48"/>
      <c r="Z62" s="67"/>
      <c r="AA62" s="81"/>
      <c r="AB62" s="99"/>
      <c r="AC62" s="21"/>
      <c r="AD62" s="21"/>
      <c r="AE62" s="21"/>
      <c r="AF62" s="21"/>
      <c r="AG62" s="21"/>
      <c r="AH62" s="21"/>
    </row>
    <row r="63" spans="2:40" ht="12.75" customHeight="1" thickTop="1">
      <c r="B63" s="62">
        <v>28</v>
      </c>
      <c r="C63" s="64" t="str">
        <f>VLOOKUP(B63,'пр.взв'!B61:E84,2,FALSE)</f>
        <v>РАТНИКОВ Егор Сергеевич</v>
      </c>
      <c r="D63" s="70" t="str">
        <f>VLOOKUP(B63,'пр.взв'!B61:F138,3,FALSE)</f>
        <v>29.07.1997     1р</v>
      </c>
      <c r="E63" s="72" t="str">
        <f>VLOOKUP(B63,'пр.взв'!B61:G138,4,FALSE)</f>
        <v>ПФО, Нижнегородская обл., Выкса</v>
      </c>
      <c r="F63" s="68">
        <v>29</v>
      </c>
      <c r="G63" s="50">
        <v>1</v>
      </c>
      <c r="H63" s="68">
        <v>26</v>
      </c>
      <c r="I63" s="50">
        <v>3</v>
      </c>
      <c r="J63" s="68">
        <v>27</v>
      </c>
      <c r="K63" s="50">
        <v>3</v>
      </c>
      <c r="L63" s="68" t="s">
        <v>264</v>
      </c>
      <c r="M63" s="50"/>
      <c r="N63" s="68" t="s">
        <v>264</v>
      </c>
      <c r="O63" s="50"/>
      <c r="P63" s="68" t="s">
        <v>264</v>
      </c>
      <c r="Q63" s="50"/>
      <c r="R63" s="68" t="s">
        <v>264</v>
      </c>
      <c r="S63" s="50"/>
      <c r="T63" s="68" t="s">
        <v>264</v>
      </c>
      <c r="U63" s="50"/>
      <c r="V63" s="68" t="s">
        <v>264</v>
      </c>
      <c r="W63" s="50"/>
      <c r="X63" s="68" t="s">
        <v>264</v>
      </c>
      <c r="Y63" s="50"/>
      <c r="Z63" s="66">
        <v>3</v>
      </c>
      <c r="AA63" s="126">
        <f>SUM(G63+I63+K63+M63+O63+Q63+S63+U63+W63+Y63)</f>
        <v>7</v>
      </c>
      <c r="AB63" s="145">
        <v>28</v>
      </c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thickBot="1">
      <c r="B64" s="63"/>
      <c r="C64" s="65"/>
      <c r="D64" s="71"/>
      <c r="E64" s="73"/>
      <c r="F64" s="69"/>
      <c r="G64" s="48"/>
      <c r="H64" s="69"/>
      <c r="I64" s="48"/>
      <c r="J64" s="69"/>
      <c r="K64" s="48"/>
      <c r="L64" s="69"/>
      <c r="M64" s="48"/>
      <c r="N64" s="69"/>
      <c r="O64" s="48"/>
      <c r="P64" s="69"/>
      <c r="Q64" s="48"/>
      <c r="R64" s="69"/>
      <c r="S64" s="48"/>
      <c r="T64" s="69"/>
      <c r="U64" s="48"/>
      <c r="V64" s="69"/>
      <c r="W64" s="48"/>
      <c r="X64" s="69"/>
      <c r="Y64" s="48"/>
      <c r="Z64" s="67"/>
      <c r="AA64" s="81"/>
      <c r="AB64" s="99"/>
      <c r="AC64" s="21"/>
      <c r="AD64" s="21"/>
      <c r="AE64" s="21"/>
      <c r="AF64" s="21"/>
      <c r="AG64" s="21"/>
      <c r="AH64" s="142"/>
      <c r="AI64" s="142"/>
      <c r="AJ64" s="143"/>
      <c r="AK64" s="143"/>
      <c r="AL64" s="144"/>
      <c r="AM64" s="144"/>
      <c r="AN64" s="46"/>
    </row>
    <row r="65" spans="2:40" ht="12.75" customHeight="1" thickTop="1">
      <c r="B65" s="62">
        <v>29</v>
      </c>
      <c r="C65" s="64" t="str">
        <f>VLOOKUP(B65,'пр.взв'!B63:E86,2,FALSE)</f>
        <v>СЕРГЕЕВ Сергей Анатольевич</v>
      </c>
      <c r="D65" s="70" t="str">
        <f>VLOOKUP(B65,'пр.взв'!B63:F140,3,FALSE)</f>
        <v>20.09.1997, 1р</v>
      </c>
      <c r="E65" s="72" t="str">
        <f>VLOOKUP(B65,'пр.взв'!B63:G140,4,FALSE)</f>
        <v>ПФО, Чувашская Р., Чебоксары</v>
      </c>
      <c r="F65" s="68">
        <v>28</v>
      </c>
      <c r="G65" s="50">
        <v>3</v>
      </c>
      <c r="H65" s="68">
        <v>27</v>
      </c>
      <c r="I65" s="50">
        <v>4</v>
      </c>
      <c r="J65" s="68" t="s">
        <v>264</v>
      </c>
      <c r="K65" s="50"/>
      <c r="L65" s="68" t="s">
        <v>264</v>
      </c>
      <c r="M65" s="50"/>
      <c r="N65" s="68" t="s">
        <v>264</v>
      </c>
      <c r="O65" s="50"/>
      <c r="P65" s="68" t="s">
        <v>264</v>
      </c>
      <c r="Q65" s="50"/>
      <c r="R65" s="68" t="s">
        <v>264</v>
      </c>
      <c r="S65" s="50"/>
      <c r="T65" s="68" t="s">
        <v>264</v>
      </c>
      <c r="U65" s="50"/>
      <c r="V65" s="68" t="s">
        <v>264</v>
      </c>
      <c r="W65" s="50"/>
      <c r="X65" s="68" t="s">
        <v>264</v>
      </c>
      <c r="Y65" s="50"/>
      <c r="Z65" s="66">
        <v>2</v>
      </c>
      <c r="AA65" s="126">
        <f>SUM(G65+I65+K65+M65+O65+Q65+S65+U65+W65+Y65)</f>
        <v>7</v>
      </c>
      <c r="AB65" s="145">
        <v>46</v>
      </c>
      <c r="AC65" s="21"/>
      <c r="AD65" s="21"/>
      <c r="AE65" s="21"/>
      <c r="AF65" s="21"/>
      <c r="AG65" s="21"/>
      <c r="AH65" s="142"/>
      <c r="AI65" s="142"/>
      <c r="AJ65" s="143"/>
      <c r="AK65" s="143"/>
      <c r="AL65" s="144"/>
      <c r="AM65" s="144"/>
      <c r="AN65" s="46"/>
    </row>
    <row r="66" spans="2:40" ht="12.75" customHeight="1" thickBot="1">
      <c r="B66" s="63"/>
      <c r="C66" s="65"/>
      <c r="D66" s="71"/>
      <c r="E66" s="73"/>
      <c r="F66" s="69"/>
      <c r="G66" s="48"/>
      <c r="H66" s="69"/>
      <c r="I66" s="48" t="s">
        <v>269</v>
      </c>
      <c r="J66" s="69"/>
      <c r="K66" s="48"/>
      <c r="L66" s="69"/>
      <c r="M66" s="48"/>
      <c r="N66" s="69"/>
      <c r="O66" s="48"/>
      <c r="P66" s="69"/>
      <c r="Q66" s="48"/>
      <c r="R66" s="69"/>
      <c r="S66" s="48"/>
      <c r="T66" s="69"/>
      <c r="U66" s="48"/>
      <c r="V66" s="69"/>
      <c r="W66" s="48"/>
      <c r="X66" s="69"/>
      <c r="Y66" s="48"/>
      <c r="Z66" s="67"/>
      <c r="AA66" s="81"/>
      <c r="AB66" s="99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thickTop="1">
      <c r="B67" s="62">
        <v>30</v>
      </c>
      <c r="C67" s="64" t="str">
        <f>VLOOKUP(B67,'пр.взв'!B65:E88,2,FALSE)</f>
        <v>ЕФРЕМОВ Александр Николаевич</v>
      </c>
      <c r="D67" s="70" t="str">
        <f>VLOOKUP(B67,'пр.взв'!B65:F142,3,FALSE)</f>
        <v>09.06.1996 1р </v>
      </c>
      <c r="E67" s="72" t="str">
        <f>VLOOKUP(B67,'пр.взв'!B65:G142,4,FALSE)</f>
        <v>ЦФО, Ивановская обл.</v>
      </c>
      <c r="F67" s="68">
        <v>31</v>
      </c>
      <c r="G67" s="50">
        <v>1</v>
      </c>
      <c r="H67" s="68">
        <v>32</v>
      </c>
      <c r="I67" s="50">
        <v>3</v>
      </c>
      <c r="J67" s="68">
        <v>26</v>
      </c>
      <c r="K67" s="50">
        <v>1</v>
      </c>
      <c r="L67" s="68">
        <v>27</v>
      </c>
      <c r="M67" s="50">
        <v>3</v>
      </c>
      <c r="N67" s="68" t="s">
        <v>264</v>
      </c>
      <c r="O67" s="50"/>
      <c r="P67" s="68" t="s">
        <v>264</v>
      </c>
      <c r="Q67" s="50"/>
      <c r="R67" s="68" t="s">
        <v>264</v>
      </c>
      <c r="S67" s="50"/>
      <c r="T67" s="68" t="s">
        <v>264</v>
      </c>
      <c r="U67" s="50"/>
      <c r="V67" s="68" t="s">
        <v>264</v>
      </c>
      <c r="W67" s="50"/>
      <c r="X67" s="68" t="s">
        <v>264</v>
      </c>
      <c r="Y67" s="50"/>
      <c r="Z67" s="66">
        <v>4</v>
      </c>
      <c r="AA67" s="126">
        <f>SUM(G67+I67+K67+M67+O67+Q67+S67+U67+W67+Y67)</f>
        <v>8</v>
      </c>
      <c r="AB67" s="145">
        <v>17</v>
      </c>
      <c r="AC67" s="21"/>
      <c r="AD67" s="21"/>
      <c r="AE67" s="21"/>
      <c r="AF67" s="21"/>
      <c r="AG67" s="21"/>
      <c r="AH67" s="21"/>
    </row>
    <row r="68" spans="2:34" ht="12.75" customHeight="1" thickBot="1">
      <c r="B68" s="63"/>
      <c r="C68" s="65"/>
      <c r="D68" s="71"/>
      <c r="E68" s="73"/>
      <c r="F68" s="69"/>
      <c r="G68" s="48"/>
      <c r="H68" s="69"/>
      <c r="I68" s="48"/>
      <c r="J68" s="69"/>
      <c r="K68" s="48"/>
      <c r="L68" s="69"/>
      <c r="M68" s="48"/>
      <c r="N68" s="69"/>
      <c r="O68" s="48"/>
      <c r="P68" s="69"/>
      <c r="Q68" s="48"/>
      <c r="R68" s="69"/>
      <c r="S68" s="48"/>
      <c r="T68" s="69"/>
      <c r="U68" s="48"/>
      <c r="V68" s="69"/>
      <c r="W68" s="48"/>
      <c r="X68" s="69"/>
      <c r="Y68" s="48"/>
      <c r="Z68" s="67"/>
      <c r="AA68" s="81"/>
      <c r="AB68" s="99"/>
      <c r="AC68" s="21"/>
      <c r="AD68" s="21"/>
      <c r="AE68" s="21"/>
      <c r="AF68" s="21"/>
      <c r="AG68" s="21"/>
      <c r="AH68" s="21"/>
    </row>
    <row r="69" spans="2:34" ht="12.75" customHeight="1" thickTop="1">
      <c r="B69" s="62">
        <v>31</v>
      </c>
      <c r="C69" s="64" t="str">
        <f>VLOOKUP(B69,'пр.взв'!B67:E90,2,FALSE)</f>
        <v>АГАНИРЯН Сергей Сарнисович</v>
      </c>
      <c r="D69" s="70" t="str">
        <f>VLOOKUP(B69,'пр.взв'!B67:F144,3,FALSE)</f>
        <v>24.03.1997, 1р</v>
      </c>
      <c r="E69" s="72" t="str">
        <f>VLOOKUP(B69,'пр.взв'!B67:G144,4,FALSE)</f>
        <v>ПФО, Самарская, Кинель-Черкассы</v>
      </c>
      <c r="F69" s="68">
        <v>30</v>
      </c>
      <c r="G69" s="50">
        <v>3</v>
      </c>
      <c r="H69" s="68">
        <v>33</v>
      </c>
      <c r="I69" s="50">
        <v>4</v>
      </c>
      <c r="J69" s="68" t="s">
        <v>264</v>
      </c>
      <c r="K69" s="50"/>
      <c r="L69" s="68" t="s">
        <v>264</v>
      </c>
      <c r="M69" s="50"/>
      <c r="N69" s="68" t="s">
        <v>264</v>
      </c>
      <c r="O69" s="50"/>
      <c r="P69" s="68" t="s">
        <v>264</v>
      </c>
      <c r="Q69" s="50"/>
      <c r="R69" s="68" t="s">
        <v>264</v>
      </c>
      <c r="S69" s="50"/>
      <c r="T69" s="68" t="s">
        <v>264</v>
      </c>
      <c r="U69" s="50"/>
      <c r="V69" s="68" t="s">
        <v>264</v>
      </c>
      <c r="W69" s="50"/>
      <c r="X69" s="68" t="s">
        <v>264</v>
      </c>
      <c r="Y69" s="50"/>
      <c r="Z69" s="66">
        <v>2</v>
      </c>
      <c r="AA69" s="126">
        <f>SUM(G69+I69+K69+M69+O69+Q69+S69+U69+W69+Y69)</f>
        <v>7</v>
      </c>
      <c r="AB69" s="145">
        <v>44</v>
      </c>
      <c r="AC69" s="21"/>
      <c r="AD69" s="21"/>
      <c r="AE69" s="21"/>
      <c r="AF69" s="21"/>
      <c r="AG69" s="21"/>
      <c r="AH69" s="21"/>
    </row>
    <row r="70" spans="2:34" ht="12.75" customHeight="1" thickBot="1">
      <c r="B70" s="63"/>
      <c r="C70" s="65"/>
      <c r="D70" s="71"/>
      <c r="E70" s="73"/>
      <c r="F70" s="69"/>
      <c r="G70" s="48"/>
      <c r="H70" s="69"/>
      <c r="I70" s="48" t="s">
        <v>273</v>
      </c>
      <c r="J70" s="69"/>
      <c r="K70" s="48"/>
      <c r="L70" s="69"/>
      <c r="M70" s="48"/>
      <c r="N70" s="69"/>
      <c r="O70" s="48"/>
      <c r="P70" s="69"/>
      <c r="Q70" s="48"/>
      <c r="R70" s="69"/>
      <c r="S70" s="48"/>
      <c r="T70" s="69"/>
      <c r="U70" s="48"/>
      <c r="V70" s="69"/>
      <c r="W70" s="48"/>
      <c r="X70" s="69"/>
      <c r="Y70" s="48"/>
      <c r="Z70" s="67"/>
      <c r="AA70" s="81"/>
      <c r="AB70" s="99"/>
      <c r="AC70" s="21"/>
      <c r="AD70" s="21"/>
      <c r="AE70" s="21"/>
      <c r="AF70" s="21"/>
      <c r="AG70" s="21"/>
      <c r="AH70" s="21"/>
    </row>
    <row r="71" spans="2:34" ht="12.75" customHeight="1" thickTop="1">
      <c r="B71" s="62">
        <v>32</v>
      </c>
      <c r="C71" s="64" t="str">
        <f>VLOOKUP(B71,'пр.взв'!B69:E92,2,FALSE)</f>
        <v>БАБИНЬЯН Самвел Валерьевич </v>
      </c>
      <c r="D71" s="70" t="str">
        <f>VLOOKUP(B71,'пр.взв'!B69:F146,3,FALSE)</f>
        <v>12.10.1997 1р</v>
      </c>
      <c r="E71" s="72" t="str">
        <f>VLOOKUP(B71,'пр.взв'!B69:G146,4,FALSE)</f>
        <v>ЮФО, Краснодарский, Анапа, МО</v>
      </c>
      <c r="F71" s="68">
        <v>33</v>
      </c>
      <c r="G71" s="50">
        <v>1</v>
      </c>
      <c r="H71" s="68">
        <v>30</v>
      </c>
      <c r="I71" s="50">
        <v>2</v>
      </c>
      <c r="J71" s="68">
        <v>34</v>
      </c>
      <c r="K71" s="57">
        <v>2.5</v>
      </c>
      <c r="L71" s="68">
        <v>35</v>
      </c>
      <c r="M71" s="50">
        <v>4</v>
      </c>
      <c r="N71" s="68" t="s">
        <v>264</v>
      </c>
      <c r="O71" s="50"/>
      <c r="P71" s="68" t="s">
        <v>264</v>
      </c>
      <c r="Q71" s="50"/>
      <c r="R71" s="68" t="s">
        <v>264</v>
      </c>
      <c r="S71" s="50"/>
      <c r="T71" s="68" t="s">
        <v>264</v>
      </c>
      <c r="U71" s="50"/>
      <c r="V71" s="68" t="s">
        <v>264</v>
      </c>
      <c r="W71" s="50"/>
      <c r="X71" s="68" t="s">
        <v>264</v>
      </c>
      <c r="Y71" s="50"/>
      <c r="Z71" s="66">
        <v>4</v>
      </c>
      <c r="AA71" s="147">
        <f>SUM(G71+I71+K71+M71+O71+Q71+S71+U71+W71+Y71)</f>
        <v>9.5</v>
      </c>
      <c r="AB71" s="145">
        <v>19</v>
      </c>
      <c r="AC71" s="21"/>
      <c r="AD71" s="21"/>
      <c r="AE71" s="21"/>
      <c r="AF71" s="21"/>
      <c r="AG71" s="21"/>
      <c r="AH71" s="21"/>
    </row>
    <row r="72" spans="2:34" ht="12.75" customHeight="1" thickBot="1">
      <c r="B72" s="63"/>
      <c r="C72" s="65"/>
      <c r="D72" s="71"/>
      <c r="E72" s="73"/>
      <c r="F72" s="69"/>
      <c r="G72" s="51"/>
      <c r="H72" s="69"/>
      <c r="I72" s="51"/>
      <c r="J72" s="69"/>
      <c r="K72" s="51"/>
      <c r="L72" s="69"/>
      <c r="M72" s="51" t="s">
        <v>279</v>
      </c>
      <c r="N72" s="69"/>
      <c r="O72" s="51"/>
      <c r="P72" s="69"/>
      <c r="Q72" s="51"/>
      <c r="R72" s="69"/>
      <c r="S72" s="51"/>
      <c r="T72" s="69"/>
      <c r="U72" s="51"/>
      <c r="V72" s="69"/>
      <c r="W72" s="51"/>
      <c r="X72" s="69"/>
      <c r="Y72" s="51"/>
      <c r="Z72" s="67"/>
      <c r="AA72" s="83"/>
      <c r="AB72" s="99"/>
      <c r="AC72" s="21"/>
      <c r="AD72" s="21"/>
      <c r="AE72" s="21"/>
      <c r="AF72" s="21"/>
      <c r="AG72" s="21"/>
      <c r="AH72" s="21"/>
    </row>
    <row r="73" spans="2:34" ht="12.75" customHeight="1" thickTop="1">
      <c r="B73" s="62">
        <v>33</v>
      </c>
      <c r="C73" s="64" t="str">
        <f>VLOOKUP(B73,'пр.взв'!B71:E94,2,FALSE)</f>
        <v>БАЛЯСНИКОВ Роман Вадимович</v>
      </c>
      <c r="D73" s="70" t="str">
        <f>VLOOKUP(B73,'пр.взв'!B71:F148,3,FALSE)</f>
        <v>26.07.1997, 1р</v>
      </c>
      <c r="E73" s="72" t="str">
        <f>VLOOKUP(B73,'пр.взв'!B71:G148,4,FALSE)</f>
        <v>ПФО, Пензенская, Д</v>
      </c>
      <c r="F73" s="68">
        <v>32</v>
      </c>
      <c r="G73" s="50">
        <v>3</v>
      </c>
      <c r="H73" s="68">
        <v>31</v>
      </c>
      <c r="I73" s="50">
        <v>0</v>
      </c>
      <c r="J73" s="68">
        <v>35</v>
      </c>
      <c r="K73" s="50">
        <v>3</v>
      </c>
      <c r="L73" s="68" t="s">
        <v>264</v>
      </c>
      <c r="M73" s="50"/>
      <c r="N73" s="68" t="s">
        <v>264</v>
      </c>
      <c r="O73" s="50"/>
      <c r="P73" s="68" t="s">
        <v>264</v>
      </c>
      <c r="Q73" s="50"/>
      <c r="R73" s="68" t="s">
        <v>264</v>
      </c>
      <c r="S73" s="50"/>
      <c r="T73" s="68" t="s">
        <v>264</v>
      </c>
      <c r="U73" s="50"/>
      <c r="V73" s="68" t="s">
        <v>264</v>
      </c>
      <c r="W73" s="50"/>
      <c r="X73" s="68" t="s">
        <v>264</v>
      </c>
      <c r="Y73" s="50"/>
      <c r="Z73" s="66">
        <v>3</v>
      </c>
      <c r="AA73" s="126">
        <f>SUM(G73+I73+K73+M73+O73+Q73+S73+U73+W73+Y73)</f>
        <v>6</v>
      </c>
      <c r="AB73" s="145">
        <v>24</v>
      </c>
      <c r="AC73" s="21"/>
      <c r="AD73" s="21"/>
      <c r="AE73" s="21"/>
      <c r="AF73" s="21"/>
      <c r="AG73" s="21"/>
      <c r="AH73" s="21"/>
    </row>
    <row r="74" spans="2:34" ht="12.75" customHeight="1" thickBot="1">
      <c r="B74" s="63"/>
      <c r="C74" s="65"/>
      <c r="D74" s="71"/>
      <c r="E74" s="73"/>
      <c r="F74" s="69"/>
      <c r="G74" s="51"/>
      <c r="H74" s="69"/>
      <c r="I74" s="51" t="s">
        <v>273</v>
      </c>
      <c r="J74" s="69"/>
      <c r="K74" s="51"/>
      <c r="L74" s="69"/>
      <c r="M74" s="51"/>
      <c r="N74" s="69"/>
      <c r="O74" s="51"/>
      <c r="P74" s="69"/>
      <c r="Q74" s="51"/>
      <c r="R74" s="69"/>
      <c r="S74" s="51"/>
      <c r="T74" s="69"/>
      <c r="U74" s="51"/>
      <c r="V74" s="69"/>
      <c r="W74" s="51"/>
      <c r="X74" s="69"/>
      <c r="Y74" s="51"/>
      <c r="Z74" s="67"/>
      <c r="AA74" s="81"/>
      <c r="AB74" s="99"/>
      <c r="AC74" s="21"/>
      <c r="AD74" s="21"/>
      <c r="AE74" s="21"/>
      <c r="AF74" s="21"/>
      <c r="AG74" s="21"/>
      <c r="AH74" s="21"/>
    </row>
    <row r="75" spans="2:34" ht="12.75" customHeight="1" thickTop="1">
      <c r="B75" s="62">
        <v>34</v>
      </c>
      <c r="C75" s="64" t="str">
        <f>VLOOKUP(B75,'пр.взв'!B73:E96,2,FALSE)</f>
        <v>ЛЕЛЕКОВ Александр Витальевич</v>
      </c>
      <c r="D75" s="70" t="str">
        <f>VLOOKUP(B75,'пр.взв'!B73:F150,3,FALSE)</f>
        <v>18.02.1996, КМС</v>
      </c>
      <c r="E75" s="72" t="str">
        <f>VLOOKUP(B75,'пр.взв'!B73:G150,4,FALSE)</f>
        <v>УФО, Свердловская, В.Пышма</v>
      </c>
      <c r="F75" s="68">
        <v>35</v>
      </c>
      <c r="G75" s="50">
        <v>3</v>
      </c>
      <c r="H75" s="68">
        <v>36</v>
      </c>
      <c r="I75" s="50">
        <v>0</v>
      </c>
      <c r="J75" s="68">
        <v>32</v>
      </c>
      <c r="K75" s="50">
        <v>3</v>
      </c>
      <c r="L75" s="68" t="s">
        <v>264</v>
      </c>
      <c r="M75" s="50"/>
      <c r="N75" s="68" t="s">
        <v>264</v>
      </c>
      <c r="O75" s="50"/>
      <c r="P75" s="68" t="s">
        <v>264</v>
      </c>
      <c r="Q75" s="50"/>
      <c r="R75" s="68" t="s">
        <v>264</v>
      </c>
      <c r="S75" s="50"/>
      <c r="T75" s="68" t="s">
        <v>264</v>
      </c>
      <c r="U75" s="50"/>
      <c r="V75" s="68" t="s">
        <v>264</v>
      </c>
      <c r="W75" s="50"/>
      <c r="X75" s="68" t="s">
        <v>264</v>
      </c>
      <c r="Y75" s="50"/>
      <c r="Z75" s="66">
        <v>3</v>
      </c>
      <c r="AA75" s="126">
        <f>SUM(G75+I75+K75+M75+O75+Q75+S75+U75+W75+Y75)</f>
        <v>6</v>
      </c>
      <c r="AB75" s="145">
        <v>25</v>
      </c>
      <c r="AC75" s="21"/>
      <c r="AD75" s="21"/>
      <c r="AE75" s="21"/>
      <c r="AF75" s="21"/>
      <c r="AG75" s="21"/>
      <c r="AH75" s="21"/>
    </row>
    <row r="76" spans="2:34" ht="12.75" customHeight="1" thickBot="1">
      <c r="B76" s="63"/>
      <c r="C76" s="65"/>
      <c r="D76" s="71"/>
      <c r="E76" s="73"/>
      <c r="F76" s="69"/>
      <c r="G76" s="51"/>
      <c r="H76" s="69"/>
      <c r="I76" s="51" t="s">
        <v>274</v>
      </c>
      <c r="J76" s="69"/>
      <c r="K76" s="51"/>
      <c r="L76" s="69"/>
      <c r="M76" s="51"/>
      <c r="N76" s="69"/>
      <c r="O76" s="51"/>
      <c r="P76" s="69"/>
      <c r="Q76" s="51"/>
      <c r="R76" s="69"/>
      <c r="S76" s="51"/>
      <c r="T76" s="69"/>
      <c r="U76" s="51"/>
      <c r="V76" s="69"/>
      <c r="W76" s="51"/>
      <c r="X76" s="69"/>
      <c r="Y76" s="51"/>
      <c r="Z76" s="67"/>
      <c r="AA76" s="81"/>
      <c r="AB76" s="99"/>
      <c r="AC76" s="21"/>
      <c r="AD76" s="21"/>
      <c r="AE76" s="21"/>
      <c r="AF76" s="21"/>
      <c r="AG76" s="21"/>
      <c r="AH76" s="21"/>
    </row>
    <row r="77" spans="2:34" ht="12.75" customHeight="1" thickTop="1">
      <c r="B77" s="62">
        <v>35</v>
      </c>
      <c r="C77" s="64" t="str">
        <f>VLOOKUP(B77,'пр.взв'!B75:E98,2,FALSE)</f>
        <v>ЧАДИН Амыр Васильевич</v>
      </c>
      <c r="D77" s="70" t="str">
        <f>VLOOKUP(B77,'пр.взв'!B75:F152,3,FALSE)</f>
        <v>17.09.1996г. 1 р</v>
      </c>
      <c r="E77" s="72" t="str">
        <f>VLOOKUP(B77,'пр.взв'!B75:G152,4,FALSE)</f>
        <v>СФО, Р.Алтай, Г-Алтайск</v>
      </c>
      <c r="F77" s="68">
        <v>34</v>
      </c>
      <c r="G77" s="57">
        <v>2.5</v>
      </c>
      <c r="H77" s="68">
        <v>37</v>
      </c>
      <c r="I77" s="50">
        <v>3</v>
      </c>
      <c r="J77" s="68">
        <v>33</v>
      </c>
      <c r="K77" s="50">
        <v>2</v>
      </c>
      <c r="L77" s="68">
        <v>32</v>
      </c>
      <c r="M77" s="50">
        <v>0</v>
      </c>
      <c r="N77" s="68">
        <v>27</v>
      </c>
      <c r="O77" s="50">
        <v>2</v>
      </c>
      <c r="P77" s="68" t="s">
        <v>265</v>
      </c>
      <c r="Q77" s="50"/>
      <c r="R77" s="68">
        <v>39</v>
      </c>
      <c r="S77" s="50">
        <v>0</v>
      </c>
      <c r="T77" s="68"/>
      <c r="U77" s="50"/>
      <c r="V77" s="68">
        <v>22</v>
      </c>
      <c r="W77" s="50">
        <v>2</v>
      </c>
      <c r="X77" s="68">
        <v>21</v>
      </c>
      <c r="Y77" s="50">
        <v>2</v>
      </c>
      <c r="Z77" s="66" t="s">
        <v>284</v>
      </c>
      <c r="AA77" s="148">
        <v>1</v>
      </c>
      <c r="AB77" s="66">
        <v>1</v>
      </c>
      <c r="AC77" s="21"/>
      <c r="AD77" s="21"/>
      <c r="AE77" s="21"/>
      <c r="AF77" s="21"/>
      <c r="AG77" s="21"/>
      <c r="AH77" s="21"/>
    </row>
    <row r="78" spans="2:34" ht="12.75" customHeight="1" thickBot="1">
      <c r="B78" s="63"/>
      <c r="C78" s="65"/>
      <c r="D78" s="71"/>
      <c r="E78" s="73"/>
      <c r="F78" s="69"/>
      <c r="G78" s="51"/>
      <c r="H78" s="69"/>
      <c r="I78" s="51"/>
      <c r="J78" s="69"/>
      <c r="K78" s="51"/>
      <c r="L78" s="69"/>
      <c r="M78" s="51" t="s">
        <v>279</v>
      </c>
      <c r="N78" s="69"/>
      <c r="O78" s="51"/>
      <c r="P78" s="69"/>
      <c r="Q78" s="51"/>
      <c r="R78" s="69"/>
      <c r="S78" s="51" t="s">
        <v>282</v>
      </c>
      <c r="T78" s="69"/>
      <c r="U78" s="51"/>
      <c r="V78" s="69"/>
      <c r="W78" s="51"/>
      <c r="X78" s="69"/>
      <c r="Y78" s="51"/>
      <c r="Z78" s="67"/>
      <c r="AA78" s="124"/>
      <c r="AB78" s="67"/>
      <c r="AC78" s="21"/>
      <c r="AD78" s="21"/>
      <c r="AE78" s="21"/>
      <c r="AF78" s="21"/>
      <c r="AG78" s="21"/>
      <c r="AH78" s="21"/>
    </row>
    <row r="79" spans="2:34" ht="12.75" customHeight="1" thickTop="1">
      <c r="B79" s="62">
        <v>36</v>
      </c>
      <c r="C79" s="64" t="str">
        <f>VLOOKUP(B79,'пр.взв'!B77:E100,2,FALSE)</f>
        <v>ХАКУЙ Бислан Нурдинович</v>
      </c>
      <c r="D79" s="70" t="str">
        <f>VLOOKUP(B79,'пр.взв'!B77:F154,3,FALSE)</f>
        <v>24.06.1997 1р</v>
      </c>
      <c r="E79" s="72" t="str">
        <f>VLOOKUP(B79,'пр.взв'!B77:G154,4,FALSE)</f>
        <v> ЮФО, Адыгея</v>
      </c>
      <c r="F79" s="68">
        <v>37</v>
      </c>
      <c r="G79" s="50">
        <v>3</v>
      </c>
      <c r="H79" s="68">
        <v>34</v>
      </c>
      <c r="I79" s="50">
        <v>4</v>
      </c>
      <c r="J79" s="68" t="s">
        <v>264</v>
      </c>
      <c r="K79" s="50"/>
      <c r="L79" s="68" t="s">
        <v>264</v>
      </c>
      <c r="M79" s="50"/>
      <c r="N79" s="68" t="s">
        <v>264</v>
      </c>
      <c r="O79" s="50"/>
      <c r="P79" s="68" t="s">
        <v>264</v>
      </c>
      <c r="Q79" s="50"/>
      <c r="R79" s="68" t="s">
        <v>264</v>
      </c>
      <c r="S79" s="50"/>
      <c r="T79" s="68" t="s">
        <v>264</v>
      </c>
      <c r="U79" s="50"/>
      <c r="V79" s="68" t="s">
        <v>264</v>
      </c>
      <c r="W79" s="50"/>
      <c r="X79" s="68" t="s">
        <v>264</v>
      </c>
      <c r="Y79" s="50"/>
      <c r="Z79" s="66">
        <v>2</v>
      </c>
      <c r="AA79" s="126">
        <f>SUM(G79+I79+K79+M79+O79+Q79+S79+U79+W79+Y79)</f>
        <v>7</v>
      </c>
      <c r="AB79" s="145">
        <v>45</v>
      </c>
      <c r="AC79" s="21"/>
      <c r="AD79" s="21"/>
      <c r="AE79" s="21"/>
      <c r="AF79" s="21"/>
      <c r="AG79" s="21"/>
      <c r="AH79" s="21"/>
    </row>
    <row r="80" spans="2:34" ht="12.75" customHeight="1" thickBot="1">
      <c r="B80" s="63"/>
      <c r="C80" s="65"/>
      <c r="D80" s="71"/>
      <c r="E80" s="73"/>
      <c r="F80" s="69"/>
      <c r="G80" s="51"/>
      <c r="H80" s="69"/>
      <c r="I80" s="51" t="s">
        <v>274</v>
      </c>
      <c r="J80" s="69"/>
      <c r="K80" s="51"/>
      <c r="L80" s="69"/>
      <c r="M80" s="51"/>
      <c r="N80" s="69"/>
      <c r="O80" s="51"/>
      <c r="P80" s="69"/>
      <c r="Q80" s="51"/>
      <c r="R80" s="69"/>
      <c r="S80" s="51"/>
      <c r="T80" s="69"/>
      <c r="U80" s="51"/>
      <c r="V80" s="69"/>
      <c r="W80" s="51"/>
      <c r="X80" s="69"/>
      <c r="Y80" s="51"/>
      <c r="Z80" s="67"/>
      <c r="AA80" s="81"/>
      <c r="AB80" s="99"/>
      <c r="AC80" s="21"/>
      <c r="AD80" s="21"/>
      <c r="AE80" s="21"/>
      <c r="AF80" s="21"/>
      <c r="AG80" s="21"/>
      <c r="AH80" s="21"/>
    </row>
    <row r="81" spans="2:34" ht="12.75" customHeight="1" thickTop="1">
      <c r="B81" s="62">
        <v>37</v>
      </c>
      <c r="C81" s="64" t="str">
        <f>VLOOKUP(B81,'пр.взв'!B79:E102,2,FALSE)</f>
        <v>ИЛЬЯСОВ Умар Зайндиевич</v>
      </c>
      <c r="D81" s="70" t="str">
        <f>VLOOKUP(B81,'пр.взв'!B79:F156,3,FALSE)</f>
        <v>28.08.1997 КМС</v>
      </c>
      <c r="E81" s="72" t="str">
        <f>VLOOKUP(B81,'пр.взв'!B79:G156,4,FALSE)</f>
        <v>СКФО,Чеченская </v>
      </c>
      <c r="F81" s="68">
        <v>36</v>
      </c>
      <c r="G81" s="50">
        <v>1</v>
      </c>
      <c r="H81" s="68">
        <v>35</v>
      </c>
      <c r="I81" s="50">
        <v>1</v>
      </c>
      <c r="J81" s="68">
        <v>39</v>
      </c>
      <c r="K81" s="50">
        <v>3</v>
      </c>
      <c r="L81" s="68">
        <v>40</v>
      </c>
      <c r="M81" s="50">
        <v>2</v>
      </c>
      <c r="N81" s="68">
        <v>48</v>
      </c>
      <c r="O81" s="50">
        <v>3</v>
      </c>
      <c r="P81" s="68" t="s">
        <v>264</v>
      </c>
      <c r="Q81" s="50"/>
      <c r="R81" s="68" t="s">
        <v>264</v>
      </c>
      <c r="S81" s="50"/>
      <c r="T81" s="68" t="s">
        <v>264</v>
      </c>
      <c r="U81" s="50"/>
      <c r="V81" s="68" t="s">
        <v>264</v>
      </c>
      <c r="W81" s="50"/>
      <c r="X81" s="68" t="s">
        <v>264</v>
      </c>
      <c r="Y81" s="50"/>
      <c r="Z81" s="66">
        <v>5</v>
      </c>
      <c r="AA81" s="126">
        <f>SUM(G81+I81+K81+M81+O81+Q81+S81+U81+W81+Y81)</f>
        <v>10</v>
      </c>
      <c r="AB81" s="145">
        <v>11</v>
      </c>
      <c r="AC81" s="21"/>
      <c r="AD81" s="21"/>
      <c r="AE81" s="21"/>
      <c r="AF81" s="21"/>
      <c r="AG81" s="21"/>
      <c r="AH81" s="21"/>
    </row>
    <row r="82" spans="2:34" ht="12.75" customHeight="1" thickBot="1">
      <c r="B82" s="63"/>
      <c r="C82" s="65"/>
      <c r="D82" s="71"/>
      <c r="E82" s="73"/>
      <c r="F82" s="69"/>
      <c r="G82" s="51"/>
      <c r="H82" s="69"/>
      <c r="I82" s="51"/>
      <c r="J82" s="69"/>
      <c r="K82" s="51"/>
      <c r="L82" s="69"/>
      <c r="M82" s="51"/>
      <c r="N82" s="69"/>
      <c r="O82" s="51"/>
      <c r="P82" s="69"/>
      <c r="Q82" s="51"/>
      <c r="R82" s="69"/>
      <c r="S82" s="51"/>
      <c r="T82" s="69"/>
      <c r="U82" s="51"/>
      <c r="V82" s="69"/>
      <c r="W82" s="51"/>
      <c r="X82" s="69"/>
      <c r="Y82" s="51"/>
      <c r="Z82" s="67"/>
      <c r="AA82" s="81"/>
      <c r="AB82" s="99"/>
      <c r="AC82" s="21"/>
      <c r="AD82" s="21"/>
      <c r="AE82" s="21"/>
      <c r="AF82" s="21"/>
      <c r="AG82" s="21"/>
      <c r="AH82" s="21"/>
    </row>
    <row r="83" spans="2:34" ht="12.75" customHeight="1" thickTop="1">
      <c r="B83" s="62">
        <v>38</v>
      </c>
      <c r="C83" s="64" t="str">
        <f>VLOOKUP(B83,'пр.взв'!B81:E104,2,FALSE)</f>
        <v>ЧЕРНЫШЕВ Николай Николаевич</v>
      </c>
      <c r="D83" s="70" t="str">
        <f>VLOOKUP(B83,'пр.взв'!B81:F158,3,FALSE)</f>
        <v>24.03.1998 1р</v>
      </c>
      <c r="E83" s="72" t="str">
        <f>VLOOKUP(B83,'пр.взв'!B81:G158,4,FALSE)</f>
        <v>Санкт - Петербург</v>
      </c>
      <c r="F83" s="68">
        <v>39</v>
      </c>
      <c r="G83" s="50">
        <v>4</v>
      </c>
      <c r="H83" s="68">
        <v>40</v>
      </c>
      <c r="I83" s="50">
        <v>4</v>
      </c>
      <c r="J83" s="68" t="s">
        <v>264</v>
      </c>
      <c r="K83" s="50"/>
      <c r="L83" s="68" t="s">
        <v>264</v>
      </c>
      <c r="M83" s="50"/>
      <c r="N83" s="68" t="s">
        <v>264</v>
      </c>
      <c r="O83" s="50"/>
      <c r="P83" s="68" t="s">
        <v>264</v>
      </c>
      <c r="Q83" s="50"/>
      <c r="R83" s="68" t="s">
        <v>264</v>
      </c>
      <c r="S83" s="50"/>
      <c r="T83" s="68" t="s">
        <v>264</v>
      </c>
      <c r="U83" s="50"/>
      <c r="V83" s="68" t="s">
        <v>264</v>
      </c>
      <c r="W83" s="50"/>
      <c r="X83" s="68" t="s">
        <v>264</v>
      </c>
      <c r="Y83" s="50"/>
      <c r="Z83" s="66">
        <v>2</v>
      </c>
      <c r="AA83" s="126">
        <f>SUM(G83+I83+K83+M83+O83+Q83+S83+U83+W83+Y83)</f>
        <v>8</v>
      </c>
      <c r="AB83" s="145">
        <v>48</v>
      </c>
      <c r="AC83" s="21"/>
      <c r="AD83" s="21"/>
      <c r="AE83" s="21"/>
      <c r="AF83" s="21"/>
      <c r="AG83" s="21"/>
      <c r="AH83" s="21"/>
    </row>
    <row r="84" spans="2:34" ht="12.75" customHeight="1" thickBot="1">
      <c r="B84" s="63"/>
      <c r="C84" s="65"/>
      <c r="D84" s="71"/>
      <c r="E84" s="73"/>
      <c r="F84" s="69"/>
      <c r="G84" s="51" t="s">
        <v>266</v>
      </c>
      <c r="H84" s="69"/>
      <c r="I84" s="51" t="s">
        <v>275</v>
      </c>
      <c r="J84" s="69"/>
      <c r="K84" s="51"/>
      <c r="L84" s="69"/>
      <c r="M84" s="51"/>
      <c r="N84" s="69"/>
      <c r="O84" s="51"/>
      <c r="P84" s="69"/>
      <c r="Q84" s="51"/>
      <c r="R84" s="69"/>
      <c r="S84" s="51"/>
      <c r="T84" s="69"/>
      <c r="U84" s="51"/>
      <c r="V84" s="69"/>
      <c r="W84" s="51"/>
      <c r="X84" s="69"/>
      <c r="Y84" s="51"/>
      <c r="Z84" s="67"/>
      <c r="AA84" s="81"/>
      <c r="AB84" s="99"/>
      <c r="AC84" s="21"/>
      <c r="AD84" s="21"/>
      <c r="AE84" s="21"/>
      <c r="AF84" s="21"/>
      <c r="AG84" s="21"/>
      <c r="AH84" s="21"/>
    </row>
    <row r="85" spans="2:34" ht="12.75" customHeight="1" thickTop="1">
      <c r="B85" s="62">
        <v>39</v>
      </c>
      <c r="C85" s="64" t="str">
        <f>VLOOKUP(B85,'пр.взв'!B83:E106,2,FALSE)</f>
        <v>РЖАНОВ Владимир Анатольевич</v>
      </c>
      <c r="D85" s="70" t="str">
        <f>VLOOKUP(B85,'пр.взв'!B83:F160,3,FALSE)</f>
        <v>09.04.1996 КМС</v>
      </c>
      <c r="E85" s="72" t="str">
        <f>VLOOKUP(B85,'пр.взв'!B83:G160,4,FALSE)</f>
        <v>ЦФО, Московская, Можайск</v>
      </c>
      <c r="F85" s="68">
        <v>38</v>
      </c>
      <c r="G85" s="50">
        <v>0</v>
      </c>
      <c r="H85" s="68">
        <v>41</v>
      </c>
      <c r="I85" s="50">
        <v>2</v>
      </c>
      <c r="J85" s="68">
        <v>37</v>
      </c>
      <c r="K85" s="57">
        <v>2.5</v>
      </c>
      <c r="L85" s="68">
        <v>42</v>
      </c>
      <c r="M85" s="50">
        <v>2</v>
      </c>
      <c r="N85" s="68" t="s">
        <v>265</v>
      </c>
      <c r="O85" s="50"/>
      <c r="P85" s="68">
        <v>50</v>
      </c>
      <c r="Q85" s="50">
        <v>2</v>
      </c>
      <c r="R85" s="68"/>
      <c r="S85" s="50"/>
      <c r="T85" s="68"/>
      <c r="U85" s="50"/>
      <c r="V85" s="68">
        <v>35</v>
      </c>
      <c r="W85" s="50">
        <v>4</v>
      </c>
      <c r="X85" s="68">
        <v>21</v>
      </c>
      <c r="Y85" s="50">
        <v>3</v>
      </c>
      <c r="Z85" s="66" t="s">
        <v>284</v>
      </c>
      <c r="AA85" s="148">
        <v>2</v>
      </c>
      <c r="AB85" s="66">
        <v>3</v>
      </c>
      <c r="AC85" s="21"/>
      <c r="AD85" s="21"/>
      <c r="AE85" s="21"/>
      <c r="AF85" s="21"/>
      <c r="AG85" s="21"/>
      <c r="AH85" s="21"/>
    </row>
    <row r="86" spans="2:34" ht="12.75" customHeight="1" thickBot="1">
      <c r="B86" s="63"/>
      <c r="C86" s="65"/>
      <c r="D86" s="71"/>
      <c r="E86" s="73"/>
      <c r="F86" s="69"/>
      <c r="G86" s="51" t="s">
        <v>266</v>
      </c>
      <c r="H86" s="69"/>
      <c r="I86" s="51"/>
      <c r="J86" s="69"/>
      <c r="K86" s="51"/>
      <c r="L86" s="69"/>
      <c r="M86" s="51"/>
      <c r="N86" s="69"/>
      <c r="O86" s="51"/>
      <c r="P86" s="69"/>
      <c r="Q86" s="51"/>
      <c r="R86" s="69"/>
      <c r="S86" s="51"/>
      <c r="T86" s="69"/>
      <c r="U86" s="51"/>
      <c r="V86" s="69"/>
      <c r="W86" s="51" t="s">
        <v>270</v>
      </c>
      <c r="X86" s="69"/>
      <c r="Y86" s="51"/>
      <c r="Z86" s="67"/>
      <c r="AA86" s="124"/>
      <c r="AB86" s="67"/>
      <c r="AC86" s="21"/>
      <c r="AD86" s="21"/>
      <c r="AE86" s="21"/>
      <c r="AF86" s="21"/>
      <c r="AG86" s="21"/>
      <c r="AH86" s="21"/>
    </row>
    <row r="87" spans="2:34" ht="12.75" customHeight="1" thickTop="1">
      <c r="B87" s="62">
        <v>40</v>
      </c>
      <c r="C87" s="64" t="str">
        <f>VLOOKUP(B87,'пр.взв'!B85:E108,2,FALSE)</f>
        <v>СТЕПАНЦЕВ Алексей Сергеевич </v>
      </c>
      <c r="D87" s="70" t="str">
        <f>VLOOKUP(B87,'пр.взв'!B85:F162,3,FALSE)</f>
        <v>27.02.1997 1р</v>
      </c>
      <c r="E87" s="72" t="str">
        <f>VLOOKUP(B87,'пр.взв'!B85:G162,4,FALSE)</f>
        <v>ЮФО, Ростовская обл.</v>
      </c>
      <c r="F87" s="68">
        <v>41</v>
      </c>
      <c r="G87" s="50">
        <v>1</v>
      </c>
      <c r="H87" s="68">
        <v>38</v>
      </c>
      <c r="I87" s="50">
        <v>0</v>
      </c>
      <c r="J87" s="68">
        <v>42</v>
      </c>
      <c r="K87" s="50">
        <v>3</v>
      </c>
      <c r="L87" s="68">
        <v>37</v>
      </c>
      <c r="M87" s="50">
        <v>3</v>
      </c>
      <c r="N87" s="68" t="s">
        <v>264</v>
      </c>
      <c r="O87" s="50"/>
      <c r="P87" s="68" t="s">
        <v>264</v>
      </c>
      <c r="Q87" s="50"/>
      <c r="R87" s="68" t="s">
        <v>264</v>
      </c>
      <c r="S87" s="50"/>
      <c r="T87" s="68" t="s">
        <v>264</v>
      </c>
      <c r="U87" s="50"/>
      <c r="V87" s="68" t="s">
        <v>264</v>
      </c>
      <c r="W87" s="50"/>
      <c r="X87" s="68" t="s">
        <v>264</v>
      </c>
      <c r="Y87" s="50"/>
      <c r="Z87" s="66">
        <v>4</v>
      </c>
      <c r="AA87" s="126">
        <f>SUM(G87+I87+K87+M87+O87+Q87+S87+U87+W87+Y87)</f>
        <v>7</v>
      </c>
      <c r="AB87" s="145">
        <v>16</v>
      </c>
      <c r="AC87" s="21"/>
      <c r="AD87" s="21"/>
      <c r="AE87" s="21"/>
      <c r="AF87" s="21"/>
      <c r="AG87" s="21"/>
      <c r="AH87" s="21"/>
    </row>
    <row r="88" spans="2:34" ht="12.75" customHeight="1" thickBot="1">
      <c r="B88" s="63"/>
      <c r="C88" s="65"/>
      <c r="D88" s="71"/>
      <c r="E88" s="73"/>
      <c r="F88" s="69"/>
      <c r="G88" s="51"/>
      <c r="H88" s="69"/>
      <c r="I88" s="51" t="s">
        <v>275</v>
      </c>
      <c r="J88" s="69"/>
      <c r="K88" s="51"/>
      <c r="L88" s="69"/>
      <c r="M88" s="51"/>
      <c r="N88" s="69"/>
      <c r="O88" s="51"/>
      <c r="P88" s="69"/>
      <c r="Q88" s="51"/>
      <c r="R88" s="69"/>
      <c r="S88" s="51"/>
      <c r="T88" s="69"/>
      <c r="U88" s="51"/>
      <c r="V88" s="69"/>
      <c r="W88" s="51"/>
      <c r="X88" s="69"/>
      <c r="Y88" s="51"/>
      <c r="Z88" s="67"/>
      <c r="AA88" s="81"/>
      <c r="AB88" s="99"/>
      <c r="AC88" s="21"/>
      <c r="AD88" s="21"/>
      <c r="AE88" s="21"/>
      <c r="AF88" s="21"/>
      <c r="AG88" s="21"/>
      <c r="AH88" s="21"/>
    </row>
    <row r="89" spans="2:34" ht="12.75" customHeight="1" thickTop="1">
      <c r="B89" s="62">
        <v>41</v>
      </c>
      <c r="C89" s="64" t="str">
        <f>VLOOKUP(B89,'пр.взв'!B87:E110,2,FALSE)</f>
        <v>КРЫТОВ Владимир Сергеевич</v>
      </c>
      <c r="D89" s="70" t="str">
        <f>VLOOKUP(B89,'пр.взв'!B87:F164,3,FALSE)</f>
        <v>14.09.1996, 1р</v>
      </c>
      <c r="E89" s="72" t="str">
        <f>VLOOKUP(B89,'пр.взв'!B87:G164,4,FALSE)</f>
        <v>ПФО, Самарская, Самара</v>
      </c>
      <c r="F89" s="68">
        <v>40</v>
      </c>
      <c r="G89" s="50">
        <v>3</v>
      </c>
      <c r="H89" s="68">
        <v>39</v>
      </c>
      <c r="I89" s="50">
        <v>3</v>
      </c>
      <c r="J89" s="68" t="s">
        <v>264</v>
      </c>
      <c r="K89" s="50"/>
      <c r="L89" s="68" t="s">
        <v>264</v>
      </c>
      <c r="M89" s="50"/>
      <c r="N89" s="68" t="s">
        <v>264</v>
      </c>
      <c r="O89" s="50"/>
      <c r="P89" s="68" t="s">
        <v>264</v>
      </c>
      <c r="Q89" s="50"/>
      <c r="R89" s="68" t="s">
        <v>264</v>
      </c>
      <c r="S89" s="50"/>
      <c r="T89" s="68" t="s">
        <v>264</v>
      </c>
      <c r="U89" s="50"/>
      <c r="V89" s="68" t="s">
        <v>264</v>
      </c>
      <c r="W89" s="50"/>
      <c r="X89" s="68" t="s">
        <v>264</v>
      </c>
      <c r="Y89" s="50"/>
      <c r="Z89" s="66">
        <v>2</v>
      </c>
      <c r="AA89" s="126">
        <f>SUM(G89+I89+K89+M89+O89+Q89+S89+U89+W89+Y89)</f>
        <v>6</v>
      </c>
      <c r="AB89" s="145">
        <v>40</v>
      </c>
      <c r="AC89" s="21"/>
      <c r="AD89" s="21"/>
      <c r="AE89" s="21"/>
      <c r="AF89" s="21"/>
      <c r="AG89" s="21"/>
      <c r="AH89" s="21"/>
    </row>
    <row r="90" spans="2:34" ht="12.75" customHeight="1" thickBot="1">
      <c r="B90" s="63"/>
      <c r="C90" s="65"/>
      <c r="D90" s="71"/>
      <c r="E90" s="73"/>
      <c r="F90" s="69"/>
      <c r="G90" s="51"/>
      <c r="H90" s="69"/>
      <c r="I90" s="51"/>
      <c r="J90" s="69"/>
      <c r="K90" s="51"/>
      <c r="L90" s="69"/>
      <c r="M90" s="51"/>
      <c r="N90" s="69"/>
      <c r="O90" s="51"/>
      <c r="P90" s="69"/>
      <c r="Q90" s="51"/>
      <c r="R90" s="69"/>
      <c r="S90" s="51"/>
      <c r="T90" s="69"/>
      <c r="U90" s="51"/>
      <c r="V90" s="69"/>
      <c r="W90" s="51"/>
      <c r="X90" s="69"/>
      <c r="Y90" s="51"/>
      <c r="Z90" s="67"/>
      <c r="AA90" s="81"/>
      <c r="AB90" s="99"/>
      <c r="AC90" s="21"/>
      <c r="AD90" s="21"/>
      <c r="AE90" s="21"/>
      <c r="AF90" s="21"/>
      <c r="AG90" s="21"/>
      <c r="AH90" s="21"/>
    </row>
    <row r="91" spans="2:34" ht="12.75" customHeight="1" thickTop="1">
      <c r="B91" s="62">
        <v>42</v>
      </c>
      <c r="C91" s="64" t="str">
        <f>VLOOKUP(B91,'пр.взв'!B89:E112,2,FALSE)</f>
        <v>МУГУЛОВ Каир Акимханович </v>
      </c>
      <c r="D91" s="70" t="str">
        <f>VLOOKUP(B91,'пр.взв'!B89:F166,3,FALSE)</f>
        <v>06.01.1996 КМС </v>
      </c>
      <c r="E91" s="72" t="str">
        <f>VLOOKUP(B91,'пр.взв'!B89:G166,4,FALSE)</f>
        <v>СЗФО, Р. Коми</v>
      </c>
      <c r="F91" s="68">
        <v>43</v>
      </c>
      <c r="G91" s="50">
        <v>0</v>
      </c>
      <c r="H91" s="68">
        <v>44</v>
      </c>
      <c r="I91" s="50">
        <v>1</v>
      </c>
      <c r="J91" s="68">
        <v>40</v>
      </c>
      <c r="K91" s="50">
        <v>2</v>
      </c>
      <c r="L91" s="68">
        <v>39</v>
      </c>
      <c r="M91" s="50">
        <v>3</v>
      </c>
      <c r="N91" s="68" t="s">
        <v>264</v>
      </c>
      <c r="O91" s="50"/>
      <c r="P91" s="68" t="s">
        <v>264</v>
      </c>
      <c r="Q91" s="50"/>
      <c r="R91" s="68" t="s">
        <v>264</v>
      </c>
      <c r="S91" s="50"/>
      <c r="T91" s="68" t="s">
        <v>264</v>
      </c>
      <c r="U91" s="50"/>
      <c r="V91" s="68" t="s">
        <v>264</v>
      </c>
      <c r="W91" s="50"/>
      <c r="X91" s="68" t="s">
        <v>264</v>
      </c>
      <c r="Y91" s="50"/>
      <c r="Z91" s="66">
        <v>4</v>
      </c>
      <c r="AA91" s="126">
        <f>SUM(G91+I91+K91+M91+O91+Q91+S91+U91+W91+Y91)</f>
        <v>6</v>
      </c>
      <c r="AB91" s="145">
        <v>12</v>
      </c>
      <c r="AC91" s="21"/>
      <c r="AD91" s="21"/>
      <c r="AE91" s="21"/>
      <c r="AF91" s="21"/>
      <c r="AG91" s="21"/>
      <c r="AH91" s="21"/>
    </row>
    <row r="92" spans="2:34" ht="12.75" customHeight="1" thickBot="1">
      <c r="B92" s="63"/>
      <c r="C92" s="65"/>
      <c r="D92" s="71"/>
      <c r="E92" s="73"/>
      <c r="F92" s="69"/>
      <c r="G92" s="51" t="s">
        <v>272</v>
      </c>
      <c r="H92" s="69"/>
      <c r="I92" s="51"/>
      <c r="J92" s="69"/>
      <c r="K92" s="51"/>
      <c r="L92" s="69"/>
      <c r="M92" s="51"/>
      <c r="N92" s="69"/>
      <c r="O92" s="51"/>
      <c r="P92" s="69"/>
      <c r="Q92" s="51"/>
      <c r="R92" s="69"/>
      <c r="S92" s="51"/>
      <c r="T92" s="69"/>
      <c r="U92" s="51"/>
      <c r="V92" s="69"/>
      <c r="W92" s="51"/>
      <c r="X92" s="69"/>
      <c r="Y92" s="51"/>
      <c r="Z92" s="67"/>
      <c r="AA92" s="81"/>
      <c r="AB92" s="99"/>
      <c r="AC92" s="21"/>
      <c r="AD92" s="21"/>
      <c r="AE92" s="21"/>
      <c r="AF92" s="21"/>
      <c r="AG92" s="21"/>
      <c r="AH92" s="21"/>
    </row>
    <row r="93" spans="2:34" ht="12.75" customHeight="1" thickTop="1">
      <c r="B93" s="62">
        <v>43</v>
      </c>
      <c r="C93" s="64" t="str">
        <f>VLOOKUP(B93,'пр.взв'!B91:E114,2,FALSE)</f>
        <v>КАРЦЕВ Сергей Романович </v>
      </c>
      <c r="D93" s="70" t="str">
        <f>VLOOKUP(B93,'пр.взв'!B91:F168,3,FALSE)</f>
        <v>01.12.1996 КМС </v>
      </c>
      <c r="E93" s="72" t="str">
        <f>VLOOKUP(B93,'пр.взв'!B91:G168,4,FALSE)</f>
        <v>ЦФО, Тульская обл.</v>
      </c>
      <c r="F93" s="68">
        <v>42</v>
      </c>
      <c r="G93" s="50">
        <v>4</v>
      </c>
      <c r="H93" s="68">
        <v>45</v>
      </c>
      <c r="I93" s="50">
        <v>3</v>
      </c>
      <c r="J93" s="68" t="s">
        <v>264</v>
      </c>
      <c r="K93" s="50"/>
      <c r="L93" s="68" t="s">
        <v>264</v>
      </c>
      <c r="M93" s="50"/>
      <c r="N93" s="68" t="s">
        <v>264</v>
      </c>
      <c r="O93" s="50"/>
      <c r="P93" s="68" t="s">
        <v>264</v>
      </c>
      <c r="Q93" s="50"/>
      <c r="R93" s="68" t="s">
        <v>264</v>
      </c>
      <c r="S93" s="50"/>
      <c r="T93" s="68" t="s">
        <v>264</v>
      </c>
      <c r="U93" s="50"/>
      <c r="V93" s="68" t="s">
        <v>264</v>
      </c>
      <c r="W93" s="50"/>
      <c r="X93" s="68" t="s">
        <v>264</v>
      </c>
      <c r="Y93" s="50"/>
      <c r="Z93" s="66">
        <v>2</v>
      </c>
      <c r="AA93" s="126">
        <f>SUM(G93+I93+K93+M93+O93+Q93+S93+U93+W93+Y93)</f>
        <v>7</v>
      </c>
      <c r="AB93" s="145">
        <v>47</v>
      </c>
      <c r="AC93" s="21"/>
      <c r="AD93" s="21"/>
      <c r="AE93" s="21"/>
      <c r="AF93" s="21"/>
      <c r="AG93" s="21"/>
      <c r="AH93" s="21"/>
    </row>
    <row r="94" spans="2:34" ht="12.75" customHeight="1" thickBot="1">
      <c r="B94" s="63"/>
      <c r="C94" s="65"/>
      <c r="D94" s="71"/>
      <c r="E94" s="73"/>
      <c r="F94" s="69"/>
      <c r="G94" s="51" t="s">
        <v>272</v>
      </c>
      <c r="H94" s="69"/>
      <c r="I94" s="51"/>
      <c r="J94" s="69"/>
      <c r="K94" s="51"/>
      <c r="L94" s="69"/>
      <c r="M94" s="51"/>
      <c r="N94" s="69"/>
      <c r="O94" s="51"/>
      <c r="P94" s="69"/>
      <c r="Q94" s="51"/>
      <c r="R94" s="69"/>
      <c r="S94" s="51"/>
      <c r="T94" s="69"/>
      <c r="U94" s="51"/>
      <c r="V94" s="69"/>
      <c r="W94" s="51"/>
      <c r="X94" s="69"/>
      <c r="Y94" s="51"/>
      <c r="Z94" s="67"/>
      <c r="AA94" s="81"/>
      <c r="AB94" s="99"/>
      <c r="AC94" s="21"/>
      <c r="AD94" s="21"/>
      <c r="AE94" s="21"/>
      <c r="AF94" s="21"/>
      <c r="AG94" s="21"/>
      <c r="AH94" s="21"/>
    </row>
    <row r="95" spans="2:34" ht="12.75" customHeight="1" thickTop="1">
      <c r="B95" s="62">
        <v>44</v>
      </c>
      <c r="C95" s="64" t="str">
        <f>VLOOKUP(B95,'пр.взв'!B93:E116,2,FALSE)</f>
        <v>БЕССОНОВ Дмитрий Евгеньевич</v>
      </c>
      <c r="D95" s="70" t="str">
        <f>VLOOKUP(B95,'пр.взв'!B93:F170,3,FALSE)</f>
        <v>05.01.1998, 1р</v>
      </c>
      <c r="E95" s="72" t="str">
        <f>VLOOKUP(B95,'пр.взв'!B93:G170,4,FALSE)</f>
        <v>УФО, Свердловская, Арти</v>
      </c>
      <c r="F95" s="68">
        <v>45</v>
      </c>
      <c r="G95" s="50">
        <v>3</v>
      </c>
      <c r="H95" s="68">
        <v>42</v>
      </c>
      <c r="I95" s="50">
        <v>3</v>
      </c>
      <c r="J95" s="68" t="s">
        <v>264</v>
      </c>
      <c r="K95" s="50"/>
      <c r="L95" s="68" t="s">
        <v>264</v>
      </c>
      <c r="M95" s="50"/>
      <c r="N95" s="68" t="s">
        <v>264</v>
      </c>
      <c r="O95" s="50"/>
      <c r="P95" s="68" t="s">
        <v>264</v>
      </c>
      <c r="Q95" s="50"/>
      <c r="R95" s="68" t="s">
        <v>264</v>
      </c>
      <c r="S95" s="50"/>
      <c r="T95" s="68" t="s">
        <v>264</v>
      </c>
      <c r="U95" s="50"/>
      <c r="V95" s="68" t="s">
        <v>264</v>
      </c>
      <c r="W95" s="50"/>
      <c r="X95" s="68" t="s">
        <v>264</v>
      </c>
      <c r="Y95" s="50"/>
      <c r="Z95" s="66">
        <v>2</v>
      </c>
      <c r="AA95" s="126">
        <f>SUM(G95+I95+K95+M95+O95+Q95+S95+U95+W95+Y95)</f>
        <v>6</v>
      </c>
      <c r="AB95" s="145">
        <v>39</v>
      </c>
      <c r="AC95" s="21"/>
      <c r="AD95" s="21"/>
      <c r="AE95" s="21"/>
      <c r="AF95" s="21"/>
      <c r="AG95" s="21"/>
      <c r="AH95" s="21"/>
    </row>
    <row r="96" spans="2:34" ht="12.75" customHeight="1" thickBot="1">
      <c r="B96" s="63"/>
      <c r="C96" s="65"/>
      <c r="D96" s="71"/>
      <c r="E96" s="73"/>
      <c r="F96" s="69"/>
      <c r="G96" s="51"/>
      <c r="H96" s="69"/>
      <c r="I96" s="51"/>
      <c r="J96" s="69"/>
      <c r="K96" s="51"/>
      <c r="L96" s="69"/>
      <c r="M96" s="51"/>
      <c r="N96" s="69"/>
      <c r="O96" s="51"/>
      <c r="P96" s="69"/>
      <c r="Q96" s="51"/>
      <c r="R96" s="69"/>
      <c r="S96" s="51"/>
      <c r="T96" s="69"/>
      <c r="U96" s="51"/>
      <c r="V96" s="69"/>
      <c r="W96" s="51"/>
      <c r="X96" s="69"/>
      <c r="Y96" s="51"/>
      <c r="Z96" s="67"/>
      <c r="AA96" s="81"/>
      <c r="AB96" s="99"/>
      <c r="AC96" s="21"/>
      <c r="AD96" s="21"/>
      <c r="AE96" s="21"/>
      <c r="AF96" s="21"/>
      <c r="AG96" s="21"/>
      <c r="AH96" s="21"/>
    </row>
    <row r="97" spans="2:34" ht="12.75" customHeight="1" thickTop="1">
      <c r="B97" s="62">
        <v>45</v>
      </c>
      <c r="C97" s="64" t="str">
        <f>VLOOKUP(B97,'пр.взв'!B95:E118,2,FALSE)</f>
        <v>НИКОЛАЕВ Андрей Николаевич</v>
      </c>
      <c r="D97" s="70" t="str">
        <f>VLOOKUP(B97,'пр.взв'!B95:F172,3,FALSE)</f>
        <v>07.01.1997, 1р</v>
      </c>
      <c r="E97" s="72" t="str">
        <f>VLOOKUP(B97,'пр.взв'!B95:G172,4,FALSE)</f>
        <v>ПФО, Чувашская Р., Чебоксары</v>
      </c>
      <c r="F97" s="68">
        <v>44</v>
      </c>
      <c r="G97" s="50">
        <v>2</v>
      </c>
      <c r="H97" s="68">
        <v>43</v>
      </c>
      <c r="I97" s="50">
        <v>1</v>
      </c>
      <c r="J97" s="68">
        <v>47</v>
      </c>
      <c r="K97" s="50">
        <v>1</v>
      </c>
      <c r="L97" s="68" t="s">
        <v>265</v>
      </c>
      <c r="M97" s="50"/>
      <c r="N97" s="68">
        <v>50</v>
      </c>
      <c r="O97" s="50">
        <v>4</v>
      </c>
      <c r="P97" s="68" t="s">
        <v>264</v>
      </c>
      <c r="Q97" s="50"/>
      <c r="R97" s="68" t="s">
        <v>264</v>
      </c>
      <c r="S97" s="50"/>
      <c r="T97" s="68" t="s">
        <v>264</v>
      </c>
      <c r="U97" s="50"/>
      <c r="V97" s="68" t="s">
        <v>264</v>
      </c>
      <c r="W97" s="50"/>
      <c r="X97" s="68" t="s">
        <v>264</v>
      </c>
      <c r="Y97" s="50"/>
      <c r="Z97" s="66">
        <v>5</v>
      </c>
      <c r="AA97" s="126">
        <f>SUM(G97+I97+K97+M97+O97+Q97+S97+U97+W97+Y97)</f>
        <v>8</v>
      </c>
      <c r="AB97" s="145">
        <v>9</v>
      </c>
      <c r="AC97" s="21"/>
      <c r="AD97" s="21"/>
      <c r="AE97" s="21"/>
      <c r="AF97" s="21"/>
      <c r="AG97" s="21"/>
      <c r="AH97" s="21"/>
    </row>
    <row r="98" spans="2:34" ht="12.75" customHeight="1" thickBot="1">
      <c r="B98" s="63"/>
      <c r="C98" s="65"/>
      <c r="D98" s="71"/>
      <c r="E98" s="73"/>
      <c r="F98" s="69"/>
      <c r="G98" s="51"/>
      <c r="H98" s="69"/>
      <c r="I98" s="51"/>
      <c r="J98" s="69"/>
      <c r="K98" s="51"/>
      <c r="L98" s="69"/>
      <c r="M98" s="51"/>
      <c r="N98" s="69"/>
      <c r="O98" s="51" t="s">
        <v>283</v>
      </c>
      <c r="P98" s="69"/>
      <c r="Q98" s="51"/>
      <c r="R98" s="69"/>
      <c r="S98" s="51"/>
      <c r="T98" s="69"/>
      <c r="U98" s="51"/>
      <c r="V98" s="69"/>
      <c r="W98" s="51"/>
      <c r="X98" s="69"/>
      <c r="Y98" s="51"/>
      <c r="Z98" s="67"/>
      <c r="AA98" s="81"/>
      <c r="AB98" s="99"/>
      <c r="AC98" s="21"/>
      <c r="AD98" s="21"/>
      <c r="AE98" s="21"/>
      <c r="AF98" s="21"/>
      <c r="AG98" s="21"/>
      <c r="AH98" s="21"/>
    </row>
    <row r="99" spans="2:34" ht="12.75" customHeight="1" thickTop="1">
      <c r="B99" s="62">
        <v>46</v>
      </c>
      <c r="C99" s="64" t="str">
        <f>VLOOKUP(B99,'пр.взв'!B97:E120,2,FALSE)</f>
        <v>ПАЗЮК Алексей Николаевич </v>
      </c>
      <c r="D99" s="70" t="str">
        <f>VLOOKUP(B99,'пр.взв'!B97:F174,3,FALSE)</f>
        <v>27.08.1997 1р</v>
      </c>
      <c r="E99" s="72" t="str">
        <f>VLOOKUP(B99,'пр.взв'!B97:G174,4,FALSE)</f>
        <v>ПФО, Нижнегородская обл.</v>
      </c>
      <c r="F99" s="68">
        <v>47</v>
      </c>
      <c r="G99" s="50">
        <v>3</v>
      </c>
      <c r="H99" s="68">
        <v>48</v>
      </c>
      <c r="I99" s="50">
        <v>3</v>
      </c>
      <c r="J99" s="68" t="s">
        <v>264</v>
      </c>
      <c r="K99" s="50"/>
      <c r="L99" s="68" t="s">
        <v>264</v>
      </c>
      <c r="M99" s="50"/>
      <c r="N99" s="68" t="s">
        <v>264</v>
      </c>
      <c r="O99" s="50"/>
      <c r="P99" s="68" t="s">
        <v>264</v>
      </c>
      <c r="Q99" s="50"/>
      <c r="R99" s="68" t="s">
        <v>264</v>
      </c>
      <c r="S99" s="50"/>
      <c r="T99" s="68" t="s">
        <v>264</v>
      </c>
      <c r="U99" s="50"/>
      <c r="V99" s="68" t="s">
        <v>264</v>
      </c>
      <c r="W99" s="50"/>
      <c r="X99" s="68" t="s">
        <v>264</v>
      </c>
      <c r="Y99" s="50"/>
      <c r="Z99" s="66">
        <v>2</v>
      </c>
      <c r="AA99" s="126">
        <f>SUM(G99+I99+K99+M99+O99+Q99+S99+U99+W99+Y99)</f>
        <v>6</v>
      </c>
      <c r="AB99" s="145">
        <v>38</v>
      </c>
      <c r="AC99" s="21"/>
      <c r="AD99" s="21"/>
      <c r="AE99" s="21"/>
      <c r="AF99" s="21"/>
      <c r="AG99" s="21"/>
      <c r="AH99" s="21"/>
    </row>
    <row r="100" spans="2:34" ht="12.75" customHeight="1" thickBot="1">
      <c r="B100" s="63"/>
      <c r="C100" s="65"/>
      <c r="D100" s="71"/>
      <c r="E100" s="73"/>
      <c r="F100" s="69"/>
      <c r="G100" s="51"/>
      <c r="H100" s="69"/>
      <c r="I100" s="51"/>
      <c r="J100" s="69"/>
      <c r="K100" s="51"/>
      <c r="L100" s="69"/>
      <c r="M100" s="51"/>
      <c r="N100" s="69"/>
      <c r="O100" s="51"/>
      <c r="P100" s="69"/>
      <c r="Q100" s="51"/>
      <c r="R100" s="69"/>
      <c r="S100" s="51"/>
      <c r="T100" s="69"/>
      <c r="U100" s="51"/>
      <c r="V100" s="69"/>
      <c r="W100" s="51"/>
      <c r="X100" s="69"/>
      <c r="Y100" s="51"/>
      <c r="Z100" s="67"/>
      <c r="AA100" s="81"/>
      <c r="AB100" s="99"/>
      <c r="AC100" s="21"/>
      <c r="AD100" s="21"/>
      <c r="AE100" s="21"/>
      <c r="AF100" s="21"/>
      <c r="AG100" s="21"/>
      <c r="AH100" s="21"/>
    </row>
    <row r="101" spans="2:34" ht="12.75" customHeight="1" thickTop="1">
      <c r="B101" s="62">
        <v>47</v>
      </c>
      <c r="C101" s="64" t="str">
        <f>VLOOKUP(B101,'пр.взв'!B99:E122,2,FALSE)</f>
        <v>РАДЖАБОВ Рамазан Алиханович</v>
      </c>
      <c r="D101" s="70" t="str">
        <f>VLOOKUP(B101,'пр.взв'!B99:F176,3,FALSE)</f>
        <v>14.02.1996 КМС</v>
      </c>
      <c r="E101" s="72" t="str">
        <f>VLOOKUP(B101,'пр.взв'!B99:G176,4,FALSE)</f>
        <v>СКФО,  Дагестан , Махачкала</v>
      </c>
      <c r="F101" s="68">
        <v>46</v>
      </c>
      <c r="G101" s="50">
        <v>1</v>
      </c>
      <c r="H101" s="68">
        <v>50</v>
      </c>
      <c r="I101" s="50">
        <v>4</v>
      </c>
      <c r="J101" s="68">
        <v>45</v>
      </c>
      <c r="K101" s="50">
        <v>3</v>
      </c>
      <c r="L101" s="68" t="s">
        <v>264</v>
      </c>
      <c r="M101" s="50"/>
      <c r="N101" s="68" t="s">
        <v>264</v>
      </c>
      <c r="O101" s="50"/>
      <c r="P101" s="68" t="s">
        <v>264</v>
      </c>
      <c r="Q101" s="50"/>
      <c r="R101" s="68" t="s">
        <v>264</v>
      </c>
      <c r="S101" s="50"/>
      <c r="T101" s="68" t="s">
        <v>264</v>
      </c>
      <c r="U101" s="50"/>
      <c r="V101" s="68" t="s">
        <v>264</v>
      </c>
      <c r="W101" s="50"/>
      <c r="X101" s="68" t="s">
        <v>264</v>
      </c>
      <c r="Y101" s="50"/>
      <c r="Z101" s="66">
        <v>3</v>
      </c>
      <c r="AA101" s="126">
        <f>SUM(G101+I101+K101+M101+O101+Q101+S101+U101+W101+Y101)</f>
        <v>8</v>
      </c>
      <c r="AB101" s="145">
        <v>31</v>
      </c>
      <c r="AC101" s="21"/>
      <c r="AD101" s="21"/>
      <c r="AE101" s="21"/>
      <c r="AF101" s="21"/>
      <c r="AG101" s="21"/>
      <c r="AH101" s="21"/>
    </row>
    <row r="102" spans="2:34" ht="12.75" customHeight="1" thickBot="1">
      <c r="B102" s="63"/>
      <c r="C102" s="65"/>
      <c r="D102" s="71"/>
      <c r="E102" s="73"/>
      <c r="F102" s="69"/>
      <c r="G102" s="51"/>
      <c r="H102" s="69"/>
      <c r="I102" s="51" t="s">
        <v>276</v>
      </c>
      <c r="J102" s="69"/>
      <c r="K102" s="51"/>
      <c r="L102" s="69"/>
      <c r="M102" s="51"/>
      <c r="N102" s="69"/>
      <c r="O102" s="51"/>
      <c r="P102" s="69"/>
      <c r="Q102" s="51"/>
      <c r="R102" s="69"/>
      <c r="S102" s="51"/>
      <c r="T102" s="69"/>
      <c r="U102" s="51"/>
      <c r="V102" s="69"/>
      <c r="W102" s="51"/>
      <c r="X102" s="69"/>
      <c r="Y102" s="51"/>
      <c r="Z102" s="67"/>
      <c r="AA102" s="81"/>
      <c r="AB102" s="99"/>
      <c r="AC102" s="21"/>
      <c r="AD102" s="21"/>
      <c r="AE102" s="21"/>
      <c r="AF102" s="21"/>
      <c r="AG102" s="21"/>
      <c r="AH102" s="21"/>
    </row>
    <row r="103" spans="2:34" ht="12.75" customHeight="1" thickTop="1">
      <c r="B103" s="62">
        <v>48</v>
      </c>
      <c r="C103" s="64" t="str">
        <f>VLOOKUP(B103,'пр.взв'!B101:E124,2,FALSE)</f>
        <v>МАГОМЕДОВ Булат Фархатович </v>
      </c>
      <c r="D103" s="70" t="str">
        <f>VLOOKUP(B103,'пр.взв'!B101:F178,3,FALSE)</f>
        <v>04.03.1996 1р</v>
      </c>
      <c r="E103" s="72" t="str">
        <f>VLOOKUP(B103,'пр.взв'!B101:G178,4,FALSE)</f>
        <v>ЮФО, Краснодарский, Армавир МО</v>
      </c>
      <c r="F103" s="68">
        <v>49</v>
      </c>
      <c r="G103" s="50">
        <v>1</v>
      </c>
      <c r="H103" s="68">
        <v>46</v>
      </c>
      <c r="I103" s="50">
        <v>1</v>
      </c>
      <c r="J103" s="68" t="s">
        <v>265</v>
      </c>
      <c r="K103" s="50"/>
      <c r="L103" s="68">
        <v>50</v>
      </c>
      <c r="M103" s="50">
        <v>2</v>
      </c>
      <c r="N103" s="68">
        <v>37</v>
      </c>
      <c r="O103" s="57">
        <v>2.5</v>
      </c>
      <c r="P103" s="68" t="s">
        <v>264</v>
      </c>
      <c r="Q103" s="50"/>
      <c r="R103" s="68" t="s">
        <v>264</v>
      </c>
      <c r="S103" s="50"/>
      <c r="T103" s="68" t="s">
        <v>264</v>
      </c>
      <c r="U103" s="50"/>
      <c r="V103" s="68" t="s">
        <v>264</v>
      </c>
      <c r="W103" s="50"/>
      <c r="X103" s="68" t="s">
        <v>264</v>
      </c>
      <c r="Y103" s="50"/>
      <c r="Z103" s="66">
        <v>5</v>
      </c>
      <c r="AA103" s="147">
        <f>SUM(G103+I103+K103+M103+O103+Q103+S103+U103+W103+Y103)</f>
        <v>6.5</v>
      </c>
      <c r="AB103" s="145">
        <v>5</v>
      </c>
      <c r="AC103" s="21"/>
      <c r="AD103" s="21"/>
      <c r="AE103" s="21"/>
      <c r="AF103" s="21"/>
      <c r="AG103" s="21"/>
      <c r="AH103" s="21"/>
    </row>
    <row r="104" spans="2:34" ht="12.75" customHeight="1" thickBot="1">
      <c r="B104" s="63"/>
      <c r="C104" s="65"/>
      <c r="D104" s="71"/>
      <c r="E104" s="73"/>
      <c r="F104" s="69"/>
      <c r="G104" s="51"/>
      <c r="H104" s="69"/>
      <c r="I104" s="51"/>
      <c r="J104" s="69"/>
      <c r="K104" s="51"/>
      <c r="L104" s="69"/>
      <c r="M104" s="51"/>
      <c r="N104" s="69"/>
      <c r="O104" s="51"/>
      <c r="P104" s="69"/>
      <c r="Q104" s="51"/>
      <c r="R104" s="69"/>
      <c r="S104" s="51"/>
      <c r="T104" s="69"/>
      <c r="U104" s="51"/>
      <c r="V104" s="69"/>
      <c r="W104" s="51"/>
      <c r="X104" s="69"/>
      <c r="Y104" s="51"/>
      <c r="Z104" s="67"/>
      <c r="AA104" s="83"/>
      <c r="AB104" s="99"/>
      <c r="AC104" s="21"/>
      <c r="AD104" s="21"/>
      <c r="AE104" s="21"/>
      <c r="AF104" s="21"/>
      <c r="AG104" s="21"/>
      <c r="AH104" s="21"/>
    </row>
    <row r="105" spans="2:34" ht="12.75" customHeight="1" thickTop="1">
      <c r="B105" s="62">
        <v>49</v>
      </c>
      <c r="C105" s="64" t="str">
        <f>VLOOKUP(B105,'пр.взв'!B103:E126,2,FALSE)</f>
        <v>ВАСИЛЬЕВ Илья Викторович</v>
      </c>
      <c r="D105" s="70" t="str">
        <f>VLOOKUP(B105,'пр.взв'!B103:F180,3,FALSE)</f>
        <v>07.07.1997, 1р</v>
      </c>
      <c r="E105" s="72" t="str">
        <f>VLOOKUP(B105,'пр.взв'!B103:G180,4,FALSE)</f>
        <v>СФО, Алтайский, Бийск, МО</v>
      </c>
      <c r="F105" s="68">
        <v>48</v>
      </c>
      <c r="G105" s="50">
        <v>3</v>
      </c>
      <c r="H105" s="68" t="s">
        <v>248</v>
      </c>
      <c r="I105" s="50"/>
      <c r="J105" s="68">
        <v>50</v>
      </c>
      <c r="K105" s="50">
        <v>3</v>
      </c>
      <c r="L105" s="68" t="s">
        <v>264</v>
      </c>
      <c r="M105" s="50"/>
      <c r="N105" s="68" t="s">
        <v>264</v>
      </c>
      <c r="O105" s="50"/>
      <c r="P105" s="68" t="s">
        <v>264</v>
      </c>
      <c r="Q105" s="50"/>
      <c r="R105" s="68" t="s">
        <v>264</v>
      </c>
      <c r="S105" s="50"/>
      <c r="T105" s="68" t="s">
        <v>264</v>
      </c>
      <c r="U105" s="50"/>
      <c r="V105" s="68" t="s">
        <v>264</v>
      </c>
      <c r="W105" s="50"/>
      <c r="X105" s="68" t="s">
        <v>264</v>
      </c>
      <c r="Y105" s="50"/>
      <c r="Z105" s="66">
        <v>3</v>
      </c>
      <c r="AA105" s="126">
        <f>SUM(G105+I105+K105+M105+O105+Q105+S105+U105+W105+Y105)</f>
        <v>6</v>
      </c>
      <c r="AB105" s="145">
        <v>27</v>
      </c>
      <c r="AC105" s="21"/>
      <c r="AD105" s="21"/>
      <c r="AE105" s="21"/>
      <c r="AF105" s="21"/>
      <c r="AG105" s="21"/>
      <c r="AH105" s="21"/>
    </row>
    <row r="106" spans="2:34" ht="12.75" customHeight="1" thickBot="1">
      <c r="B106" s="63"/>
      <c r="C106" s="65"/>
      <c r="D106" s="71"/>
      <c r="E106" s="73"/>
      <c r="F106" s="69"/>
      <c r="G106" s="51"/>
      <c r="H106" s="69"/>
      <c r="I106" s="51"/>
      <c r="J106" s="69"/>
      <c r="K106" s="51"/>
      <c r="L106" s="69"/>
      <c r="M106" s="51"/>
      <c r="N106" s="69"/>
      <c r="O106" s="51"/>
      <c r="P106" s="69"/>
      <c r="Q106" s="51"/>
      <c r="R106" s="69"/>
      <c r="S106" s="51"/>
      <c r="T106" s="69"/>
      <c r="U106" s="51"/>
      <c r="V106" s="69"/>
      <c r="W106" s="51"/>
      <c r="X106" s="69"/>
      <c r="Y106" s="51"/>
      <c r="Z106" s="67"/>
      <c r="AA106" s="81"/>
      <c r="AB106" s="99"/>
      <c r="AC106" s="21"/>
      <c r="AD106" s="21"/>
      <c r="AE106" s="21"/>
      <c r="AF106" s="21"/>
      <c r="AG106" s="21"/>
      <c r="AH106" s="21"/>
    </row>
    <row r="107" spans="2:34" ht="12.75" customHeight="1" thickTop="1">
      <c r="B107" s="62">
        <v>50</v>
      </c>
      <c r="C107" s="64" t="str">
        <f>VLOOKUP(B107,'пр.взв'!B105:E128,2,FALSE)</f>
        <v>СУРИН Александр Игоревич </v>
      </c>
      <c r="D107" s="70" t="str">
        <f>VLOOKUP(B107,'пр.взв'!B105:F182,3,FALSE)</f>
        <v>29.06.1996 КМС</v>
      </c>
      <c r="E107" s="72" t="str">
        <f>VLOOKUP(B107,'пр.взв'!B105:G182,4,FALSE)</f>
        <v>ЦФО, Рязанская обл.</v>
      </c>
      <c r="F107" s="68" t="s">
        <v>248</v>
      </c>
      <c r="G107" s="50"/>
      <c r="H107" s="68">
        <v>47</v>
      </c>
      <c r="I107" s="50">
        <v>0</v>
      </c>
      <c r="J107" s="68">
        <v>49</v>
      </c>
      <c r="K107" s="50">
        <v>1</v>
      </c>
      <c r="L107" s="68">
        <v>48</v>
      </c>
      <c r="M107" s="50">
        <v>3</v>
      </c>
      <c r="N107" s="68">
        <v>45</v>
      </c>
      <c r="O107" s="50">
        <v>0</v>
      </c>
      <c r="P107" s="68">
        <v>39</v>
      </c>
      <c r="Q107" s="50"/>
      <c r="R107" s="68" t="s">
        <v>264</v>
      </c>
      <c r="S107" s="50"/>
      <c r="T107" s="68" t="s">
        <v>264</v>
      </c>
      <c r="U107" s="50"/>
      <c r="V107" s="68" t="s">
        <v>264</v>
      </c>
      <c r="W107" s="50"/>
      <c r="X107" s="68" t="s">
        <v>264</v>
      </c>
      <c r="Y107" s="50"/>
      <c r="Z107" s="66">
        <v>5</v>
      </c>
      <c r="AA107" s="126">
        <v>7</v>
      </c>
      <c r="AB107" s="145">
        <v>6</v>
      </c>
      <c r="AC107" s="21"/>
      <c r="AD107" s="21"/>
      <c r="AE107" s="21"/>
      <c r="AF107" s="21"/>
      <c r="AG107" s="21"/>
      <c r="AH107" s="21"/>
    </row>
    <row r="108" spans="2:34" ht="12.75" customHeight="1" thickBot="1">
      <c r="B108" s="63"/>
      <c r="C108" s="65"/>
      <c r="D108" s="71"/>
      <c r="E108" s="73"/>
      <c r="F108" s="69"/>
      <c r="G108" s="51"/>
      <c r="H108" s="69"/>
      <c r="I108" s="51" t="s">
        <v>276</v>
      </c>
      <c r="J108" s="69"/>
      <c r="K108" s="51"/>
      <c r="L108" s="69"/>
      <c r="M108" s="51"/>
      <c r="N108" s="69"/>
      <c r="O108" s="51" t="s">
        <v>283</v>
      </c>
      <c r="P108" s="69"/>
      <c r="Q108" s="51" t="s">
        <v>12</v>
      </c>
      <c r="R108" s="69"/>
      <c r="S108" s="51"/>
      <c r="T108" s="69"/>
      <c r="U108" s="51"/>
      <c r="V108" s="69"/>
      <c r="W108" s="51"/>
      <c r="X108" s="69"/>
      <c r="Y108" s="51"/>
      <c r="Z108" s="67"/>
      <c r="AA108" s="81"/>
      <c r="AB108" s="99"/>
      <c r="AC108" s="21"/>
      <c r="AD108" s="21"/>
      <c r="AE108" s="21"/>
      <c r="AF108" s="21"/>
      <c r="AG108" s="21"/>
      <c r="AH108" s="21"/>
    </row>
    <row r="109" spans="2:34" ht="6" customHeight="1" thickTop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6.5" customHeight="1">
      <c r="B110" s="27" t="str">
        <f>HYPERLINK('[1]реквизиты'!$A$6)</f>
        <v>Гл. судья, судья МК</v>
      </c>
      <c r="C110" s="31"/>
      <c r="D110" s="31"/>
      <c r="E110" s="32"/>
      <c r="F110" s="33"/>
      <c r="N110" s="34" t="str">
        <f>HYPERLINK('[1]реквизиты'!$G$6)</f>
        <v>С.В. Рычев</v>
      </c>
      <c r="O110" s="32"/>
      <c r="P110" s="32"/>
      <c r="Q110" s="32"/>
      <c r="R110" s="37"/>
      <c r="S110" s="35"/>
      <c r="T110" s="37"/>
      <c r="U110" s="35"/>
      <c r="V110" s="37"/>
      <c r="W110" s="36" t="str">
        <f>HYPERLINK('[1]реквизиты'!$G$7)</f>
        <v>/ г. Александрово /</v>
      </c>
      <c r="X110" s="37"/>
      <c r="Y110" s="35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22.5" customHeight="1">
      <c r="B111" s="38" t="str">
        <f>HYPERLINK('[1]реквизиты'!$A$8)</f>
        <v>Гл. секретарь, судья РК</v>
      </c>
      <c r="C111" s="31"/>
      <c r="D111" s="47"/>
      <c r="E111" s="39"/>
      <c r="F111" s="40"/>
      <c r="G111" s="7"/>
      <c r="H111" s="7"/>
      <c r="I111" s="7"/>
      <c r="J111" s="7"/>
      <c r="K111" s="7"/>
      <c r="L111" s="7"/>
      <c r="M111" s="7"/>
      <c r="N111" s="34" t="str">
        <f>HYPERLINK('[1]реквизиты'!$G$8)</f>
        <v>С.Г. Пчелов</v>
      </c>
      <c r="O111" s="32"/>
      <c r="P111" s="32"/>
      <c r="Q111" s="32"/>
      <c r="R111" s="37"/>
      <c r="S111" s="35"/>
      <c r="T111" s="37"/>
      <c r="U111" s="35"/>
      <c r="V111" s="37"/>
      <c r="W111" s="36" t="str">
        <f>HYPERLINK('[1]реквизиты'!$G$9)</f>
        <v>/  г. Чебоксары /</v>
      </c>
      <c r="X111" s="37"/>
      <c r="Y111" s="35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6"/>
      <c r="C112" s="6"/>
      <c r="D112" s="28"/>
      <c r="E112" s="3"/>
      <c r="F112" s="29"/>
      <c r="G112" s="1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4:34" ht="10.5" customHeight="1"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30"/>
      <c r="C114" s="30"/>
      <c r="D114" s="30"/>
      <c r="E114" s="10"/>
      <c r="F114" s="10"/>
      <c r="H114" s="1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2:34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34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2:34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2:34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2:34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2:34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34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2:34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2:34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2:34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2:34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2:34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2:34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28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</row>
    <row r="162" spans="2:28" ht="10.5" customHeight="1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</row>
    <row r="163" spans="2:28" ht="10.5" customHeight="1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</row>
    <row r="164" spans="2:28" ht="10.5" customHeight="1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</row>
    <row r="165" spans="2:28" ht="10.5" customHeight="1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</row>
    <row r="166" spans="2:28" ht="10.5" customHeight="1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</row>
    <row r="167" spans="2:28" ht="10.5" customHeight="1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</row>
    <row r="168" spans="2:28" ht="10.5" customHeight="1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</row>
    <row r="169" spans="2:28" ht="10.5" customHeight="1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</row>
    <row r="170" spans="2:28" ht="10.5" customHeight="1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</row>
    <row r="171" spans="2:28" ht="10.5" customHeight="1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</row>
    <row r="172" spans="2:28" ht="10.5" customHeight="1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</row>
    <row r="173" spans="2:28" ht="10.5" customHeight="1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</row>
    <row r="174" spans="2:28" ht="10.5" customHeight="1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</row>
    <row r="175" spans="2:28" ht="10.5" customHeight="1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</row>
    <row r="176" spans="2:28" ht="10.5" customHeight="1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</row>
    <row r="177" spans="2:28" ht="10.5" customHeight="1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</row>
    <row r="178" spans="2:28" ht="10.5" customHeight="1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</row>
    <row r="179" spans="2:28" ht="10.5" customHeight="1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</row>
    <row r="180" spans="2:28" ht="10.5" customHeight="1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</row>
    <row r="181" spans="2:28" ht="10.5" customHeight="1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</row>
    <row r="182" spans="2:28" ht="10.5" customHeight="1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</row>
    <row r="183" spans="2:28" ht="10.5" customHeight="1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</row>
    <row r="184" spans="2:28" ht="10.5" customHeight="1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</row>
    <row r="185" spans="2:28" ht="10.5" customHeight="1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</row>
    <row r="186" spans="2:28" ht="10.5" customHeight="1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</row>
    <row r="187" spans="2:28" ht="10.5" customHeight="1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</row>
    <row r="188" spans="2:28" ht="10.5" customHeight="1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</row>
    <row r="189" spans="2:28" ht="10.5" customHeight="1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</row>
    <row r="190" spans="2:28" ht="10.5" customHeight="1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</row>
    <row r="191" spans="2:28" ht="10.5" customHeight="1">
      <c r="B191" s="19"/>
      <c r="C191" s="18"/>
      <c r="D191" s="18"/>
      <c r="E191" s="18"/>
      <c r="F191" s="20"/>
      <c r="G191" s="17"/>
      <c r="H191" s="20"/>
      <c r="I191" s="17"/>
      <c r="J191" s="20"/>
      <c r="K191" s="17"/>
      <c r="L191" s="20"/>
      <c r="M191" s="17"/>
      <c r="N191" s="20"/>
      <c r="O191" s="17"/>
      <c r="P191" s="20"/>
      <c r="Q191" s="17"/>
      <c r="R191" s="20"/>
      <c r="S191" s="17"/>
      <c r="T191" s="20"/>
      <c r="U191" s="17"/>
      <c r="V191" s="20"/>
      <c r="W191" s="17"/>
      <c r="X191" s="20"/>
      <c r="Y191" s="17"/>
      <c r="Z191" s="21"/>
      <c r="AA191" s="21"/>
      <c r="AB191" s="21"/>
    </row>
    <row r="192" spans="2:28" ht="10.5" customHeight="1">
      <c r="B192" s="22"/>
      <c r="C192" s="18"/>
      <c r="D192" s="18"/>
      <c r="E192" s="18"/>
      <c r="F192" s="20"/>
      <c r="G192" s="13"/>
      <c r="H192" s="20"/>
      <c r="I192" s="13"/>
      <c r="J192" s="20"/>
      <c r="K192" s="13"/>
      <c r="L192" s="20"/>
      <c r="M192" s="13"/>
      <c r="N192" s="20"/>
      <c r="O192" s="13"/>
      <c r="P192" s="20"/>
      <c r="Q192" s="13"/>
      <c r="R192" s="20"/>
      <c r="S192" s="13"/>
      <c r="T192" s="20"/>
      <c r="U192" s="13"/>
      <c r="V192" s="20"/>
      <c r="W192" s="13"/>
      <c r="X192" s="20"/>
      <c r="Y192" s="13"/>
      <c r="Z192" s="21"/>
      <c r="AA192" s="21"/>
      <c r="AB192" s="21"/>
    </row>
    <row r="193" spans="2:28" ht="10.5" customHeight="1">
      <c r="B193" s="19"/>
      <c r="C193" s="18"/>
      <c r="D193" s="18"/>
      <c r="E193" s="18"/>
      <c r="F193" s="20"/>
      <c r="G193" s="17"/>
      <c r="H193" s="20"/>
      <c r="I193" s="17"/>
      <c r="J193" s="20"/>
      <c r="K193" s="17"/>
      <c r="L193" s="20"/>
      <c r="M193" s="17"/>
      <c r="N193" s="20"/>
      <c r="O193" s="17"/>
      <c r="P193" s="20"/>
      <c r="Q193" s="17"/>
      <c r="R193" s="20"/>
      <c r="S193" s="17"/>
      <c r="T193" s="20"/>
      <c r="U193" s="17"/>
      <c r="V193" s="20"/>
      <c r="W193" s="17"/>
      <c r="X193" s="20"/>
      <c r="Y193" s="17"/>
      <c r="Z193" s="21"/>
      <c r="AA193" s="21"/>
      <c r="AB193" s="21"/>
    </row>
    <row r="194" spans="2:28" ht="10.5" customHeight="1">
      <c r="B194" s="22"/>
      <c r="C194" s="18"/>
      <c r="D194" s="18"/>
      <c r="E194" s="18"/>
      <c r="F194" s="20"/>
      <c r="G194" s="13"/>
      <c r="H194" s="20"/>
      <c r="I194" s="13"/>
      <c r="J194" s="20"/>
      <c r="K194" s="13"/>
      <c r="L194" s="20"/>
      <c r="M194" s="13"/>
      <c r="N194" s="20"/>
      <c r="O194" s="13"/>
      <c r="P194" s="20"/>
      <c r="Q194" s="13"/>
      <c r="R194" s="20"/>
      <c r="S194" s="13"/>
      <c r="T194" s="20"/>
      <c r="U194" s="13"/>
      <c r="V194" s="20"/>
      <c r="W194" s="13"/>
      <c r="X194" s="20"/>
      <c r="Y194" s="13"/>
      <c r="Z194" s="21"/>
      <c r="AA194" s="21"/>
      <c r="AB194" s="21"/>
    </row>
    <row r="195" spans="2:28" ht="10.5" customHeight="1">
      <c r="B195" s="19"/>
      <c r="C195" s="18"/>
      <c r="D195" s="18"/>
      <c r="E195" s="18"/>
      <c r="F195" s="20"/>
      <c r="G195" s="17"/>
      <c r="H195" s="20"/>
      <c r="I195" s="17"/>
      <c r="J195" s="20"/>
      <c r="K195" s="17"/>
      <c r="L195" s="20"/>
      <c r="M195" s="17"/>
      <c r="N195" s="20"/>
      <c r="O195" s="17"/>
      <c r="P195" s="20"/>
      <c r="Q195" s="17"/>
      <c r="R195" s="20"/>
      <c r="S195" s="17"/>
      <c r="T195" s="20"/>
      <c r="U195" s="17"/>
      <c r="V195" s="20"/>
      <c r="W195" s="17"/>
      <c r="X195" s="20"/>
      <c r="Y195" s="17"/>
      <c r="Z195" s="21"/>
      <c r="AA195" s="21"/>
      <c r="AB195" s="21"/>
    </row>
    <row r="196" spans="2:28" ht="10.5" customHeight="1">
      <c r="B196" s="22"/>
      <c r="C196" s="18"/>
      <c r="D196" s="18"/>
      <c r="E196" s="18"/>
      <c r="F196" s="20"/>
      <c r="G196" s="13"/>
      <c r="H196" s="20"/>
      <c r="I196" s="13"/>
      <c r="J196" s="20"/>
      <c r="K196" s="13"/>
      <c r="L196" s="20"/>
      <c r="M196" s="13"/>
      <c r="N196" s="20"/>
      <c r="O196" s="13"/>
      <c r="P196" s="20"/>
      <c r="Q196" s="13"/>
      <c r="R196" s="20"/>
      <c r="S196" s="13"/>
      <c r="T196" s="20"/>
      <c r="U196" s="13"/>
      <c r="V196" s="20"/>
      <c r="W196" s="13"/>
      <c r="X196" s="20"/>
      <c r="Y196" s="13"/>
      <c r="Z196" s="21"/>
      <c r="AA196" s="21"/>
      <c r="AB196" s="21"/>
    </row>
    <row r="197" spans="2:31" ht="10.5" customHeight="1">
      <c r="B197" s="19"/>
      <c r="C197" s="18"/>
      <c r="D197" s="18"/>
      <c r="E197" s="18"/>
      <c r="F197" s="20"/>
      <c r="G197" s="17"/>
      <c r="H197" s="20"/>
      <c r="I197" s="17"/>
      <c r="J197" s="20"/>
      <c r="K197" s="17"/>
      <c r="L197" s="20"/>
      <c r="M197" s="17"/>
      <c r="N197" s="20"/>
      <c r="O197" s="17"/>
      <c r="P197" s="20"/>
      <c r="Q197" s="17"/>
      <c r="R197" s="20"/>
      <c r="S197" s="17"/>
      <c r="T197" s="20"/>
      <c r="U197" s="17"/>
      <c r="V197" s="20"/>
      <c r="W197" s="17"/>
      <c r="X197" s="20"/>
      <c r="Y197" s="17"/>
      <c r="Z197" s="21"/>
      <c r="AA197" s="21"/>
      <c r="AB197" s="21"/>
      <c r="AC197" s="3"/>
      <c r="AD197" s="3"/>
      <c r="AE197" s="3"/>
    </row>
    <row r="198" spans="2:31" ht="15.75">
      <c r="B198" s="22"/>
      <c r="C198" s="18"/>
      <c r="D198" s="18"/>
      <c r="E198" s="18"/>
      <c r="F198" s="20"/>
      <c r="G198" s="13"/>
      <c r="H198" s="20"/>
      <c r="I198" s="13"/>
      <c r="J198" s="20"/>
      <c r="K198" s="13"/>
      <c r="L198" s="20"/>
      <c r="M198" s="13"/>
      <c r="N198" s="20"/>
      <c r="O198" s="13"/>
      <c r="P198" s="20"/>
      <c r="Q198" s="13"/>
      <c r="R198" s="20"/>
      <c r="S198" s="13"/>
      <c r="T198" s="20"/>
      <c r="U198" s="13"/>
      <c r="V198" s="20"/>
      <c r="W198" s="13"/>
      <c r="X198" s="20"/>
      <c r="Y198" s="13"/>
      <c r="Z198" s="21"/>
      <c r="AA198" s="21"/>
      <c r="AB198" s="21"/>
      <c r="AC198" s="3"/>
      <c r="AD198" s="3"/>
      <c r="AE198" s="3"/>
    </row>
    <row r="199" spans="2:31" ht="15">
      <c r="B199" s="19"/>
      <c r="C199" s="18"/>
      <c r="D199" s="18"/>
      <c r="E199" s="18"/>
      <c r="F199" s="20"/>
      <c r="G199" s="17"/>
      <c r="H199" s="20"/>
      <c r="I199" s="17"/>
      <c r="J199" s="20"/>
      <c r="K199" s="17"/>
      <c r="L199" s="20"/>
      <c r="M199" s="17"/>
      <c r="N199" s="20"/>
      <c r="O199" s="17"/>
      <c r="P199" s="20"/>
      <c r="Q199" s="17"/>
      <c r="R199" s="20"/>
      <c r="S199" s="17"/>
      <c r="T199" s="20"/>
      <c r="U199" s="17"/>
      <c r="V199" s="20"/>
      <c r="W199" s="17"/>
      <c r="X199" s="20"/>
      <c r="Y199" s="17"/>
      <c r="Z199" s="21"/>
      <c r="AA199" s="21"/>
      <c r="AB199" s="21"/>
      <c r="AC199" s="3"/>
      <c r="AD199" s="3"/>
      <c r="AE199" s="3"/>
    </row>
    <row r="200" spans="2:31" ht="15.75">
      <c r="B200" s="22"/>
      <c r="C200" s="18"/>
      <c r="D200" s="18"/>
      <c r="E200" s="18"/>
      <c r="F200" s="20"/>
      <c r="G200" s="13"/>
      <c r="H200" s="20"/>
      <c r="I200" s="13"/>
      <c r="J200" s="20"/>
      <c r="K200" s="13"/>
      <c r="L200" s="20"/>
      <c r="M200" s="13"/>
      <c r="N200" s="20"/>
      <c r="O200" s="13"/>
      <c r="P200" s="20"/>
      <c r="Q200" s="13"/>
      <c r="R200" s="20"/>
      <c r="S200" s="13"/>
      <c r="T200" s="20"/>
      <c r="U200" s="13"/>
      <c r="V200" s="20"/>
      <c r="W200" s="13"/>
      <c r="X200" s="20"/>
      <c r="Y200" s="13"/>
      <c r="Z200" s="21"/>
      <c r="AA200" s="21"/>
      <c r="AB200" s="21"/>
      <c r="AC200" s="3"/>
      <c r="AD200" s="3"/>
      <c r="AE200" s="3"/>
    </row>
    <row r="201" spans="2:31" ht="15">
      <c r="B201" s="19"/>
      <c r="C201" s="18"/>
      <c r="D201" s="18"/>
      <c r="E201" s="18"/>
      <c r="F201" s="20"/>
      <c r="G201" s="17"/>
      <c r="H201" s="20"/>
      <c r="I201" s="17"/>
      <c r="J201" s="20"/>
      <c r="K201" s="17"/>
      <c r="L201" s="20"/>
      <c r="M201" s="17"/>
      <c r="N201" s="20"/>
      <c r="O201" s="17"/>
      <c r="P201" s="20"/>
      <c r="Q201" s="17"/>
      <c r="R201" s="20"/>
      <c r="S201" s="17"/>
      <c r="T201" s="20"/>
      <c r="U201" s="17"/>
      <c r="V201" s="20"/>
      <c r="W201" s="17"/>
      <c r="X201" s="20"/>
      <c r="Y201" s="17"/>
      <c r="Z201" s="21"/>
      <c r="AA201" s="21"/>
      <c r="AB201" s="21"/>
      <c r="AC201" s="3"/>
      <c r="AD201" s="3"/>
      <c r="AE201" s="3"/>
    </row>
    <row r="202" spans="2:31" ht="15.75">
      <c r="B202" s="22"/>
      <c r="C202" s="18"/>
      <c r="D202" s="18"/>
      <c r="E202" s="18"/>
      <c r="F202" s="20"/>
      <c r="G202" s="13"/>
      <c r="H202" s="20"/>
      <c r="I202" s="13"/>
      <c r="J202" s="20"/>
      <c r="K202" s="13"/>
      <c r="L202" s="20"/>
      <c r="M202" s="13"/>
      <c r="N202" s="20"/>
      <c r="O202" s="13"/>
      <c r="P202" s="20"/>
      <c r="Q202" s="13"/>
      <c r="R202" s="20"/>
      <c r="S202" s="13"/>
      <c r="T202" s="20"/>
      <c r="U202" s="13"/>
      <c r="V202" s="20"/>
      <c r="W202" s="13"/>
      <c r="X202" s="20"/>
      <c r="Y202" s="13"/>
      <c r="Z202" s="21"/>
      <c r="AA202" s="21"/>
      <c r="AB202" s="21"/>
      <c r="AC202" s="3"/>
      <c r="AD202" s="3"/>
      <c r="AE202" s="3"/>
    </row>
    <row r="203" spans="2:31" ht="15">
      <c r="B203" s="19"/>
      <c r="C203" s="18"/>
      <c r="D203" s="18"/>
      <c r="E203" s="18"/>
      <c r="F203" s="20"/>
      <c r="G203" s="17"/>
      <c r="H203" s="20"/>
      <c r="I203" s="17"/>
      <c r="J203" s="20"/>
      <c r="K203" s="17"/>
      <c r="L203" s="20"/>
      <c r="M203" s="17"/>
      <c r="N203" s="20"/>
      <c r="O203" s="17"/>
      <c r="P203" s="20"/>
      <c r="Q203" s="17"/>
      <c r="R203" s="20"/>
      <c r="S203" s="17"/>
      <c r="T203" s="20"/>
      <c r="U203" s="17"/>
      <c r="V203" s="20"/>
      <c r="W203" s="17"/>
      <c r="X203" s="20"/>
      <c r="Y203" s="17"/>
      <c r="Z203" s="21"/>
      <c r="AA203" s="21"/>
      <c r="AB203" s="21"/>
      <c r="AC203" s="3"/>
      <c r="AD203" s="3"/>
      <c r="AE203" s="3"/>
    </row>
    <row r="204" spans="2:31" ht="15.75">
      <c r="B204" s="22"/>
      <c r="C204" s="18"/>
      <c r="D204" s="18"/>
      <c r="E204" s="18"/>
      <c r="F204" s="20"/>
      <c r="G204" s="13"/>
      <c r="H204" s="20"/>
      <c r="I204" s="13"/>
      <c r="J204" s="20"/>
      <c r="K204" s="13"/>
      <c r="L204" s="20"/>
      <c r="M204" s="13"/>
      <c r="N204" s="20"/>
      <c r="O204" s="13"/>
      <c r="P204" s="20"/>
      <c r="Q204" s="13"/>
      <c r="R204" s="20"/>
      <c r="S204" s="13"/>
      <c r="T204" s="20"/>
      <c r="U204" s="13"/>
      <c r="V204" s="20"/>
      <c r="W204" s="13"/>
      <c r="X204" s="20"/>
      <c r="Y204" s="13"/>
      <c r="Z204" s="21"/>
      <c r="AA204" s="21"/>
      <c r="AB204" s="21"/>
      <c r="AC204" s="3"/>
      <c r="AD204" s="3"/>
      <c r="AE204" s="3"/>
    </row>
    <row r="205" spans="2:31" ht="15">
      <c r="B205" s="19"/>
      <c r="C205" s="18"/>
      <c r="D205" s="18"/>
      <c r="E205" s="18"/>
      <c r="F205" s="20"/>
      <c r="G205" s="17"/>
      <c r="H205" s="20"/>
      <c r="I205" s="17"/>
      <c r="J205" s="20"/>
      <c r="K205" s="17"/>
      <c r="L205" s="20"/>
      <c r="M205" s="17"/>
      <c r="N205" s="20"/>
      <c r="O205" s="17"/>
      <c r="P205" s="20"/>
      <c r="Q205" s="17"/>
      <c r="R205" s="20"/>
      <c r="S205" s="17"/>
      <c r="T205" s="20"/>
      <c r="U205" s="17"/>
      <c r="V205" s="20"/>
      <c r="W205" s="17"/>
      <c r="X205" s="20"/>
      <c r="Y205" s="17"/>
      <c r="Z205" s="21"/>
      <c r="AA205" s="21"/>
      <c r="AB205" s="21"/>
      <c r="AC205" s="3"/>
      <c r="AD205" s="3"/>
      <c r="AE205" s="3"/>
    </row>
    <row r="206" spans="2:31" ht="15.75">
      <c r="B206" s="22"/>
      <c r="C206" s="18"/>
      <c r="D206" s="18"/>
      <c r="E206" s="18"/>
      <c r="F206" s="20"/>
      <c r="G206" s="13"/>
      <c r="H206" s="20"/>
      <c r="I206" s="13"/>
      <c r="J206" s="20"/>
      <c r="K206" s="13"/>
      <c r="L206" s="20"/>
      <c r="M206" s="13"/>
      <c r="N206" s="20"/>
      <c r="O206" s="13"/>
      <c r="P206" s="20"/>
      <c r="Q206" s="13"/>
      <c r="R206" s="20"/>
      <c r="S206" s="13"/>
      <c r="T206" s="20"/>
      <c r="U206" s="13"/>
      <c r="V206" s="20"/>
      <c r="W206" s="13"/>
      <c r="X206" s="20"/>
      <c r="Y206" s="13"/>
      <c r="Z206" s="21"/>
      <c r="AA206" s="21"/>
      <c r="AB206" s="21"/>
      <c r="AC206" s="3"/>
      <c r="AD206" s="3"/>
      <c r="AE206" s="3"/>
    </row>
    <row r="207" spans="2:31" ht="15">
      <c r="B207" s="19"/>
      <c r="C207" s="18"/>
      <c r="D207" s="18"/>
      <c r="E207" s="18"/>
      <c r="F207" s="20"/>
      <c r="G207" s="17"/>
      <c r="H207" s="20"/>
      <c r="I207" s="17"/>
      <c r="J207" s="20"/>
      <c r="K207" s="17"/>
      <c r="L207" s="20"/>
      <c r="M207" s="17"/>
      <c r="N207" s="20"/>
      <c r="O207" s="17"/>
      <c r="P207" s="20"/>
      <c r="Q207" s="17"/>
      <c r="R207" s="20"/>
      <c r="S207" s="17"/>
      <c r="T207" s="20"/>
      <c r="U207" s="17"/>
      <c r="V207" s="20"/>
      <c r="W207" s="17"/>
      <c r="X207" s="20"/>
      <c r="Y207" s="17"/>
      <c r="Z207" s="21"/>
      <c r="AA207" s="21"/>
      <c r="AB207" s="21"/>
      <c r="AC207" s="3"/>
      <c r="AD207" s="3"/>
      <c r="AE207" s="3"/>
    </row>
    <row r="208" spans="2:31" ht="15.75">
      <c r="B208" s="22"/>
      <c r="C208" s="18"/>
      <c r="D208" s="18"/>
      <c r="E208" s="18"/>
      <c r="F208" s="20"/>
      <c r="G208" s="13"/>
      <c r="H208" s="20"/>
      <c r="I208" s="13"/>
      <c r="J208" s="20"/>
      <c r="K208" s="13"/>
      <c r="L208" s="20"/>
      <c r="M208" s="13"/>
      <c r="N208" s="20"/>
      <c r="O208" s="13"/>
      <c r="P208" s="20"/>
      <c r="Q208" s="13"/>
      <c r="R208" s="20"/>
      <c r="S208" s="13"/>
      <c r="T208" s="20"/>
      <c r="U208" s="13"/>
      <c r="V208" s="20"/>
      <c r="W208" s="13"/>
      <c r="X208" s="20"/>
      <c r="Y208" s="13"/>
      <c r="Z208" s="21"/>
      <c r="AA208" s="21"/>
      <c r="AB208" s="21"/>
      <c r="AC208" s="3"/>
      <c r="AD208" s="3"/>
      <c r="AE208" s="3"/>
    </row>
    <row r="209" spans="2:31" ht="15">
      <c r="B209" s="19"/>
      <c r="C209" s="18"/>
      <c r="D209" s="18"/>
      <c r="E209" s="18"/>
      <c r="F209" s="20"/>
      <c r="G209" s="17"/>
      <c r="H209" s="20"/>
      <c r="I209" s="17"/>
      <c r="J209" s="20"/>
      <c r="K209" s="17"/>
      <c r="L209" s="20"/>
      <c r="M209" s="17"/>
      <c r="N209" s="20"/>
      <c r="O209" s="17"/>
      <c r="P209" s="20"/>
      <c r="Q209" s="17"/>
      <c r="R209" s="20"/>
      <c r="S209" s="17"/>
      <c r="T209" s="20"/>
      <c r="U209" s="17"/>
      <c r="V209" s="20"/>
      <c r="W209" s="17"/>
      <c r="X209" s="20"/>
      <c r="Y209" s="17"/>
      <c r="Z209" s="21"/>
      <c r="AA209" s="21"/>
      <c r="AB209" s="21"/>
      <c r="AC209" s="3"/>
      <c r="AD209" s="3"/>
      <c r="AE209" s="3"/>
    </row>
    <row r="210" spans="2:31" ht="15.75">
      <c r="B210" s="22"/>
      <c r="C210" s="18"/>
      <c r="D210" s="18"/>
      <c r="E210" s="18"/>
      <c r="F210" s="20"/>
      <c r="G210" s="13"/>
      <c r="H210" s="20"/>
      <c r="I210" s="13"/>
      <c r="J210" s="20"/>
      <c r="K210" s="13"/>
      <c r="L210" s="20"/>
      <c r="M210" s="13"/>
      <c r="N210" s="20"/>
      <c r="O210" s="13"/>
      <c r="P210" s="20"/>
      <c r="Q210" s="13"/>
      <c r="R210" s="20"/>
      <c r="S210" s="13"/>
      <c r="T210" s="20"/>
      <c r="U210" s="13"/>
      <c r="V210" s="20"/>
      <c r="W210" s="13"/>
      <c r="X210" s="20"/>
      <c r="Y210" s="13"/>
      <c r="Z210" s="21"/>
      <c r="AA210" s="21"/>
      <c r="AB210" s="21"/>
      <c r="AC210" s="3"/>
      <c r="AD210" s="3"/>
      <c r="AE210" s="3"/>
    </row>
    <row r="211" spans="2:31" ht="15">
      <c r="B211" s="19"/>
      <c r="C211" s="18"/>
      <c r="D211" s="18"/>
      <c r="E211" s="18"/>
      <c r="F211" s="20"/>
      <c r="G211" s="17"/>
      <c r="H211" s="20"/>
      <c r="I211" s="17"/>
      <c r="J211" s="20"/>
      <c r="K211" s="17"/>
      <c r="L211" s="20"/>
      <c r="M211" s="17"/>
      <c r="N211" s="20"/>
      <c r="O211" s="17"/>
      <c r="P211" s="20"/>
      <c r="Q211" s="17"/>
      <c r="R211" s="20"/>
      <c r="S211" s="17"/>
      <c r="T211" s="20"/>
      <c r="U211" s="17"/>
      <c r="V211" s="20"/>
      <c r="W211" s="17"/>
      <c r="X211" s="20"/>
      <c r="Y211" s="17"/>
      <c r="Z211" s="21"/>
      <c r="AA211" s="21"/>
      <c r="AB211" s="21"/>
      <c r="AC211" s="3"/>
      <c r="AD211" s="3"/>
      <c r="AE211" s="3"/>
    </row>
    <row r="212" spans="2:31" ht="15.75">
      <c r="B212" s="22"/>
      <c r="C212" s="18"/>
      <c r="D212" s="18"/>
      <c r="E212" s="18"/>
      <c r="F212" s="20"/>
      <c r="G212" s="13"/>
      <c r="H212" s="20"/>
      <c r="I212" s="13"/>
      <c r="J212" s="20"/>
      <c r="K212" s="13"/>
      <c r="L212" s="20"/>
      <c r="M212" s="13"/>
      <c r="N212" s="20"/>
      <c r="O212" s="13"/>
      <c r="P212" s="20"/>
      <c r="Q212" s="13"/>
      <c r="R212" s="20"/>
      <c r="S212" s="13"/>
      <c r="T212" s="20"/>
      <c r="U212" s="13"/>
      <c r="V212" s="20"/>
      <c r="W212" s="13"/>
      <c r="X212" s="20"/>
      <c r="Y212" s="13"/>
      <c r="Z212" s="21"/>
      <c r="AA212" s="21"/>
      <c r="AB212" s="21"/>
      <c r="AC212" s="3"/>
      <c r="AD212" s="3"/>
      <c r="AE212" s="3"/>
    </row>
    <row r="213" spans="2:31" ht="15">
      <c r="B213" s="19"/>
      <c r="C213" s="18"/>
      <c r="D213" s="18"/>
      <c r="E213" s="18"/>
      <c r="F213" s="20"/>
      <c r="G213" s="17"/>
      <c r="H213" s="20"/>
      <c r="I213" s="17"/>
      <c r="J213" s="20"/>
      <c r="K213" s="17"/>
      <c r="L213" s="20"/>
      <c r="M213" s="17"/>
      <c r="N213" s="20"/>
      <c r="O213" s="17"/>
      <c r="P213" s="20"/>
      <c r="Q213" s="17"/>
      <c r="R213" s="20"/>
      <c r="S213" s="17"/>
      <c r="T213" s="20"/>
      <c r="U213" s="17"/>
      <c r="V213" s="20"/>
      <c r="W213" s="17"/>
      <c r="X213" s="20"/>
      <c r="Y213" s="17"/>
      <c r="Z213" s="21"/>
      <c r="AA213" s="21"/>
      <c r="AB213" s="21"/>
      <c r="AC213" s="3"/>
      <c r="AD213" s="3"/>
      <c r="AE213" s="3"/>
    </row>
    <row r="214" spans="2:31" ht="15.75">
      <c r="B214" s="22"/>
      <c r="C214" s="18"/>
      <c r="D214" s="18"/>
      <c r="E214" s="18"/>
      <c r="F214" s="20"/>
      <c r="G214" s="13"/>
      <c r="H214" s="20"/>
      <c r="I214" s="13"/>
      <c r="J214" s="20"/>
      <c r="K214" s="13"/>
      <c r="L214" s="20"/>
      <c r="M214" s="13"/>
      <c r="N214" s="20"/>
      <c r="O214" s="13"/>
      <c r="P214" s="20"/>
      <c r="Q214" s="13"/>
      <c r="R214" s="20"/>
      <c r="S214" s="13"/>
      <c r="T214" s="20"/>
      <c r="U214" s="13"/>
      <c r="V214" s="20"/>
      <c r="W214" s="13"/>
      <c r="X214" s="20"/>
      <c r="Y214" s="13"/>
      <c r="Z214" s="21"/>
      <c r="AA214" s="21"/>
      <c r="AB214" s="21"/>
      <c r="AC214" s="3"/>
      <c r="AD214" s="3"/>
      <c r="AE214" s="3"/>
    </row>
    <row r="215" spans="2:31" ht="15">
      <c r="B215" s="19"/>
      <c r="C215" s="18"/>
      <c r="D215" s="18"/>
      <c r="E215" s="18"/>
      <c r="F215" s="20"/>
      <c r="G215" s="17"/>
      <c r="H215" s="20"/>
      <c r="I215" s="17"/>
      <c r="J215" s="20"/>
      <c r="K215" s="17"/>
      <c r="L215" s="20"/>
      <c r="M215" s="17"/>
      <c r="N215" s="20"/>
      <c r="O215" s="17"/>
      <c r="P215" s="20"/>
      <c r="Q215" s="17"/>
      <c r="R215" s="20"/>
      <c r="S215" s="17"/>
      <c r="T215" s="20"/>
      <c r="U215" s="17"/>
      <c r="V215" s="20"/>
      <c r="W215" s="17"/>
      <c r="X215" s="20"/>
      <c r="Y215" s="17"/>
      <c r="Z215" s="21"/>
      <c r="AA215" s="21"/>
      <c r="AB215" s="21"/>
      <c r="AC215" s="3"/>
      <c r="AD215" s="3"/>
      <c r="AE215" s="3"/>
    </row>
    <row r="216" spans="2:31" ht="15.75">
      <c r="B216" s="22"/>
      <c r="C216" s="18"/>
      <c r="D216" s="18"/>
      <c r="E216" s="18"/>
      <c r="F216" s="20"/>
      <c r="G216" s="13"/>
      <c r="H216" s="20"/>
      <c r="I216" s="13"/>
      <c r="J216" s="20"/>
      <c r="K216" s="13"/>
      <c r="L216" s="20"/>
      <c r="M216" s="13"/>
      <c r="N216" s="20"/>
      <c r="O216" s="13"/>
      <c r="P216" s="20"/>
      <c r="Q216" s="13"/>
      <c r="R216" s="20"/>
      <c r="S216" s="13"/>
      <c r="T216" s="20"/>
      <c r="U216" s="13"/>
      <c r="V216" s="20"/>
      <c r="W216" s="13"/>
      <c r="X216" s="20"/>
      <c r="Y216" s="13"/>
      <c r="Z216" s="21"/>
      <c r="AA216" s="21"/>
      <c r="AB216" s="21"/>
      <c r="AC216" s="3"/>
      <c r="AD216" s="3"/>
      <c r="AE216" s="3"/>
    </row>
    <row r="217" spans="2:31" ht="15">
      <c r="B217" s="19"/>
      <c r="C217" s="18"/>
      <c r="D217" s="18"/>
      <c r="E217" s="18"/>
      <c r="F217" s="20"/>
      <c r="G217" s="17"/>
      <c r="H217" s="20"/>
      <c r="I217" s="17"/>
      <c r="J217" s="20"/>
      <c r="K217" s="17"/>
      <c r="L217" s="20"/>
      <c r="M217" s="17"/>
      <c r="N217" s="20"/>
      <c r="O217" s="17"/>
      <c r="P217" s="20"/>
      <c r="Q217" s="17"/>
      <c r="R217" s="20"/>
      <c r="S217" s="17"/>
      <c r="T217" s="20"/>
      <c r="U217" s="17"/>
      <c r="V217" s="20"/>
      <c r="W217" s="17"/>
      <c r="X217" s="20"/>
      <c r="Y217" s="17"/>
      <c r="Z217" s="21"/>
      <c r="AA217" s="21"/>
      <c r="AB217" s="21"/>
      <c r="AC217" s="3"/>
      <c r="AD217" s="3"/>
      <c r="AE217" s="3"/>
    </row>
    <row r="218" spans="2:31" ht="15.75">
      <c r="B218" s="22"/>
      <c r="C218" s="18"/>
      <c r="D218" s="18"/>
      <c r="E218" s="18"/>
      <c r="F218" s="20"/>
      <c r="G218" s="13"/>
      <c r="H218" s="20"/>
      <c r="I218" s="13"/>
      <c r="J218" s="20"/>
      <c r="K218" s="13"/>
      <c r="L218" s="20"/>
      <c r="M218" s="13"/>
      <c r="N218" s="20"/>
      <c r="O218" s="13"/>
      <c r="P218" s="20"/>
      <c r="Q218" s="13"/>
      <c r="R218" s="20"/>
      <c r="S218" s="13"/>
      <c r="T218" s="20"/>
      <c r="U218" s="13"/>
      <c r="V218" s="20"/>
      <c r="W218" s="13"/>
      <c r="X218" s="20"/>
      <c r="Y218" s="13"/>
      <c r="Z218" s="21"/>
      <c r="AA218" s="21"/>
      <c r="AB218" s="21"/>
      <c r="AC218" s="3"/>
      <c r="AD218" s="3"/>
      <c r="AE218" s="3"/>
    </row>
    <row r="219" spans="2:31" ht="15">
      <c r="B219" s="19"/>
      <c r="C219" s="18"/>
      <c r="D219" s="18"/>
      <c r="E219" s="18"/>
      <c r="F219" s="20"/>
      <c r="G219" s="17"/>
      <c r="H219" s="20"/>
      <c r="I219" s="17"/>
      <c r="J219" s="20"/>
      <c r="K219" s="17"/>
      <c r="L219" s="20"/>
      <c r="M219" s="17"/>
      <c r="N219" s="20"/>
      <c r="O219" s="17"/>
      <c r="P219" s="20"/>
      <c r="Q219" s="17"/>
      <c r="R219" s="20"/>
      <c r="S219" s="17"/>
      <c r="T219" s="20"/>
      <c r="U219" s="17"/>
      <c r="V219" s="20"/>
      <c r="W219" s="17"/>
      <c r="X219" s="20"/>
      <c r="Y219" s="17"/>
      <c r="Z219" s="21"/>
      <c r="AA219" s="21"/>
      <c r="AB219" s="21"/>
      <c r="AC219" s="3"/>
      <c r="AD219" s="3"/>
      <c r="AE219" s="3"/>
    </row>
    <row r="220" spans="2:31" ht="15.75">
      <c r="B220" s="22"/>
      <c r="C220" s="18"/>
      <c r="D220" s="18"/>
      <c r="E220" s="18"/>
      <c r="F220" s="20"/>
      <c r="G220" s="13"/>
      <c r="H220" s="20"/>
      <c r="I220" s="13"/>
      <c r="J220" s="20"/>
      <c r="K220" s="13"/>
      <c r="L220" s="20"/>
      <c r="M220" s="13"/>
      <c r="N220" s="20"/>
      <c r="O220" s="13"/>
      <c r="P220" s="20"/>
      <c r="Q220" s="13"/>
      <c r="R220" s="20"/>
      <c r="S220" s="13"/>
      <c r="T220" s="20"/>
      <c r="U220" s="13"/>
      <c r="V220" s="20"/>
      <c r="W220" s="13"/>
      <c r="X220" s="20"/>
      <c r="Y220" s="13"/>
      <c r="Z220" s="21"/>
      <c r="AA220" s="21"/>
      <c r="AB220" s="21"/>
      <c r="AC220" s="3"/>
      <c r="AD220" s="3"/>
      <c r="AE220" s="3"/>
    </row>
    <row r="221" spans="2:31" ht="15">
      <c r="B221" s="19"/>
      <c r="C221" s="18"/>
      <c r="D221" s="18"/>
      <c r="E221" s="18"/>
      <c r="F221" s="20"/>
      <c r="G221" s="17"/>
      <c r="H221" s="20"/>
      <c r="I221" s="17"/>
      <c r="J221" s="20"/>
      <c r="K221" s="17"/>
      <c r="L221" s="20"/>
      <c r="M221" s="17"/>
      <c r="N221" s="20"/>
      <c r="O221" s="17"/>
      <c r="P221" s="20"/>
      <c r="Q221" s="17"/>
      <c r="R221" s="20"/>
      <c r="S221" s="17"/>
      <c r="T221" s="20"/>
      <c r="U221" s="17"/>
      <c r="V221" s="20"/>
      <c r="W221" s="17"/>
      <c r="X221" s="20"/>
      <c r="Y221" s="17"/>
      <c r="Z221" s="21"/>
      <c r="AA221" s="21"/>
      <c r="AB221" s="21"/>
      <c r="AC221" s="3"/>
      <c r="AD221" s="3"/>
      <c r="AE221" s="3"/>
    </row>
    <row r="222" spans="2:31" ht="15.75">
      <c r="B222" s="22"/>
      <c r="C222" s="18"/>
      <c r="D222" s="18"/>
      <c r="E222" s="18"/>
      <c r="F222" s="20"/>
      <c r="G222" s="13"/>
      <c r="H222" s="20"/>
      <c r="I222" s="13"/>
      <c r="J222" s="20"/>
      <c r="K222" s="13"/>
      <c r="L222" s="20"/>
      <c r="M222" s="13"/>
      <c r="N222" s="20"/>
      <c r="O222" s="13"/>
      <c r="P222" s="20"/>
      <c r="Q222" s="13"/>
      <c r="R222" s="20"/>
      <c r="S222" s="13"/>
      <c r="T222" s="20"/>
      <c r="U222" s="13"/>
      <c r="V222" s="20"/>
      <c r="W222" s="13"/>
      <c r="X222" s="20"/>
      <c r="Y222" s="13"/>
      <c r="Z222" s="21"/>
      <c r="AA222" s="21"/>
      <c r="AB222" s="21"/>
      <c r="AC222" s="3"/>
      <c r="AD222" s="3"/>
      <c r="AE222" s="3"/>
    </row>
    <row r="223" spans="2:31" ht="15">
      <c r="B223" s="19"/>
      <c r="C223" s="18"/>
      <c r="D223" s="18"/>
      <c r="E223" s="18"/>
      <c r="F223" s="20"/>
      <c r="G223" s="17"/>
      <c r="H223" s="20"/>
      <c r="I223" s="17"/>
      <c r="J223" s="20"/>
      <c r="K223" s="17"/>
      <c r="L223" s="20"/>
      <c r="M223" s="17"/>
      <c r="N223" s="20"/>
      <c r="O223" s="17"/>
      <c r="P223" s="20"/>
      <c r="Q223" s="17"/>
      <c r="R223" s="20"/>
      <c r="S223" s="17"/>
      <c r="T223" s="20"/>
      <c r="U223" s="17"/>
      <c r="V223" s="20"/>
      <c r="W223" s="17"/>
      <c r="X223" s="20"/>
      <c r="Y223" s="17"/>
      <c r="Z223" s="21"/>
      <c r="AA223" s="21"/>
      <c r="AB223" s="21"/>
      <c r="AC223" s="3"/>
      <c r="AD223" s="3"/>
      <c r="AE223" s="3"/>
    </row>
    <row r="224" spans="2:31" ht="15.75">
      <c r="B224" s="22"/>
      <c r="C224" s="18"/>
      <c r="D224" s="18"/>
      <c r="E224" s="18"/>
      <c r="F224" s="20"/>
      <c r="G224" s="13"/>
      <c r="H224" s="20"/>
      <c r="I224" s="13"/>
      <c r="J224" s="20"/>
      <c r="K224" s="13"/>
      <c r="L224" s="20"/>
      <c r="M224" s="13"/>
      <c r="N224" s="20"/>
      <c r="O224" s="13"/>
      <c r="P224" s="20"/>
      <c r="Q224" s="13"/>
      <c r="R224" s="20"/>
      <c r="S224" s="13"/>
      <c r="T224" s="20"/>
      <c r="U224" s="13"/>
      <c r="V224" s="20"/>
      <c r="W224" s="13"/>
      <c r="X224" s="20"/>
      <c r="Y224" s="13"/>
      <c r="Z224" s="21"/>
      <c r="AA224" s="21"/>
      <c r="AB224" s="21"/>
      <c r="AC224" s="3"/>
      <c r="AD224" s="3"/>
      <c r="AE224" s="3"/>
    </row>
    <row r="225" spans="2:31" ht="15">
      <c r="B225" s="19"/>
      <c r="C225" s="18"/>
      <c r="D225" s="18"/>
      <c r="E225" s="18"/>
      <c r="F225" s="20"/>
      <c r="G225" s="17"/>
      <c r="H225" s="20"/>
      <c r="I225" s="17"/>
      <c r="J225" s="20"/>
      <c r="K225" s="17"/>
      <c r="L225" s="20"/>
      <c r="M225" s="17"/>
      <c r="N225" s="20"/>
      <c r="O225" s="17"/>
      <c r="P225" s="20"/>
      <c r="Q225" s="17"/>
      <c r="R225" s="20"/>
      <c r="S225" s="17"/>
      <c r="T225" s="20"/>
      <c r="U225" s="17"/>
      <c r="V225" s="20"/>
      <c r="W225" s="17"/>
      <c r="X225" s="20"/>
      <c r="Y225" s="17"/>
      <c r="Z225" s="21"/>
      <c r="AA225" s="21"/>
      <c r="AB225" s="21"/>
      <c r="AC225" s="3"/>
      <c r="AD225" s="3"/>
      <c r="AE225" s="3"/>
    </row>
    <row r="226" spans="2:31" ht="15.75">
      <c r="B226" s="22"/>
      <c r="C226" s="18"/>
      <c r="D226" s="18"/>
      <c r="E226" s="18"/>
      <c r="F226" s="20"/>
      <c r="G226" s="13"/>
      <c r="H226" s="20"/>
      <c r="I226" s="13"/>
      <c r="J226" s="20"/>
      <c r="K226" s="13"/>
      <c r="L226" s="20"/>
      <c r="M226" s="13"/>
      <c r="N226" s="20"/>
      <c r="O226" s="13"/>
      <c r="P226" s="20"/>
      <c r="Q226" s="13"/>
      <c r="R226" s="20"/>
      <c r="S226" s="13"/>
      <c r="T226" s="20"/>
      <c r="U226" s="13"/>
      <c r="V226" s="20"/>
      <c r="W226" s="13"/>
      <c r="X226" s="20"/>
      <c r="Y226" s="13"/>
      <c r="Z226" s="21"/>
      <c r="AA226" s="21"/>
      <c r="AB226" s="21"/>
      <c r="AC226" s="3"/>
      <c r="AD226" s="3"/>
      <c r="AE226" s="3"/>
    </row>
    <row r="227" spans="2:31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2:2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2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2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2:28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2:28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2:28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2:28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2:28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2:28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2:28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</sheetData>
  <sheetProtection/>
  <mergeCells count="878">
    <mergeCell ref="AB107:AB108"/>
    <mergeCell ref="A57:AB58"/>
    <mergeCell ref="J107:J108"/>
    <mergeCell ref="L107:L108"/>
    <mergeCell ref="N107:N108"/>
    <mergeCell ref="P107:P108"/>
    <mergeCell ref="R107:R108"/>
    <mergeCell ref="T107:T108"/>
    <mergeCell ref="Z105:Z106"/>
    <mergeCell ref="AA105:AA106"/>
    <mergeCell ref="R105:R106"/>
    <mergeCell ref="T105:T106"/>
    <mergeCell ref="Z107:Z108"/>
    <mergeCell ref="AA107:AA108"/>
    <mergeCell ref="V107:V108"/>
    <mergeCell ref="X107:X108"/>
    <mergeCell ref="V105:V106"/>
    <mergeCell ref="X105:X106"/>
    <mergeCell ref="AB105:AB106"/>
    <mergeCell ref="B107:B108"/>
    <mergeCell ref="C107:C108"/>
    <mergeCell ref="D107:D108"/>
    <mergeCell ref="E107:E108"/>
    <mergeCell ref="F107:F108"/>
    <mergeCell ref="J105:J106"/>
    <mergeCell ref="L105:L106"/>
    <mergeCell ref="N105:N106"/>
    <mergeCell ref="P105:P106"/>
    <mergeCell ref="V103:V104"/>
    <mergeCell ref="X103:X104"/>
    <mergeCell ref="Z103:Z104"/>
    <mergeCell ref="AA103:AA104"/>
    <mergeCell ref="R103:R104"/>
    <mergeCell ref="T103:T104"/>
    <mergeCell ref="AB103:AB104"/>
    <mergeCell ref="B105:B106"/>
    <mergeCell ref="C105:C106"/>
    <mergeCell ref="D105:D106"/>
    <mergeCell ref="E105:E106"/>
    <mergeCell ref="F105:F106"/>
    <mergeCell ref="J103:J104"/>
    <mergeCell ref="L103:L104"/>
    <mergeCell ref="N103:N104"/>
    <mergeCell ref="P103:P104"/>
    <mergeCell ref="V101:V102"/>
    <mergeCell ref="X101:X102"/>
    <mergeCell ref="Z101:Z102"/>
    <mergeCell ref="AA101:AA102"/>
    <mergeCell ref="AB101:AB102"/>
    <mergeCell ref="C103:C104"/>
    <mergeCell ref="D103:D104"/>
    <mergeCell ref="E103:E104"/>
    <mergeCell ref="F103:F104"/>
    <mergeCell ref="H103:H104"/>
    <mergeCell ref="J101:J102"/>
    <mergeCell ref="L101:L102"/>
    <mergeCell ref="N101:N102"/>
    <mergeCell ref="P101:P102"/>
    <mergeCell ref="R101:R102"/>
    <mergeCell ref="T101:T102"/>
    <mergeCell ref="V99:V100"/>
    <mergeCell ref="X99:X100"/>
    <mergeCell ref="Z99:Z100"/>
    <mergeCell ref="AA99:AA100"/>
    <mergeCell ref="AB99:AB100"/>
    <mergeCell ref="C101:C102"/>
    <mergeCell ref="D101:D102"/>
    <mergeCell ref="E101:E102"/>
    <mergeCell ref="F101:F102"/>
    <mergeCell ref="H101:H102"/>
    <mergeCell ref="J99:J100"/>
    <mergeCell ref="L99:L100"/>
    <mergeCell ref="N99:N100"/>
    <mergeCell ref="P99:P100"/>
    <mergeCell ref="R99:R100"/>
    <mergeCell ref="T99:T100"/>
    <mergeCell ref="V97:V98"/>
    <mergeCell ref="X97:X98"/>
    <mergeCell ref="Z97:Z98"/>
    <mergeCell ref="AA97:AA98"/>
    <mergeCell ref="AB97:AB98"/>
    <mergeCell ref="C99:C100"/>
    <mergeCell ref="D99:D100"/>
    <mergeCell ref="E99:E100"/>
    <mergeCell ref="F99:F100"/>
    <mergeCell ref="H99:H100"/>
    <mergeCell ref="J97:J98"/>
    <mergeCell ref="L97:L98"/>
    <mergeCell ref="N97:N98"/>
    <mergeCell ref="P97:P98"/>
    <mergeCell ref="R97:R98"/>
    <mergeCell ref="T97:T98"/>
    <mergeCell ref="V95:V96"/>
    <mergeCell ref="X95:X96"/>
    <mergeCell ref="Z95:Z96"/>
    <mergeCell ref="AA95:AA96"/>
    <mergeCell ref="AB95:AB96"/>
    <mergeCell ref="C97:C98"/>
    <mergeCell ref="D97:D98"/>
    <mergeCell ref="E97:E98"/>
    <mergeCell ref="F97:F98"/>
    <mergeCell ref="H97:H98"/>
    <mergeCell ref="J95:J96"/>
    <mergeCell ref="L95:L96"/>
    <mergeCell ref="N95:N96"/>
    <mergeCell ref="P95:P96"/>
    <mergeCell ref="R95:R96"/>
    <mergeCell ref="T95:T96"/>
    <mergeCell ref="V93:V94"/>
    <mergeCell ref="X93:X94"/>
    <mergeCell ref="Z93:Z94"/>
    <mergeCell ref="AA93:AA94"/>
    <mergeCell ref="AB93:AB94"/>
    <mergeCell ref="B95:B96"/>
    <mergeCell ref="C95:C96"/>
    <mergeCell ref="D95:D96"/>
    <mergeCell ref="E95:E96"/>
    <mergeCell ref="F95:F96"/>
    <mergeCell ref="J93:J94"/>
    <mergeCell ref="L93:L94"/>
    <mergeCell ref="N93:N94"/>
    <mergeCell ref="P93:P94"/>
    <mergeCell ref="R93:R94"/>
    <mergeCell ref="T93:T94"/>
    <mergeCell ref="V91:V92"/>
    <mergeCell ref="X91:X92"/>
    <mergeCell ref="Z91:Z92"/>
    <mergeCell ref="AA91:AA92"/>
    <mergeCell ref="AB91:AB92"/>
    <mergeCell ref="B93:B94"/>
    <mergeCell ref="C93:C94"/>
    <mergeCell ref="D93:D94"/>
    <mergeCell ref="E93:E94"/>
    <mergeCell ref="F93:F94"/>
    <mergeCell ref="J91:J92"/>
    <mergeCell ref="L91:L92"/>
    <mergeCell ref="N91:N92"/>
    <mergeCell ref="P91:P92"/>
    <mergeCell ref="R91:R92"/>
    <mergeCell ref="T91:T92"/>
    <mergeCell ref="V89:V90"/>
    <mergeCell ref="X89:X90"/>
    <mergeCell ref="Z89:Z90"/>
    <mergeCell ref="AA89:AA90"/>
    <mergeCell ref="AB89:AB90"/>
    <mergeCell ref="C91:C92"/>
    <mergeCell ref="D91:D92"/>
    <mergeCell ref="E91:E92"/>
    <mergeCell ref="F91:F92"/>
    <mergeCell ref="H91:H92"/>
    <mergeCell ref="J89:J90"/>
    <mergeCell ref="L89:L90"/>
    <mergeCell ref="N89:N90"/>
    <mergeCell ref="P89:P90"/>
    <mergeCell ref="R89:R90"/>
    <mergeCell ref="T89:T90"/>
    <mergeCell ref="V87:V88"/>
    <mergeCell ref="X87:X88"/>
    <mergeCell ref="Z87:Z88"/>
    <mergeCell ref="AA87:AA88"/>
    <mergeCell ref="AB87:AB88"/>
    <mergeCell ref="C89:C90"/>
    <mergeCell ref="D89:D90"/>
    <mergeCell ref="E89:E90"/>
    <mergeCell ref="F89:F90"/>
    <mergeCell ref="H89:H90"/>
    <mergeCell ref="J87:J88"/>
    <mergeCell ref="L87:L88"/>
    <mergeCell ref="N87:N88"/>
    <mergeCell ref="P87:P88"/>
    <mergeCell ref="R87:R88"/>
    <mergeCell ref="T87:T88"/>
    <mergeCell ref="V85:V86"/>
    <mergeCell ref="X85:X86"/>
    <mergeCell ref="Z85:Z86"/>
    <mergeCell ref="AA85:AA86"/>
    <mergeCell ref="AB85:AB86"/>
    <mergeCell ref="C87:C88"/>
    <mergeCell ref="D87:D88"/>
    <mergeCell ref="E87:E88"/>
    <mergeCell ref="F87:F88"/>
    <mergeCell ref="H87:H88"/>
    <mergeCell ref="J85:J86"/>
    <mergeCell ref="L85:L86"/>
    <mergeCell ref="N85:N86"/>
    <mergeCell ref="P85:P86"/>
    <mergeCell ref="R85:R86"/>
    <mergeCell ref="T85:T86"/>
    <mergeCell ref="V83:V84"/>
    <mergeCell ref="X83:X84"/>
    <mergeCell ref="Z83:Z84"/>
    <mergeCell ref="AA83:AA84"/>
    <mergeCell ref="AB83:AB84"/>
    <mergeCell ref="C85:C86"/>
    <mergeCell ref="D85:D86"/>
    <mergeCell ref="E85:E86"/>
    <mergeCell ref="F85:F86"/>
    <mergeCell ref="H85:H86"/>
    <mergeCell ref="J83:J84"/>
    <mergeCell ref="L83:L84"/>
    <mergeCell ref="N83:N84"/>
    <mergeCell ref="P83:P84"/>
    <mergeCell ref="R83:R84"/>
    <mergeCell ref="T83:T84"/>
    <mergeCell ref="V81:V82"/>
    <mergeCell ref="X81:X82"/>
    <mergeCell ref="Z81:Z82"/>
    <mergeCell ref="AA81:AA82"/>
    <mergeCell ref="AB81:AB82"/>
    <mergeCell ref="C83:C84"/>
    <mergeCell ref="D83:D84"/>
    <mergeCell ref="E83:E84"/>
    <mergeCell ref="F83:F84"/>
    <mergeCell ref="H83:H84"/>
    <mergeCell ref="J81:J82"/>
    <mergeCell ref="L81:L82"/>
    <mergeCell ref="N81:N82"/>
    <mergeCell ref="P81:P82"/>
    <mergeCell ref="R81:R82"/>
    <mergeCell ref="T81:T82"/>
    <mergeCell ref="V79:V80"/>
    <mergeCell ref="X79:X80"/>
    <mergeCell ref="Z79:Z80"/>
    <mergeCell ref="AA79:AA80"/>
    <mergeCell ref="AB79:AB80"/>
    <mergeCell ref="C81:C82"/>
    <mergeCell ref="D81:D82"/>
    <mergeCell ref="E81:E82"/>
    <mergeCell ref="F81:F82"/>
    <mergeCell ref="H81:H82"/>
    <mergeCell ref="J79:J80"/>
    <mergeCell ref="L79:L80"/>
    <mergeCell ref="N79:N80"/>
    <mergeCell ref="P79:P80"/>
    <mergeCell ref="R79:R80"/>
    <mergeCell ref="T79:T80"/>
    <mergeCell ref="V77:V78"/>
    <mergeCell ref="X77:X78"/>
    <mergeCell ref="Z77:Z78"/>
    <mergeCell ref="AA77:AA78"/>
    <mergeCell ref="AB77:AB78"/>
    <mergeCell ref="C79:C80"/>
    <mergeCell ref="D79:D80"/>
    <mergeCell ref="E79:E80"/>
    <mergeCell ref="F79:F80"/>
    <mergeCell ref="H79:H80"/>
    <mergeCell ref="J77:J78"/>
    <mergeCell ref="L77:L78"/>
    <mergeCell ref="N77:N78"/>
    <mergeCell ref="P77:P78"/>
    <mergeCell ref="R77:R78"/>
    <mergeCell ref="T77:T78"/>
    <mergeCell ref="V75:V76"/>
    <mergeCell ref="X75:X76"/>
    <mergeCell ref="Z75:Z76"/>
    <mergeCell ref="AA75:AA76"/>
    <mergeCell ref="AB75:AB76"/>
    <mergeCell ref="C77:C78"/>
    <mergeCell ref="D77:D78"/>
    <mergeCell ref="E77:E78"/>
    <mergeCell ref="F77:F78"/>
    <mergeCell ref="H77:H78"/>
    <mergeCell ref="J75:J76"/>
    <mergeCell ref="L75:L76"/>
    <mergeCell ref="N75:N76"/>
    <mergeCell ref="P75:P76"/>
    <mergeCell ref="R75:R76"/>
    <mergeCell ref="T75:T76"/>
    <mergeCell ref="V73:V74"/>
    <mergeCell ref="X73:X74"/>
    <mergeCell ref="Z73:Z74"/>
    <mergeCell ref="AA73:AA74"/>
    <mergeCell ref="AB73:AB74"/>
    <mergeCell ref="C75:C76"/>
    <mergeCell ref="D75:D76"/>
    <mergeCell ref="E75:E76"/>
    <mergeCell ref="F75:F76"/>
    <mergeCell ref="H75:H76"/>
    <mergeCell ref="J73:J74"/>
    <mergeCell ref="L73:L74"/>
    <mergeCell ref="N73:N74"/>
    <mergeCell ref="P73:P74"/>
    <mergeCell ref="R73:R74"/>
    <mergeCell ref="T73:T74"/>
    <mergeCell ref="C73:C74"/>
    <mergeCell ref="D73:D74"/>
    <mergeCell ref="E73:E74"/>
    <mergeCell ref="F73:F74"/>
    <mergeCell ref="H73:H74"/>
    <mergeCell ref="H93:H94"/>
    <mergeCell ref="H95:H96"/>
    <mergeCell ref="H105:H106"/>
    <mergeCell ref="H107:H108"/>
    <mergeCell ref="B97:B98"/>
    <mergeCell ref="B99:B100"/>
    <mergeCell ref="B101:B102"/>
    <mergeCell ref="B103:B104"/>
    <mergeCell ref="B85:B86"/>
    <mergeCell ref="B87:B88"/>
    <mergeCell ref="B89:B90"/>
    <mergeCell ref="B91:B92"/>
    <mergeCell ref="B73:B74"/>
    <mergeCell ref="B75:B76"/>
    <mergeCell ref="B77:B78"/>
    <mergeCell ref="B79:B80"/>
    <mergeCell ref="B81:B82"/>
    <mergeCell ref="B83:B84"/>
    <mergeCell ref="J59:J60"/>
    <mergeCell ref="H59:H60"/>
    <mergeCell ref="F59:F60"/>
    <mergeCell ref="AB59:AB60"/>
    <mergeCell ref="T59:T60"/>
    <mergeCell ref="R59:R60"/>
    <mergeCell ref="P59:P60"/>
    <mergeCell ref="N59:N60"/>
    <mergeCell ref="L59:L60"/>
    <mergeCell ref="AA71:AA72"/>
    <mergeCell ref="AA69:AA70"/>
    <mergeCell ref="Z69:Z70"/>
    <mergeCell ref="AA67:AA68"/>
    <mergeCell ref="X67:X68"/>
    <mergeCell ref="AA61:AA62"/>
    <mergeCell ref="Z61:Z62"/>
    <mergeCell ref="X65:X66"/>
    <mergeCell ref="X71:X72"/>
    <mergeCell ref="X69:X70"/>
    <mergeCell ref="AB69:AB70"/>
    <mergeCell ref="AB71:AB72"/>
    <mergeCell ref="AB61:AB62"/>
    <mergeCell ref="AB63:AB64"/>
    <mergeCell ref="AB65:AB66"/>
    <mergeCell ref="AB67:AB68"/>
    <mergeCell ref="AB51:AB52"/>
    <mergeCell ref="AB53:AB54"/>
    <mergeCell ref="AB55:AB56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4:AI65"/>
    <mergeCell ref="AJ64:AK65"/>
    <mergeCell ref="AL64:AM65"/>
    <mergeCell ref="L35:L36"/>
    <mergeCell ref="N35:N36"/>
    <mergeCell ref="Z65:Z66"/>
    <mergeCell ref="AA65:AA66"/>
    <mergeCell ref="T63:T64"/>
    <mergeCell ref="Z63:Z64"/>
    <mergeCell ref="AA63:AA64"/>
    <mergeCell ref="J37:J38"/>
    <mergeCell ref="L37:L38"/>
    <mergeCell ref="N37:N38"/>
    <mergeCell ref="H35:H36"/>
    <mergeCell ref="F37:F38"/>
    <mergeCell ref="H37:H38"/>
    <mergeCell ref="J35:J36"/>
    <mergeCell ref="B61:B62"/>
    <mergeCell ref="B55:B56"/>
    <mergeCell ref="B51:B52"/>
    <mergeCell ref="B47:B48"/>
    <mergeCell ref="B59:B60"/>
    <mergeCell ref="C59:C60"/>
    <mergeCell ref="D59:D60"/>
    <mergeCell ref="C61:C62"/>
    <mergeCell ref="D61:D62"/>
    <mergeCell ref="E61:E62"/>
    <mergeCell ref="C51:C52"/>
    <mergeCell ref="D51:D52"/>
    <mergeCell ref="E51:E52"/>
    <mergeCell ref="E59:E60"/>
    <mergeCell ref="C55:C56"/>
    <mergeCell ref="D55:D56"/>
    <mergeCell ref="E55:E56"/>
    <mergeCell ref="B49:B50"/>
    <mergeCell ref="C49:C50"/>
    <mergeCell ref="D49:D50"/>
    <mergeCell ref="E49:E50"/>
    <mergeCell ref="E47:E48"/>
    <mergeCell ref="C47:C48"/>
    <mergeCell ref="D47:D48"/>
    <mergeCell ref="B53:B54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39:E40"/>
    <mergeCell ref="E41:E42"/>
    <mergeCell ref="E23:E24"/>
    <mergeCell ref="D37:D38"/>
    <mergeCell ref="E37:E38"/>
    <mergeCell ref="E35:E36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29:B30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T7:T8"/>
    <mergeCell ref="T5:U5"/>
    <mergeCell ref="A4:A5"/>
    <mergeCell ref="J5:K5"/>
    <mergeCell ref="L5:M5"/>
    <mergeCell ref="D7:D8"/>
    <mergeCell ref="E7:E8"/>
    <mergeCell ref="F5:G5"/>
    <mergeCell ref="H5:I5"/>
    <mergeCell ref="E43:E44"/>
    <mergeCell ref="H23:H24"/>
    <mergeCell ref="F29:F30"/>
    <mergeCell ref="B7:B8"/>
    <mergeCell ref="C7:C8"/>
    <mergeCell ref="AB4:AB5"/>
    <mergeCell ref="N7:N8"/>
    <mergeCell ref="P7:P8"/>
    <mergeCell ref="R7:R8"/>
    <mergeCell ref="B4:B5"/>
    <mergeCell ref="E17:E18"/>
    <mergeCell ref="E19:E20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59:Z60"/>
    <mergeCell ref="AA59:AA60"/>
    <mergeCell ref="X59:X60"/>
    <mergeCell ref="V55:V56"/>
    <mergeCell ref="T55:T56"/>
    <mergeCell ref="AA51:AA52"/>
    <mergeCell ref="T49:T50"/>
    <mergeCell ref="X61:X62"/>
    <mergeCell ref="Z55:Z56"/>
    <mergeCell ref="AA55:AA56"/>
    <mergeCell ref="Z53:Z54"/>
    <mergeCell ref="AA53:AA54"/>
    <mergeCell ref="X55:X56"/>
    <mergeCell ref="X53:X54"/>
    <mergeCell ref="Z49:Z50"/>
    <mergeCell ref="AA49:AA50"/>
    <mergeCell ref="X49:X50"/>
    <mergeCell ref="X51:X52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11:T12"/>
    <mergeCell ref="T15:T16"/>
    <mergeCell ref="T23:T24"/>
    <mergeCell ref="R23:R24"/>
    <mergeCell ref="J23:J24"/>
    <mergeCell ref="F9:F10"/>
    <mergeCell ref="F11:F12"/>
    <mergeCell ref="F13:F14"/>
    <mergeCell ref="F15:F16"/>
    <mergeCell ref="F17:F18"/>
    <mergeCell ref="F19:F20"/>
    <mergeCell ref="F21:F22"/>
    <mergeCell ref="F23:F24"/>
    <mergeCell ref="F27:F28"/>
    <mergeCell ref="H27:H28"/>
    <mergeCell ref="J27:J28"/>
    <mergeCell ref="R27:R28"/>
    <mergeCell ref="L25:L26"/>
    <mergeCell ref="N25:N26"/>
    <mergeCell ref="P25:P26"/>
    <mergeCell ref="R25:R26"/>
    <mergeCell ref="H29:H30"/>
    <mergeCell ref="J29:J30"/>
    <mergeCell ref="L29:L30"/>
    <mergeCell ref="N29:N30"/>
    <mergeCell ref="L27:L28"/>
    <mergeCell ref="P29:P30"/>
    <mergeCell ref="L23:L24"/>
    <mergeCell ref="N23:N24"/>
    <mergeCell ref="P19:P20"/>
    <mergeCell ref="N19:N20"/>
    <mergeCell ref="P23:P24"/>
    <mergeCell ref="P27:P28"/>
    <mergeCell ref="N27:N28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H15:H16"/>
    <mergeCell ref="J15:J16"/>
    <mergeCell ref="H17:H18"/>
    <mergeCell ref="J17:J18"/>
    <mergeCell ref="L17:L18"/>
    <mergeCell ref="N17:N18"/>
    <mergeCell ref="L15:L16"/>
    <mergeCell ref="N15:N16"/>
    <mergeCell ref="R11:R12"/>
    <mergeCell ref="P13:P14"/>
    <mergeCell ref="R13:R14"/>
    <mergeCell ref="P15:P16"/>
    <mergeCell ref="R15:R16"/>
    <mergeCell ref="P17:P18"/>
    <mergeCell ref="R17:R18"/>
    <mergeCell ref="N13:N14"/>
    <mergeCell ref="H11:H12"/>
    <mergeCell ref="J11:J12"/>
    <mergeCell ref="L11:L12"/>
    <mergeCell ref="N11:N12"/>
    <mergeCell ref="P11:P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4:Y4"/>
    <mergeCell ref="P5:Q5"/>
    <mergeCell ref="R5:S5"/>
    <mergeCell ref="N5:O5"/>
    <mergeCell ref="V7:V8"/>
    <mergeCell ref="X7:X8"/>
    <mergeCell ref="V5:W5"/>
    <mergeCell ref="X5:Y5"/>
    <mergeCell ref="B6:AB6"/>
    <mergeCell ref="C4:C5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X13:X14"/>
    <mergeCell ref="V15:V16"/>
    <mergeCell ref="R31:R32"/>
    <mergeCell ref="J33:J34"/>
    <mergeCell ref="L33:L34"/>
    <mergeCell ref="N33:N34"/>
    <mergeCell ref="F25:K26"/>
    <mergeCell ref="H13:H14"/>
    <mergeCell ref="J13:J14"/>
    <mergeCell ref="L13:L14"/>
    <mergeCell ref="F53:F54"/>
    <mergeCell ref="H53:H54"/>
    <mergeCell ref="J53:J54"/>
    <mergeCell ref="L53:L54"/>
    <mergeCell ref="F51:F52"/>
    <mergeCell ref="H51:H52"/>
    <mergeCell ref="J51:J52"/>
    <mergeCell ref="L51:L52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B33:B34"/>
    <mergeCell ref="C33:C34"/>
    <mergeCell ref="D33:D34"/>
    <mergeCell ref="E33:E34"/>
    <mergeCell ref="F33:F34"/>
    <mergeCell ref="H33:H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R41:R42"/>
    <mergeCell ref="B37:B38"/>
    <mergeCell ref="B39:B40"/>
    <mergeCell ref="C39:C40"/>
    <mergeCell ref="D39:D40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N49:N50"/>
    <mergeCell ref="P49:P50"/>
    <mergeCell ref="R51:R52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J55:J56"/>
    <mergeCell ref="L55:L56"/>
    <mergeCell ref="N55:N56"/>
    <mergeCell ref="P55:P56"/>
    <mergeCell ref="N51:N52"/>
    <mergeCell ref="P51:P52"/>
    <mergeCell ref="N53:N54"/>
    <mergeCell ref="P53:P54"/>
    <mergeCell ref="R55:R56"/>
    <mergeCell ref="F55:F56"/>
    <mergeCell ref="H55:H56"/>
    <mergeCell ref="V59:V60"/>
    <mergeCell ref="F61:F62"/>
    <mergeCell ref="H61:H62"/>
    <mergeCell ref="J61:J62"/>
    <mergeCell ref="L61:L62"/>
    <mergeCell ref="N61:N62"/>
    <mergeCell ref="P61:P62"/>
    <mergeCell ref="R61:R62"/>
    <mergeCell ref="V61:V62"/>
    <mergeCell ref="T61:T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3:P64"/>
    <mergeCell ref="R63:R64"/>
    <mergeCell ref="V63:V64"/>
    <mergeCell ref="X63:X64"/>
    <mergeCell ref="P67:P68"/>
    <mergeCell ref="P65:P66"/>
    <mergeCell ref="R65:R66"/>
    <mergeCell ref="B65:B66"/>
    <mergeCell ref="C65:C66"/>
    <mergeCell ref="D65:D66"/>
    <mergeCell ref="E65:E66"/>
    <mergeCell ref="F65:F66"/>
    <mergeCell ref="H65:H66"/>
    <mergeCell ref="B67:B68"/>
    <mergeCell ref="V65:V66"/>
    <mergeCell ref="T65:T66"/>
    <mergeCell ref="F67:F68"/>
    <mergeCell ref="H67:H68"/>
    <mergeCell ref="J67:J68"/>
    <mergeCell ref="L67:L68"/>
    <mergeCell ref="R67:R68"/>
    <mergeCell ref="J65:J66"/>
    <mergeCell ref="L65:L66"/>
    <mergeCell ref="N65:N66"/>
    <mergeCell ref="C67:C68"/>
    <mergeCell ref="D67:D68"/>
    <mergeCell ref="E67:E68"/>
    <mergeCell ref="N67:N68"/>
    <mergeCell ref="F69:F70"/>
    <mergeCell ref="H69:H70"/>
    <mergeCell ref="J69:J70"/>
    <mergeCell ref="L69:L70"/>
    <mergeCell ref="R71:R72"/>
    <mergeCell ref="V71:V72"/>
    <mergeCell ref="T71:T72"/>
    <mergeCell ref="B69:B70"/>
    <mergeCell ref="C69:C70"/>
    <mergeCell ref="D69:D70"/>
    <mergeCell ref="E69:E70"/>
    <mergeCell ref="P69:P70"/>
    <mergeCell ref="R69:R70"/>
    <mergeCell ref="N69:N70"/>
    <mergeCell ref="N71:N72"/>
    <mergeCell ref="P71:P72"/>
    <mergeCell ref="F71:F72"/>
    <mergeCell ref="H71:H72"/>
    <mergeCell ref="J71:J72"/>
    <mergeCell ref="L71:L72"/>
    <mergeCell ref="B71:B72"/>
    <mergeCell ref="C71:C72"/>
    <mergeCell ref="Z71:Z72"/>
    <mergeCell ref="Z67:Z68"/>
    <mergeCell ref="T67:T68"/>
    <mergeCell ref="V67:V68"/>
    <mergeCell ref="V69:V70"/>
    <mergeCell ref="T69:T70"/>
    <mergeCell ref="D71:D72"/>
    <mergeCell ref="E71:E72"/>
  </mergeCells>
  <printOptions horizontalCentered="1"/>
  <pageMargins left="0.5905511811023623" right="0" top="0.1968503937007874" bottom="0.1968503937007874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zoomScalePageLayoutView="0" workbookViewId="0" topLeftCell="A26">
      <selection activeCell="C101" sqref="C101:G10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1" t="s">
        <v>55</v>
      </c>
      <c r="B1" s="151"/>
      <c r="C1" s="151"/>
      <c r="D1" s="151"/>
      <c r="E1" s="151"/>
      <c r="F1" s="151"/>
      <c r="G1" s="151"/>
    </row>
    <row r="2" spans="1:10" ht="24" customHeight="1">
      <c r="A2" s="176" t="str">
        <f>HYPERLINK('[1]реквизиты'!$A$2)</f>
        <v>Первенство России по САМБО среди юношей 1996-1997 гг.р.</v>
      </c>
      <c r="B2" s="177"/>
      <c r="C2" s="177"/>
      <c r="D2" s="177"/>
      <c r="E2" s="177"/>
      <c r="F2" s="177"/>
      <c r="G2" s="177"/>
      <c r="H2" s="4"/>
      <c r="I2" s="4"/>
      <c r="J2" s="4"/>
    </row>
    <row r="3" spans="1:7" ht="15" customHeight="1">
      <c r="A3" s="178" t="str">
        <f>HYPERLINK('[1]реквизиты'!$A$3)</f>
        <v>23-26  октября  2012 г.  г. Отрадный</v>
      </c>
      <c r="B3" s="178"/>
      <c r="C3" s="178"/>
      <c r="D3" s="178"/>
      <c r="E3" s="178"/>
      <c r="F3" s="178"/>
      <c r="G3" s="178"/>
    </row>
    <row r="4" ht="12.75">
      <c r="D4" s="30" t="s">
        <v>70</v>
      </c>
    </row>
    <row r="5" spans="1:7" ht="12.75">
      <c r="A5" s="179" t="s">
        <v>1</v>
      </c>
      <c r="B5" s="180" t="s">
        <v>5</v>
      </c>
      <c r="C5" s="179" t="s">
        <v>2</v>
      </c>
      <c r="D5" s="179" t="s">
        <v>3</v>
      </c>
      <c r="E5" s="179" t="s">
        <v>23</v>
      </c>
      <c r="F5" s="179" t="s">
        <v>8</v>
      </c>
      <c r="G5" s="179" t="s">
        <v>9</v>
      </c>
    </row>
    <row r="6" spans="1:7" ht="12.75">
      <c r="A6" s="179"/>
      <c r="B6" s="179"/>
      <c r="C6" s="179"/>
      <c r="D6" s="179"/>
      <c r="E6" s="179"/>
      <c r="F6" s="179"/>
      <c r="G6" s="179"/>
    </row>
    <row r="7" spans="1:7" ht="12.75" customHeight="1">
      <c r="A7" s="162" t="s">
        <v>10</v>
      </c>
      <c r="B7" s="163">
        <v>1</v>
      </c>
      <c r="C7" s="164" t="s">
        <v>204</v>
      </c>
      <c r="D7" s="166" t="s">
        <v>205</v>
      </c>
      <c r="E7" s="171" t="s">
        <v>206</v>
      </c>
      <c r="F7" s="167"/>
      <c r="G7" s="166" t="s">
        <v>207</v>
      </c>
    </row>
    <row r="8" spans="1:7" ht="12.75">
      <c r="A8" s="162"/>
      <c r="B8" s="163"/>
      <c r="C8" s="164"/>
      <c r="D8" s="166"/>
      <c r="E8" s="171"/>
      <c r="F8" s="167"/>
      <c r="G8" s="166"/>
    </row>
    <row r="9" spans="1:7" ht="12.75" customHeight="1">
      <c r="A9" s="168" t="s">
        <v>11</v>
      </c>
      <c r="B9" s="163">
        <v>2</v>
      </c>
      <c r="C9" s="170" t="s">
        <v>101</v>
      </c>
      <c r="D9" s="171" t="s">
        <v>102</v>
      </c>
      <c r="E9" s="171" t="s">
        <v>103</v>
      </c>
      <c r="F9" s="171"/>
      <c r="G9" s="171" t="s">
        <v>104</v>
      </c>
    </row>
    <row r="10" spans="1:7" ht="12.75" customHeight="1">
      <c r="A10" s="169"/>
      <c r="B10" s="163"/>
      <c r="C10" s="170"/>
      <c r="D10" s="171"/>
      <c r="E10" s="171"/>
      <c r="F10" s="171"/>
      <c r="G10" s="171"/>
    </row>
    <row r="11" spans="1:7" ht="12.75" customHeight="1">
      <c r="A11" s="168" t="s">
        <v>12</v>
      </c>
      <c r="B11" s="172">
        <v>3</v>
      </c>
      <c r="C11" s="170" t="s">
        <v>230</v>
      </c>
      <c r="D11" s="171" t="s">
        <v>231</v>
      </c>
      <c r="E11" s="171" t="s">
        <v>232</v>
      </c>
      <c r="F11" s="171"/>
      <c r="G11" s="171" t="s">
        <v>233</v>
      </c>
    </row>
    <row r="12" spans="1:7" ht="12.75" customHeight="1">
      <c r="A12" s="169"/>
      <c r="B12" s="172"/>
      <c r="C12" s="170"/>
      <c r="D12" s="171"/>
      <c r="E12" s="171"/>
      <c r="F12" s="171"/>
      <c r="G12" s="171"/>
    </row>
    <row r="13" spans="1:7" ht="12.75" customHeight="1">
      <c r="A13" s="168" t="s">
        <v>13</v>
      </c>
      <c r="B13" s="163">
        <v>4</v>
      </c>
      <c r="C13" s="170" t="s">
        <v>168</v>
      </c>
      <c r="D13" s="171" t="s">
        <v>169</v>
      </c>
      <c r="E13" s="171" t="s">
        <v>255</v>
      </c>
      <c r="F13" s="171"/>
      <c r="G13" s="171" t="s">
        <v>170</v>
      </c>
    </row>
    <row r="14" spans="1:7" ht="12.75" customHeight="1">
      <c r="A14" s="169"/>
      <c r="B14" s="163"/>
      <c r="C14" s="170"/>
      <c r="D14" s="171"/>
      <c r="E14" s="171"/>
      <c r="F14" s="171"/>
      <c r="G14" s="171"/>
    </row>
    <row r="15" spans="1:7" ht="12.75" customHeight="1">
      <c r="A15" s="162" t="s">
        <v>14</v>
      </c>
      <c r="B15" s="181">
        <v>5</v>
      </c>
      <c r="C15" s="164" t="s">
        <v>244</v>
      </c>
      <c r="D15" s="179" t="s">
        <v>245</v>
      </c>
      <c r="E15" s="179" t="s">
        <v>246</v>
      </c>
      <c r="F15" s="59"/>
      <c r="G15" s="166" t="s">
        <v>247</v>
      </c>
    </row>
    <row r="16" spans="1:7" ht="12.75" customHeight="1">
      <c r="A16" s="162"/>
      <c r="B16" s="181">
        <v>5</v>
      </c>
      <c r="C16" s="164" t="s">
        <v>244</v>
      </c>
      <c r="D16" s="179" t="s">
        <v>245</v>
      </c>
      <c r="E16" s="179" t="s">
        <v>246</v>
      </c>
      <c r="F16" s="59"/>
      <c r="G16" s="166" t="s">
        <v>247</v>
      </c>
    </row>
    <row r="17" spans="1:7" ht="12.75" customHeight="1">
      <c r="A17" s="168" t="s">
        <v>15</v>
      </c>
      <c r="B17" s="163">
        <v>6</v>
      </c>
      <c r="C17" s="164" t="s">
        <v>145</v>
      </c>
      <c r="D17" s="166" t="s">
        <v>146</v>
      </c>
      <c r="E17" s="166" t="s">
        <v>258</v>
      </c>
      <c r="F17" s="167"/>
      <c r="G17" s="166" t="s">
        <v>147</v>
      </c>
    </row>
    <row r="18" spans="1:7" ht="12.75" customHeight="1">
      <c r="A18" s="169"/>
      <c r="B18" s="163"/>
      <c r="C18" s="164"/>
      <c r="D18" s="166"/>
      <c r="E18" s="166"/>
      <c r="F18" s="167"/>
      <c r="G18" s="166"/>
    </row>
    <row r="19" spans="1:7" ht="12.75" customHeight="1">
      <c r="A19" s="168" t="s">
        <v>16</v>
      </c>
      <c r="B19" s="163">
        <v>7</v>
      </c>
      <c r="C19" s="164" t="s">
        <v>83</v>
      </c>
      <c r="D19" s="166" t="s">
        <v>84</v>
      </c>
      <c r="E19" s="166" t="s">
        <v>85</v>
      </c>
      <c r="F19" s="167"/>
      <c r="G19" s="166" t="s">
        <v>86</v>
      </c>
    </row>
    <row r="20" spans="1:7" ht="12.75" customHeight="1">
      <c r="A20" s="169"/>
      <c r="B20" s="163"/>
      <c r="C20" s="164"/>
      <c r="D20" s="166"/>
      <c r="E20" s="166"/>
      <c r="F20" s="167"/>
      <c r="G20" s="166"/>
    </row>
    <row r="21" spans="1:7" ht="12.75" customHeight="1">
      <c r="A21" s="168" t="s">
        <v>17</v>
      </c>
      <c r="B21" s="172">
        <v>8</v>
      </c>
      <c r="C21" s="170" t="s">
        <v>234</v>
      </c>
      <c r="D21" s="171" t="s">
        <v>235</v>
      </c>
      <c r="E21" s="171" t="s">
        <v>236</v>
      </c>
      <c r="F21" s="171"/>
      <c r="G21" s="171" t="s">
        <v>237</v>
      </c>
    </row>
    <row r="22" spans="1:7" ht="12.75" customHeight="1">
      <c r="A22" s="169"/>
      <c r="B22" s="172"/>
      <c r="C22" s="170"/>
      <c r="D22" s="171"/>
      <c r="E22" s="171"/>
      <c r="F22" s="171"/>
      <c r="G22" s="171"/>
    </row>
    <row r="23" spans="1:7" ht="12.75" customHeight="1">
      <c r="A23" s="162" t="s">
        <v>18</v>
      </c>
      <c r="B23" s="163">
        <v>9</v>
      </c>
      <c r="C23" s="170" t="s">
        <v>181</v>
      </c>
      <c r="D23" s="171" t="s">
        <v>182</v>
      </c>
      <c r="E23" s="171" t="s">
        <v>183</v>
      </c>
      <c r="F23" s="171"/>
      <c r="G23" s="171" t="s">
        <v>184</v>
      </c>
    </row>
    <row r="24" spans="1:7" ht="12.75" customHeight="1">
      <c r="A24" s="162"/>
      <c r="B24" s="163"/>
      <c r="C24" s="170"/>
      <c r="D24" s="171"/>
      <c r="E24" s="171"/>
      <c r="F24" s="171"/>
      <c r="G24" s="171"/>
    </row>
    <row r="25" spans="1:7" ht="12.75" customHeight="1">
      <c r="A25" s="168" t="s">
        <v>19</v>
      </c>
      <c r="B25" s="163">
        <v>10</v>
      </c>
      <c r="C25" s="170" t="s">
        <v>95</v>
      </c>
      <c r="D25" s="171" t="s">
        <v>96</v>
      </c>
      <c r="E25" s="171" t="s">
        <v>73</v>
      </c>
      <c r="F25" s="171"/>
      <c r="G25" s="171" t="s">
        <v>97</v>
      </c>
    </row>
    <row r="26" spans="1:7" ht="12.75" customHeight="1">
      <c r="A26" s="169"/>
      <c r="B26" s="163"/>
      <c r="C26" s="170"/>
      <c r="D26" s="171"/>
      <c r="E26" s="171"/>
      <c r="F26" s="171"/>
      <c r="G26" s="171"/>
    </row>
    <row r="27" spans="1:7" ht="12.75" customHeight="1">
      <c r="A27" s="168" t="s">
        <v>20</v>
      </c>
      <c r="B27" s="163">
        <v>11</v>
      </c>
      <c r="C27" s="170" t="s">
        <v>185</v>
      </c>
      <c r="D27" s="171" t="s">
        <v>186</v>
      </c>
      <c r="E27" s="166" t="s">
        <v>187</v>
      </c>
      <c r="F27" s="171"/>
      <c r="G27" s="171" t="s">
        <v>188</v>
      </c>
    </row>
    <row r="28" spans="1:7" ht="12.75" customHeight="1">
      <c r="A28" s="169"/>
      <c r="B28" s="163"/>
      <c r="C28" s="170"/>
      <c r="D28" s="171"/>
      <c r="E28" s="166"/>
      <c r="F28" s="171"/>
      <c r="G28" s="171"/>
    </row>
    <row r="29" spans="1:7" ht="12.75" customHeight="1">
      <c r="A29" s="168" t="s">
        <v>21</v>
      </c>
      <c r="B29" s="163">
        <v>12</v>
      </c>
      <c r="C29" s="166" t="s">
        <v>189</v>
      </c>
      <c r="D29" s="166" t="s">
        <v>190</v>
      </c>
      <c r="E29" s="166" t="s">
        <v>191</v>
      </c>
      <c r="F29" s="167"/>
      <c r="G29" s="166" t="s">
        <v>192</v>
      </c>
    </row>
    <row r="30" spans="1:7" ht="12.75">
      <c r="A30" s="169"/>
      <c r="B30" s="163"/>
      <c r="C30" s="166"/>
      <c r="D30" s="166"/>
      <c r="E30" s="166"/>
      <c r="F30" s="167"/>
      <c r="G30" s="166"/>
    </row>
    <row r="31" spans="1:7" ht="12.75" customHeight="1">
      <c r="A31" s="162" t="s">
        <v>24</v>
      </c>
      <c r="B31" s="163">
        <v>13</v>
      </c>
      <c r="C31" s="164" t="s">
        <v>112</v>
      </c>
      <c r="D31" s="165" t="s">
        <v>113</v>
      </c>
      <c r="E31" s="166" t="s">
        <v>114</v>
      </c>
      <c r="F31" s="167"/>
      <c r="G31" s="166" t="s">
        <v>115</v>
      </c>
    </row>
    <row r="32" spans="1:7" ht="12.75">
      <c r="A32" s="162"/>
      <c r="B32" s="163"/>
      <c r="C32" s="164"/>
      <c r="D32" s="166"/>
      <c r="E32" s="166"/>
      <c r="F32" s="167"/>
      <c r="G32" s="166"/>
    </row>
    <row r="33" spans="1:7" ht="12.75" customHeight="1">
      <c r="A33" s="168" t="s">
        <v>25</v>
      </c>
      <c r="B33" s="163">
        <v>14</v>
      </c>
      <c r="C33" s="164" t="s">
        <v>152</v>
      </c>
      <c r="D33" s="165" t="s">
        <v>153</v>
      </c>
      <c r="E33" s="166" t="s">
        <v>154</v>
      </c>
      <c r="F33" s="167"/>
      <c r="G33" s="166" t="s">
        <v>155</v>
      </c>
    </row>
    <row r="34" spans="1:7" ht="12.75">
      <c r="A34" s="169"/>
      <c r="B34" s="163"/>
      <c r="C34" s="164"/>
      <c r="D34" s="166"/>
      <c r="E34" s="166"/>
      <c r="F34" s="167"/>
      <c r="G34" s="166"/>
    </row>
    <row r="35" spans="1:7" ht="12.75" customHeight="1">
      <c r="A35" s="168" t="s">
        <v>26</v>
      </c>
      <c r="B35" s="163">
        <v>15</v>
      </c>
      <c r="C35" s="170" t="s">
        <v>197</v>
      </c>
      <c r="D35" s="171" t="s">
        <v>198</v>
      </c>
      <c r="E35" s="171" t="s">
        <v>257</v>
      </c>
      <c r="F35" s="171"/>
      <c r="G35" s="171" t="s">
        <v>199</v>
      </c>
    </row>
    <row r="36" spans="1:7" ht="12.75">
      <c r="A36" s="169"/>
      <c r="B36" s="163"/>
      <c r="C36" s="170"/>
      <c r="D36" s="171"/>
      <c r="E36" s="171"/>
      <c r="F36" s="171"/>
      <c r="G36" s="171"/>
    </row>
    <row r="37" spans="1:7" ht="12.75" customHeight="1">
      <c r="A37" s="168" t="s">
        <v>27</v>
      </c>
      <c r="B37" s="172">
        <v>16</v>
      </c>
      <c r="C37" s="170" t="s">
        <v>75</v>
      </c>
      <c r="D37" s="171" t="s">
        <v>76</v>
      </c>
      <c r="E37" s="171" t="s">
        <v>77</v>
      </c>
      <c r="F37" s="171"/>
      <c r="G37" s="171" t="s">
        <v>78</v>
      </c>
    </row>
    <row r="38" spans="1:7" ht="12.75">
      <c r="A38" s="169"/>
      <c r="B38" s="172"/>
      <c r="C38" s="170"/>
      <c r="D38" s="171"/>
      <c r="E38" s="171"/>
      <c r="F38" s="171"/>
      <c r="G38" s="171"/>
    </row>
    <row r="39" spans="1:7" ht="12.75" customHeight="1">
      <c r="A39" s="162" t="s">
        <v>28</v>
      </c>
      <c r="B39" s="163">
        <v>17</v>
      </c>
      <c r="C39" s="164" t="s">
        <v>124</v>
      </c>
      <c r="D39" s="166" t="s">
        <v>125</v>
      </c>
      <c r="E39" s="166" t="s">
        <v>126</v>
      </c>
      <c r="F39" s="167"/>
      <c r="G39" s="166" t="s">
        <v>127</v>
      </c>
    </row>
    <row r="40" spans="1:7" ht="12.75">
      <c r="A40" s="162"/>
      <c r="B40" s="163"/>
      <c r="C40" s="164"/>
      <c r="D40" s="166"/>
      <c r="E40" s="166"/>
      <c r="F40" s="167"/>
      <c r="G40" s="166"/>
    </row>
    <row r="41" spans="1:7" ht="12.75">
      <c r="A41" s="168" t="s">
        <v>29</v>
      </c>
      <c r="B41" s="163">
        <v>18</v>
      </c>
      <c r="C41" s="170" t="s">
        <v>139</v>
      </c>
      <c r="D41" s="171" t="s">
        <v>140</v>
      </c>
      <c r="E41" s="171" t="s">
        <v>255</v>
      </c>
      <c r="F41" s="171"/>
      <c r="G41" s="171" t="s">
        <v>141</v>
      </c>
    </row>
    <row r="42" spans="1:7" ht="12.75">
      <c r="A42" s="169"/>
      <c r="B42" s="163"/>
      <c r="C42" s="170"/>
      <c r="D42" s="171"/>
      <c r="E42" s="171"/>
      <c r="F42" s="171"/>
      <c r="G42" s="171"/>
    </row>
    <row r="43" spans="1:7" ht="12.75">
      <c r="A43" s="168" t="s">
        <v>30</v>
      </c>
      <c r="B43" s="163">
        <v>19</v>
      </c>
      <c r="C43" s="166" t="s">
        <v>148</v>
      </c>
      <c r="D43" s="165" t="s">
        <v>253</v>
      </c>
      <c r="E43" s="166" t="s">
        <v>258</v>
      </c>
      <c r="F43" s="167"/>
      <c r="G43" s="166" t="s">
        <v>144</v>
      </c>
    </row>
    <row r="44" spans="1:7" ht="12.75">
      <c r="A44" s="169"/>
      <c r="B44" s="163"/>
      <c r="C44" s="166"/>
      <c r="D44" s="166"/>
      <c r="E44" s="166"/>
      <c r="F44" s="167"/>
      <c r="G44" s="166"/>
    </row>
    <row r="45" spans="1:7" ht="12.75" customHeight="1">
      <c r="A45" s="168" t="s">
        <v>31</v>
      </c>
      <c r="B45" s="172">
        <v>20</v>
      </c>
      <c r="C45" s="170" t="s">
        <v>212</v>
      </c>
      <c r="D45" s="171" t="s">
        <v>213</v>
      </c>
      <c r="E45" s="171" t="s">
        <v>214</v>
      </c>
      <c r="F45" s="171"/>
      <c r="G45" s="171" t="s">
        <v>215</v>
      </c>
    </row>
    <row r="46" spans="1:7" ht="12.75">
      <c r="A46" s="169"/>
      <c r="B46" s="172"/>
      <c r="C46" s="170"/>
      <c r="D46" s="171"/>
      <c r="E46" s="171"/>
      <c r="F46" s="171"/>
      <c r="G46" s="171"/>
    </row>
    <row r="47" spans="1:7" ht="12.75" customHeight="1">
      <c r="A47" s="162" t="s">
        <v>32</v>
      </c>
      <c r="B47" s="163">
        <v>21</v>
      </c>
      <c r="C47" s="164" t="s">
        <v>71</v>
      </c>
      <c r="D47" s="166" t="s">
        <v>72</v>
      </c>
      <c r="E47" s="166" t="s">
        <v>73</v>
      </c>
      <c r="F47" s="167"/>
      <c r="G47" s="166" t="s">
        <v>74</v>
      </c>
    </row>
    <row r="48" spans="1:7" ht="12.75">
      <c r="A48" s="162"/>
      <c r="B48" s="163"/>
      <c r="C48" s="164"/>
      <c r="D48" s="166"/>
      <c r="E48" s="171"/>
      <c r="F48" s="167"/>
      <c r="G48" s="166"/>
    </row>
    <row r="49" spans="1:7" ht="12.75" customHeight="1">
      <c r="A49" s="168" t="s">
        <v>33</v>
      </c>
      <c r="B49" s="163">
        <v>22</v>
      </c>
      <c r="C49" s="164" t="s">
        <v>136</v>
      </c>
      <c r="D49" s="166" t="s">
        <v>137</v>
      </c>
      <c r="E49" s="166" t="s">
        <v>134</v>
      </c>
      <c r="F49" s="167"/>
      <c r="G49" s="166" t="s">
        <v>138</v>
      </c>
    </row>
    <row r="50" spans="1:7" ht="12.75">
      <c r="A50" s="169"/>
      <c r="B50" s="163"/>
      <c r="C50" s="164"/>
      <c r="D50" s="166"/>
      <c r="E50" s="166"/>
      <c r="F50" s="167"/>
      <c r="G50" s="166"/>
    </row>
    <row r="51" spans="1:7" ht="12.75" customHeight="1">
      <c r="A51" s="168" t="s">
        <v>34</v>
      </c>
      <c r="B51" s="163">
        <v>23</v>
      </c>
      <c r="C51" s="170" t="s">
        <v>119</v>
      </c>
      <c r="D51" s="171" t="s">
        <v>252</v>
      </c>
      <c r="E51" s="171" t="s">
        <v>120</v>
      </c>
      <c r="F51" s="171"/>
      <c r="G51" s="171" t="s">
        <v>121</v>
      </c>
    </row>
    <row r="52" spans="1:7" ht="12.75">
      <c r="A52" s="169"/>
      <c r="B52" s="163"/>
      <c r="C52" s="170"/>
      <c r="D52" s="171"/>
      <c r="E52" s="171"/>
      <c r="F52" s="171"/>
      <c r="G52" s="171"/>
    </row>
    <row r="53" spans="1:7" ht="12.75" customHeight="1">
      <c r="A53" s="168" t="s">
        <v>35</v>
      </c>
      <c r="B53" s="172">
        <v>24</v>
      </c>
      <c r="C53" s="170" t="s">
        <v>216</v>
      </c>
      <c r="D53" s="171" t="s">
        <v>217</v>
      </c>
      <c r="E53" s="171" t="s">
        <v>259</v>
      </c>
      <c r="F53" s="171"/>
      <c r="G53" s="171" t="s">
        <v>218</v>
      </c>
    </row>
    <row r="54" spans="1:7" ht="12.75">
      <c r="A54" s="169"/>
      <c r="B54" s="172"/>
      <c r="C54" s="170"/>
      <c r="D54" s="171"/>
      <c r="E54" s="171"/>
      <c r="F54" s="171"/>
      <c r="G54" s="171"/>
    </row>
    <row r="55" spans="1:7" ht="12.75" customHeight="1">
      <c r="A55" s="162" t="s">
        <v>36</v>
      </c>
      <c r="B55" s="163">
        <v>25</v>
      </c>
      <c r="C55" s="170" t="s">
        <v>175</v>
      </c>
      <c r="D55" s="165" t="s">
        <v>176</v>
      </c>
      <c r="E55" s="171" t="s">
        <v>173</v>
      </c>
      <c r="F55" s="171"/>
      <c r="G55" s="171" t="s">
        <v>177</v>
      </c>
    </row>
    <row r="56" spans="1:7" ht="12.75">
      <c r="A56" s="162"/>
      <c r="B56" s="163"/>
      <c r="C56" s="170"/>
      <c r="D56" s="171"/>
      <c r="E56" s="171"/>
      <c r="F56" s="171"/>
      <c r="G56" s="171"/>
    </row>
    <row r="57" spans="1:7" ht="12.75" customHeight="1">
      <c r="A57" s="168" t="s">
        <v>37</v>
      </c>
      <c r="B57" s="163">
        <v>26</v>
      </c>
      <c r="C57" s="170" t="s">
        <v>149</v>
      </c>
      <c r="D57" s="165" t="s">
        <v>150</v>
      </c>
      <c r="E57" s="171" t="s">
        <v>256</v>
      </c>
      <c r="F57" s="171"/>
      <c r="G57" s="171" t="s">
        <v>151</v>
      </c>
    </row>
    <row r="58" spans="1:7" ht="12.75">
      <c r="A58" s="169"/>
      <c r="B58" s="163"/>
      <c r="C58" s="170"/>
      <c r="D58" s="171"/>
      <c r="E58" s="171"/>
      <c r="F58" s="171"/>
      <c r="G58" s="171"/>
    </row>
    <row r="59" spans="1:7" ht="12.75" customHeight="1">
      <c r="A59" s="168" t="s">
        <v>38</v>
      </c>
      <c r="B59" s="163">
        <v>27</v>
      </c>
      <c r="C59" s="170" t="s">
        <v>142</v>
      </c>
      <c r="D59" s="171" t="s">
        <v>143</v>
      </c>
      <c r="E59" s="166" t="s">
        <v>258</v>
      </c>
      <c r="F59" s="171"/>
      <c r="G59" s="171" t="s">
        <v>144</v>
      </c>
    </row>
    <row r="60" spans="1:7" ht="12.75">
      <c r="A60" s="169"/>
      <c r="B60" s="163"/>
      <c r="C60" s="170"/>
      <c r="D60" s="171"/>
      <c r="E60" s="166"/>
      <c r="F60" s="171"/>
      <c r="G60" s="171"/>
    </row>
    <row r="61" spans="1:7" ht="12.75" customHeight="1">
      <c r="A61" s="168" t="s">
        <v>39</v>
      </c>
      <c r="B61" s="163">
        <v>28</v>
      </c>
      <c r="C61" s="170" t="s">
        <v>178</v>
      </c>
      <c r="D61" s="165" t="s">
        <v>179</v>
      </c>
      <c r="E61" s="171" t="s">
        <v>180</v>
      </c>
      <c r="F61" s="171"/>
      <c r="G61" s="171" t="s">
        <v>174</v>
      </c>
    </row>
    <row r="62" spans="1:7" ht="12.75">
      <c r="A62" s="169"/>
      <c r="B62" s="163"/>
      <c r="C62" s="170"/>
      <c r="D62" s="171"/>
      <c r="E62" s="171"/>
      <c r="F62" s="171"/>
      <c r="G62" s="171"/>
    </row>
    <row r="63" spans="1:7" ht="12.75" customHeight="1">
      <c r="A63" s="162" t="s">
        <v>40</v>
      </c>
      <c r="B63" s="163">
        <v>29</v>
      </c>
      <c r="C63" s="164" t="s">
        <v>238</v>
      </c>
      <c r="D63" s="166" t="s">
        <v>239</v>
      </c>
      <c r="E63" s="166" t="s">
        <v>73</v>
      </c>
      <c r="F63" s="167"/>
      <c r="G63" s="166" t="s">
        <v>240</v>
      </c>
    </row>
    <row r="64" spans="1:7" ht="12.75">
      <c r="A64" s="162"/>
      <c r="B64" s="163"/>
      <c r="C64" s="164"/>
      <c r="D64" s="166"/>
      <c r="E64" s="166"/>
      <c r="F64" s="167"/>
      <c r="G64" s="166"/>
    </row>
    <row r="65" spans="1:7" ht="12.75" customHeight="1">
      <c r="A65" s="168" t="s">
        <v>41</v>
      </c>
      <c r="B65" s="163">
        <v>30</v>
      </c>
      <c r="C65" s="170" t="s">
        <v>128</v>
      </c>
      <c r="D65" s="171" t="s">
        <v>129</v>
      </c>
      <c r="E65" s="171" t="s">
        <v>130</v>
      </c>
      <c r="F65" s="171"/>
      <c r="G65" s="171" t="s">
        <v>131</v>
      </c>
    </row>
    <row r="66" spans="1:7" ht="12.75">
      <c r="A66" s="169"/>
      <c r="B66" s="163"/>
      <c r="C66" s="170"/>
      <c r="D66" s="171"/>
      <c r="E66" s="171"/>
      <c r="F66" s="171"/>
      <c r="G66" s="171"/>
    </row>
    <row r="67" spans="1:7" ht="12.75" customHeight="1">
      <c r="A67" s="168" t="s">
        <v>42</v>
      </c>
      <c r="B67" s="163">
        <v>31</v>
      </c>
      <c r="C67" s="170" t="s">
        <v>91</v>
      </c>
      <c r="D67" s="171" t="s">
        <v>92</v>
      </c>
      <c r="E67" s="171" t="s">
        <v>93</v>
      </c>
      <c r="F67" s="171"/>
      <c r="G67" s="171" t="s">
        <v>94</v>
      </c>
    </row>
    <row r="68" spans="1:7" ht="12.75">
      <c r="A68" s="169"/>
      <c r="B68" s="163"/>
      <c r="C68" s="170"/>
      <c r="D68" s="171"/>
      <c r="E68" s="171"/>
      <c r="F68" s="171"/>
      <c r="G68" s="171"/>
    </row>
    <row r="69" spans="1:7" ht="12.75" customHeight="1">
      <c r="A69" s="168" t="s">
        <v>43</v>
      </c>
      <c r="B69" s="163">
        <v>32</v>
      </c>
      <c r="C69" s="170" t="s">
        <v>160</v>
      </c>
      <c r="D69" s="171" t="s">
        <v>161</v>
      </c>
      <c r="E69" s="171" t="s">
        <v>162</v>
      </c>
      <c r="F69" s="171"/>
      <c r="G69" s="171" t="s">
        <v>163</v>
      </c>
    </row>
    <row r="70" spans="1:7" ht="12.75">
      <c r="A70" s="169"/>
      <c r="B70" s="163"/>
      <c r="C70" s="170"/>
      <c r="D70" s="171"/>
      <c r="E70" s="171"/>
      <c r="F70" s="171"/>
      <c r="G70" s="171"/>
    </row>
    <row r="71" spans="1:7" ht="12.75" customHeight="1">
      <c r="A71" s="162" t="s">
        <v>44</v>
      </c>
      <c r="B71" s="163">
        <v>33</v>
      </c>
      <c r="C71" s="164" t="s">
        <v>193</v>
      </c>
      <c r="D71" s="166" t="s">
        <v>194</v>
      </c>
      <c r="E71" s="166" t="s">
        <v>195</v>
      </c>
      <c r="F71" s="167"/>
      <c r="G71" s="166" t="s">
        <v>196</v>
      </c>
    </row>
    <row r="72" spans="1:7" ht="12.75">
      <c r="A72" s="162"/>
      <c r="B72" s="163"/>
      <c r="C72" s="164"/>
      <c r="D72" s="166"/>
      <c r="E72" s="166"/>
      <c r="F72" s="167"/>
      <c r="G72" s="166"/>
    </row>
    <row r="73" spans="1:7" ht="12.75" customHeight="1">
      <c r="A73" s="168" t="s">
        <v>45</v>
      </c>
      <c r="B73" s="163">
        <v>34</v>
      </c>
      <c r="C73" s="164" t="s">
        <v>87</v>
      </c>
      <c r="D73" s="166" t="s">
        <v>88</v>
      </c>
      <c r="E73" s="166" t="s">
        <v>89</v>
      </c>
      <c r="F73" s="167"/>
      <c r="G73" s="166" t="s">
        <v>90</v>
      </c>
    </row>
    <row r="74" spans="1:7" ht="12.75">
      <c r="A74" s="169"/>
      <c r="B74" s="163"/>
      <c r="C74" s="164"/>
      <c r="D74" s="166"/>
      <c r="E74" s="166"/>
      <c r="F74" s="167"/>
      <c r="G74" s="166"/>
    </row>
    <row r="75" spans="1:7" ht="12.75" customHeight="1">
      <c r="A75" s="168" t="s">
        <v>46</v>
      </c>
      <c r="B75" s="163">
        <v>35</v>
      </c>
      <c r="C75" s="164" t="s">
        <v>98</v>
      </c>
      <c r="D75" s="165" t="s">
        <v>249</v>
      </c>
      <c r="E75" s="166" t="s">
        <v>99</v>
      </c>
      <c r="F75" s="167"/>
      <c r="G75" s="166" t="s">
        <v>100</v>
      </c>
    </row>
    <row r="76" spans="1:7" ht="12.75">
      <c r="A76" s="169"/>
      <c r="B76" s="163"/>
      <c r="C76" s="164"/>
      <c r="D76" s="166"/>
      <c r="E76" s="166"/>
      <c r="F76" s="167"/>
      <c r="G76" s="175"/>
    </row>
    <row r="77" spans="1:7" ht="12.75" customHeight="1">
      <c r="A77" s="168" t="s">
        <v>47</v>
      </c>
      <c r="B77" s="163">
        <v>36</v>
      </c>
      <c r="C77" s="170" t="s">
        <v>105</v>
      </c>
      <c r="D77" s="171" t="s">
        <v>106</v>
      </c>
      <c r="E77" s="171" t="s">
        <v>107</v>
      </c>
      <c r="F77" s="171"/>
      <c r="G77" s="171" t="s">
        <v>108</v>
      </c>
    </row>
    <row r="78" spans="1:7" ht="12.75">
      <c r="A78" s="169"/>
      <c r="B78" s="163"/>
      <c r="C78" s="170"/>
      <c r="D78" s="171"/>
      <c r="E78" s="171"/>
      <c r="F78" s="171"/>
      <c r="G78" s="171"/>
    </row>
    <row r="79" spans="1:7" ht="12.75" customHeight="1">
      <c r="A79" s="162" t="s">
        <v>48</v>
      </c>
      <c r="B79" s="163">
        <v>37</v>
      </c>
      <c r="C79" s="170" t="s">
        <v>109</v>
      </c>
      <c r="D79" s="171" t="s">
        <v>110</v>
      </c>
      <c r="E79" s="171" t="s">
        <v>250</v>
      </c>
      <c r="F79" s="171"/>
      <c r="G79" s="171" t="s">
        <v>111</v>
      </c>
    </row>
    <row r="80" spans="1:7" ht="12.75">
      <c r="A80" s="162"/>
      <c r="B80" s="163"/>
      <c r="C80" s="170"/>
      <c r="D80" s="171"/>
      <c r="E80" s="171"/>
      <c r="F80" s="171"/>
      <c r="G80" s="171"/>
    </row>
    <row r="81" spans="1:7" ht="12.75" customHeight="1">
      <c r="A81" s="168" t="s">
        <v>49</v>
      </c>
      <c r="B81" s="172">
        <v>38</v>
      </c>
      <c r="C81" s="173" t="s">
        <v>219</v>
      </c>
      <c r="D81" s="160" t="s">
        <v>220</v>
      </c>
      <c r="E81" s="160" t="s">
        <v>260</v>
      </c>
      <c r="F81" s="160"/>
      <c r="G81" s="160" t="s">
        <v>221</v>
      </c>
    </row>
    <row r="82" spans="1:7" ht="12.75">
      <c r="A82" s="169"/>
      <c r="B82" s="172"/>
      <c r="C82" s="174"/>
      <c r="D82" s="161"/>
      <c r="E82" s="161"/>
      <c r="F82" s="161"/>
      <c r="G82" s="161"/>
    </row>
    <row r="83" spans="1:7" ht="12.75" customHeight="1">
      <c r="A83" s="168" t="s">
        <v>50</v>
      </c>
      <c r="B83" s="172">
        <v>39</v>
      </c>
      <c r="C83" s="170" t="s">
        <v>222</v>
      </c>
      <c r="D83" s="171" t="s">
        <v>223</v>
      </c>
      <c r="E83" s="171" t="s">
        <v>224</v>
      </c>
      <c r="F83" s="171"/>
      <c r="G83" s="171" t="s">
        <v>225</v>
      </c>
    </row>
    <row r="84" spans="1:7" ht="12.75">
      <c r="A84" s="169"/>
      <c r="B84" s="172"/>
      <c r="C84" s="170"/>
      <c r="D84" s="171"/>
      <c r="E84" s="171"/>
      <c r="F84" s="171"/>
      <c r="G84" s="171"/>
    </row>
    <row r="85" spans="1:7" ht="12.75" customHeight="1">
      <c r="A85" s="168" t="s">
        <v>51</v>
      </c>
      <c r="B85" s="172">
        <v>40</v>
      </c>
      <c r="C85" s="170" t="s">
        <v>122</v>
      </c>
      <c r="D85" s="171" t="s">
        <v>254</v>
      </c>
      <c r="E85" s="171" t="s">
        <v>120</v>
      </c>
      <c r="F85" s="171"/>
      <c r="G85" s="171" t="s">
        <v>123</v>
      </c>
    </row>
    <row r="86" spans="1:7" ht="12.75">
      <c r="A86" s="169"/>
      <c r="B86" s="172"/>
      <c r="C86" s="170"/>
      <c r="D86" s="171"/>
      <c r="E86" s="171"/>
      <c r="F86" s="171"/>
      <c r="G86" s="171"/>
    </row>
    <row r="87" spans="1:8" ht="12.75" customHeight="1">
      <c r="A87" s="162" t="s">
        <v>60</v>
      </c>
      <c r="B87" s="163">
        <v>41</v>
      </c>
      <c r="C87" s="170" t="s">
        <v>208</v>
      </c>
      <c r="D87" s="171" t="s">
        <v>209</v>
      </c>
      <c r="E87" s="171" t="s">
        <v>210</v>
      </c>
      <c r="F87" s="171"/>
      <c r="G87" s="171" t="s">
        <v>211</v>
      </c>
      <c r="H87" s="3"/>
    </row>
    <row r="88" spans="1:8" ht="12.75">
      <c r="A88" s="162"/>
      <c r="B88" s="163"/>
      <c r="C88" s="170"/>
      <c r="D88" s="171"/>
      <c r="E88" s="171"/>
      <c r="F88" s="171"/>
      <c r="G88" s="171"/>
      <c r="H88" s="3"/>
    </row>
    <row r="89" spans="1:8" ht="12.75" customHeight="1">
      <c r="A89" s="168" t="s">
        <v>61</v>
      </c>
      <c r="B89" s="163">
        <v>42</v>
      </c>
      <c r="C89" s="170" t="s">
        <v>164</v>
      </c>
      <c r="D89" s="171" t="s">
        <v>165</v>
      </c>
      <c r="E89" s="171" t="s">
        <v>166</v>
      </c>
      <c r="F89" s="171"/>
      <c r="G89" s="171" t="s">
        <v>167</v>
      </c>
      <c r="H89" s="3"/>
    </row>
    <row r="90" spans="1:8" ht="12.75">
      <c r="A90" s="169"/>
      <c r="B90" s="163"/>
      <c r="C90" s="170"/>
      <c r="D90" s="171"/>
      <c r="E90" s="171"/>
      <c r="F90" s="171"/>
      <c r="G90" s="171"/>
      <c r="H90" s="3"/>
    </row>
    <row r="91" spans="1:8" ht="12.75" customHeight="1">
      <c r="A91" s="168" t="s">
        <v>62</v>
      </c>
      <c r="B91" s="163">
        <v>43</v>
      </c>
      <c r="C91" s="170" t="s">
        <v>132</v>
      </c>
      <c r="D91" s="171" t="s">
        <v>133</v>
      </c>
      <c r="E91" s="171" t="s">
        <v>134</v>
      </c>
      <c r="F91" s="171"/>
      <c r="G91" s="171" t="s">
        <v>135</v>
      </c>
      <c r="H91" s="3"/>
    </row>
    <row r="92" spans="1:8" ht="12.75">
      <c r="A92" s="169"/>
      <c r="B92" s="163"/>
      <c r="C92" s="170"/>
      <c r="D92" s="171"/>
      <c r="E92" s="171"/>
      <c r="F92" s="171"/>
      <c r="G92" s="171"/>
      <c r="H92" s="3"/>
    </row>
    <row r="93" spans="1:8" ht="12.75" customHeight="1">
      <c r="A93" s="168" t="s">
        <v>63</v>
      </c>
      <c r="B93" s="163">
        <v>44</v>
      </c>
      <c r="C93" s="164" t="s">
        <v>200</v>
      </c>
      <c r="D93" s="166" t="s">
        <v>201</v>
      </c>
      <c r="E93" s="166" t="s">
        <v>202</v>
      </c>
      <c r="F93" s="167"/>
      <c r="G93" s="166" t="s">
        <v>203</v>
      </c>
      <c r="H93" s="3"/>
    </row>
    <row r="94" spans="1:8" ht="12.75">
      <c r="A94" s="169"/>
      <c r="B94" s="163"/>
      <c r="C94" s="164"/>
      <c r="D94" s="166"/>
      <c r="E94" s="166"/>
      <c r="F94" s="167"/>
      <c r="G94" s="166"/>
      <c r="H94" s="3"/>
    </row>
    <row r="95" spans="1:8" ht="12.75" customHeight="1">
      <c r="A95" s="162" t="s">
        <v>64</v>
      </c>
      <c r="B95" s="163">
        <v>45</v>
      </c>
      <c r="C95" s="164" t="s">
        <v>241</v>
      </c>
      <c r="D95" s="166" t="s">
        <v>242</v>
      </c>
      <c r="E95" s="166" t="s">
        <v>73</v>
      </c>
      <c r="F95" s="167"/>
      <c r="G95" s="166" t="s">
        <v>243</v>
      </c>
      <c r="H95" s="3"/>
    </row>
    <row r="96" spans="1:8" ht="12.75">
      <c r="A96" s="162"/>
      <c r="B96" s="163"/>
      <c r="C96" s="164"/>
      <c r="D96" s="166"/>
      <c r="E96" s="166"/>
      <c r="F96" s="167"/>
      <c r="G96" s="166"/>
      <c r="H96" s="3"/>
    </row>
    <row r="97" spans="1:8" ht="12.75" customHeight="1">
      <c r="A97" s="168" t="s">
        <v>65</v>
      </c>
      <c r="B97" s="163">
        <v>46</v>
      </c>
      <c r="C97" s="170" t="s">
        <v>171</v>
      </c>
      <c r="D97" s="171" t="s">
        <v>172</v>
      </c>
      <c r="E97" s="171" t="s">
        <v>173</v>
      </c>
      <c r="F97" s="171"/>
      <c r="G97" s="171" t="s">
        <v>174</v>
      </c>
      <c r="H97" s="3"/>
    </row>
    <row r="98" spans="1:8" ht="12.75">
      <c r="A98" s="169"/>
      <c r="B98" s="163"/>
      <c r="C98" s="170"/>
      <c r="D98" s="171"/>
      <c r="E98" s="171"/>
      <c r="F98" s="171"/>
      <c r="G98" s="171"/>
      <c r="H98" s="3"/>
    </row>
    <row r="99" spans="1:8" ht="12.75" customHeight="1">
      <c r="A99" s="168" t="s">
        <v>66</v>
      </c>
      <c r="B99" s="163">
        <v>47</v>
      </c>
      <c r="C99" s="164" t="s">
        <v>116</v>
      </c>
      <c r="D99" s="166" t="s">
        <v>117</v>
      </c>
      <c r="E99" s="166" t="s">
        <v>251</v>
      </c>
      <c r="F99" s="167"/>
      <c r="G99" s="166" t="s">
        <v>118</v>
      </c>
      <c r="H99" s="3"/>
    </row>
    <row r="100" spans="1:8" ht="12.75">
      <c r="A100" s="169"/>
      <c r="B100" s="163"/>
      <c r="C100" s="164"/>
      <c r="D100" s="166"/>
      <c r="E100" s="166"/>
      <c r="F100" s="167"/>
      <c r="G100" s="166"/>
      <c r="H100" s="3"/>
    </row>
    <row r="101" spans="1:8" ht="12.75" customHeight="1">
      <c r="A101" s="168" t="s">
        <v>67</v>
      </c>
      <c r="B101" s="163">
        <v>48</v>
      </c>
      <c r="C101" s="170" t="s">
        <v>156</v>
      </c>
      <c r="D101" s="171" t="s">
        <v>157</v>
      </c>
      <c r="E101" s="171" t="s">
        <v>158</v>
      </c>
      <c r="F101" s="171"/>
      <c r="G101" s="171" t="s">
        <v>159</v>
      </c>
      <c r="H101" s="3"/>
    </row>
    <row r="102" spans="1:8" ht="12.75">
      <c r="A102" s="169"/>
      <c r="B102" s="163"/>
      <c r="C102" s="170"/>
      <c r="D102" s="171"/>
      <c r="E102" s="171"/>
      <c r="F102" s="171"/>
      <c r="G102" s="171"/>
      <c r="H102" s="3"/>
    </row>
    <row r="103" spans="1:8" ht="12.75" customHeight="1">
      <c r="A103" s="162" t="s">
        <v>68</v>
      </c>
      <c r="B103" s="163">
        <v>49</v>
      </c>
      <c r="C103" s="164" t="s">
        <v>79</v>
      </c>
      <c r="D103" s="165" t="s">
        <v>80</v>
      </c>
      <c r="E103" s="166" t="s">
        <v>81</v>
      </c>
      <c r="F103" s="167"/>
      <c r="G103" s="166" t="s">
        <v>82</v>
      </c>
      <c r="H103" s="3"/>
    </row>
    <row r="104" spans="1:8" ht="12.75">
      <c r="A104" s="162"/>
      <c r="B104" s="163"/>
      <c r="C104" s="164"/>
      <c r="D104" s="166"/>
      <c r="E104" s="166"/>
      <c r="F104" s="167"/>
      <c r="G104" s="166"/>
      <c r="H104" s="3"/>
    </row>
    <row r="105" spans="1:8" ht="12.75" customHeight="1">
      <c r="A105" s="168" t="s">
        <v>69</v>
      </c>
      <c r="B105" s="158">
        <v>50</v>
      </c>
      <c r="C105" s="160" t="s">
        <v>226</v>
      </c>
      <c r="D105" s="160" t="s">
        <v>227</v>
      </c>
      <c r="E105" s="160" t="s">
        <v>228</v>
      </c>
      <c r="F105" s="160"/>
      <c r="G105" s="160" t="s">
        <v>229</v>
      </c>
      <c r="H105" s="3"/>
    </row>
    <row r="106" spans="1:8" ht="12.75">
      <c r="A106" s="169"/>
      <c r="B106" s="159"/>
      <c r="C106" s="161"/>
      <c r="D106" s="161"/>
      <c r="E106" s="161"/>
      <c r="F106" s="161"/>
      <c r="G106" s="161"/>
      <c r="H106" s="3"/>
    </row>
    <row r="107" spans="1:8" ht="12.75">
      <c r="A107" s="155"/>
      <c r="B107" s="156"/>
      <c r="C107" s="154"/>
      <c r="D107" s="152"/>
      <c r="E107" s="152"/>
      <c r="F107" s="153"/>
      <c r="G107" s="154"/>
      <c r="H107" s="3"/>
    </row>
    <row r="108" spans="1:8" ht="12.75">
      <c r="A108" s="155"/>
      <c r="B108" s="157"/>
      <c r="C108" s="154"/>
      <c r="D108" s="152"/>
      <c r="E108" s="152"/>
      <c r="F108" s="153"/>
      <c r="G108" s="154"/>
      <c r="H108" s="3"/>
    </row>
    <row r="109" spans="1:8" ht="12.75">
      <c r="A109" s="155"/>
      <c r="B109" s="156"/>
      <c r="C109" s="154"/>
      <c r="D109" s="152"/>
      <c r="E109" s="152"/>
      <c r="F109" s="153"/>
      <c r="G109" s="154"/>
      <c r="H109" s="3"/>
    </row>
    <row r="110" spans="1:8" ht="12.75">
      <c r="A110" s="155"/>
      <c r="B110" s="157"/>
      <c r="C110" s="154"/>
      <c r="D110" s="152"/>
      <c r="E110" s="152"/>
      <c r="F110" s="153"/>
      <c r="G110" s="154"/>
      <c r="H110" s="3"/>
    </row>
    <row r="111" spans="1:8" ht="12.75">
      <c r="A111" s="155"/>
      <c r="B111" s="156"/>
      <c r="C111" s="154"/>
      <c r="D111" s="152"/>
      <c r="E111" s="152"/>
      <c r="F111" s="153"/>
      <c r="G111" s="154"/>
      <c r="H111" s="3"/>
    </row>
    <row r="112" spans="1:8" ht="12.75">
      <c r="A112" s="155"/>
      <c r="B112" s="157"/>
      <c r="C112" s="154"/>
      <c r="D112" s="152"/>
      <c r="E112" s="152"/>
      <c r="F112" s="153"/>
      <c r="G112" s="154"/>
      <c r="H112" s="3"/>
    </row>
    <row r="113" spans="1:8" ht="12.75">
      <c r="A113" s="155"/>
      <c r="B113" s="156"/>
      <c r="C113" s="154"/>
      <c r="D113" s="152"/>
      <c r="E113" s="152"/>
      <c r="F113" s="153"/>
      <c r="G113" s="154"/>
      <c r="H113" s="3"/>
    </row>
    <row r="114" spans="1:8" ht="12.75">
      <c r="A114" s="155"/>
      <c r="B114" s="157"/>
      <c r="C114" s="154"/>
      <c r="D114" s="152"/>
      <c r="E114" s="152"/>
      <c r="F114" s="153"/>
      <c r="G114" s="154"/>
      <c r="H114" s="3"/>
    </row>
    <row r="115" spans="1:8" ht="12.75">
      <c r="A115" s="155"/>
      <c r="B115" s="156"/>
      <c r="C115" s="154"/>
      <c r="D115" s="152"/>
      <c r="E115" s="152"/>
      <c r="F115" s="153"/>
      <c r="G115" s="154"/>
      <c r="H115" s="3"/>
    </row>
    <row r="116" spans="1:8" ht="12.75">
      <c r="A116" s="155"/>
      <c r="B116" s="157"/>
      <c r="C116" s="154"/>
      <c r="D116" s="152"/>
      <c r="E116" s="152"/>
      <c r="F116" s="153"/>
      <c r="G116" s="154"/>
      <c r="H116" s="3"/>
    </row>
    <row r="117" spans="1:8" ht="12.75">
      <c r="A117" s="155"/>
      <c r="B117" s="156"/>
      <c r="C117" s="154"/>
      <c r="D117" s="152"/>
      <c r="E117" s="152"/>
      <c r="F117" s="153"/>
      <c r="G117" s="154"/>
      <c r="H117" s="3"/>
    </row>
    <row r="118" spans="1:8" ht="12.75">
      <c r="A118" s="155"/>
      <c r="B118" s="157"/>
      <c r="C118" s="154"/>
      <c r="D118" s="152"/>
      <c r="E118" s="152"/>
      <c r="F118" s="153"/>
      <c r="G118" s="154"/>
      <c r="H118" s="3"/>
    </row>
    <row r="119" spans="1:8" ht="12.75">
      <c r="A119" s="155"/>
      <c r="B119" s="156"/>
      <c r="C119" s="154"/>
      <c r="D119" s="152"/>
      <c r="E119" s="152"/>
      <c r="F119" s="153"/>
      <c r="G119" s="154"/>
      <c r="H119" s="3"/>
    </row>
    <row r="120" spans="1:8" ht="12.75">
      <c r="A120" s="155"/>
      <c r="B120" s="157"/>
      <c r="C120" s="154"/>
      <c r="D120" s="152"/>
      <c r="E120" s="152"/>
      <c r="F120" s="153"/>
      <c r="G120" s="154"/>
      <c r="H120" s="3"/>
    </row>
    <row r="121" spans="1:8" ht="12.75">
      <c r="A121" s="155"/>
      <c r="B121" s="156"/>
      <c r="C121" s="154"/>
      <c r="D121" s="152"/>
      <c r="E121" s="152"/>
      <c r="F121" s="153"/>
      <c r="G121" s="154"/>
      <c r="H121" s="3"/>
    </row>
    <row r="122" spans="1:8" ht="12.75">
      <c r="A122" s="155"/>
      <c r="B122" s="157"/>
      <c r="C122" s="154"/>
      <c r="D122" s="152"/>
      <c r="E122" s="152"/>
      <c r="F122" s="153"/>
      <c r="G122" s="154"/>
      <c r="H122" s="3"/>
    </row>
    <row r="123" spans="1:8" ht="12.75">
      <c r="A123" s="155"/>
      <c r="B123" s="156"/>
      <c r="C123" s="154"/>
      <c r="D123" s="152"/>
      <c r="E123" s="152"/>
      <c r="F123" s="153"/>
      <c r="G123" s="154"/>
      <c r="H123" s="3"/>
    </row>
    <row r="124" spans="1:8" ht="12.75">
      <c r="A124" s="155"/>
      <c r="B124" s="157"/>
      <c r="C124" s="154"/>
      <c r="D124" s="152"/>
      <c r="E124" s="152"/>
      <c r="F124" s="153"/>
      <c r="G124" s="154"/>
      <c r="H124" s="3"/>
    </row>
    <row r="125" spans="1:8" ht="12.75">
      <c r="A125" s="155"/>
      <c r="B125" s="156"/>
      <c r="C125" s="154"/>
      <c r="D125" s="152"/>
      <c r="E125" s="152"/>
      <c r="F125" s="153"/>
      <c r="G125" s="154"/>
      <c r="H125" s="3"/>
    </row>
    <row r="126" spans="1:8" ht="12.75">
      <c r="A126" s="155"/>
      <c r="B126" s="157"/>
      <c r="C126" s="154"/>
      <c r="D126" s="152"/>
      <c r="E126" s="152"/>
      <c r="F126" s="153"/>
      <c r="G126" s="154"/>
      <c r="H126" s="3"/>
    </row>
    <row r="127" spans="1:8" ht="12.75">
      <c r="A127" s="155"/>
      <c r="B127" s="156"/>
      <c r="C127" s="154"/>
      <c r="D127" s="152"/>
      <c r="E127" s="152"/>
      <c r="F127" s="153"/>
      <c r="G127" s="154"/>
      <c r="H127" s="3"/>
    </row>
    <row r="128" spans="1:8" ht="12.75">
      <c r="A128" s="155"/>
      <c r="B128" s="157"/>
      <c r="C128" s="154"/>
      <c r="D128" s="152"/>
      <c r="E128" s="152"/>
      <c r="F128" s="153"/>
      <c r="G128" s="154"/>
      <c r="H128" s="3"/>
    </row>
    <row r="129" spans="1:8" ht="12.75">
      <c r="A129" s="155"/>
      <c r="B129" s="156"/>
      <c r="C129" s="154"/>
      <c r="D129" s="152"/>
      <c r="E129" s="152"/>
      <c r="F129" s="153"/>
      <c r="G129" s="154"/>
      <c r="H129" s="3"/>
    </row>
    <row r="130" spans="1:8" ht="12.75">
      <c r="A130" s="155"/>
      <c r="B130" s="157"/>
      <c r="C130" s="154"/>
      <c r="D130" s="152"/>
      <c r="E130" s="152"/>
      <c r="F130" s="153"/>
      <c r="G130" s="154"/>
      <c r="H130" s="3"/>
    </row>
    <row r="131" spans="1:8" ht="12.75">
      <c r="A131" s="155"/>
      <c r="B131" s="156"/>
      <c r="C131" s="154"/>
      <c r="D131" s="152"/>
      <c r="E131" s="152"/>
      <c r="F131" s="153"/>
      <c r="G131" s="154"/>
      <c r="H131" s="3"/>
    </row>
    <row r="132" spans="1:8" ht="12.75">
      <c r="A132" s="155"/>
      <c r="B132" s="157"/>
      <c r="C132" s="154"/>
      <c r="D132" s="152"/>
      <c r="E132" s="152"/>
      <c r="F132" s="153"/>
      <c r="G132" s="154"/>
      <c r="H132" s="3"/>
    </row>
    <row r="133" spans="1:8" ht="12.75">
      <c r="A133" s="155"/>
      <c r="B133" s="156"/>
      <c r="C133" s="154"/>
      <c r="D133" s="152"/>
      <c r="E133" s="152"/>
      <c r="F133" s="153"/>
      <c r="G133" s="154"/>
      <c r="H133" s="3"/>
    </row>
    <row r="134" spans="1:8" ht="12.75">
      <c r="A134" s="155"/>
      <c r="B134" s="157"/>
      <c r="C134" s="154"/>
      <c r="D134" s="152"/>
      <c r="E134" s="152"/>
      <c r="F134" s="153"/>
      <c r="G134" s="154"/>
      <c r="H134" s="3"/>
    </row>
    <row r="135" spans="1:8" ht="12.75">
      <c r="A135" s="155"/>
      <c r="B135" s="156"/>
      <c r="C135" s="154"/>
      <c r="D135" s="152"/>
      <c r="E135" s="152"/>
      <c r="F135" s="153"/>
      <c r="G135" s="154"/>
      <c r="H135" s="3"/>
    </row>
    <row r="136" spans="1:8" ht="12.75">
      <c r="A136" s="155"/>
      <c r="B136" s="157"/>
      <c r="C136" s="154"/>
      <c r="D136" s="152"/>
      <c r="E136" s="152"/>
      <c r="F136" s="153"/>
      <c r="G136" s="154"/>
      <c r="H136" s="3"/>
    </row>
    <row r="137" spans="1:8" ht="12.75">
      <c r="A137" s="155"/>
      <c r="B137" s="156"/>
      <c r="C137" s="154"/>
      <c r="D137" s="152"/>
      <c r="E137" s="152"/>
      <c r="F137" s="153"/>
      <c r="G137" s="154"/>
      <c r="H137" s="3"/>
    </row>
    <row r="138" spans="1:8" ht="12.75">
      <c r="A138" s="155"/>
      <c r="B138" s="157"/>
      <c r="C138" s="154"/>
      <c r="D138" s="152"/>
      <c r="E138" s="152"/>
      <c r="F138" s="153"/>
      <c r="G138" s="154"/>
      <c r="H138" s="3"/>
    </row>
    <row r="139" spans="1:8" ht="12.75">
      <c r="A139" s="155"/>
      <c r="B139" s="156"/>
      <c r="C139" s="154"/>
      <c r="D139" s="152"/>
      <c r="E139" s="152"/>
      <c r="F139" s="153"/>
      <c r="G139" s="154"/>
      <c r="H139" s="3"/>
    </row>
    <row r="140" spans="1:8" ht="12.75">
      <c r="A140" s="155"/>
      <c r="B140" s="157"/>
      <c r="C140" s="154"/>
      <c r="D140" s="152"/>
      <c r="E140" s="152"/>
      <c r="F140" s="153"/>
      <c r="G140" s="154"/>
      <c r="H140" s="3"/>
    </row>
    <row r="141" spans="1:8" ht="12.75">
      <c r="A141" s="155"/>
      <c r="B141" s="156"/>
      <c r="C141" s="154"/>
      <c r="D141" s="152"/>
      <c r="E141" s="152"/>
      <c r="F141" s="153"/>
      <c r="G141" s="154"/>
      <c r="H141" s="3"/>
    </row>
    <row r="142" spans="1:8" ht="12.75">
      <c r="A142" s="155"/>
      <c r="B142" s="157"/>
      <c r="C142" s="154"/>
      <c r="D142" s="152"/>
      <c r="E142" s="152"/>
      <c r="F142" s="153"/>
      <c r="G142" s="154"/>
      <c r="H142" s="3"/>
    </row>
    <row r="143" spans="1:8" ht="12.75">
      <c r="A143" s="155"/>
      <c r="B143" s="156"/>
      <c r="C143" s="154"/>
      <c r="D143" s="152"/>
      <c r="E143" s="152"/>
      <c r="F143" s="153"/>
      <c r="G143" s="154"/>
      <c r="H143" s="3"/>
    </row>
    <row r="144" spans="1:8" ht="12.75">
      <c r="A144" s="155"/>
      <c r="B144" s="157"/>
      <c r="C144" s="154"/>
      <c r="D144" s="152"/>
      <c r="E144" s="152"/>
      <c r="F144" s="153"/>
      <c r="G144" s="154"/>
      <c r="H144" s="3"/>
    </row>
    <row r="145" spans="1:8" ht="12.75">
      <c r="A145" s="155"/>
      <c r="B145" s="156"/>
      <c r="C145" s="154"/>
      <c r="D145" s="152"/>
      <c r="E145" s="152"/>
      <c r="F145" s="153"/>
      <c r="G145" s="154"/>
      <c r="H145" s="3"/>
    </row>
    <row r="146" spans="1:8" ht="12.75">
      <c r="A146" s="155"/>
      <c r="B146" s="157"/>
      <c r="C146" s="154"/>
      <c r="D146" s="152"/>
      <c r="E146" s="152"/>
      <c r="F146" s="153"/>
      <c r="G146" s="154"/>
      <c r="H146" s="3"/>
    </row>
    <row r="147" spans="1:8" ht="12.75">
      <c r="A147" s="155"/>
      <c r="B147" s="156"/>
      <c r="C147" s="154"/>
      <c r="D147" s="152"/>
      <c r="E147" s="152"/>
      <c r="F147" s="153"/>
      <c r="G147" s="154"/>
      <c r="H147" s="3"/>
    </row>
    <row r="148" spans="1:8" ht="12.75">
      <c r="A148" s="155"/>
      <c r="B148" s="157"/>
      <c r="C148" s="154"/>
      <c r="D148" s="152"/>
      <c r="E148" s="152"/>
      <c r="F148" s="153"/>
      <c r="G148" s="154"/>
      <c r="H148" s="3"/>
    </row>
    <row r="149" spans="1:8" ht="12.75">
      <c r="A149" s="155"/>
      <c r="B149" s="156"/>
      <c r="C149" s="154"/>
      <c r="D149" s="152"/>
      <c r="E149" s="152"/>
      <c r="F149" s="153"/>
      <c r="G149" s="154"/>
      <c r="H149" s="3"/>
    </row>
    <row r="150" spans="1:8" ht="12.75">
      <c r="A150" s="155"/>
      <c r="B150" s="157"/>
      <c r="C150" s="154"/>
      <c r="D150" s="152"/>
      <c r="E150" s="152"/>
      <c r="F150" s="153"/>
      <c r="G150" s="154"/>
      <c r="H150" s="3"/>
    </row>
    <row r="151" spans="1:8" ht="12.75">
      <c r="A151" s="155"/>
      <c r="B151" s="156"/>
      <c r="C151" s="154"/>
      <c r="D151" s="152"/>
      <c r="E151" s="152"/>
      <c r="F151" s="153"/>
      <c r="G151" s="154"/>
      <c r="H151" s="3"/>
    </row>
    <row r="152" spans="1:8" ht="12.75">
      <c r="A152" s="155"/>
      <c r="B152" s="157"/>
      <c r="C152" s="154"/>
      <c r="D152" s="152"/>
      <c r="E152" s="152"/>
      <c r="F152" s="153"/>
      <c r="G152" s="154"/>
      <c r="H152" s="3"/>
    </row>
    <row r="153" spans="1:8" ht="12.75">
      <c r="A153" s="155"/>
      <c r="B153" s="156"/>
      <c r="C153" s="154"/>
      <c r="D153" s="152"/>
      <c r="E153" s="152"/>
      <c r="F153" s="153"/>
      <c r="G153" s="154"/>
      <c r="H153" s="3"/>
    </row>
    <row r="154" spans="1:8" ht="12.75">
      <c r="A154" s="155"/>
      <c r="B154" s="157"/>
      <c r="C154" s="154"/>
      <c r="D154" s="152"/>
      <c r="E154" s="152"/>
      <c r="F154" s="153"/>
      <c r="G154" s="154"/>
      <c r="H154" s="3"/>
    </row>
    <row r="155" spans="1:8" ht="12.75">
      <c r="A155" s="155"/>
      <c r="B155" s="156"/>
      <c r="C155" s="154"/>
      <c r="D155" s="152"/>
      <c r="E155" s="152"/>
      <c r="F155" s="153"/>
      <c r="G155" s="154"/>
      <c r="H155" s="3"/>
    </row>
    <row r="156" spans="1:8" ht="12.75">
      <c r="A156" s="155"/>
      <c r="B156" s="157"/>
      <c r="C156" s="154"/>
      <c r="D156" s="152"/>
      <c r="E156" s="152"/>
      <c r="F156" s="153"/>
      <c r="G156" s="154"/>
      <c r="H156" s="3"/>
    </row>
    <row r="157" spans="1:8" ht="12.75">
      <c r="A157" s="155"/>
      <c r="B157" s="156"/>
      <c r="C157" s="154"/>
      <c r="D157" s="152"/>
      <c r="E157" s="152"/>
      <c r="F157" s="153"/>
      <c r="G157" s="154"/>
      <c r="H157" s="3"/>
    </row>
    <row r="158" spans="1:8" ht="12.75">
      <c r="A158" s="155"/>
      <c r="B158" s="157"/>
      <c r="C158" s="154"/>
      <c r="D158" s="152"/>
      <c r="E158" s="152"/>
      <c r="F158" s="153"/>
      <c r="G158" s="154"/>
      <c r="H158" s="3"/>
    </row>
    <row r="159" spans="1:8" ht="12.75">
      <c r="A159" s="155"/>
      <c r="B159" s="156"/>
      <c r="C159" s="154"/>
      <c r="D159" s="152"/>
      <c r="E159" s="152"/>
      <c r="F159" s="153"/>
      <c r="G159" s="154"/>
      <c r="H159" s="3"/>
    </row>
    <row r="160" spans="1:8" ht="12.75">
      <c r="A160" s="155"/>
      <c r="B160" s="157"/>
      <c r="C160" s="154"/>
      <c r="D160" s="152"/>
      <c r="E160" s="152"/>
      <c r="F160" s="153"/>
      <c r="G160" s="154"/>
      <c r="H160" s="3"/>
    </row>
    <row r="161" spans="1:8" ht="12.75">
      <c r="A161" s="155"/>
      <c r="B161" s="156"/>
      <c r="C161" s="154"/>
      <c r="D161" s="152"/>
      <c r="E161" s="152"/>
      <c r="F161" s="153"/>
      <c r="G161" s="154"/>
      <c r="H161" s="3"/>
    </row>
    <row r="162" spans="1:8" ht="12.75">
      <c r="A162" s="155"/>
      <c r="B162" s="157"/>
      <c r="C162" s="154"/>
      <c r="D162" s="152"/>
      <c r="E162" s="152"/>
      <c r="F162" s="153"/>
      <c r="G162" s="154"/>
      <c r="H162" s="3"/>
    </row>
    <row r="163" spans="1:8" ht="12.75">
      <c r="A163" s="155"/>
      <c r="B163" s="156"/>
      <c r="C163" s="154"/>
      <c r="D163" s="152"/>
      <c r="E163" s="152"/>
      <c r="F163" s="153"/>
      <c r="G163" s="154"/>
      <c r="H163" s="3"/>
    </row>
    <row r="164" spans="1:8" ht="12.75">
      <c r="A164" s="155"/>
      <c r="B164" s="157"/>
      <c r="C164" s="154"/>
      <c r="D164" s="152"/>
      <c r="E164" s="152"/>
      <c r="F164" s="153"/>
      <c r="G164" s="154"/>
      <c r="H164" s="3"/>
    </row>
    <row r="165" spans="1:8" ht="12.75">
      <c r="A165" s="155"/>
      <c r="B165" s="156"/>
      <c r="C165" s="154"/>
      <c r="D165" s="152"/>
      <c r="E165" s="152"/>
      <c r="F165" s="153"/>
      <c r="G165" s="154"/>
      <c r="H165" s="3"/>
    </row>
    <row r="166" spans="1:8" ht="12.75">
      <c r="A166" s="155"/>
      <c r="B166" s="157"/>
      <c r="C166" s="154"/>
      <c r="D166" s="152"/>
      <c r="E166" s="152"/>
      <c r="F166" s="153"/>
      <c r="G166" s="154"/>
      <c r="H166" s="3"/>
    </row>
    <row r="167" spans="1:8" ht="12.75">
      <c r="A167" s="155"/>
      <c r="B167" s="156"/>
      <c r="C167" s="154"/>
      <c r="D167" s="152"/>
      <c r="E167" s="152"/>
      <c r="F167" s="153"/>
      <c r="G167" s="154"/>
      <c r="H167" s="3"/>
    </row>
    <row r="168" spans="1:8" ht="12.75">
      <c r="A168" s="155"/>
      <c r="B168" s="157"/>
      <c r="C168" s="154"/>
      <c r="D168" s="152"/>
      <c r="E168" s="152"/>
      <c r="F168" s="153"/>
      <c r="G168" s="154"/>
      <c r="H168" s="3"/>
    </row>
    <row r="169" spans="1:8" ht="12.75">
      <c r="A169" s="155"/>
      <c r="B169" s="156"/>
      <c r="C169" s="154"/>
      <c r="D169" s="152"/>
      <c r="E169" s="152"/>
      <c r="F169" s="153"/>
      <c r="G169" s="154"/>
      <c r="H169" s="3"/>
    </row>
    <row r="170" spans="1:8" ht="12.75">
      <c r="A170" s="155"/>
      <c r="B170" s="157"/>
      <c r="C170" s="154"/>
      <c r="D170" s="152"/>
      <c r="E170" s="152"/>
      <c r="F170" s="153"/>
      <c r="G170" s="154"/>
      <c r="H170" s="3"/>
    </row>
    <row r="171" spans="1:8" ht="12.75">
      <c r="A171" s="155"/>
      <c r="B171" s="156"/>
      <c r="C171" s="154"/>
      <c r="D171" s="152"/>
      <c r="E171" s="152"/>
      <c r="F171" s="153"/>
      <c r="G171" s="154"/>
      <c r="H171" s="3"/>
    </row>
    <row r="172" spans="1:8" ht="12.75">
      <c r="A172" s="155"/>
      <c r="B172" s="157"/>
      <c r="C172" s="154"/>
      <c r="D172" s="152"/>
      <c r="E172" s="152"/>
      <c r="F172" s="153"/>
      <c r="G172" s="154"/>
      <c r="H172" s="3"/>
    </row>
    <row r="173" spans="1:8" ht="12.75">
      <c r="A173" s="155"/>
      <c r="B173" s="156"/>
      <c r="C173" s="154"/>
      <c r="D173" s="152"/>
      <c r="E173" s="152"/>
      <c r="F173" s="153"/>
      <c r="G173" s="154"/>
      <c r="H173" s="3"/>
    </row>
    <row r="174" spans="1:8" ht="12.75">
      <c r="A174" s="155"/>
      <c r="B174" s="157"/>
      <c r="C174" s="154"/>
      <c r="D174" s="152"/>
      <c r="E174" s="152"/>
      <c r="F174" s="153"/>
      <c r="G174" s="154"/>
      <c r="H174" s="3"/>
    </row>
    <row r="175" spans="1:8" ht="12.75">
      <c r="A175" s="155"/>
      <c r="B175" s="156"/>
      <c r="C175" s="154"/>
      <c r="D175" s="152"/>
      <c r="E175" s="152"/>
      <c r="F175" s="153"/>
      <c r="G175" s="154"/>
      <c r="H175" s="3"/>
    </row>
    <row r="176" spans="1:8" ht="12.75">
      <c r="A176" s="155"/>
      <c r="B176" s="157"/>
      <c r="C176" s="154"/>
      <c r="D176" s="152"/>
      <c r="E176" s="152"/>
      <c r="F176" s="153"/>
      <c r="G176" s="154"/>
      <c r="H176" s="3"/>
    </row>
    <row r="177" spans="1:8" ht="12.75">
      <c r="A177" s="155"/>
      <c r="B177" s="156"/>
      <c r="C177" s="154"/>
      <c r="D177" s="152"/>
      <c r="E177" s="152"/>
      <c r="F177" s="153"/>
      <c r="G177" s="154"/>
      <c r="H177" s="3"/>
    </row>
    <row r="178" spans="1:8" ht="12.75">
      <c r="A178" s="155"/>
      <c r="B178" s="157"/>
      <c r="C178" s="154"/>
      <c r="D178" s="152"/>
      <c r="E178" s="152"/>
      <c r="F178" s="153"/>
      <c r="G178" s="154"/>
      <c r="H178" s="3"/>
    </row>
    <row r="179" spans="1:8" ht="12.75">
      <c r="A179" s="155"/>
      <c r="B179" s="156"/>
      <c r="C179" s="154"/>
      <c r="D179" s="152"/>
      <c r="E179" s="152"/>
      <c r="F179" s="153"/>
      <c r="G179" s="154"/>
      <c r="H179" s="3"/>
    </row>
    <row r="180" spans="1:8" ht="12.75">
      <c r="A180" s="155"/>
      <c r="B180" s="157"/>
      <c r="C180" s="154"/>
      <c r="D180" s="152"/>
      <c r="E180" s="152"/>
      <c r="F180" s="153"/>
      <c r="G180" s="154"/>
      <c r="H180" s="3"/>
    </row>
    <row r="181" spans="1:8" ht="12.75">
      <c r="A181" s="155"/>
      <c r="B181" s="156"/>
      <c r="C181" s="154"/>
      <c r="D181" s="152"/>
      <c r="E181" s="152"/>
      <c r="F181" s="153"/>
      <c r="G181" s="154"/>
      <c r="H181" s="3"/>
    </row>
    <row r="182" spans="1:8" ht="12.75">
      <c r="A182" s="155"/>
      <c r="B182" s="157"/>
      <c r="C182" s="154"/>
      <c r="D182" s="152"/>
      <c r="E182" s="152"/>
      <c r="F182" s="153"/>
      <c r="G182" s="154"/>
      <c r="H182" s="3"/>
    </row>
    <row r="183" spans="1:8" ht="12.75">
      <c r="A183" s="155"/>
      <c r="B183" s="156"/>
      <c r="C183" s="154"/>
      <c r="D183" s="152"/>
      <c r="E183" s="152"/>
      <c r="F183" s="153"/>
      <c r="G183" s="154"/>
      <c r="H183" s="3"/>
    </row>
    <row r="184" spans="1:8" ht="12.75">
      <c r="A184" s="155"/>
      <c r="B184" s="157"/>
      <c r="C184" s="154"/>
      <c r="D184" s="152"/>
      <c r="E184" s="152"/>
      <c r="F184" s="153"/>
      <c r="G184" s="154"/>
      <c r="H184" s="3"/>
    </row>
    <row r="185" spans="1:8" ht="12.75">
      <c r="A185" s="155"/>
      <c r="B185" s="156"/>
      <c r="C185" s="154"/>
      <c r="D185" s="152"/>
      <c r="E185" s="152"/>
      <c r="F185" s="153"/>
      <c r="G185" s="154"/>
      <c r="H185" s="3"/>
    </row>
    <row r="186" spans="1:8" ht="12.75">
      <c r="A186" s="155"/>
      <c r="B186" s="157"/>
      <c r="C186" s="154"/>
      <c r="D186" s="152"/>
      <c r="E186" s="152"/>
      <c r="F186" s="153"/>
      <c r="G186" s="154"/>
      <c r="H186" s="3"/>
    </row>
    <row r="187" spans="1:8" ht="12.75">
      <c r="A187" s="155"/>
      <c r="B187" s="156"/>
      <c r="C187" s="154"/>
      <c r="D187" s="152"/>
      <c r="E187" s="152"/>
      <c r="F187" s="153"/>
      <c r="G187" s="154"/>
      <c r="H187" s="3"/>
    </row>
    <row r="188" spans="1:8" ht="12.75">
      <c r="A188" s="155"/>
      <c r="B188" s="157"/>
      <c r="C188" s="154"/>
      <c r="D188" s="152"/>
      <c r="E188" s="152"/>
      <c r="F188" s="153"/>
      <c r="G188" s="154"/>
      <c r="H188" s="3"/>
    </row>
    <row r="189" spans="1:8" ht="12.75">
      <c r="A189" s="24"/>
      <c r="B189" s="25"/>
      <c r="C189" s="15"/>
      <c r="D189" s="16"/>
      <c r="E189" s="16"/>
      <c r="F189" s="26"/>
      <c r="G189" s="15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</sheetData>
  <sheetProtection/>
  <mergeCells count="647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F107:F108"/>
    <mergeCell ref="G107:G108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5:A176"/>
    <mergeCell ref="B175:B176"/>
    <mergeCell ref="C175:C176"/>
    <mergeCell ref="D175:D176"/>
    <mergeCell ref="E175:E176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A187:A188"/>
    <mergeCell ref="B187:B188"/>
    <mergeCell ref="C187:C188"/>
    <mergeCell ref="D183:D184"/>
    <mergeCell ref="A185:A186"/>
    <mergeCell ref="B185:B186"/>
    <mergeCell ref="B183:B184"/>
    <mergeCell ref="C183:C184"/>
    <mergeCell ref="F187:F188"/>
    <mergeCell ref="G187:G188"/>
    <mergeCell ref="E183:E184"/>
    <mergeCell ref="F183:F184"/>
    <mergeCell ref="G183:G184"/>
    <mergeCell ref="D187:D188"/>
    <mergeCell ref="E187:E188"/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C185:C186"/>
    <mergeCell ref="D185:D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70"/>
  <sheetViews>
    <sheetView zoomScalePageLayoutView="0" workbookViewId="0" topLeftCell="A94">
      <selection activeCell="E46" sqref="E46:E4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140625" style="0" customWidth="1"/>
    <col min="4" max="4" width="14.421875" style="0" customWidth="1"/>
    <col min="5" max="5" width="20.421875" style="0" customWidth="1"/>
    <col min="7" max="7" width="17.140625" style="0" customWidth="1"/>
  </cols>
  <sheetData>
    <row r="1" spans="1:23" ht="21" thickBot="1">
      <c r="A1" s="222" t="s">
        <v>52</v>
      </c>
      <c r="B1" s="222"/>
      <c r="C1" s="222"/>
      <c r="D1" s="222"/>
      <c r="E1" s="222"/>
      <c r="F1" s="222"/>
      <c r="G1" s="2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4" t="s">
        <v>56</v>
      </c>
      <c r="B2" s="104"/>
      <c r="C2" s="223"/>
      <c r="D2" s="224" t="str">
        <f>HYPERLINK('[1]реквизиты'!$A$2)</f>
        <v>Первенство России по САМБО среди юношей 1996-1997 гг.р.</v>
      </c>
      <c r="E2" s="225"/>
      <c r="F2" s="225"/>
      <c r="G2" s="2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8" t="str">
        <f>HYPERLINK('[1]реквизиты'!$A$3)</f>
        <v>23-26  октября  2012 г.  г. Отрадный</v>
      </c>
      <c r="D3" s="88"/>
      <c r="E3" s="88"/>
      <c r="F3" s="89"/>
      <c r="G3" s="52" t="str">
        <f>HYPERLINK('пр.взв'!D4)</f>
        <v>В.к.   50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7" t="s">
        <v>22</v>
      </c>
      <c r="B4" s="229" t="s">
        <v>5</v>
      </c>
      <c r="C4" s="60" t="s">
        <v>2</v>
      </c>
      <c r="D4" s="61" t="s">
        <v>3</v>
      </c>
      <c r="E4" s="60" t="s">
        <v>4</v>
      </c>
      <c r="F4" s="61" t="s">
        <v>8</v>
      </c>
      <c r="G4" s="6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28"/>
      <c r="B5" s="230"/>
      <c r="C5" s="139"/>
      <c r="D5" s="205"/>
      <c r="E5" s="139"/>
      <c r="F5" s="205"/>
      <c r="G5" s="1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212" t="s">
        <v>10</v>
      </c>
      <c r="B6" s="214">
        <v>35</v>
      </c>
      <c r="C6" s="216" t="str">
        <f>VLOOKUP(B6,'пр.взв'!B7:G86,2,FALSE)</f>
        <v>ЧАДИН Амыр Васильевич</v>
      </c>
      <c r="D6" s="218" t="str">
        <f>VLOOKUP(B6,'пр.взв'!B7:G86,3,FALSE)</f>
        <v>17.09.1996г. 1 р</v>
      </c>
      <c r="E6" s="220" t="str">
        <f>VLOOKUP(B6,'пр.взв'!B7:G86,4,FALSE)</f>
        <v>СФО, Р.Алтай, Г-Алтайск</v>
      </c>
      <c r="F6" s="218"/>
      <c r="G6" s="216" t="str">
        <f>VLOOKUP(B6,'пр.взв'!B7:G86,6,FALSE)</f>
        <v>Семендеев ЭС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213"/>
      <c r="B7" s="215"/>
      <c r="C7" s="217"/>
      <c r="D7" s="219"/>
      <c r="E7" s="221"/>
      <c r="F7" s="231"/>
      <c r="G7" s="217"/>
    </row>
    <row r="8" spans="1:7" ht="12.75" customHeight="1">
      <c r="A8" s="234" t="s">
        <v>11</v>
      </c>
      <c r="B8" s="233">
        <v>21</v>
      </c>
      <c r="C8" s="217" t="str">
        <f>VLOOKUP(B8,'пр.взв'!B7:G86,2,FALSE)</f>
        <v>ИЛЛАРИОНОВ Алексей Петрович </v>
      </c>
      <c r="D8" s="231" t="str">
        <f>VLOOKUP(B8,'пр.взв'!B7:G86,3,FALSE)</f>
        <v>31.08.1996, КМС</v>
      </c>
      <c r="E8" s="221" t="str">
        <f>VLOOKUP(B8,'пр.взв'!B7:G86,4,FALSE)</f>
        <v>ПФО, Чувашская Р., Чебоксары</v>
      </c>
      <c r="F8" s="231"/>
      <c r="G8" s="217" t="str">
        <f>VLOOKUP(B8,'пр.взв'!B7:G86,6,FALSE)</f>
        <v>Малов С.А., Осипов Д.Н.</v>
      </c>
    </row>
    <row r="9" spans="1:7" ht="12.75" customHeight="1">
      <c r="A9" s="234"/>
      <c r="B9" s="215"/>
      <c r="C9" s="217"/>
      <c r="D9" s="231"/>
      <c r="E9" s="221"/>
      <c r="F9" s="231"/>
      <c r="G9" s="217"/>
    </row>
    <row r="10" spans="1:7" ht="12.75" customHeight="1">
      <c r="A10" s="232" t="s">
        <v>12</v>
      </c>
      <c r="B10" s="233">
        <v>22</v>
      </c>
      <c r="C10" s="217" t="str">
        <f>VLOOKUP(B10,'пр.взв'!B7:G86,2,FALSE)</f>
        <v>ВИКУЛОВ Никита Романович</v>
      </c>
      <c r="D10" s="231" t="str">
        <f>VLOOKUP(B10,'пр.взв'!B7:G86,3,FALSE)</f>
        <v>04.12.1996 КМС </v>
      </c>
      <c r="E10" s="221" t="str">
        <f>VLOOKUP(B10,'пр.взв'!B7:G86,4,FALSE)</f>
        <v>ЦФО, Тульская обл.</v>
      </c>
      <c r="F10" s="231"/>
      <c r="G10" s="217" t="str">
        <f>VLOOKUP(B10,'пр.взв'!B7:G86,6,FALSE)</f>
        <v>Иванкин О.В.</v>
      </c>
    </row>
    <row r="11" spans="1:7" ht="12.75" customHeight="1">
      <c r="A11" s="232"/>
      <c r="B11" s="215"/>
      <c r="C11" s="217"/>
      <c r="D11" s="231"/>
      <c r="E11" s="221"/>
      <c r="F11" s="231"/>
      <c r="G11" s="217"/>
    </row>
    <row r="12" spans="1:7" ht="12.75" customHeight="1">
      <c r="A12" s="232" t="s">
        <v>12</v>
      </c>
      <c r="B12" s="233">
        <v>39</v>
      </c>
      <c r="C12" s="217" t="str">
        <f>VLOOKUP(B12,'пр.взв'!B7:G86,2,FALSE)</f>
        <v>РЖАНОВ Владимир Анатольевич</v>
      </c>
      <c r="D12" s="231" t="str">
        <f>VLOOKUP(B12,'пр.взв'!B7:G86,3,FALSE)</f>
        <v>09.04.1996 КМС</v>
      </c>
      <c r="E12" s="221" t="str">
        <f>VLOOKUP(B12,'пр.взв'!B7:G86,4,FALSE)</f>
        <v>ЦФО, Московская, Можайск</v>
      </c>
      <c r="F12" s="231"/>
      <c r="G12" s="217" t="str">
        <f>VLOOKUP(B12,'пр.взв'!B7:G86,6,FALSE)</f>
        <v>Кучаев Д.Н.</v>
      </c>
    </row>
    <row r="13" spans="1:7" ht="12.75" customHeight="1">
      <c r="A13" s="232"/>
      <c r="B13" s="215"/>
      <c r="C13" s="217"/>
      <c r="D13" s="231"/>
      <c r="E13" s="221"/>
      <c r="F13" s="231"/>
      <c r="G13" s="217"/>
    </row>
    <row r="14" spans="1:8" ht="12.75" customHeight="1">
      <c r="A14" s="183" t="s">
        <v>14</v>
      </c>
      <c r="B14" s="237">
        <v>48</v>
      </c>
      <c r="C14" s="187" t="s">
        <v>156</v>
      </c>
      <c r="D14" s="187" t="s">
        <v>157</v>
      </c>
      <c r="E14" s="187" t="s">
        <v>158</v>
      </c>
      <c r="F14" s="187"/>
      <c r="G14" s="190" t="s">
        <v>159</v>
      </c>
      <c r="H14" s="240"/>
    </row>
    <row r="15" spans="1:8" ht="12.75" customHeight="1">
      <c r="A15" s="183"/>
      <c r="B15" s="238"/>
      <c r="C15" s="187"/>
      <c r="D15" s="187"/>
      <c r="E15" s="187"/>
      <c r="F15" s="187"/>
      <c r="G15" s="190"/>
      <c r="H15" s="240"/>
    </row>
    <row r="16" spans="1:8" ht="12.75" customHeight="1">
      <c r="A16" s="183" t="s">
        <v>15</v>
      </c>
      <c r="B16" s="185">
        <v>50</v>
      </c>
      <c r="C16" s="130" t="str">
        <f>VLOOKUP(B16,'пр.взв'!B105:G128,2,FALSE)</f>
        <v>СУРИН Александр Игоревич </v>
      </c>
      <c r="D16" s="205" t="str">
        <f>VLOOKUP(C16,'пр.взв'!C105:H128,2,FALSE)</f>
        <v>29.06.1996 КМС</v>
      </c>
      <c r="E16" s="235" t="str">
        <f>VLOOKUP(D16,'пр.взв'!D105:I128,2,FALSE)</f>
        <v>ЦФО, Рязанская обл.</v>
      </c>
      <c r="F16" s="139"/>
      <c r="G16" s="201" t="s">
        <v>229</v>
      </c>
      <c r="H16" s="240"/>
    </row>
    <row r="17" spans="1:7" ht="12.75" customHeight="1">
      <c r="A17" s="183"/>
      <c r="B17" s="194"/>
      <c r="C17" s="129"/>
      <c r="D17" s="206"/>
      <c r="E17" s="236"/>
      <c r="F17" s="138"/>
      <c r="G17" s="239"/>
    </row>
    <row r="18" spans="1:7" ht="12.75" customHeight="1">
      <c r="A18" s="183" t="s">
        <v>16</v>
      </c>
      <c r="B18" s="185">
        <v>27</v>
      </c>
      <c r="C18" s="182" t="str">
        <f>VLOOKUP(B18,'пр.взв'!B7:G86,2,FALSE)</f>
        <v>АМАРЯН Гела Давидович </v>
      </c>
      <c r="D18" s="195" t="str">
        <f>VLOOKUP(B18,'пр.взв'!B7:G86,3,FALSE)</f>
        <v>15.02.1996 КМС </v>
      </c>
      <c r="E18" s="182" t="str">
        <f>VLOOKUP(B18,'пр.взв'!B7:G86,4,FALSE)</f>
        <v> Москва</v>
      </c>
      <c r="F18" s="195"/>
      <c r="G18" s="182" t="str">
        <f>VLOOKUP(B18,'пр.взв'!B7:G86,6,FALSE)</f>
        <v>Жиляев  Д.С. Коробейников М.Ю.</v>
      </c>
    </row>
    <row r="19" spans="1:7" ht="12.75" customHeight="1">
      <c r="A19" s="183"/>
      <c r="B19" s="194"/>
      <c r="C19" s="182"/>
      <c r="D19" s="195"/>
      <c r="E19" s="182"/>
      <c r="F19" s="195"/>
      <c r="G19" s="182"/>
    </row>
    <row r="20" spans="1:7" ht="12.75" customHeight="1">
      <c r="A20" s="183" t="s">
        <v>17</v>
      </c>
      <c r="B20" s="185">
        <v>6</v>
      </c>
      <c r="C20" s="182" t="str">
        <f>VLOOKUP(B20,'пр.взв'!B7:G86,2,FALSE)</f>
        <v>СОРОЧЕНКОВ Артем Максимович </v>
      </c>
      <c r="D20" s="195" t="str">
        <f>VLOOKUP(B20,'пр.взв'!B7:G86,3,FALSE)</f>
        <v>17.06.1996 КМС </v>
      </c>
      <c r="E20" s="182" t="str">
        <f>VLOOKUP(B20,'пр.взв'!B7:G86,4,FALSE)</f>
        <v> Москва</v>
      </c>
      <c r="F20" s="195"/>
      <c r="G20" s="182" t="str">
        <f>VLOOKUP(B20,'пр.взв'!B7:G86,6,FALSE)</f>
        <v>Козонков А.Н. Зыков А.С.</v>
      </c>
    </row>
    <row r="21" spans="1:7" ht="12.75" customHeight="1">
      <c r="A21" s="183"/>
      <c r="B21" s="194"/>
      <c r="C21" s="182"/>
      <c r="D21" s="195"/>
      <c r="E21" s="182"/>
      <c r="F21" s="195"/>
      <c r="G21" s="182"/>
    </row>
    <row r="22" spans="1:7" ht="12.75" customHeight="1">
      <c r="A22" s="183" t="s">
        <v>18</v>
      </c>
      <c r="B22" s="185">
        <v>45</v>
      </c>
      <c r="C22" s="182" t="str">
        <f>VLOOKUP(B22,'пр.взв'!B95:G172,2,FALSE)</f>
        <v>НИКОЛАЕВ Андрей Николаевич</v>
      </c>
      <c r="D22" s="205" t="str">
        <f>VLOOKUP(C22,'пр.взв'!C95:H172,2,FALSE)</f>
        <v>07.01.1997, 1р</v>
      </c>
      <c r="E22" s="182" t="str">
        <f>VLOOKUP(D22,'пр.взв'!D95:I172,2,FALSE)</f>
        <v>ПФО, Чувашская Р., Чебоксары</v>
      </c>
      <c r="F22" s="205"/>
      <c r="G22" s="182" t="s">
        <v>243</v>
      </c>
    </row>
    <row r="23" spans="1:7" ht="12.75" customHeight="1">
      <c r="A23" s="183"/>
      <c r="B23" s="194"/>
      <c r="C23" s="182"/>
      <c r="D23" s="206"/>
      <c r="E23" s="182"/>
      <c r="F23" s="206"/>
      <c r="G23" s="182"/>
    </row>
    <row r="24" spans="1:7" ht="12.75" customHeight="1">
      <c r="A24" s="183" t="s">
        <v>19</v>
      </c>
      <c r="B24" s="185">
        <v>17</v>
      </c>
      <c r="C24" s="182" t="str">
        <f>VLOOKUP(B24,'пр.взв'!B7:G86,2,FALSE)</f>
        <v>МОТОРИН Александр Сергеевич</v>
      </c>
      <c r="D24" s="195" t="str">
        <f>VLOOKUP(B24,'пр.взв'!B7:G86,3,FALSE)</f>
        <v>10.12.1996 КМС </v>
      </c>
      <c r="E24" s="182" t="str">
        <f>VLOOKUP(B24,'пр.взв'!B7:G86,4,FALSE)</f>
        <v>ЦФО, Костромская обл.</v>
      </c>
      <c r="F24" s="195"/>
      <c r="G24" s="182" t="str">
        <f>VLOOKUP(B24,'пр.взв'!B7:G86,6,FALSE)</f>
        <v>Степанов А.А. Коркин Ю.Д.</v>
      </c>
    </row>
    <row r="25" spans="1:7" ht="12.75" customHeight="1">
      <c r="A25" s="183"/>
      <c r="B25" s="194"/>
      <c r="C25" s="182"/>
      <c r="D25" s="195"/>
      <c r="E25" s="182"/>
      <c r="F25" s="195"/>
      <c r="G25" s="182"/>
    </row>
    <row r="26" spans="1:7" ht="12.75" customHeight="1">
      <c r="A26" s="183" t="s">
        <v>20</v>
      </c>
      <c r="B26" s="185">
        <v>37</v>
      </c>
      <c r="C26" s="182" t="str">
        <f>VLOOKUP(B26,'пр.взв'!B7:G86,2,FALSE)</f>
        <v>ИЛЬЯСОВ Умар Зайндиевич</v>
      </c>
      <c r="D26" s="195" t="str">
        <f>VLOOKUP(B26,'пр.взв'!B7:G86,3,FALSE)</f>
        <v>28.08.1997 КМС</v>
      </c>
      <c r="E26" s="182" t="str">
        <f>VLOOKUP(B26,'пр.взв'!B7:G86,4,FALSE)</f>
        <v>СКФО,Чеченская </v>
      </c>
      <c r="F26" s="195"/>
      <c r="G26" s="182" t="str">
        <f>VLOOKUP(B26,'пр.взв'!B7:G86,6,FALSE)</f>
        <v>Мадуев. М.</v>
      </c>
    </row>
    <row r="27" spans="1:7" ht="12.75" customHeight="1">
      <c r="A27" s="183"/>
      <c r="B27" s="194"/>
      <c r="C27" s="182"/>
      <c r="D27" s="195"/>
      <c r="E27" s="182"/>
      <c r="F27" s="195"/>
      <c r="G27" s="182"/>
    </row>
    <row r="28" spans="1:7" ht="12.75" customHeight="1">
      <c r="A28" s="183" t="s">
        <v>21</v>
      </c>
      <c r="B28" s="185">
        <v>42</v>
      </c>
      <c r="C28" s="182" t="str">
        <f>VLOOKUP(B28,'пр.взв'!B89:G112,2,FALSE)</f>
        <v>МУГУЛОВ Каир Акимханович </v>
      </c>
      <c r="D28" s="205" t="str">
        <f>VLOOKUP(C28,'пр.взв'!C89:H112,2,FALSE)</f>
        <v>06.01.1996 КМС </v>
      </c>
      <c r="E28" s="182" t="str">
        <f>VLOOKUP(D28,'пр.взв'!D89:I112,2,FALSE)</f>
        <v>СЗФО, Р. Коми</v>
      </c>
      <c r="F28" s="205"/>
      <c r="G28" s="187" t="s">
        <v>167</v>
      </c>
    </row>
    <row r="29" spans="1:7" ht="12.75" customHeight="1">
      <c r="A29" s="183"/>
      <c r="B29" s="194"/>
      <c r="C29" s="182"/>
      <c r="D29" s="206"/>
      <c r="E29" s="182"/>
      <c r="F29" s="206"/>
      <c r="G29" s="187"/>
    </row>
    <row r="30" spans="1:7" ht="12.75" customHeight="1">
      <c r="A30" s="183" t="s">
        <v>24</v>
      </c>
      <c r="B30" s="185">
        <v>25</v>
      </c>
      <c r="C30" s="182" t="str">
        <f>VLOOKUP(B30,'пр.взв'!B7:G86,2,FALSE)</f>
        <v>ФОГОЛЕВ  Александр  Андреевич </v>
      </c>
      <c r="D30" s="195" t="str">
        <f>VLOOKUP(B30,'пр.взв'!B7:G86,3,FALSE)</f>
        <v>08.05.1997 1р</v>
      </c>
      <c r="E30" s="182" t="str">
        <f>VLOOKUP(B30,'пр.взв'!B7:G86,4,FALSE)</f>
        <v>ПФО, Нижнегородская обл.</v>
      </c>
      <c r="F30" s="195"/>
      <c r="G30" s="182" t="str">
        <f>VLOOKUP(B30,'пр.взв'!B7:G86,6,FALSE)</f>
        <v>Симанов М.В.</v>
      </c>
    </row>
    <row r="31" spans="1:14" ht="12.75" customHeight="1">
      <c r="A31" s="183"/>
      <c r="B31" s="194"/>
      <c r="C31" s="182"/>
      <c r="D31" s="195"/>
      <c r="E31" s="182"/>
      <c r="F31" s="195"/>
      <c r="G31" s="182"/>
      <c r="H31" s="5"/>
      <c r="I31" s="5"/>
      <c r="J31" s="5"/>
      <c r="L31" s="5"/>
      <c r="M31" s="5"/>
      <c r="N31" s="5"/>
    </row>
    <row r="32" spans="1:14" ht="12.75" customHeight="1">
      <c r="A32" s="183" t="s">
        <v>25</v>
      </c>
      <c r="B32" s="185">
        <v>7</v>
      </c>
      <c r="C32" s="182" t="str">
        <f>VLOOKUP(B32,'пр.взв'!B7:G86,2,FALSE)</f>
        <v>БОРОВИКОВ Евгений Александрович</v>
      </c>
      <c r="D32" s="195" t="str">
        <f>VLOOKUP(B32,'пр.взв'!B7:G86,3,FALSE)</f>
        <v>07.12.1996, 1р</v>
      </c>
      <c r="E32" s="182" t="str">
        <f>VLOOKUP(B32,'пр.взв'!B7:G86,4,FALSE)</f>
        <v>УФО, Свердловская, В.Салда</v>
      </c>
      <c r="F32" s="195"/>
      <c r="G32" s="182" t="str">
        <f>VLOOKUP(B32,'пр.взв'!B7:G86,6,FALSE)</f>
        <v>Чернов П., Родионов Е.С.</v>
      </c>
      <c r="H32" s="5"/>
      <c r="I32" s="5"/>
      <c r="J32" s="5"/>
      <c r="L32" s="5"/>
      <c r="M32" s="5"/>
      <c r="N32" s="5"/>
    </row>
    <row r="33" spans="1:14" ht="12.75" customHeight="1">
      <c r="A33" s="183"/>
      <c r="B33" s="194"/>
      <c r="C33" s="182"/>
      <c r="D33" s="195"/>
      <c r="E33" s="182"/>
      <c r="F33" s="195"/>
      <c r="G33" s="182"/>
      <c r="H33" s="5"/>
      <c r="I33" s="5"/>
      <c r="J33" s="5"/>
      <c r="L33" s="5"/>
      <c r="M33" s="5"/>
      <c r="N33" s="5"/>
    </row>
    <row r="34" spans="1:7" ht="12.75" customHeight="1">
      <c r="A34" s="183" t="s">
        <v>26</v>
      </c>
      <c r="B34" s="185">
        <v>12</v>
      </c>
      <c r="C34" s="182" t="str">
        <f>VLOOKUP(B34,'пр.взв'!B7:G86,2,FALSE)</f>
        <v>ПОНОМАРЕВ Владислав Сергеевич</v>
      </c>
      <c r="D34" s="195" t="str">
        <f>'пр.взв'!D29</f>
        <v>14.01.1997, 1р</v>
      </c>
      <c r="E34" s="182" t="str">
        <f>VLOOKUP(B34,'пр.взв'!B7:G86,4,FALSE)</f>
        <v>ПФО, Пензенская, ФСО "Россия"</v>
      </c>
      <c r="F34" s="195"/>
      <c r="G34" s="182" t="str">
        <f>VLOOKUP(B34,'пр.взв'!B7:G86,6,FALSE)</f>
        <v>Перетрухин В.Н., Щелкушкин В.Н.</v>
      </c>
    </row>
    <row r="35" spans="1:7" ht="12.75" customHeight="1">
      <c r="A35" s="183"/>
      <c r="B35" s="194"/>
      <c r="C35" s="182"/>
      <c r="D35" s="195"/>
      <c r="E35" s="182"/>
      <c r="F35" s="195"/>
      <c r="G35" s="182"/>
    </row>
    <row r="36" spans="1:7" ht="12.75" customHeight="1">
      <c r="A36" s="183" t="s">
        <v>27</v>
      </c>
      <c r="B36" s="185">
        <v>40</v>
      </c>
      <c r="C36" s="182" t="str">
        <f>VLOOKUP(B36,'пр.взв'!B7:G86,2,FALSE)</f>
        <v>СТЕПАНЦЕВ Алексей Сергеевич </v>
      </c>
      <c r="D36" s="195" t="str">
        <f>VLOOKUP(B36,'пр.взв'!B7:G86,3,FALSE)</f>
        <v>27.02.1997 1р</v>
      </c>
      <c r="E36" s="182" t="str">
        <f>VLOOKUP(B36,'пр.взв'!B7:G86,4,FALSE)</f>
        <v>ЮФО, Ростовская обл.</v>
      </c>
      <c r="F36" s="195"/>
      <c r="G36" s="182" t="str">
        <f>VLOOKUP(B36,'пр.взв'!B7:G86,6,FALSE)</f>
        <v>Паентелеева  Е.А.</v>
      </c>
    </row>
    <row r="37" spans="1:7" ht="12.75" customHeight="1">
      <c r="A37" s="183"/>
      <c r="B37" s="194"/>
      <c r="C37" s="182"/>
      <c r="D37" s="195"/>
      <c r="E37" s="182"/>
      <c r="F37" s="195"/>
      <c r="G37" s="182"/>
    </row>
    <row r="38" spans="1:7" ht="12.75" customHeight="1">
      <c r="A38" s="183" t="s">
        <v>28</v>
      </c>
      <c r="B38" s="185">
        <v>30</v>
      </c>
      <c r="C38" s="182" t="str">
        <f>VLOOKUP(B38,'пр.взв'!B7:G86,2,FALSE)</f>
        <v>ЕФРЕМОВ Александр Николаевич</v>
      </c>
      <c r="D38" s="195" t="str">
        <f>VLOOKUP(B38,'пр.взв'!B7:G86,3,FALSE)</f>
        <v>09.06.1996 1р </v>
      </c>
      <c r="E38" s="182" t="str">
        <f>VLOOKUP(B38,'пр.взв'!B7:G86,4,FALSE)</f>
        <v>ЦФО, Ивановская обл.</v>
      </c>
      <c r="F38" s="195"/>
      <c r="G38" s="182" t="str">
        <f>VLOOKUP(B38,'пр.взв'!B7:G86,6,FALSE)</f>
        <v>Изместьев В.Н.Володин А.Н.</v>
      </c>
    </row>
    <row r="39" spans="1:7" ht="12.75" customHeight="1">
      <c r="A39" s="183"/>
      <c r="B39" s="194"/>
      <c r="C39" s="182"/>
      <c r="D39" s="195"/>
      <c r="E39" s="182"/>
      <c r="F39" s="195"/>
      <c r="G39" s="182"/>
    </row>
    <row r="40" spans="1:7" ht="12.75" customHeight="1">
      <c r="A40" s="183" t="s">
        <v>29</v>
      </c>
      <c r="B40" s="185">
        <v>2</v>
      </c>
      <c r="C40" s="182" t="str">
        <f>VLOOKUP(B40,'пр.взв'!B7:G86,2,FALSE)</f>
        <v>КОЧЕРГИН Тимур Станиславович</v>
      </c>
      <c r="D40" s="195" t="str">
        <f>VLOOKUP(B40,'пр.взв'!B7:G86,3,FALSE)</f>
        <v>13.03.1996, 1р.</v>
      </c>
      <c r="E40" s="182" t="str">
        <f>VLOOKUP(B40,'пр.взв'!B7:G86,4,FALSE)</f>
        <v>СФО, Новосибирская обл. Новосибирск  МО</v>
      </c>
      <c r="F40" s="195"/>
      <c r="G40" s="182" t="str">
        <f>VLOOKUP(B40,'пр.взв'!B7:G86,6,FALSE)</f>
        <v>Кондрашева О.А. Мордвинов А.И.</v>
      </c>
    </row>
    <row r="41" spans="1:7" ht="12.75" customHeight="1">
      <c r="A41" s="183"/>
      <c r="B41" s="194"/>
      <c r="C41" s="182"/>
      <c r="D41" s="195"/>
      <c r="E41" s="182"/>
      <c r="F41" s="195"/>
      <c r="G41" s="182"/>
    </row>
    <row r="42" spans="1:7" ht="12.75" customHeight="1">
      <c r="A42" s="183" t="s">
        <v>30</v>
      </c>
      <c r="B42" s="185">
        <v>32</v>
      </c>
      <c r="C42" s="182" t="str">
        <f>VLOOKUP(B42,'пр.взв'!B7:G86,2,FALSE)</f>
        <v>БАБИНЬЯН Самвел Валерьевич </v>
      </c>
      <c r="D42" s="195" t="str">
        <f>VLOOKUP(B42,'пр.взв'!B7:G86,3,FALSE)</f>
        <v>12.10.1997 1р</v>
      </c>
      <c r="E42" s="182" t="str">
        <f>VLOOKUP(B42,'пр.взв'!B7:G86,4,FALSE)</f>
        <v>ЮФО, Краснодарский, Анапа, МО</v>
      </c>
      <c r="F42" s="195"/>
      <c r="G42" s="182" t="str">
        <f>VLOOKUP(B42,'пр.взв'!B7:G86,6,FALSE)</f>
        <v>Галоян С.П.</v>
      </c>
    </row>
    <row r="43" spans="1:7" ht="12.75" customHeight="1">
      <c r="A43" s="183"/>
      <c r="B43" s="194"/>
      <c r="C43" s="182"/>
      <c r="D43" s="195"/>
      <c r="E43" s="182"/>
      <c r="F43" s="195"/>
      <c r="G43" s="182"/>
    </row>
    <row r="44" spans="1:7" ht="12.75" customHeight="1">
      <c r="A44" s="183" t="s">
        <v>31</v>
      </c>
      <c r="B44" s="185">
        <v>8</v>
      </c>
      <c r="C44" s="182" t="str">
        <f>VLOOKUP(B44,'пр.взв'!B7:G86,2,FALSE)</f>
        <v>КИСЕЛЁВ Роман Николаевич </v>
      </c>
      <c r="D44" s="195" t="str">
        <f>VLOOKUP(B44,'пр.взв'!B7:G86,3,FALSE)</f>
        <v>31.07.1998 КМС</v>
      </c>
      <c r="E44" s="182" t="str">
        <f>VLOOKUP(B44,'пр.взв'!B7:G86,4,FALSE)</f>
        <v>ПФО, Оренбургская обл., Бузулук</v>
      </c>
      <c r="F44" s="195"/>
      <c r="G44" s="182" t="str">
        <f>VLOOKUP(B44,'пр.взв'!B7:G86,6,FALSE)</f>
        <v>Плотников П.Д.</v>
      </c>
    </row>
    <row r="45" spans="1:7" ht="12.75" customHeight="1">
      <c r="A45" s="183"/>
      <c r="B45" s="194"/>
      <c r="C45" s="182"/>
      <c r="D45" s="195"/>
      <c r="E45" s="182"/>
      <c r="F45" s="195"/>
      <c r="G45" s="182"/>
    </row>
    <row r="46" spans="1:7" ht="12.75" customHeight="1">
      <c r="A46" s="183" t="s">
        <v>32</v>
      </c>
      <c r="B46" s="185">
        <v>18</v>
      </c>
      <c r="C46" s="182" t="str">
        <f>VLOOKUP(B46,'пр.взв'!B7:G86,2,FALSE)</f>
        <v>ЛИСАВИН Игорь Алексеевич</v>
      </c>
      <c r="D46" s="195" t="str">
        <f>VLOOKUP(B46,'пр.взв'!B7:G86,3,FALSE)</f>
        <v>15.12.1996 КМС </v>
      </c>
      <c r="E46" s="130" t="str">
        <f>VLOOKUP(B46,'пр.взв'!B7:G86,4,FALSE)</f>
        <v>ЦФО, Воронежская </v>
      </c>
      <c r="F46" s="195"/>
      <c r="G46" s="182" t="str">
        <f>VLOOKUP(B46,'пр.взв'!B7:G86,6,FALSE)</f>
        <v>Орлов А.И.</v>
      </c>
    </row>
    <row r="47" spans="1:7" ht="12.75" customHeight="1">
      <c r="A47" s="183"/>
      <c r="B47" s="194"/>
      <c r="C47" s="182"/>
      <c r="D47" s="195"/>
      <c r="E47" s="129"/>
      <c r="F47" s="195"/>
      <c r="G47" s="182"/>
    </row>
    <row r="48" spans="1:7" ht="12.75" customHeight="1">
      <c r="A48" s="183" t="s">
        <v>33</v>
      </c>
      <c r="B48" s="185">
        <v>3</v>
      </c>
      <c r="C48" s="182" t="str">
        <f>VLOOKUP(B48,'пр.взв'!B7:G86,2,FALSE)</f>
        <v>ИВАНОВ Максим Сергеевич</v>
      </c>
      <c r="D48" s="195" t="str">
        <f>VLOOKUP(B48,'пр.взв'!B7:G86,3,FALSE)</f>
        <v>27.05.1996 1р</v>
      </c>
      <c r="E48" s="182" t="str">
        <f>VLOOKUP(B48,'пр.взв'!B7:G86,4,FALSE)</f>
        <v>ЦФО, Рязанская обл., Рязань</v>
      </c>
      <c r="F48" s="195"/>
      <c r="G48" s="182" t="str">
        <f>VLOOKUP(B48,'пр.взв'!B7:G86,6,FALSE)</f>
        <v>Золин С.В., Кучумов В.А.</v>
      </c>
    </row>
    <row r="49" spans="1:7" ht="12.75" customHeight="1">
      <c r="A49" s="183"/>
      <c r="B49" s="194"/>
      <c r="C49" s="182"/>
      <c r="D49" s="195"/>
      <c r="E49" s="182"/>
      <c r="F49" s="195"/>
      <c r="G49" s="182"/>
    </row>
    <row r="50" spans="1:7" ht="12.75" customHeight="1">
      <c r="A50" s="183" t="s">
        <v>34</v>
      </c>
      <c r="B50" s="185">
        <v>16</v>
      </c>
      <c r="C50" s="182" t="str">
        <f>VLOOKUP(B50,'пр.взв'!B7:G86,2,FALSE)</f>
        <v>ЯВРУМЯН Рудольф Александрович </v>
      </c>
      <c r="D50" s="195" t="str">
        <f>VLOOKUP(B50,'пр.взв'!B7:G86,3,FALSE)</f>
        <v>11.05.1997 1р</v>
      </c>
      <c r="E50" s="182" t="str">
        <f>VLOOKUP(B50,'пр.взв'!B7:G86,4,FALSE)</f>
        <v>ЮФО, Краснодарский,Армавир</v>
      </c>
      <c r="F50" s="195"/>
      <c r="G50" s="182" t="str">
        <f>VLOOKUP(B50,'пр.взв'!B7:G86,6,FALSE)</f>
        <v>Бородин В.Г. Елиазян С.К.</v>
      </c>
    </row>
    <row r="51" spans="1:7" ht="12.75" customHeight="1">
      <c r="A51" s="183"/>
      <c r="B51" s="194"/>
      <c r="C51" s="182"/>
      <c r="D51" s="195"/>
      <c r="E51" s="182"/>
      <c r="F51" s="195"/>
      <c r="G51" s="182"/>
    </row>
    <row r="52" spans="1:7" ht="12.75" customHeight="1">
      <c r="A52" s="183" t="s">
        <v>35</v>
      </c>
      <c r="B52" s="185">
        <v>33</v>
      </c>
      <c r="C52" s="182" t="str">
        <f>VLOOKUP(B52,'пр.взв'!B7:G86,2,FALSE)</f>
        <v>БАЛЯСНИКОВ Роман Вадимович</v>
      </c>
      <c r="D52" s="195" t="str">
        <f>VLOOKUP(B52,'пр.взв'!B7:G86,3,FALSE)</f>
        <v>26.07.1997, 1р</v>
      </c>
      <c r="E52" s="182" t="str">
        <f>VLOOKUP(B52,'пр.взв'!B7:G86,4,FALSE)</f>
        <v>ПФО, Пензенская, Д</v>
      </c>
      <c r="F52" s="195"/>
      <c r="G52" s="182" t="str">
        <f>VLOOKUP(B52,'пр.взв'!B7:G86,6,FALSE)</f>
        <v>Балыков Ю.А., Балыков В.Ю.</v>
      </c>
    </row>
    <row r="53" spans="1:7" ht="12.75" customHeight="1">
      <c r="A53" s="183"/>
      <c r="B53" s="194"/>
      <c r="C53" s="182"/>
      <c r="D53" s="195"/>
      <c r="E53" s="182"/>
      <c r="F53" s="195"/>
      <c r="G53" s="182"/>
    </row>
    <row r="54" spans="1:7" ht="12.75" customHeight="1">
      <c r="A54" s="183" t="s">
        <v>36</v>
      </c>
      <c r="B54" s="185">
        <v>34</v>
      </c>
      <c r="C54" s="182" t="str">
        <f>VLOOKUP(B54,'пр.взв'!B7:G86,2,FALSE)</f>
        <v>ЛЕЛЕКОВ Александр Витальевич</v>
      </c>
      <c r="D54" s="195" t="str">
        <f>VLOOKUP(B54,'пр.взв'!B7:G86,3,FALSE)</f>
        <v>18.02.1996, КМС</v>
      </c>
      <c r="E54" s="182" t="str">
        <f>VLOOKUP(B54,'пр.взв'!B7:G86,4,FALSE)</f>
        <v>УФО, Свердловская, В.Пышма</v>
      </c>
      <c r="F54" s="195"/>
      <c r="G54" s="182" t="str">
        <f>VLOOKUP(B54,'пр.взв'!B7:G86,6,FALSE)</f>
        <v>Пивоваров А.Л.</v>
      </c>
    </row>
    <row r="55" spans="1:7" ht="12.75" customHeight="1">
      <c r="A55" s="183"/>
      <c r="B55" s="194"/>
      <c r="C55" s="182"/>
      <c r="D55" s="195"/>
      <c r="E55" s="182"/>
      <c r="F55" s="195"/>
      <c r="G55" s="182"/>
    </row>
    <row r="56" spans="1:7" ht="12.75" customHeight="1">
      <c r="A56" s="183" t="s">
        <v>37</v>
      </c>
      <c r="B56" s="185">
        <v>19</v>
      </c>
      <c r="C56" s="182" t="str">
        <f>VLOOKUP(B56,'пр.взв'!B7:G86,2,FALSE)</f>
        <v>ОШЕРОВ Роман Станиславович </v>
      </c>
      <c r="D56" s="195" t="str">
        <f>VLOOKUP(B56,'пр.взв'!B7:G86,3,FALSE)</f>
        <v>29.07.1996 1р</v>
      </c>
      <c r="E56" s="182" t="str">
        <f>VLOOKUP(B56,'пр.взв'!B7:G86,4,FALSE)</f>
        <v> Москва</v>
      </c>
      <c r="F56" s="195"/>
      <c r="G56" s="182" t="str">
        <f>VLOOKUP(B56,'пр.взв'!B7:G86,6,FALSE)</f>
        <v>Жиляев  Д.С. Коробейников М.Ю.</v>
      </c>
    </row>
    <row r="57" spans="1:7" ht="12.75" customHeight="1">
      <c r="A57" s="183"/>
      <c r="B57" s="194"/>
      <c r="C57" s="182"/>
      <c r="D57" s="195"/>
      <c r="E57" s="182"/>
      <c r="F57" s="195"/>
      <c r="G57" s="182"/>
    </row>
    <row r="58" spans="1:7" ht="12.75" customHeight="1">
      <c r="A58" s="183" t="s">
        <v>38</v>
      </c>
      <c r="B58" s="185">
        <v>49</v>
      </c>
      <c r="C58" s="182" t="str">
        <f>VLOOKUP(B58,'пр.взв'!B103:G126,2,FALSE)</f>
        <v>ВАСИЛЬЕВ Илья Викторович</v>
      </c>
      <c r="D58" s="205" t="str">
        <f>VLOOKUP(C58,'пр.взв'!C103:H126,2,FALSE)</f>
        <v>07.07.1997, 1р</v>
      </c>
      <c r="E58" s="182" t="str">
        <f>VLOOKUP(D58,'пр.взв'!D103:I126,2,FALSE)</f>
        <v>СФО, Алтайский, Бийск, МО</v>
      </c>
      <c r="F58" s="205"/>
      <c r="G58" s="182" t="s">
        <v>82</v>
      </c>
    </row>
    <row r="59" spans="1:7" ht="12.75" customHeight="1">
      <c r="A59" s="183"/>
      <c r="B59" s="194"/>
      <c r="C59" s="182"/>
      <c r="D59" s="206"/>
      <c r="E59" s="182"/>
      <c r="F59" s="206"/>
      <c r="G59" s="182"/>
    </row>
    <row r="60" spans="1:7" ht="12.75" customHeight="1">
      <c r="A60" s="183" t="s">
        <v>39</v>
      </c>
      <c r="B60" s="185">
        <v>28</v>
      </c>
      <c r="C60" s="182" t="str">
        <f>VLOOKUP(B60,'пр.взв'!B7:G86,2,FALSE)</f>
        <v>РАТНИКОВ Егор Сергеевич</v>
      </c>
      <c r="D60" s="195" t="str">
        <f>VLOOKUP(B60,'пр.взв'!B7:G86,3,FALSE)</f>
        <v>29.07.1997     1р</v>
      </c>
      <c r="E60" s="182" t="str">
        <f>VLOOKUP(B60,'пр.взв'!B7:G86,4,FALSE)</f>
        <v>ПФО, Нижнегородская обл., Выкса</v>
      </c>
      <c r="F60" s="204"/>
      <c r="G60" s="182" t="str">
        <f>VLOOKUP(B60,'пр.взв'!B7:G86,6,FALSE)</f>
        <v>Рогов Д.С.</v>
      </c>
    </row>
    <row r="61" spans="1:7" ht="12.75" customHeight="1">
      <c r="A61" s="183"/>
      <c r="B61" s="194"/>
      <c r="C61" s="182"/>
      <c r="D61" s="195"/>
      <c r="E61" s="182"/>
      <c r="F61" s="204"/>
      <c r="G61" s="182"/>
    </row>
    <row r="62" spans="1:7" ht="12.75" customHeight="1">
      <c r="A62" s="183" t="s">
        <v>40</v>
      </c>
      <c r="B62" s="185">
        <v>11</v>
      </c>
      <c r="C62" s="182" t="str">
        <f>VLOOKUP(B62,'пр.взв'!B7:G86,2,FALSE)</f>
        <v>ГРОМОВ Алексей Сергеевич</v>
      </c>
      <c r="D62" s="195" t="str">
        <f>VLOOKUP(B62,'пр.взв'!B7:G86,3,FALSE)</f>
        <v>29.11.1996, КМС</v>
      </c>
      <c r="E62" s="182" t="str">
        <f>VLOOKUP(B62,'пр.взв'!B7:G86,4,FALSE)</f>
        <v>ЦФО, Ярославская, Ростов, МО</v>
      </c>
      <c r="F62" s="204"/>
      <c r="G62" s="182" t="str">
        <f>VLOOKUP(B62,'пр.взв'!B7:G86,6,FALSE)</f>
        <v>Петров В.А., Воронин С.М.</v>
      </c>
    </row>
    <row r="63" spans="1:7" ht="12.75" customHeight="1">
      <c r="A63" s="183"/>
      <c r="B63" s="194"/>
      <c r="C63" s="182"/>
      <c r="D63" s="195"/>
      <c r="E63" s="182"/>
      <c r="F63" s="204"/>
      <c r="G63" s="182"/>
    </row>
    <row r="64" spans="1:7" ht="12.75" customHeight="1">
      <c r="A64" s="183" t="s">
        <v>41</v>
      </c>
      <c r="B64" s="185">
        <v>26</v>
      </c>
      <c r="C64" s="182" t="str">
        <f>VLOOKUP(B64,'пр.взв'!B7:G86,2,FALSE)</f>
        <v>ЕПТЕЕВ Дмитрий Дмитриевич </v>
      </c>
      <c r="D64" s="195" t="str">
        <f>VLOOKUP(B64,'пр.взв'!B7:G86,3,FALSE)</f>
        <v>15.11.1996 КМС </v>
      </c>
      <c r="E64" s="182" t="str">
        <f>VLOOKUP(B64,'пр.взв'!B7:G86,4,FALSE)</f>
        <v>СФО, Р. Алтай </v>
      </c>
      <c r="F64" s="204"/>
      <c r="G64" s="182" t="str">
        <f>VLOOKUP(B64,'пр.взв'!B7:G86,6,FALSE)</f>
        <v>Семендеев Э.С.</v>
      </c>
    </row>
    <row r="65" spans="1:7" ht="12.75" customHeight="1">
      <c r="A65" s="183"/>
      <c r="B65" s="194"/>
      <c r="C65" s="182"/>
      <c r="D65" s="195"/>
      <c r="E65" s="182"/>
      <c r="F65" s="204"/>
      <c r="G65" s="182"/>
    </row>
    <row r="66" spans="1:7" ht="12.75" customHeight="1">
      <c r="A66" s="192" t="s">
        <v>42</v>
      </c>
      <c r="B66" s="193">
        <v>47</v>
      </c>
      <c r="C66" s="129" t="str">
        <f>VLOOKUP(B66,'пр.взв'!B99:G122,2,FALSE)</f>
        <v>РАДЖАБОВ Рамазан Алиханович</v>
      </c>
      <c r="D66" s="205" t="str">
        <f>VLOOKUP(C66,'пр.взв'!C99:H122,2,FALSE)</f>
        <v>14.02.1996 КМС</v>
      </c>
      <c r="E66" s="129" t="str">
        <f>VLOOKUP(D66,'пр.взв'!D99:I122,2,FALSE)</f>
        <v>СКФО,  Дагестан , Махачкала</v>
      </c>
      <c r="F66" s="207"/>
      <c r="G66" s="182" t="s">
        <v>118</v>
      </c>
    </row>
    <row r="67" spans="1:7" ht="12.75" customHeight="1">
      <c r="A67" s="183"/>
      <c r="B67" s="194"/>
      <c r="C67" s="182"/>
      <c r="D67" s="206"/>
      <c r="E67" s="182"/>
      <c r="F67" s="208"/>
      <c r="G67" s="182"/>
    </row>
    <row r="68" spans="1:7" ht="12.75" customHeight="1">
      <c r="A68" s="183" t="s">
        <v>43</v>
      </c>
      <c r="B68" s="185">
        <v>14</v>
      </c>
      <c r="C68" s="182" t="str">
        <f>VLOOKUP(B68,'пр.взв'!B13:G92,2,FALSE)</f>
        <v>ФАТТАХОВ Алмаз Тахирович </v>
      </c>
      <c r="D68" s="195" t="str">
        <f>VLOOKUP(B68,'пр.взв'!B13:G92,3,FALSE)</f>
        <v>01.01.1996 КМС </v>
      </c>
      <c r="E68" s="182" t="str">
        <f>VLOOKUP(B68,'пр.взв'!B13:G92,4,FALSE)</f>
        <v>ПФО, Татарстан Лаишево </v>
      </c>
      <c r="F68" s="204"/>
      <c r="G68" s="182" t="str">
        <f>VLOOKUP(B68,'пр.взв'!B13:G92,6,FALSE)</f>
        <v>Бурганов Р.Ф,</v>
      </c>
    </row>
    <row r="69" spans="1:7" ht="12.75" customHeight="1">
      <c r="A69" s="183"/>
      <c r="B69" s="194"/>
      <c r="C69" s="182"/>
      <c r="D69" s="195"/>
      <c r="E69" s="182"/>
      <c r="F69" s="204"/>
      <c r="G69" s="182"/>
    </row>
    <row r="70" spans="1:7" ht="12.75" customHeight="1">
      <c r="A70" s="183" t="s">
        <v>44</v>
      </c>
      <c r="B70" s="185">
        <v>1</v>
      </c>
      <c r="C70" s="182" t="str">
        <f>VLOOKUP(B70,'пр.взв'!B7:G30,2,FALSE)</f>
        <v>САПУХИН Алексей Алексеевич</v>
      </c>
      <c r="D70" s="195" t="str">
        <f>VLOOKUP(C70,'пр.взв'!C7:H30,2,FALSE)</f>
        <v>12.11.1996, 1р</v>
      </c>
      <c r="E70" s="182" t="str">
        <f>VLOOKUP(D70,'пр.взв'!D7:I30,2,FALSE)</f>
        <v>ЮФО, Волгоградская</v>
      </c>
      <c r="F70" s="204"/>
      <c r="G70" s="182" t="s">
        <v>207</v>
      </c>
    </row>
    <row r="71" spans="1:7" ht="12.75" customHeight="1">
      <c r="A71" s="183"/>
      <c r="B71" s="194"/>
      <c r="C71" s="182"/>
      <c r="D71" s="195"/>
      <c r="E71" s="182"/>
      <c r="F71" s="204"/>
      <c r="G71" s="182"/>
    </row>
    <row r="72" spans="1:7" ht="12.75" customHeight="1">
      <c r="A72" s="192" t="s">
        <v>45</v>
      </c>
      <c r="B72" s="193">
        <v>4</v>
      </c>
      <c r="C72" s="182" t="str">
        <f>VLOOKUP(B72,'пр.взв'!B9:G32,2,FALSE)</f>
        <v>БЕЗКОРОВАЙНЫЙ Антон Игоревич </v>
      </c>
      <c r="D72" s="195" t="str">
        <f>VLOOKUP(C72,'пр.взв'!C9:H32,2,FALSE)</f>
        <v>27.09.1996 1р</v>
      </c>
      <c r="E72" s="182" t="str">
        <f>VLOOKUP(D72,'пр.взв'!D9:I32,2,FALSE)</f>
        <v>ЦФО, Воронежская </v>
      </c>
      <c r="F72" s="204"/>
      <c r="G72" s="187" t="s">
        <v>170</v>
      </c>
    </row>
    <row r="73" spans="1:7" ht="12.75" customHeight="1">
      <c r="A73" s="183"/>
      <c r="B73" s="194"/>
      <c r="C73" s="182"/>
      <c r="D73" s="195"/>
      <c r="E73" s="182"/>
      <c r="F73" s="204"/>
      <c r="G73" s="187"/>
    </row>
    <row r="74" spans="1:7" ht="12.75" customHeight="1">
      <c r="A74" s="183" t="s">
        <v>46</v>
      </c>
      <c r="B74" s="185">
        <v>13</v>
      </c>
      <c r="C74" s="182" t="str">
        <f>VLOOKUP(B74,'пр.взв'!B11:G34,2,FALSE)</f>
        <v>БАГУЖАЕВ  Ахмед Багужаевич</v>
      </c>
      <c r="D74" s="195" t="str">
        <f>VLOOKUP(C74,'пр.взв'!C11:H34,2,FALSE)</f>
        <v>05.01.1997 КМС</v>
      </c>
      <c r="E74" s="182" t="str">
        <f>VLOOKUP(D74,'пр.взв'!D11:I34,2,FALSE)</f>
        <v>СКФО, Ставрапольский край</v>
      </c>
      <c r="F74" s="204"/>
      <c r="G74" s="182" t="s">
        <v>115</v>
      </c>
    </row>
    <row r="75" spans="1:7" ht="12.75" customHeight="1">
      <c r="A75" s="183"/>
      <c r="B75" s="194"/>
      <c r="C75" s="182"/>
      <c r="D75" s="195"/>
      <c r="E75" s="182"/>
      <c r="F75" s="204"/>
      <c r="G75" s="182"/>
    </row>
    <row r="76" spans="1:7" ht="12.75" customHeight="1">
      <c r="A76" s="183" t="s">
        <v>47</v>
      </c>
      <c r="B76" s="185">
        <v>15</v>
      </c>
      <c r="C76" s="182" t="str">
        <f>VLOOKUP(B76,'пр.взв'!B13:G36,2,FALSE)</f>
        <v>ЛОПАРЕВ Никита Николаевич</v>
      </c>
      <c r="D76" s="195" t="str">
        <f>VLOOKUP(C76,'пр.взв'!C13:H36,2,FALSE)</f>
        <v>24.07.1996, КМС</v>
      </c>
      <c r="E76" s="182" t="str">
        <f>VLOOKUP(D76,'пр.взв'!D13:I36,2,FALSE)</f>
        <v>СФО, Томская, МО</v>
      </c>
      <c r="F76" s="204"/>
      <c r="G76" s="187" t="s">
        <v>199</v>
      </c>
    </row>
    <row r="77" spans="1:7" ht="12.75" customHeight="1">
      <c r="A77" s="183"/>
      <c r="B77" s="194"/>
      <c r="C77" s="182"/>
      <c r="D77" s="195"/>
      <c r="E77" s="182"/>
      <c r="F77" s="204"/>
      <c r="G77" s="187"/>
    </row>
    <row r="78" spans="1:7" ht="12.75" customHeight="1">
      <c r="A78" s="192" t="s">
        <v>48</v>
      </c>
      <c r="B78" s="193">
        <v>20</v>
      </c>
      <c r="C78" s="187" t="s">
        <v>212</v>
      </c>
      <c r="D78" s="196" t="s">
        <v>213</v>
      </c>
      <c r="E78" s="187" t="s">
        <v>214</v>
      </c>
      <c r="F78" s="190"/>
      <c r="G78" s="187" t="s">
        <v>215</v>
      </c>
    </row>
    <row r="79" spans="1:7" ht="12.75" customHeight="1">
      <c r="A79" s="183"/>
      <c r="B79" s="194"/>
      <c r="C79" s="187"/>
      <c r="D79" s="196"/>
      <c r="E79" s="187"/>
      <c r="F79" s="190"/>
      <c r="G79" s="187"/>
    </row>
    <row r="80" spans="1:7" ht="12.75" customHeight="1">
      <c r="A80" s="183" t="s">
        <v>49</v>
      </c>
      <c r="B80" s="185">
        <v>46</v>
      </c>
      <c r="C80" s="187" t="s">
        <v>171</v>
      </c>
      <c r="D80" s="196" t="s">
        <v>172</v>
      </c>
      <c r="E80" s="187" t="s">
        <v>173</v>
      </c>
      <c r="F80" s="190"/>
      <c r="G80" s="187" t="s">
        <v>174</v>
      </c>
    </row>
    <row r="81" spans="1:7" ht="12.75" customHeight="1">
      <c r="A81" s="183"/>
      <c r="B81" s="194"/>
      <c r="C81" s="187"/>
      <c r="D81" s="196"/>
      <c r="E81" s="187"/>
      <c r="F81" s="190"/>
      <c r="G81" s="187"/>
    </row>
    <row r="82" spans="1:7" ht="12.75" customHeight="1">
      <c r="A82" s="183" t="s">
        <v>50</v>
      </c>
      <c r="B82" s="185">
        <v>44</v>
      </c>
      <c r="C82" s="182" t="s">
        <v>200</v>
      </c>
      <c r="D82" s="195" t="s">
        <v>201</v>
      </c>
      <c r="E82" s="182" t="s">
        <v>202</v>
      </c>
      <c r="F82" s="203"/>
      <c r="G82" s="182" t="s">
        <v>203</v>
      </c>
    </row>
    <row r="83" spans="1:7" ht="12.75" customHeight="1">
      <c r="A83" s="183"/>
      <c r="B83" s="194"/>
      <c r="C83" s="182"/>
      <c r="D83" s="195"/>
      <c r="E83" s="182"/>
      <c r="F83" s="203"/>
      <c r="G83" s="182"/>
    </row>
    <row r="84" spans="1:7" ht="12.75" customHeight="1">
      <c r="A84" s="192" t="s">
        <v>51</v>
      </c>
      <c r="B84" s="193">
        <v>41</v>
      </c>
      <c r="C84" s="187" t="s">
        <v>208</v>
      </c>
      <c r="D84" s="196" t="s">
        <v>209</v>
      </c>
      <c r="E84" s="187" t="s">
        <v>210</v>
      </c>
      <c r="F84" s="190"/>
      <c r="G84" s="187" t="s">
        <v>211</v>
      </c>
    </row>
    <row r="85" spans="1:7" ht="12.75" customHeight="1">
      <c r="A85" s="183"/>
      <c r="B85" s="194"/>
      <c r="C85" s="187"/>
      <c r="D85" s="196"/>
      <c r="E85" s="187"/>
      <c r="F85" s="190"/>
      <c r="G85" s="187"/>
    </row>
    <row r="86" spans="1:7" ht="12.75" customHeight="1">
      <c r="A86" s="183" t="s">
        <v>60</v>
      </c>
      <c r="B86" s="185">
        <v>24</v>
      </c>
      <c r="C86" s="187" t="s">
        <v>216</v>
      </c>
      <c r="D86" s="196" t="s">
        <v>217</v>
      </c>
      <c r="E86" s="187" t="s">
        <v>259</v>
      </c>
      <c r="F86" s="190"/>
      <c r="G86" s="187" t="s">
        <v>218</v>
      </c>
    </row>
    <row r="87" spans="1:7" ht="12.75" customHeight="1">
      <c r="A87" s="183"/>
      <c r="B87" s="194"/>
      <c r="C87" s="187"/>
      <c r="D87" s="196"/>
      <c r="E87" s="187"/>
      <c r="F87" s="190"/>
      <c r="G87" s="187"/>
    </row>
    <row r="88" spans="1:7" ht="12.75" customHeight="1">
      <c r="A88" s="183" t="s">
        <v>61</v>
      </c>
      <c r="B88" s="185">
        <v>23</v>
      </c>
      <c r="C88" s="187" t="s">
        <v>119</v>
      </c>
      <c r="D88" s="196" t="s">
        <v>252</v>
      </c>
      <c r="E88" s="187" t="s">
        <v>120</v>
      </c>
      <c r="F88" s="190"/>
      <c r="G88" s="187" t="s">
        <v>121</v>
      </c>
    </row>
    <row r="89" spans="1:7" ht="12.75" customHeight="1">
      <c r="A89" s="183"/>
      <c r="B89" s="194"/>
      <c r="C89" s="187"/>
      <c r="D89" s="196"/>
      <c r="E89" s="187"/>
      <c r="F89" s="190"/>
      <c r="G89" s="187"/>
    </row>
    <row r="90" spans="1:7" ht="12.75" customHeight="1">
      <c r="A90" s="192" t="s">
        <v>62</v>
      </c>
      <c r="B90" s="193">
        <v>9</v>
      </c>
      <c r="C90" s="187" t="s">
        <v>181</v>
      </c>
      <c r="D90" s="196" t="s">
        <v>182</v>
      </c>
      <c r="E90" s="187" t="s">
        <v>183</v>
      </c>
      <c r="F90" s="190"/>
      <c r="G90" s="187" t="s">
        <v>184</v>
      </c>
    </row>
    <row r="91" spans="1:7" ht="12.75" customHeight="1">
      <c r="A91" s="183"/>
      <c r="B91" s="194"/>
      <c r="C91" s="187"/>
      <c r="D91" s="196"/>
      <c r="E91" s="187"/>
      <c r="F91" s="190"/>
      <c r="G91" s="187"/>
    </row>
    <row r="92" spans="1:7" ht="12.75" customHeight="1">
      <c r="A92" s="183" t="s">
        <v>63</v>
      </c>
      <c r="B92" s="185">
        <v>31</v>
      </c>
      <c r="C92" s="187" t="s">
        <v>91</v>
      </c>
      <c r="D92" s="196" t="s">
        <v>92</v>
      </c>
      <c r="E92" s="187" t="s">
        <v>93</v>
      </c>
      <c r="F92" s="190"/>
      <c r="G92" s="187" t="s">
        <v>94</v>
      </c>
    </row>
    <row r="93" spans="1:7" ht="12.75" customHeight="1">
      <c r="A93" s="183"/>
      <c r="B93" s="194"/>
      <c r="C93" s="187"/>
      <c r="D93" s="196"/>
      <c r="E93" s="187"/>
      <c r="F93" s="190"/>
      <c r="G93" s="187"/>
    </row>
    <row r="94" spans="1:7" ht="12.75" customHeight="1">
      <c r="A94" s="183" t="s">
        <v>64</v>
      </c>
      <c r="B94" s="185">
        <v>36</v>
      </c>
      <c r="C94" s="187" t="s">
        <v>105</v>
      </c>
      <c r="D94" s="196" t="s">
        <v>106</v>
      </c>
      <c r="E94" s="187" t="s">
        <v>107</v>
      </c>
      <c r="F94" s="190"/>
      <c r="G94" s="187" t="s">
        <v>108</v>
      </c>
    </row>
    <row r="95" spans="1:7" ht="12.75" customHeight="1">
      <c r="A95" s="183"/>
      <c r="B95" s="194"/>
      <c r="C95" s="187"/>
      <c r="D95" s="196"/>
      <c r="E95" s="187"/>
      <c r="F95" s="190"/>
      <c r="G95" s="187"/>
    </row>
    <row r="96" spans="1:7" ht="12.75" customHeight="1">
      <c r="A96" s="192" t="s">
        <v>65</v>
      </c>
      <c r="B96" s="193">
        <v>29</v>
      </c>
      <c r="C96" s="182" t="s">
        <v>238</v>
      </c>
      <c r="D96" s="195" t="s">
        <v>239</v>
      </c>
      <c r="E96" s="182" t="s">
        <v>73</v>
      </c>
      <c r="F96" s="203"/>
      <c r="G96" s="182" t="s">
        <v>240</v>
      </c>
    </row>
    <row r="97" spans="1:7" ht="12.75" customHeight="1">
      <c r="A97" s="183"/>
      <c r="B97" s="194"/>
      <c r="C97" s="182"/>
      <c r="D97" s="195"/>
      <c r="E97" s="182"/>
      <c r="F97" s="203"/>
      <c r="G97" s="182"/>
    </row>
    <row r="98" spans="1:7" ht="12.75" customHeight="1">
      <c r="A98" s="183" t="s">
        <v>66</v>
      </c>
      <c r="B98" s="185">
        <v>43</v>
      </c>
      <c r="C98" s="187" t="s">
        <v>132</v>
      </c>
      <c r="D98" s="196" t="s">
        <v>133</v>
      </c>
      <c r="E98" s="187" t="s">
        <v>134</v>
      </c>
      <c r="F98" s="190"/>
      <c r="G98" s="187" t="s">
        <v>135</v>
      </c>
    </row>
    <row r="99" spans="1:7" ht="12.75" customHeight="1">
      <c r="A99" s="183"/>
      <c r="B99" s="194"/>
      <c r="C99" s="187"/>
      <c r="D99" s="196"/>
      <c r="E99" s="187"/>
      <c r="F99" s="190"/>
      <c r="G99" s="187"/>
    </row>
    <row r="100" spans="1:7" ht="12.75" customHeight="1">
      <c r="A100" s="183" t="s">
        <v>67</v>
      </c>
      <c r="B100" s="185">
        <v>38</v>
      </c>
      <c r="C100" s="197" t="s">
        <v>219</v>
      </c>
      <c r="D100" s="199" t="s">
        <v>220</v>
      </c>
      <c r="E100" s="197" t="s">
        <v>260</v>
      </c>
      <c r="F100" s="201"/>
      <c r="G100" s="197" t="s">
        <v>221</v>
      </c>
    </row>
    <row r="101" spans="1:7" ht="12.75" customHeight="1">
      <c r="A101" s="183"/>
      <c r="B101" s="194"/>
      <c r="C101" s="198"/>
      <c r="D101" s="200"/>
      <c r="E101" s="198"/>
      <c r="F101" s="202"/>
      <c r="G101" s="198"/>
    </row>
    <row r="102" spans="1:7" ht="12.75" customHeight="1">
      <c r="A102" s="192" t="s">
        <v>68</v>
      </c>
      <c r="B102" s="193">
        <v>5</v>
      </c>
      <c r="C102" s="182" t="s">
        <v>244</v>
      </c>
      <c r="D102" s="195" t="s">
        <v>245</v>
      </c>
      <c r="E102" s="130" t="s">
        <v>246</v>
      </c>
      <c r="F102" s="196"/>
      <c r="G102" s="182" t="s">
        <v>247</v>
      </c>
    </row>
    <row r="103" spans="1:7" ht="12.75" customHeight="1">
      <c r="A103" s="183"/>
      <c r="B103" s="194"/>
      <c r="C103" s="182" t="s">
        <v>244</v>
      </c>
      <c r="D103" s="195" t="s">
        <v>245</v>
      </c>
      <c r="E103" s="129" t="s">
        <v>246</v>
      </c>
      <c r="F103" s="196"/>
      <c r="G103" s="182" t="s">
        <v>247</v>
      </c>
    </row>
    <row r="104" spans="1:7" ht="12.75" customHeight="1">
      <c r="A104" s="183" t="s">
        <v>69</v>
      </c>
      <c r="B104" s="185">
        <v>10</v>
      </c>
      <c r="C104" s="187" t="s">
        <v>95</v>
      </c>
      <c r="D104" s="189" t="s">
        <v>96</v>
      </c>
      <c r="E104" s="187" t="s">
        <v>73</v>
      </c>
      <c r="F104" s="190"/>
      <c r="G104" s="187" t="s">
        <v>97</v>
      </c>
    </row>
    <row r="105" spans="1:7" ht="12.75" customHeight="1" thickBot="1">
      <c r="A105" s="184"/>
      <c r="B105" s="186"/>
      <c r="C105" s="188"/>
      <c r="D105" s="58"/>
      <c r="E105" s="188"/>
      <c r="F105" s="191"/>
      <c r="G105" s="188"/>
    </row>
    <row r="106" spans="1:7" ht="10.5" customHeight="1">
      <c r="A106" s="43"/>
      <c r="B106" s="55"/>
      <c r="C106" s="15"/>
      <c r="D106" s="16"/>
      <c r="E106" s="16"/>
      <c r="F106" s="16"/>
      <c r="G106" s="15"/>
    </row>
    <row r="107" spans="1:26" ht="34.5" customHeight="1">
      <c r="A107" s="27" t="str">
        <f>HYPERLINK('[1]реквизиты'!$A$6)</f>
        <v>Гл. судья, судья МК</v>
      </c>
      <c r="B107" s="31"/>
      <c r="C107" s="31"/>
      <c r="D107" s="32"/>
      <c r="E107" s="34" t="str">
        <f>HYPERLINK('[1]реквизиты'!$G$6)</f>
        <v>С.В. Рычев</v>
      </c>
      <c r="G107" s="36" t="str">
        <f>HYPERLINK('[1]реквизиты'!$G$7)</f>
        <v>/ г. Александрово /</v>
      </c>
      <c r="H107" s="3"/>
      <c r="I107" s="3"/>
      <c r="J107" s="3"/>
      <c r="K107" s="3"/>
      <c r="L107" s="3"/>
      <c r="M107" s="3"/>
      <c r="N107" s="32"/>
      <c r="O107" s="32"/>
      <c r="P107" s="32"/>
      <c r="Q107" s="37"/>
      <c r="R107" s="35"/>
      <c r="S107" s="37"/>
      <c r="T107" s="35"/>
      <c r="U107" s="37"/>
      <c r="W107" s="37"/>
      <c r="X107" s="35"/>
      <c r="Y107" s="21"/>
      <c r="Z107" s="21"/>
    </row>
    <row r="108" spans="1:26" ht="28.5" customHeight="1">
      <c r="A108" s="38" t="str">
        <f>HYPERLINK('[1]реквизиты'!$A$8)</f>
        <v>Гл. секретарь, судья РК</v>
      </c>
      <c r="B108" s="31"/>
      <c r="C108" s="47"/>
      <c r="D108" s="39"/>
      <c r="E108" s="34" t="str">
        <f>HYPERLINK('[1]реквизиты'!$G$8)</f>
        <v>С.Г. Пчелов</v>
      </c>
      <c r="F108" s="3"/>
      <c r="G108" s="36" t="str">
        <f>HYPERLINK('[1]реквизиты'!$G$9)</f>
        <v>/  г. Чебоксары /</v>
      </c>
      <c r="H108" s="3"/>
      <c r="I108" s="3"/>
      <c r="J108" s="3"/>
      <c r="K108" s="3"/>
      <c r="L108" s="3"/>
      <c r="M108" s="3"/>
      <c r="N108" s="32"/>
      <c r="O108" s="32"/>
      <c r="P108" s="32"/>
      <c r="Q108" s="37"/>
      <c r="R108" s="35"/>
      <c r="S108" s="37"/>
      <c r="T108" s="35"/>
      <c r="U108" s="37"/>
      <c r="W108" s="37"/>
      <c r="X108" s="35"/>
      <c r="Y108" s="21"/>
      <c r="Z108" s="21"/>
    </row>
    <row r="109" spans="1:13" ht="12.75">
      <c r="A109" s="209"/>
      <c r="B109" s="156"/>
      <c r="C109" s="154"/>
      <c r="D109" s="152"/>
      <c r="E109" s="210"/>
      <c r="F109" s="211"/>
      <c r="G109" s="154"/>
      <c r="H109" s="3"/>
      <c r="I109" s="3"/>
      <c r="J109" s="3"/>
      <c r="K109" s="3"/>
      <c r="L109" s="3"/>
      <c r="M109" s="3"/>
    </row>
    <row r="110" spans="1:13" ht="12.75">
      <c r="A110" s="209"/>
      <c r="B110" s="157"/>
      <c r="C110" s="154"/>
      <c r="D110" s="152"/>
      <c r="E110" s="210"/>
      <c r="F110" s="211"/>
      <c r="G110" s="154"/>
      <c r="H110" s="3"/>
      <c r="I110" s="3"/>
      <c r="J110" s="3"/>
      <c r="K110" s="3"/>
      <c r="L110" s="3"/>
      <c r="M110" s="3"/>
    </row>
    <row r="111" spans="1:10" ht="12.75">
      <c r="A111" s="209"/>
      <c r="B111" s="156"/>
      <c r="C111" s="154"/>
      <c r="D111" s="152"/>
      <c r="E111" s="210"/>
      <c r="F111" s="211"/>
      <c r="G111" s="154"/>
      <c r="H111" s="3"/>
      <c r="I111" s="3"/>
      <c r="J111" s="3"/>
    </row>
    <row r="112" spans="1:10" ht="12.75">
      <c r="A112" s="209"/>
      <c r="B112" s="157"/>
      <c r="C112" s="154"/>
      <c r="D112" s="152"/>
      <c r="E112" s="210"/>
      <c r="F112" s="211"/>
      <c r="G112" s="154"/>
      <c r="H112" s="3"/>
      <c r="I112" s="3"/>
      <c r="J112" s="3"/>
    </row>
    <row r="113" spans="1:10" ht="12.75">
      <c r="A113" s="209"/>
      <c r="B113" s="156"/>
      <c r="C113" s="154"/>
      <c r="D113" s="152"/>
      <c r="E113" s="210"/>
      <c r="F113" s="211"/>
      <c r="G113" s="154"/>
      <c r="H113" s="3"/>
      <c r="I113" s="3"/>
      <c r="J113" s="3"/>
    </row>
    <row r="114" spans="1:10" ht="12.75">
      <c r="A114" s="209"/>
      <c r="B114" s="157"/>
      <c r="C114" s="154"/>
      <c r="D114" s="152"/>
      <c r="E114" s="210"/>
      <c r="F114" s="211"/>
      <c r="G114" s="154"/>
      <c r="H114" s="3"/>
      <c r="I114" s="3"/>
      <c r="J114" s="3"/>
    </row>
    <row r="115" spans="1:10" ht="12.75">
      <c r="A115" s="209"/>
      <c r="B115" s="156"/>
      <c r="C115" s="154"/>
      <c r="D115" s="152"/>
      <c r="E115" s="210"/>
      <c r="F115" s="211"/>
      <c r="G115" s="154"/>
      <c r="H115" s="3"/>
      <c r="I115" s="3"/>
      <c r="J115" s="3"/>
    </row>
    <row r="116" spans="1:10" ht="12.75">
      <c r="A116" s="209"/>
      <c r="B116" s="157"/>
      <c r="C116" s="154"/>
      <c r="D116" s="152"/>
      <c r="E116" s="210"/>
      <c r="F116" s="211"/>
      <c r="G116" s="154"/>
      <c r="H116" s="3"/>
      <c r="I116" s="3"/>
      <c r="J116" s="3"/>
    </row>
    <row r="117" spans="1:10" ht="12.75">
      <c r="A117" s="209"/>
      <c r="B117" s="156"/>
      <c r="C117" s="154"/>
      <c r="D117" s="152"/>
      <c r="E117" s="210"/>
      <c r="F117" s="211"/>
      <c r="G117" s="154"/>
      <c r="H117" s="3"/>
      <c r="I117" s="3"/>
      <c r="J117" s="3"/>
    </row>
    <row r="118" spans="1:10" ht="12.75">
      <c r="A118" s="209"/>
      <c r="B118" s="157"/>
      <c r="C118" s="154"/>
      <c r="D118" s="152"/>
      <c r="E118" s="210"/>
      <c r="F118" s="211"/>
      <c r="G118" s="154"/>
      <c r="H118" s="3"/>
      <c r="I118" s="3"/>
      <c r="J118" s="3"/>
    </row>
    <row r="119" spans="1:10" ht="12.75">
      <c r="A119" s="209"/>
      <c r="B119" s="156"/>
      <c r="C119" s="154"/>
      <c r="D119" s="152"/>
      <c r="E119" s="210"/>
      <c r="F119" s="211"/>
      <c r="G119" s="154"/>
      <c r="H119" s="3"/>
      <c r="I119" s="3"/>
      <c r="J119" s="3"/>
    </row>
    <row r="120" spans="1:10" ht="12.75">
      <c r="A120" s="209"/>
      <c r="B120" s="157"/>
      <c r="C120" s="154"/>
      <c r="D120" s="152"/>
      <c r="E120" s="210"/>
      <c r="F120" s="211"/>
      <c r="G120" s="154"/>
      <c r="H120" s="3"/>
      <c r="I120" s="3"/>
      <c r="J120" s="3"/>
    </row>
    <row r="121" spans="1:10" ht="12.75">
      <c r="A121" s="209"/>
      <c r="B121" s="156"/>
      <c r="C121" s="154"/>
      <c r="D121" s="152"/>
      <c r="E121" s="210"/>
      <c r="F121" s="211"/>
      <c r="G121" s="154"/>
      <c r="H121" s="3"/>
      <c r="I121" s="3"/>
      <c r="J121" s="3"/>
    </row>
    <row r="122" spans="1:10" ht="12.75">
      <c r="A122" s="209"/>
      <c r="B122" s="157"/>
      <c r="C122" s="154"/>
      <c r="D122" s="152"/>
      <c r="E122" s="210"/>
      <c r="F122" s="211"/>
      <c r="G122" s="154"/>
      <c r="H122" s="3"/>
      <c r="I122" s="3"/>
      <c r="J122" s="3"/>
    </row>
    <row r="123" spans="1:10" ht="12.75">
      <c r="A123" s="209"/>
      <c r="B123" s="156"/>
      <c r="C123" s="154"/>
      <c r="D123" s="152"/>
      <c r="E123" s="210"/>
      <c r="F123" s="211"/>
      <c r="G123" s="154"/>
      <c r="H123" s="3"/>
      <c r="I123" s="3"/>
      <c r="J123" s="3"/>
    </row>
    <row r="124" spans="1:10" ht="12.75">
      <c r="A124" s="209"/>
      <c r="B124" s="157"/>
      <c r="C124" s="154"/>
      <c r="D124" s="152"/>
      <c r="E124" s="210"/>
      <c r="F124" s="211"/>
      <c r="G124" s="154"/>
      <c r="H124" s="3"/>
      <c r="I124" s="3"/>
      <c r="J124" s="3"/>
    </row>
    <row r="125" spans="1:10" ht="12.75">
      <c r="A125" s="209"/>
      <c r="B125" s="156"/>
      <c r="C125" s="154"/>
      <c r="D125" s="152"/>
      <c r="E125" s="210"/>
      <c r="F125" s="211"/>
      <c r="G125" s="154"/>
      <c r="H125" s="3"/>
      <c r="I125" s="3"/>
      <c r="J125" s="3"/>
    </row>
    <row r="126" spans="1:10" ht="12.75">
      <c r="A126" s="209"/>
      <c r="B126" s="157"/>
      <c r="C126" s="154"/>
      <c r="D126" s="152"/>
      <c r="E126" s="210"/>
      <c r="F126" s="211"/>
      <c r="G126" s="154"/>
      <c r="H126" s="3"/>
      <c r="I126" s="3"/>
      <c r="J126" s="3"/>
    </row>
    <row r="127" spans="1:10" ht="12.75">
      <c r="A127" s="209"/>
      <c r="B127" s="156"/>
      <c r="C127" s="154"/>
      <c r="D127" s="152"/>
      <c r="E127" s="210"/>
      <c r="F127" s="211"/>
      <c r="G127" s="154"/>
      <c r="H127" s="3"/>
      <c r="I127" s="3"/>
      <c r="J127" s="3"/>
    </row>
    <row r="128" spans="1:10" ht="12.75">
      <c r="A128" s="209"/>
      <c r="B128" s="157"/>
      <c r="C128" s="154"/>
      <c r="D128" s="152"/>
      <c r="E128" s="210"/>
      <c r="F128" s="211"/>
      <c r="G128" s="154"/>
      <c r="H128" s="3"/>
      <c r="I128" s="3"/>
      <c r="J128" s="3"/>
    </row>
    <row r="129" spans="1:10" ht="12.75">
      <c r="A129" s="209"/>
      <c r="B129" s="156"/>
      <c r="C129" s="154"/>
      <c r="D129" s="152"/>
      <c r="E129" s="210"/>
      <c r="F129" s="211"/>
      <c r="G129" s="154"/>
      <c r="H129" s="3"/>
      <c r="I129" s="3"/>
      <c r="J129" s="3"/>
    </row>
    <row r="130" spans="1:10" ht="12.75">
      <c r="A130" s="209"/>
      <c r="B130" s="157"/>
      <c r="C130" s="154"/>
      <c r="D130" s="152"/>
      <c r="E130" s="210"/>
      <c r="F130" s="211"/>
      <c r="G130" s="154"/>
      <c r="H130" s="3"/>
      <c r="I130" s="3"/>
      <c r="J130" s="3"/>
    </row>
    <row r="131" spans="1:10" ht="12.75">
      <c r="A131" s="209"/>
      <c r="B131" s="156"/>
      <c r="C131" s="154"/>
      <c r="D131" s="152"/>
      <c r="E131" s="210"/>
      <c r="F131" s="211"/>
      <c r="G131" s="154"/>
      <c r="H131" s="3"/>
      <c r="I131" s="3"/>
      <c r="J131" s="3"/>
    </row>
    <row r="132" spans="1:10" ht="12.75">
      <c r="A132" s="209"/>
      <c r="B132" s="157"/>
      <c r="C132" s="154"/>
      <c r="D132" s="152"/>
      <c r="E132" s="210"/>
      <c r="F132" s="211"/>
      <c r="G132" s="154"/>
      <c r="H132" s="3"/>
      <c r="I132" s="3"/>
      <c r="J132" s="3"/>
    </row>
    <row r="133" spans="1:10" ht="12.75">
      <c r="A133" s="209"/>
      <c r="B133" s="156"/>
      <c r="C133" s="154"/>
      <c r="D133" s="152"/>
      <c r="E133" s="210"/>
      <c r="F133" s="211"/>
      <c r="G133" s="154"/>
      <c r="H133" s="3"/>
      <c r="I133" s="3"/>
      <c r="J133" s="3"/>
    </row>
    <row r="134" spans="1:10" ht="12.75">
      <c r="A134" s="209"/>
      <c r="B134" s="157"/>
      <c r="C134" s="154"/>
      <c r="D134" s="152"/>
      <c r="E134" s="210"/>
      <c r="F134" s="211"/>
      <c r="G134" s="154"/>
      <c r="H134" s="3"/>
      <c r="I134" s="3"/>
      <c r="J134" s="3"/>
    </row>
    <row r="135" spans="1:10" ht="12.75">
      <c r="A135" s="209"/>
      <c r="B135" s="156"/>
      <c r="C135" s="154"/>
      <c r="D135" s="152"/>
      <c r="E135" s="210"/>
      <c r="F135" s="211"/>
      <c r="G135" s="154"/>
      <c r="H135" s="3"/>
      <c r="I135" s="3"/>
      <c r="J135" s="3"/>
    </row>
    <row r="136" spans="1:10" ht="12.75">
      <c r="A136" s="209"/>
      <c r="B136" s="157"/>
      <c r="C136" s="154"/>
      <c r="D136" s="152"/>
      <c r="E136" s="210"/>
      <c r="F136" s="211"/>
      <c r="G136" s="154"/>
      <c r="H136" s="3"/>
      <c r="I136" s="3"/>
      <c r="J136" s="3"/>
    </row>
    <row r="137" spans="1:10" ht="12.75">
      <c r="A137" s="209"/>
      <c r="B137" s="156"/>
      <c r="C137" s="154"/>
      <c r="D137" s="152"/>
      <c r="E137" s="210"/>
      <c r="F137" s="211"/>
      <c r="G137" s="154"/>
      <c r="H137" s="3"/>
      <c r="I137" s="3"/>
      <c r="J137" s="3"/>
    </row>
    <row r="138" spans="1:10" ht="12.75">
      <c r="A138" s="209"/>
      <c r="B138" s="157"/>
      <c r="C138" s="154"/>
      <c r="D138" s="152"/>
      <c r="E138" s="210"/>
      <c r="F138" s="211"/>
      <c r="G138" s="154"/>
      <c r="H138" s="3"/>
      <c r="I138" s="3"/>
      <c r="J138" s="3"/>
    </row>
    <row r="139" spans="1:10" ht="12.75">
      <c r="A139" s="209"/>
      <c r="B139" s="156"/>
      <c r="C139" s="154"/>
      <c r="D139" s="152"/>
      <c r="E139" s="210"/>
      <c r="F139" s="211"/>
      <c r="G139" s="154"/>
      <c r="H139" s="3"/>
      <c r="I139" s="3"/>
      <c r="J139" s="3"/>
    </row>
    <row r="140" spans="1:10" ht="12.75">
      <c r="A140" s="209"/>
      <c r="B140" s="157"/>
      <c r="C140" s="154"/>
      <c r="D140" s="152"/>
      <c r="E140" s="210"/>
      <c r="F140" s="211"/>
      <c r="G140" s="154"/>
      <c r="H140" s="3"/>
      <c r="I140" s="3"/>
      <c r="J140" s="3"/>
    </row>
    <row r="141" spans="1:10" ht="12.75">
      <c r="A141" s="209"/>
      <c r="B141" s="156"/>
      <c r="C141" s="154"/>
      <c r="D141" s="152"/>
      <c r="E141" s="210"/>
      <c r="F141" s="211"/>
      <c r="G141" s="154"/>
      <c r="H141" s="3"/>
      <c r="I141" s="3"/>
      <c r="J141" s="3"/>
    </row>
    <row r="142" spans="1:10" ht="12.75">
      <c r="A142" s="209"/>
      <c r="B142" s="157"/>
      <c r="C142" s="154"/>
      <c r="D142" s="152"/>
      <c r="E142" s="210"/>
      <c r="F142" s="211"/>
      <c r="G142" s="154"/>
      <c r="H142" s="3"/>
      <c r="I142" s="3"/>
      <c r="J142" s="3"/>
    </row>
    <row r="143" spans="1:10" ht="12.75">
      <c r="A143" s="209"/>
      <c r="B143" s="156"/>
      <c r="C143" s="154"/>
      <c r="D143" s="152"/>
      <c r="E143" s="210"/>
      <c r="F143" s="211"/>
      <c r="G143" s="154"/>
      <c r="H143" s="3"/>
      <c r="I143" s="3"/>
      <c r="J143" s="3"/>
    </row>
    <row r="144" spans="1:10" ht="12.75">
      <c r="A144" s="209"/>
      <c r="B144" s="157"/>
      <c r="C144" s="154"/>
      <c r="D144" s="152"/>
      <c r="E144" s="210"/>
      <c r="F144" s="211"/>
      <c r="G144" s="154"/>
      <c r="H144" s="3"/>
      <c r="I144" s="3"/>
      <c r="J144" s="3"/>
    </row>
    <row r="145" spans="1:10" ht="12.75">
      <c r="A145" s="209"/>
      <c r="B145" s="156"/>
      <c r="C145" s="154"/>
      <c r="D145" s="152"/>
      <c r="E145" s="210"/>
      <c r="F145" s="211"/>
      <c r="G145" s="154"/>
      <c r="H145" s="3"/>
      <c r="I145" s="3"/>
      <c r="J145" s="3"/>
    </row>
    <row r="146" spans="1:10" ht="12.75">
      <c r="A146" s="209"/>
      <c r="B146" s="157"/>
      <c r="C146" s="154"/>
      <c r="D146" s="152"/>
      <c r="E146" s="210"/>
      <c r="F146" s="211"/>
      <c r="G146" s="154"/>
      <c r="H146" s="3"/>
      <c r="I146" s="3"/>
      <c r="J146" s="3"/>
    </row>
    <row r="147" spans="1:10" ht="12.75">
      <c r="A147" s="43"/>
      <c r="B147" s="25"/>
      <c r="C147" s="15"/>
      <c r="D147" s="16"/>
      <c r="E147" s="18"/>
      <c r="F147" s="44"/>
      <c r="G147" s="15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</sheetData>
  <sheetProtection/>
  <mergeCells count="49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0:D11"/>
    <mergeCell ref="E10:E11"/>
    <mergeCell ref="G14:G15"/>
    <mergeCell ref="A12:A13"/>
    <mergeCell ref="G10:G11"/>
    <mergeCell ref="A14:A15"/>
    <mergeCell ref="B14:B15"/>
    <mergeCell ref="G4:G5"/>
    <mergeCell ref="G8:G9"/>
    <mergeCell ref="F6:F7"/>
    <mergeCell ref="G6:G7"/>
    <mergeCell ref="D8:D9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109:E110"/>
    <mergeCell ref="F109:F110"/>
    <mergeCell ref="G109:G110"/>
    <mergeCell ref="E62:E63"/>
    <mergeCell ref="F62:F63"/>
    <mergeCell ref="G62:G63"/>
    <mergeCell ref="E64:E65"/>
    <mergeCell ref="F64:F65"/>
    <mergeCell ref="G64:G65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A139:A140"/>
    <mergeCell ref="B139:B140"/>
    <mergeCell ref="C139:C140"/>
    <mergeCell ref="D139:D140"/>
    <mergeCell ref="E139:E140"/>
    <mergeCell ref="F139:F140"/>
    <mergeCell ref="A141:A142"/>
    <mergeCell ref="B141:B142"/>
    <mergeCell ref="C141:C142"/>
    <mergeCell ref="D141:D142"/>
    <mergeCell ref="E141:E142"/>
    <mergeCell ref="F141:F142"/>
    <mergeCell ref="B143:B144"/>
    <mergeCell ref="C143:C144"/>
    <mergeCell ref="D143:D144"/>
    <mergeCell ref="E143:E144"/>
    <mergeCell ref="F143:F144"/>
    <mergeCell ref="G139:G140"/>
    <mergeCell ref="G141:G142"/>
    <mergeCell ref="C3:F3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2012-10-25T18:34:47Z</cp:lastPrinted>
  <dcterms:created xsi:type="dcterms:W3CDTF">1996-10-08T23:32:33Z</dcterms:created>
  <dcterms:modified xsi:type="dcterms:W3CDTF">2012-10-26T09:08:50Z</dcterms:modified>
  <cp:category/>
  <cp:version/>
  <cp:contentType/>
  <cp:contentStatus/>
</cp:coreProperties>
</file>