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<sst xmlns="http://schemas.openxmlformats.org/spreadsheetml/2006/main" count="801" uniqueCount="318">
  <si>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</si>
  <si>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</si>
  <si>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</si>
  <si>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</si>
  <si>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</si>
  <si>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</si>
  <si>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</si>
  <si>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</si>
  <si>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</si>
  <si>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</si>
  <si>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</si>
  <si>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</si>
  <si>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</si>
  <si>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</si>
  <si>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</si>
  <si>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</si>
  <si>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</si>
  <si>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</si>
  <si>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</si>
  <si>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</si>
  <si>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</si>
  <si>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</si>
  <si>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</si>
  <si>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</si>
  <si>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</si>
  <si>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</si>
  <si>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</si>
  <si>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</si>
  <si>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</si>
  <si>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</si>
  <si>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</si>
  <si>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</si>
  <si>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</si>
  <si>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</si>
  <si>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</si>
  <si>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</si>
  <si>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</si>
  <si>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</si>
  <si>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</si>
  <si>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</si>
  <si>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</si>
  <si>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</si>
  <si>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</si>
  <si>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</si>
  <si>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</si>
  <si>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</si>
  <si>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</si>
  <si>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</si>
  <si>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</si>
  <si>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</si>
  <si>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</si>
  <si>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</si>
  <si>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</si>
  <si>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</si>
  <si>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</si>
  <si>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</si>
  <si>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</si>
  <si>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</si>
  <si>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</si>
  <si>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</si>
  <si>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</si>
  <si>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</si>
  <si>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</si>
  <si>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</si>
  <si>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</si>
  <si>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</si>
  <si>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</si>
  <si>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</si>
  <si>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</si>
  <si>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</si>
  <si>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</si>
  <si>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</si>
  <si>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</si>
  <si>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</si>
  <si>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</si>
  <si>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</si>
  <si>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В.к.  60  кг.</t>
  </si>
  <si>
    <t>ЩУКИН Дмитрий Сергеевич</t>
  </si>
  <si>
    <t>24.02.1996, КМС</t>
  </si>
  <si>
    <t>ПФО, Чувашская Р., Чебоксары</t>
  </si>
  <si>
    <t>Малов С.А., Рыбаков А.Б.</t>
  </si>
  <si>
    <t>ФЕДОРОВ Александр Нестерович</t>
  </si>
  <si>
    <t>24.03.1997, 1р</t>
  </si>
  <si>
    <t>Пегасов С.В., Уливанов Л.К.</t>
  </si>
  <si>
    <t>МАРКИН Кирилл Валерьевич</t>
  </si>
  <si>
    <t>06.06.1997, 1р</t>
  </si>
  <si>
    <t>Малов С.А., Гусев О.М.</t>
  </si>
  <si>
    <t>КИРПИЧНИКОВ Никита Вячеславович</t>
  </si>
  <si>
    <t>15.12.1996, 1р</t>
  </si>
  <si>
    <t>СФО, Томская, Стрежевой, МО</t>
  </si>
  <si>
    <t>Кузин Д.А.</t>
  </si>
  <si>
    <t>ТОМСКИЙ Аркадий Александрович</t>
  </si>
  <si>
    <t>27.06.1996 1р</t>
  </si>
  <si>
    <t>СФО Иркутская Иркутск МО</t>
  </si>
  <si>
    <t>Устинова МЭ</t>
  </si>
  <si>
    <t>ПОПОВ Алексей Сергеевич</t>
  </si>
  <si>
    <t>18.10.96 КМС</t>
  </si>
  <si>
    <t>ЦФО, Брянская, МО</t>
  </si>
  <si>
    <t xml:space="preserve"> Фукс А.И. Терешок А.А.</t>
  </si>
  <si>
    <t>ТАКАХО Аслан Аскерович</t>
  </si>
  <si>
    <t>07.08.1996 КМС</t>
  </si>
  <si>
    <t>ЮФО, Адыгея</t>
  </si>
  <si>
    <t>Дзыбов Х.</t>
  </si>
  <si>
    <t>МАМАЕВ Эльбрус  Арславдинович</t>
  </si>
  <si>
    <t>08.10.1996 КМС</t>
  </si>
  <si>
    <t>Сайпулаев А. Мамаев с..</t>
  </si>
  <si>
    <t xml:space="preserve">ВОРОТЫНЦЕВ Сергей Алексеевич </t>
  </si>
  <si>
    <t>ЮФО, Ростовская обл.</t>
  </si>
  <si>
    <t xml:space="preserve">Пантелеева Е.А </t>
  </si>
  <si>
    <t>САМОДЕЛКИНИ Вячеслав Евгеньевич</t>
  </si>
  <si>
    <t>МОТОРИН Яков Сергеевич</t>
  </si>
  <si>
    <t>ЦФО, Костромская обл.</t>
  </si>
  <si>
    <t>Степанов А.А. Коркин Ю.Д.</t>
  </si>
  <si>
    <t>КОРОЛЕВ Сергей Анатольевич</t>
  </si>
  <si>
    <t>24.05.1996 1р</t>
  </si>
  <si>
    <t xml:space="preserve">СЗФО, Псковская обл. </t>
  </si>
  <si>
    <t>Симонов А.О.</t>
  </si>
  <si>
    <t xml:space="preserve">ШАРАХОВ Данил Васильевич </t>
  </si>
  <si>
    <t>14.07.1997 1р</t>
  </si>
  <si>
    <t>ДФО, Приморский край</t>
  </si>
  <si>
    <t>Денисов В.Л.Алимасов В.М. Кижапкин С.</t>
  </si>
  <si>
    <t>КИЖАПКИН Матвей Сергеевич</t>
  </si>
  <si>
    <t>22.08.1996 КМС</t>
  </si>
  <si>
    <t>Соцков В.А.</t>
  </si>
  <si>
    <t>АГАПОВ Дмитрий Александрович</t>
  </si>
  <si>
    <t>05.06.1996 1р</t>
  </si>
  <si>
    <t>Урядов В.В. Кузнецов М.</t>
  </si>
  <si>
    <t>КИРЕЕВ Кирилл Владимирович</t>
  </si>
  <si>
    <t xml:space="preserve">24.04.1996 КМС </t>
  </si>
  <si>
    <t>ЦФО, Липицкая обл.</t>
  </si>
  <si>
    <t>Урюпин Э.А.</t>
  </si>
  <si>
    <t xml:space="preserve">СТРОЙКОВ Даниил Владимирович </t>
  </si>
  <si>
    <t>16.02.1997 КМС</t>
  </si>
  <si>
    <t>ЯКИМОВ Степан Юрьевич</t>
  </si>
  <si>
    <t>25.02.1996 1р</t>
  </si>
  <si>
    <t>Бобров А.А. Леонтьев А.А.</t>
  </si>
  <si>
    <t xml:space="preserve">МЫСЛЕВ Андрей Иванович </t>
  </si>
  <si>
    <t>17.07.1996 1р</t>
  </si>
  <si>
    <t>Алямкин В.Г. Павлов Д.А. Казеев А.Е.</t>
  </si>
  <si>
    <t xml:space="preserve">РОБСКИЙ Андрей Сергеевич </t>
  </si>
  <si>
    <t>13.07.1996 1р</t>
  </si>
  <si>
    <t xml:space="preserve">ГРИГОРЯН Арам Саркисович </t>
  </si>
  <si>
    <t xml:space="preserve">09.06.1998 КМС </t>
  </si>
  <si>
    <t>Астахов  В.В. Такташев В.Ш. Клецков Д.В.</t>
  </si>
  <si>
    <t xml:space="preserve">БАРХАНОЕВ Азраил  Баширович </t>
  </si>
  <si>
    <t>24.06.1997 1р</t>
  </si>
  <si>
    <t>Чахкиев И.</t>
  </si>
  <si>
    <t xml:space="preserve">ВОЛОЩЕНКО Евгений Александрович </t>
  </si>
  <si>
    <t xml:space="preserve">04.05.1997 КМС </t>
  </si>
  <si>
    <t xml:space="preserve">СЗФО, Мурманская обл, МО </t>
  </si>
  <si>
    <t>Лоптунов А.В.</t>
  </si>
  <si>
    <t xml:space="preserve">КАЛУНЦ Артем Ервандович </t>
  </si>
  <si>
    <t xml:space="preserve">29.04.1996 КМС </t>
  </si>
  <si>
    <t>ЮФО, Краснодарский, Армавир МО</t>
  </si>
  <si>
    <t>Погосян В.Г.</t>
  </si>
  <si>
    <t xml:space="preserve">БОГОСЛАВСКИЙ Илья Евгеньевич </t>
  </si>
  <si>
    <t>28.10.1996 1р</t>
  </si>
  <si>
    <t>ЮФО, Краснодарский, Анапа , МО</t>
  </si>
  <si>
    <t>Лопатин А.В.</t>
  </si>
  <si>
    <t xml:space="preserve">ПЕТРОСЯН Артем Артакович </t>
  </si>
  <si>
    <t>10.04.1996 1р</t>
  </si>
  <si>
    <t xml:space="preserve">ЮФО, Краснодарский Армавир </t>
  </si>
  <si>
    <t>БАЛИЕВСКИЙ Артём Сергеевич</t>
  </si>
  <si>
    <t>12.01.1997     1 р</t>
  </si>
  <si>
    <t>ПФО, Нижегородская обл., Н.Новгород</t>
  </si>
  <si>
    <t>Симанов М.В.,         Гаврилов Е.Е.</t>
  </si>
  <si>
    <t>МАТВЕЕВ Михаил Александрович</t>
  </si>
  <si>
    <t>19.04.1997, 1р</t>
  </si>
  <si>
    <t>СФО, Алтайский, Бийск, МО</t>
  </si>
  <si>
    <t>Акулов В.Н.</t>
  </si>
  <si>
    <t>МОИСЕЕВ Илья Олегович</t>
  </si>
  <si>
    <t>28.07.1996, КМС</t>
  </si>
  <si>
    <t>Антропов И.С.</t>
  </si>
  <si>
    <t>НЕЩЕГЛОТОВ Илья Алексеевич</t>
  </si>
  <si>
    <t>16.02.1996, 1р</t>
  </si>
  <si>
    <t>ПФО, Пензенская, Д</t>
  </si>
  <si>
    <t>Балыков Ю.А., Балыков В.Ю.</t>
  </si>
  <si>
    <t>БЕЛЯЕВ Алексей Владимирович</t>
  </si>
  <si>
    <t>16.03.1996, КМС</t>
  </si>
  <si>
    <t>ПФО, Саратовская, Ивантеевка, МО</t>
  </si>
  <si>
    <t>018209</t>
  </si>
  <si>
    <t>Аржаткин В.В.</t>
  </si>
  <si>
    <t>ШИШКИН Владимир Александрович</t>
  </si>
  <si>
    <t>25.01.1997, 1р</t>
  </si>
  <si>
    <t>УФО, Челябинская</t>
  </si>
  <si>
    <t>Абдураханов И.А., Симонов В.С.</t>
  </si>
  <si>
    <t>22.08.1996, 1р</t>
  </si>
  <si>
    <t>УФО, Курганская</t>
  </si>
  <si>
    <t>Пирогов И.Ю.</t>
  </si>
  <si>
    <t>БУТЕНКО Максим Игоревич</t>
  </si>
  <si>
    <t>15.03.1997, 1р</t>
  </si>
  <si>
    <t>Кудрявцев С.Ю.</t>
  </si>
  <si>
    <t>АПРУНЦ Арутюн Меликович</t>
  </si>
  <si>
    <t>04.01.1997, 1р</t>
  </si>
  <si>
    <t>Амбарцумян Б.Э., Сулейманов Э.Ф., Астапов Л.Н.</t>
  </si>
  <si>
    <t>БУЛАТОВ Никита Сергеевич</t>
  </si>
  <si>
    <t>15.01.1997, КМС</t>
  </si>
  <si>
    <t>ЦФО, Тверская, Тверь</t>
  </si>
  <si>
    <t>Булатов В.И., Булатов И.В.</t>
  </si>
  <si>
    <t>ШВЕЦОВ Владимир Дмитриевич</t>
  </si>
  <si>
    <t>27.06.1996, 1р</t>
  </si>
  <si>
    <t>ПФО, Пермский, Пермь</t>
  </si>
  <si>
    <t>Порядин Н.А.</t>
  </si>
  <si>
    <t>ГАГАЕВ Шамад Амирбекович</t>
  </si>
  <si>
    <t>23.08.1997, 1р</t>
  </si>
  <si>
    <t>ПФО, Самарская, Тольятти</t>
  </si>
  <si>
    <t>Маховский Г.Н.</t>
  </si>
  <si>
    <t>БАРЖАЕВ Руслан Ринатович</t>
  </si>
  <si>
    <t>09.05.1996, 1р</t>
  </si>
  <si>
    <t>Сенкевич Ю.Н.</t>
  </si>
  <si>
    <t>ЧИНГВИНЦЕВ Алексей Игоревич</t>
  </si>
  <si>
    <t>17.04.1997. 1р</t>
  </si>
  <si>
    <t>ПФО, Самарская, Самара</t>
  </si>
  <si>
    <t>Становский М.Н., Родомакин Ю.С.</t>
  </si>
  <si>
    <t>ВАСИЛЬЕВ Дмитрий Вячеславович</t>
  </si>
  <si>
    <t>ПФО, Самарская, Похвистнево</t>
  </si>
  <si>
    <t>Ангалышев Р.</t>
  </si>
  <si>
    <t>ФРОЛОВ Вадим Анатольевич</t>
  </si>
  <si>
    <t>29.08.1996, 1р</t>
  </si>
  <si>
    <t>Киргизов В.В., Коновалов А.П.</t>
  </si>
  <si>
    <t>АГАФОНОВ Константин Александрович</t>
  </si>
  <si>
    <t>17.06.1996, 1р.</t>
  </si>
  <si>
    <t>Киргизов В.В.</t>
  </si>
  <si>
    <t>ХАМЕТОВ Эмиль Рифатович</t>
  </si>
  <si>
    <t>03.08.1997, 1р</t>
  </si>
  <si>
    <t>ПФО, Самарская, Сызрань</t>
  </si>
  <si>
    <t xml:space="preserve">Арычков А., Брагин Д. </t>
  </si>
  <si>
    <t>ЛОБАЧЕВ Данила Денисович</t>
  </si>
  <si>
    <t>22.11.1996, 1р</t>
  </si>
  <si>
    <t>БЕЗДОРОВНИКОВ Иван Петрович</t>
  </si>
  <si>
    <t>10.07.1996, 1р</t>
  </si>
  <si>
    <t>ВАСИЛЬКИН Вадим Андреевич</t>
  </si>
  <si>
    <t>11.07.1996, 1р</t>
  </si>
  <si>
    <t>ПЕТРОВ Станислав Андреевич</t>
  </si>
  <si>
    <t>21.02.1996, КМС</t>
  </si>
  <si>
    <t>ДВФО, Амуркая</t>
  </si>
  <si>
    <t>Магдыч М.В., Курашов В.И.</t>
  </si>
  <si>
    <t>САЛЬНИКОВ Андрей Андреевич</t>
  </si>
  <si>
    <t>17.09.1996, КМС</t>
  </si>
  <si>
    <t>УФО, ХМАО, Радужный</t>
  </si>
  <si>
    <t>Закиров А.Р., Дыбенко К.В.</t>
  </si>
  <si>
    <t>УРБОНАС Тимур Андреевич</t>
  </si>
  <si>
    <t>26.06.1996, КМС</t>
  </si>
  <si>
    <t>С.Петербург</t>
  </si>
  <si>
    <t>Болов В.В.</t>
  </si>
  <si>
    <t>МЯЧИН Виталий Сергеевич</t>
  </si>
  <si>
    <t>03.08.1997 1р</t>
  </si>
  <si>
    <t>ПФО, Самарская обл., Кинель-Черкассы</t>
  </si>
  <si>
    <t>Айрапов А.М., Копытин В.А.</t>
  </si>
  <si>
    <t>ИСПУГАНОВ Михаил Игоревич</t>
  </si>
  <si>
    <t>09.01.1997 1р</t>
  </si>
  <si>
    <t>АСТАХОВ Илья Евгеньевич</t>
  </si>
  <si>
    <t>15.09.1996 1р</t>
  </si>
  <si>
    <t>ЦФО, Рязанская обл.</t>
  </si>
  <si>
    <t>Яковенко Д.В. Брагин И.Е.</t>
  </si>
  <si>
    <t xml:space="preserve">СОЛОВЬЁВ Михаил Алексеевич </t>
  </si>
  <si>
    <t>13.11.1996 1р</t>
  </si>
  <si>
    <t>ЦФО, Рязанская обл., Рязань</t>
  </si>
  <si>
    <t>Ханинев А.В., Кучумов В.А.</t>
  </si>
  <si>
    <t>ТАШЛАНОВ Даниил Иванович</t>
  </si>
  <si>
    <t>03.02.1998 КМС</t>
  </si>
  <si>
    <t>ПФО, Оренбургская обл., Бузулук</t>
  </si>
  <si>
    <t>Плотников П.Д.</t>
  </si>
  <si>
    <t>ШЕХОВЦЕВ Евгений Андреевич</t>
  </si>
  <si>
    <t>17.07.1996, 1р</t>
  </si>
  <si>
    <t>ВИНОГРАДОВ Дмитрий Владимирович</t>
  </si>
  <si>
    <t>10.03.1997, 1р</t>
  </si>
  <si>
    <t>ПФО, Самарская, Отрадный</t>
  </si>
  <si>
    <t>Лозюк В.А.</t>
  </si>
  <si>
    <t>10.12.1996, 1р</t>
  </si>
  <si>
    <t>Группа А</t>
  </si>
  <si>
    <t>св</t>
  </si>
  <si>
    <t>СКФО, Р. Дагестан , г. Махачкала</t>
  </si>
  <si>
    <t>СКФО, Р. Ингушетия</t>
  </si>
  <si>
    <t>КУЛИКОВСКИХ Александр Александович</t>
  </si>
  <si>
    <t>1,06</t>
  </si>
  <si>
    <t>2,11</t>
  </si>
  <si>
    <t>3,09</t>
  </si>
  <si>
    <t>3,22</t>
  </si>
  <si>
    <t>2,08</t>
  </si>
  <si>
    <t>2,58</t>
  </si>
  <si>
    <t>2,56</t>
  </si>
  <si>
    <t>3,46</t>
  </si>
  <si>
    <t>2,3</t>
  </si>
  <si>
    <t>1,56</t>
  </si>
  <si>
    <t>1,58</t>
  </si>
  <si>
    <t>2,1</t>
  </si>
  <si>
    <t>3,47</t>
  </si>
  <si>
    <t>Х</t>
  </si>
  <si>
    <t>2,37</t>
  </si>
  <si>
    <t>2,28</t>
  </si>
  <si>
    <t>2,09</t>
  </si>
  <si>
    <t>1,26</t>
  </si>
  <si>
    <t>1,11</t>
  </si>
  <si>
    <t>1,44</t>
  </si>
  <si>
    <t>1,47</t>
  </si>
  <si>
    <t>1,09</t>
  </si>
  <si>
    <t>0,42</t>
  </si>
  <si>
    <t>0,35</t>
  </si>
  <si>
    <t>2,15</t>
  </si>
  <si>
    <t>СВ</t>
  </si>
  <si>
    <t>3,28</t>
  </si>
  <si>
    <t>3,42</t>
  </si>
  <si>
    <t>2,02</t>
  </si>
  <si>
    <t>0,06</t>
  </si>
  <si>
    <t>1,59</t>
  </si>
  <si>
    <t>2,31</t>
  </si>
  <si>
    <t>3,57</t>
  </si>
  <si>
    <t>2,2</t>
  </si>
  <si>
    <t>0,30</t>
  </si>
  <si>
    <t>0,29</t>
  </si>
  <si>
    <t>3,35</t>
  </si>
  <si>
    <t xml:space="preserve">Пантелеев Е.А </t>
  </si>
  <si>
    <t>13.05.1996 1р</t>
  </si>
  <si>
    <t>Группа Б</t>
  </si>
  <si>
    <t>Москва</t>
  </si>
  <si>
    <t>ЦФО, Ярославская</t>
  </si>
  <si>
    <t>16.09.1996 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</si>
</sst>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no Pro Light Display"/>
      <family val="1"/>
    </font>
    <font>
      <b/>
      <i/>
      <sz val="10"/>
      <name val="Arno Pro Light Display"/>
      <family val="1"/>
    </font>
    <font>
      <sz val="7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2" xfId="42" applyFont="1" applyFill="1" applyBorder="1" applyAlignment="1" applyProtection="1">
      <alignment horizontal="center" vertical="center"/>
      <protection/>
    </xf>
    <xf numFmtId="0" fontId="7" fillId="10" borderId="33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30" fillId="33" borderId="32" xfId="42" applyNumberFormat="1" applyFont="1" applyFill="1" applyBorder="1" applyAlignment="1" applyProtection="1">
      <alignment horizontal="center" vertical="center" wrapText="1"/>
      <protection/>
    </xf>
    <xf numFmtId="0" fontId="31" fillId="33" borderId="33" xfId="42" applyNumberFormat="1" applyFont="1" applyFill="1" applyBorder="1" applyAlignment="1" applyProtection="1">
      <alignment horizontal="center" vertical="center" wrapText="1"/>
      <protection/>
    </xf>
    <xf numFmtId="0" fontId="31" fillId="33" borderId="34" xfId="42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4" fillId="35" borderId="31" xfId="0" applyFont="1" applyFill="1" applyBorder="1" applyAlignment="1">
      <alignment horizontal="center" vertical="center" textRotation="90" wrapText="1"/>
    </xf>
    <xf numFmtId="0" fontId="24" fillId="35" borderId="37" xfId="0" applyFont="1" applyFill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0" fontId="2" fillId="0" borderId="55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14" fontId="2" fillId="0" borderId="55" xfId="0" applyNumberFormat="1" applyFont="1" applyBorder="1" applyAlignment="1">
      <alignment horizontal="left" vertical="center" wrapText="1"/>
    </xf>
    <xf numFmtId="0" fontId="71" fillId="0" borderId="55" xfId="0" applyNumberFormat="1" applyFont="1" applyBorder="1" applyAlignment="1">
      <alignment horizontal="left" vertical="center" wrapText="1"/>
    </xf>
    <xf numFmtId="0" fontId="71" fillId="0" borderId="56" xfId="0" applyNumberFormat="1" applyFont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72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2" fillId="2" borderId="51" xfId="0" applyFont="1" applyFill="1" applyBorder="1" applyAlignment="1">
      <alignment horizontal="left" vertical="center" wrapText="1"/>
    </xf>
    <xf numFmtId="0" fontId="72" fillId="2" borderId="58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2" xfId="42" applyNumberFormat="1" applyFont="1" applyFill="1" applyBorder="1" applyAlignment="1" applyProtection="1">
      <alignment horizontal="center" vertical="center" wrapText="1"/>
      <protection/>
    </xf>
    <xf numFmtId="0" fontId="5" fillId="33" borderId="33" xfId="42" applyNumberFormat="1" applyFont="1" applyFill="1" applyBorder="1" applyAlignment="1" applyProtection="1">
      <alignment horizontal="center" vertical="center" wrapText="1"/>
      <protection/>
    </xf>
    <xf numFmtId="0" fontId="5" fillId="33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49" fontId="6" fillId="37" borderId="66" xfId="0" applyNumberFormat="1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72" fillId="2" borderId="65" xfId="0" applyFont="1" applyFill="1" applyBorder="1" applyAlignment="1">
      <alignment horizontal="left" vertical="center" wrapText="1"/>
    </xf>
    <xf numFmtId="0" fontId="72" fillId="2" borderId="12" xfId="0" applyFont="1" applyFill="1" applyBorder="1" applyAlignment="1">
      <alignment horizontal="left" vertical="center" wrapText="1"/>
    </xf>
    <xf numFmtId="49" fontId="6" fillId="38" borderId="66" xfId="0" applyNumberFormat="1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72" fillId="2" borderId="58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72" fillId="39" borderId="63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left" vertical="center" wrapText="1"/>
    </xf>
    <xf numFmtId="0" fontId="2" fillId="39" borderId="4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8" xfId="0" applyFont="1" applyFill="1" applyBorder="1" applyAlignment="1">
      <alignment horizontal="left" vertical="center" wrapText="1"/>
    </xf>
    <xf numFmtId="0" fontId="2" fillId="39" borderId="65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left" vertical="center" wrapText="1"/>
    </xf>
    <xf numFmtId="0" fontId="72" fillId="39" borderId="65" xfId="0" applyFont="1" applyFill="1" applyBorder="1" applyAlignment="1">
      <alignment horizontal="left" vertical="center" wrapText="1"/>
    </xf>
    <xf numFmtId="0" fontId="72" fillId="39" borderId="12" xfId="0" applyFont="1" applyFill="1" applyBorder="1" applyAlignment="1">
      <alignment horizontal="left" vertical="center" wrapText="1"/>
    </xf>
    <xf numFmtId="0" fontId="2" fillId="39" borderId="65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2" fillId="0" borderId="65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2</xdr:col>
      <xdr:colOff>771525</xdr:colOff>
      <xdr:row>0</xdr:row>
      <xdr:rowOff>247650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85725</xdr:colOff>
      <xdr:row>0</xdr:row>
      <xdr:rowOff>9525</xdr:rowOff>
    </xdr:from>
    <xdr:to>
      <xdr:col>23</xdr:col>
      <xdr:colOff>47625</xdr:colOff>
      <xdr:row>0</xdr:row>
      <xdr:rowOff>247650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238125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152400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57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57"/>
  <sheetViews>
    <sheetView tabSelected="1" zoomScalePageLayoutView="0" workbookViewId="0" topLeftCell="A1">
      <pane xSplit="5" ySplit="5" topLeftCell="F4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22" sqref="H122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13.7109375" style="0" customWidth="1"/>
    <col min="4" max="4" width="8.7109375" style="0" customWidth="1"/>
    <col min="5" max="5" width="11.57421875" style="0" customWidth="1"/>
    <col min="6" max="14" width="2.57421875" style="0" customWidth="1"/>
    <col min="15" max="15" width="2.28125" style="0" customWidth="1"/>
    <col min="16" max="16" width="2.57421875" style="0" customWidth="1"/>
    <col min="17" max="18" width="2.421875" style="0" customWidth="1"/>
    <col min="19" max="19" width="2.140625" style="0" customWidth="1"/>
    <col min="20" max="20" width="2.28125" style="0" customWidth="1"/>
    <col min="21" max="21" width="2.140625" style="0" customWidth="1"/>
    <col min="22" max="22" width="2.421875" style="0" customWidth="1"/>
    <col min="23" max="23" width="2.28125" style="0" customWidth="1"/>
    <col min="24" max="25" width="2.421875" style="0" customWidth="1"/>
    <col min="26" max="26" width="2.57421875" style="0" customWidth="1"/>
    <col min="27" max="27" width="3.00390625" style="0" customWidth="1"/>
    <col min="28" max="28" width="2.7109375" style="0" customWidth="1"/>
    <col min="29" max="33" width="3.7109375" style="0" customWidth="1"/>
  </cols>
  <sheetData>
    <row r="1" spans="1:28" ht="21" customHeight="1" thickBo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6.5" customHeight="1" thickBot="1">
      <c r="A2" s="10"/>
      <c r="B2" s="102" t="s">
        <v>52</v>
      </c>
      <c r="C2" s="103"/>
      <c r="D2" s="103"/>
      <c r="E2" s="103"/>
      <c r="F2" s="103"/>
      <c r="G2" s="103"/>
      <c r="H2" s="103"/>
      <c r="I2" s="103"/>
      <c r="J2" s="104"/>
      <c r="K2" s="93" t="str">
        <f>HYPERLINK('[1]реквизиты'!$A$2)</f>
        <v>Первенство России по САМБО среди юношей 1996-1997 гг.р.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</row>
    <row r="3" spans="1:30" ht="16.5" customHeight="1" thickBot="1">
      <c r="A3" s="11"/>
      <c r="B3" s="91" t="str">
        <f>HYPERLINK('[1]реквизиты'!$A$3)</f>
        <v>23-26  октября  2012 г.  г. Отрадный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88" t="str">
        <f>HYPERLINK('пр.взв'!D4)</f>
        <v>В.к.  60  кг.</v>
      </c>
      <c r="Y3" s="89"/>
      <c r="Z3" s="89"/>
      <c r="AA3" s="89"/>
      <c r="AB3" s="90"/>
      <c r="AC3" s="8"/>
      <c r="AD3" s="8"/>
    </row>
    <row r="4" spans="1:34" ht="13.5" customHeight="1" thickBot="1">
      <c r="A4" s="135"/>
      <c r="B4" s="128" t="s">
        <v>4</v>
      </c>
      <c r="C4" s="130" t="s">
        <v>1</v>
      </c>
      <c r="D4" s="105" t="s">
        <v>2</v>
      </c>
      <c r="E4" s="107" t="s">
        <v>53</v>
      </c>
      <c r="F4" s="132" t="s">
        <v>5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  <c r="Z4" s="96" t="s">
        <v>6</v>
      </c>
      <c r="AA4" s="98" t="s">
        <v>56</v>
      </c>
      <c r="AB4" s="126" t="s">
        <v>21</v>
      </c>
      <c r="AC4" s="8"/>
      <c r="AD4" s="8"/>
      <c r="AH4" s="12"/>
    </row>
    <row r="5" spans="1:33" ht="13.5" customHeight="1" thickBot="1">
      <c r="A5" s="135"/>
      <c r="B5" s="129"/>
      <c r="C5" s="131"/>
      <c r="D5" s="106"/>
      <c r="E5" s="108"/>
      <c r="F5" s="109">
        <v>1</v>
      </c>
      <c r="G5" s="112"/>
      <c r="H5" s="109">
        <v>2</v>
      </c>
      <c r="I5" s="110"/>
      <c r="J5" s="111">
        <v>3</v>
      </c>
      <c r="K5" s="112"/>
      <c r="L5" s="109">
        <v>4</v>
      </c>
      <c r="M5" s="110"/>
      <c r="N5" s="111">
        <v>5</v>
      </c>
      <c r="O5" s="112"/>
      <c r="P5" s="109">
        <v>6</v>
      </c>
      <c r="Q5" s="110"/>
      <c r="R5" s="111">
        <v>7</v>
      </c>
      <c r="S5" s="112"/>
      <c r="T5" s="109">
        <v>8</v>
      </c>
      <c r="U5" s="110"/>
      <c r="V5" s="109" t="s">
        <v>57</v>
      </c>
      <c r="W5" s="110"/>
      <c r="X5" s="109" t="s">
        <v>58</v>
      </c>
      <c r="Y5" s="110"/>
      <c r="Z5" s="97"/>
      <c r="AA5" s="99"/>
      <c r="AB5" s="127"/>
      <c r="AC5" s="23"/>
      <c r="AD5" s="23"/>
      <c r="AE5" s="14"/>
      <c r="AF5" s="14"/>
      <c r="AG5" s="2"/>
    </row>
    <row r="6" spans="1:33" ht="12" customHeight="1" thickBot="1">
      <c r="A6" s="9"/>
      <c r="B6" s="114" t="s">
        <v>270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  <c r="AC6" s="23"/>
      <c r="AD6" s="23"/>
      <c r="AE6" s="14"/>
      <c r="AF6" s="14"/>
      <c r="AG6" s="2"/>
    </row>
    <row r="7" spans="1:34" ht="12.75" customHeight="1" thickTop="1">
      <c r="A7" s="59"/>
      <c r="B7" s="117">
        <v>1</v>
      </c>
      <c r="C7" s="124" t="str">
        <f>VLOOKUP(B7,'пр.взв'!B7:E30,2,FALSE)</f>
        <v>МОТОРИН Яков Сергеевич</v>
      </c>
      <c r="D7" s="122" t="str">
        <f>VLOOKUP(B7,'пр.взв'!B7:F86,3,FALSE)</f>
        <v>10.12.1996, 1р</v>
      </c>
      <c r="E7" s="122" t="str">
        <f>VLOOKUP(B7,'пр.взв'!B7:G86,4,FALSE)</f>
        <v>ЦФО, Костромская обл.</v>
      </c>
      <c r="F7" s="113">
        <v>2</v>
      </c>
      <c r="G7" s="49">
        <v>4</v>
      </c>
      <c r="H7" s="113">
        <v>3</v>
      </c>
      <c r="I7" s="49">
        <v>0</v>
      </c>
      <c r="J7" s="113">
        <v>5</v>
      </c>
      <c r="K7" s="49">
        <v>0</v>
      </c>
      <c r="L7" s="113">
        <v>7</v>
      </c>
      <c r="M7" s="49">
        <v>0</v>
      </c>
      <c r="N7" s="113">
        <v>11</v>
      </c>
      <c r="O7" s="49">
        <v>1</v>
      </c>
      <c r="P7" s="113">
        <v>24</v>
      </c>
      <c r="Q7" s="49">
        <v>2</v>
      </c>
      <c r="R7" s="113"/>
      <c r="S7" s="49"/>
      <c r="T7" s="113"/>
      <c r="U7" s="49"/>
      <c r="V7" s="113">
        <v>57</v>
      </c>
      <c r="W7" s="49">
        <v>3</v>
      </c>
      <c r="X7" s="113"/>
      <c r="Y7" s="49"/>
      <c r="Z7" s="101"/>
      <c r="AA7" s="100">
        <v>2</v>
      </c>
      <c r="AB7" s="119">
        <v>3</v>
      </c>
      <c r="AC7" s="21"/>
      <c r="AD7" s="21"/>
      <c r="AE7" s="21"/>
      <c r="AF7" s="21"/>
      <c r="AG7" s="21"/>
      <c r="AH7" s="21"/>
    </row>
    <row r="8" spans="1:34" ht="12.75" customHeight="1" thickBot="1">
      <c r="A8" s="60"/>
      <c r="B8" s="118"/>
      <c r="C8" s="125"/>
      <c r="D8" s="123"/>
      <c r="E8" s="123"/>
      <c r="F8" s="64"/>
      <c r="G8" s="48" t="s">
        <v>275</v>
      </c>
      <c r="H8" s="64"/>
      <c r="I8" s="48" t="s">
        <v>278</v>
      </c>
      <c r="J8" s="64"/>
      <c r="K8" s="48" t="s">
        <v>301</v>
      </c>
      <c r="L8" s="64"/>
      <c r="M8" s="48" t="s">
        <v>306</v>
      </c>
      <c r="N8" s="64"/>
      <c r="O8" s="48"/>
      <c r="P8" s="64"/>
      <c r="Q8" s="48"/>
      <c r="R8" s="64"/>
      <c r="S8" s="48"/>
      <c r="T8" s="64"/>
      <c r="U8" s="48"/>
      <c r="V8" s="64"/>
      <c r="W8" s="48"/>
      <c r="X8" s="64"/>
      <c r="Y8" s="48"/>
      <c r="Z8" s="66"/>
      <c r="AA8" s="68"/>
      <c r="AB8" s="70"/>
      <c r="AC8" s="21"/>
      <c r="AD8" s="21"/>
      <c r="AE8" s="21"/>
      <c r="AF8" s="21"/>
      <c r="AG8" s="21"/>
      <c r="AH8" s="21"/>
    </row>
    <row r="9" spans="1:34" ht="12.75" customHeight="1" thickTop="1">
      <c r="A9" s="136"/>
      <c r="B9" s="74">
        <v>2</v>
      </c>
      <c r="C9" s="76" t="str">
        <f>VLOOKUP(B9,'пр.взв'!B9:E32,2,FALSE)</f>
        <v>БАЛИЕВСКИЙ Артём Сергеевич</v>
      </c>
      <c r="D9" s="80" t="str">
        <f>VLOOKUP(B9,'пр.взв'!B9:F88,3,FALSE)</f>
        <v>12.01.1997     1 р</v>
      </c>
      <c r="E9" s="80" t="str">
        <f>VLOOKUP(B9,'пр.взв'!B9:G88,4,FALSE)</f>
        <v>ПФО, Нижегородская обл., Н.Новгород</v>
      </c>
      <c r="F9" s="63">
        <v>1</v>
      </c>
      <c r="G9" s="50">
        <v>0</v>
      </c>
      <c r="H9" s="63">
        <v>4</v>
      </c>
      <c r="I9" s="50">
        <v>0</v>
      </c>
      <c r="J9" s="63">
        <v>6</v>
      </c>
      <c r="K9" s="50">
        <v>0</v>
      </c>
      <c r="L9" s="63">
        <v>11</v>
      </c>
      <c r="M9" s="50">
        <v>4</v>
      </c>
      <c r="N9" s="63">
        <v>15</v>
      </c>
      <c r="O9" s="50">
        <v>0</v>
      </c>
      <c r="P9" s="63">
        <v>27</v>
      </c>
      <c r="Q9" s="50">
        <v>0</v>
      </c>
      <c r="R9" s="63"/>
      <c r="S9" s="50"/>
      <c r="T9" s="63"/>
      <c r="U9" s="50"/>
      <c r="V9" s="63">
        <v>37</v>
      </c>
      <c r="W9" s="50">
        <v>0</v>
      </c>
      <c r="X9" s="63">
        <v>57</v>
      </c>
      <c r="Y9" s="50">
        <v>3</v>
      </c>
      <c r="Z9" s="82"/>
      <c r="AA9" s="83">
        <v>1</v>
      </c>
      <c r="AB9" s="84">
        <v>2</v>
      </c>
      <c r="AC9" s="21"/>
      <c r="AD9" s="21"/>
      <c r="AE9" s="21"/>
      <c r="AF9" s="21"/>
      <c r="AG9" s="21"/>
      <c r="AH9" s="21"/>
    </row>
    <row r="10" spans="1:34" ht="12.75" customHeight="1" thickBot="1">
      <c r="A10" s="137"/>
      <c r="B10" s="75"/>
      <c r="C10" s="77"/>
      <c r="D10" s="81"/>
      <c r="E10" s="81"/>
      <c r="F10" s="64"/>
      <c r="G10" s="48" t="s">
        <v>275</v>
      </c>
      <c r="H10" s="64"/>
      <c r="I10" s="48" t="s">
        <v>279</v>
      </c>
      <c r="J10" s="64"/>
      <c r="K10" s="48" t="s">
        <v>302</v>
      </c>
      <c r="L10" s="64"/>
      <c r="M10" s="48" t="s">
        <v>307</v>
      </c>
      <c r="N10" s="64"/>
      <c r="O10" s="48" t="s">
        <v>309</v>
      </c>
      <c r="P10" s="64"/>
      <c r="Q10" s="48" t="s">
        <v>310</v>
      </c>
      <c r="R10" s="64"/>
      <c r="S10" s="48"/>
      <c r="T10" s="64"/>
      <c r="U10" s="48"/>
      <c r="V10" s="64"/>
      <c r="W10" s="48" t="s">
        <v>311</v>
      </c>
      <c r="X10" s="64"/>
      <c r="Y10" s="48"/>
      <c r="Z10" s="66"/>
      <c r="AA10" s="68"/>
      <c r="AB10" s="70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17">
        <v>3</v>
      </c>
      <c r="C11" s="76" t="str">
        <f>VLOOKUP(B11,'пр.взв'!B11:E34,2,FALSE)</f>
        <v>ЧИНГВИНЦЕВ Алексей Игоревич</v>
      </c>
      <c r="D11" s="78" t="str">
        <f>VLOOKUP(B11,'пр.взв'!B11:F90,3,FALSE)</f>
        <v>17.04.1997. 1р</v>
      </c>
      <c r="E11" s="78" t="str">
        <f>VLOOKUP(B11,'пр.взв'!B11:G90,4,FALSE)</f>
        <v>ПФО, Самарская, Самара</v>
      </c>
      <c r="F11" s="63">
        <v>4</v>
      </c>
      <c r="G11" s="50">
        <v>3</v>
      </c>
      <c r="H11" s="63">
        <v>1</v>
      </c>
      <c r="I11" s="50">
        <v>4</v>
      </c>
      <c r="J11" s="63" t="s">
        <v>288</v>
      </c>
      <c r="K11" s="50"/>
      <c r="L11" s="63" t="s">
        <v>288</v>
      </c>
      <c r="M11" s="50"/>
      <c r="N11" s="63" t="s">
        <v>288</v>
      </c>
      <c r="O11" s="50"/>
      <c r="P11" s="63" t="s">
        <v>288</v>
      </c>
      <c r="Q11" s="50"/>
      <c r="R11" s="63" t="s">
        <v>288</v>
      </c>
      <c r="S11" s="50"/>
      <c r="T11" s="63" t="s">
        <v>288</v>
      </c>
      <c r="U11" s="50"/>
      <c r="V11" s="63" t="s">
        <v>288</v>
      </c>
      <c r="W11" s="50"/>
      <c r="X11" s="63" t="s">
        <v>288</v>
      </c>
      <c r="Y11" s="50"/>
      <c r="Z11" s="82">
        <v>2</v>
      </c>
      <c r="AA11" s="83">
        <f>SUM(G11+I11+K11+M11+O11+Q11+S11+U11+W11+Y11)</f>
        <v>7</v>
      </c>
      <c r="AB11" s="84">
        <v>53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18"/>
      <c r="C12" s="77"/>
      <c r="D12" s="79"/>
      <c r="E12" s="79"/>
      <c r="F12" s="64"/>
      <c r="G12" s="48"/>
      <c r="H12" s="64"/>
      <c r="I12" s="48" t="s">
        <v>278</v>
      </c>
      <c r="J12" s="64"/>
      <c r="K12" s="48"/>
      <c r="L12" s="64"/>
      <c r="M12" s="48"/>
      <c r="N12" s="64"/>
      <c r="O12" s="48"/>
      <c r="P12" s="64"/>
      <c r="Q12" s="48"/>
      <c r="R12" s="64"/>
      <c r="S12" s="48"/>
      <c r="T12" s="64"/>
      <c r="U12" s="48"/>
      <c r="V12" s="64"/>
      <c r="W12" s="48"/>
      <c r="X12" s="64"/>
      <c r="Y12" s="48"/>
      <c r="Z12" s="66"/>
      <c r="AA12" s="68"/>
      <c r="AB12" s="70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4">
        <v>4</v>
      </c>
      <c r="C13" s="76" t="str">
        <f>VLOOKUP(B13,'пр.взв'!B13:E36,2,FALSE)</f>
        <v>ТАКАХО Аслан Аскерович</v>
      </c>
      <c r="D13" s="78" t="str">
        <f>VLOOKUP(B13,'пр.взв'!B13:F92,3,FALSE)</f>
        <v>07.08.1996 КМС</v>
      </c>
      <c r="E13" s="80" t="str">
        <f>VLOOKUP(B13,'пр.взв'!B13:G92,4,FALSE)</f>
        <v>ЮФО, Адыгея</v>
      </c>
      <c r="F13" s="63">
        <v>3</v>
      </c>
      <c r="G13" s="50">
        <v>2</v>
      </c>
      <c r="H13" s="63">
        <v>2</v>
      </c>
      <c r="I13" s="50">
        <v>4</v>
      </c>
      <c r="J13" s="63" t="s">
        <v>288</v>
      </c>
      <c r="K13" s="50"/>
      <c r="L13" s="63" t="s">
        <v>288</v>
      </c>
      <c r="M13" s="50"/>
      <c r="N13" s="63" t="s">
        <v>288</v>
      </c>
      <c r="O13" s="50"/>
      <c r="P13" s="63" t="s">
        <v>288</v>
      </c>
      <c r="Q13" s="50"/>
      <c r="R13" s="63" t="s">
        <v>288</v>
      </c>
      <c r="S13" s="50"/>
      <c r="T13" s="63" t="s">
        <v>288</v>
      </c>
      <c r="U13" s="50"/>
      <c r="V13" s="63" t="s">
        <v>288</v>
      </c>
      <c r="W13" s="50"/>
      <c r="X13" s="63" t="s">
        <v>288</v>
      </c>
      <c r="Y13" s="50"/>
      <c r="Z13" s="82">
        <v>2</v>
      </c>
      <c r="AA13" s="83">
        <f>SUM(G13+I13+K13+M13+O13+Q13+S13+U13+W13+Y13)</f>
        <v>6</v>
      </c>
      <c r="AB13" s="84">
        <v>45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5"/>
      <c r="C14" s="77"/>
      <c r="D14" s="79"/>
      <c r="E14" s="81"/>
      <c r="F14" s="64"/>
      <c r="G14" s="48"/>
      <c r="H14" s="64"/>
      <c r="I14" s="48" t="s">
        <v>279</v>
      </c>
      <c r="J14" s="64"/>
      <c r="K14" s="48"/>
      <c r="L14" s="64"/>
      <c r="M14" s="48"/>
      <c r="N14" s="64"/>
      <c r="O14" s="48"/>
      <c r="P14" s="64"/>
      <c r="Q14" s="48"/>
      <c r="R14" s="64"/>
      <c r="S14" s="48"/>
      <c r="T14" s="64"/>
      <c r="U14" s="48"/>
      <c r="V14" s="64"/>
      <c r="W14" s="48"/>
      <c r="X14" s="64"/>
      <c r="Y14" s="48"/>
      <c r="Z14" s="66"/>
      <c r="AA14" s="68"/>
      <c r="AB14" s="70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17">
        <v>5</v>
      </c>
      <c r="C15" s="76" t="str">
        <f>VLOOKUP(B15,'пр.взв'!B15:E38,2,FALSE)</f>
        <v>РОБСКИЙ Андрей Сергеевич </v>
      </c>
      <c r="D15" s="78" t="str">
        <f>VLOOKUP(B15,'пр.взв'!B15:F94,3,FALSE)</f>
        <v>13.07.1996 1р</v>
      </c>
      <c r="E15" s="78" t="str">
        <f>VLOOKUP(B15,'пр.взв'!B15:G94,4,FALSE)</f>
        <v>Москва</v>
      </c>
      <c r="F15" s="63">
        <v>6</v>
      </c>
      <c r="G15" s="50">
        <v>3</v>
      </c>
      <c r="H15" s="63">
        <v>7</v>
      </c>
      <c r="I15" s="50">
        <v>2</v>
      </c>
      <c r="J15" s="63">
        <v>1</v>
      </c>
      <c r="K15" s="50">
        <v>4</v>
      </c>
      <c r="L15" s="63" t="s">
        <v>288</v>
      </c>
      <c r="M15" s="50"/>
      <c r="N15" s="63" t="s">
        <v>288</v>
      </c>
      <c r="O15" s="50"/>
      <c r="P15" s="63" t="s">
        <v>288</v>
      </c>
      <c r="Q15" s="50"/>
      <c r="R15" s="63" t="s">
        <v>288</v>
      </c>
      <c r="S15" s="50"/>
      <c r="T15" s="63" t="s">
        <v>288</v>
      </c>
      <c r="U15" s="50"/>
      <c r="V15" s="63" t="s">
        <v>288</v>
      </c>
      <c r="W15" s="50"/>
      <c r="X15" s="63" t="s">
        <v>288</v>
      </c>
      <c r="Y15" s="50"/>
      <c r="Z15" s="82">
        <v>3</v>
      </c>
      <c r="AA15" s="83">
        <f>SUM(G15+I15+K15+M15+O15+Q15+S15+U15+W15+Y15)</f>
        <v>9</v>
      </c>
      <c r="AB15" s="84">
        <v>38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18"/>
      <c r="C16" s="77"/>
      <c r="D16" s="79"/>
      <c r="E16" s="79"/>
      <c r="F16" s="64"/>
      <c r="G16" s="48"/>
      <c r="H16" s="64"/>
      <c r="I16" s="48"/>
      <c r="J16" s="64"/>
      <c r="K16" s="48" t="s">
        <v>301</v>
      </c>
      <c r="L16" s="64"/>
      <c r="M16" s="48"/>
      <c r="N16" s="64"/>
      <c r="O16" s="48"/>
      <c r="P16" s="64"/>
      <c r="Q16" s="48"/>
      <c r="R16" s="64"/>
      <c r="S16" s="48"/>
      <c r="T16" s="64"/>
      <c r="U16" s="48"/>
      <c r="V16" s="64"/>
      <c r="W16" s="48"/>
      <c r="X16" s="64"/>
      <c r="Y16" s="48"/>
      <c r="Z16" s="66"/>
      <c r="AA16" s="68"/>
      <c r="AB16" s="70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4">
        <v>6</v>
      </c>
      <c r="C17" s="76" t="str">
        <f>VLOOKUP(B17,'пр.взв'!B17:E40,2,FALSE)</f>
        <v>БУЛАТОВ Никита Сергеевич</v>
      </c>
      <c r="D17" s="78" t="str">
        <f>VLOOKUP(B17,'пр.взв'!B17:F96,3,FALSE)</f>
        <v>15.01.1997, КМС</v>
      </c>
      <c r="E17" s="80" t="str">
        <f>VLOOKUP(B17,'пр.взв'!B17:G96,4,FALSE)</f>
        <v>ЦФО, Тверская, Тверь</v>
      </c>
      <c r="F17" s="63">
        <v>5</v>
      </c>
      <c r="G17" s="50">
        <v>2</v>
      </c>
      <c r="H17" s="63">
        <v>8</v>
      </c>
      <c r="I17" s="50">
        <v>0</v>
      </c>
      <c r="J17" s="63">
        <v>2</v>
      </c>
      <c r="K17" s="50">
        <v>4</v>
      </c>
      <c r="L17" s="63" t="s">
        <v>288</v>
      </c>
      <c r="M17" s="50"/>
      <c r="N17" s="63" t="s">
        <v>288</v>
      </c>
      <c r="O17" s="50"/>
      <c r="P17" s="63" t="s">
        <v>288</v>
      </c>
      <c r="Q17" s="50"/>
      <c r="R17" s="63" t="s">
        <v>288</v>
      </c>
      <c r="S17" s="50"/>
      <c r="T17" s="63" t="s">
        <v>288</v>
      </c>
      <c r="U17" s="50"/>
      <c r="V17" s="63" t="s">
        <v>288</v>
      </c>
      <c r="W17" s="50"/>
      <c r="X17" s="63" t="s">
        <v>288</v>
      </c>
      <c r="Y17" s="50"/>
      <c r="Z17" s="82">
        <v>3</v>
      </c>
      <c r="AA17" s="83">
        <f>SUM(G17+I17+K17+M17+O17+Q17+S17+U17+W17+Y17)</f>
        <v>6</v>
      </c>
      <c r="AB17" s="84">
        <v>28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5"/>
      <c r="C18" s="77"/>
      <c r="D18" s="79"/>
      <c r="E18" s="81"/>
      <c r="F18" s="64"/>
      <c r="G18" s="48"/>
      <c r="H18" s="64"/>
      <c r="I18" s="48" t="s">
        <v>280</v>
      </c>
      <c r="J18" s="64"/>
      <c r="K18" s="48" t="s">
        <v>302</v>
      </c>
      <c r="L18" s="64"/>
      <c r="M18" s="48"/>
      <c r="N18" s="64"/>
      <c r="O18" s="48"/>
      <c r="P18" s="64"/>
      <c r="Q18" s="48"/>
      <c r="R18" s="64"/>
      <c r="S18" s="48"/>
      <c r="T18" s="64"/>
      <c r="U18" s="48"/>
      <c r="V18" s="64"/>
      <c r="W18" s="48"/>
      <c r="X18" s="64"/>
      <c r="Y18" s="48"/>
      <c r="Z18" s="66"/>
      <c r="AA18" s="68"/>
      <c r="AB18" s="70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4">
        <v>7</v>
      </c>
      <c r="C19" s="76" t="str">
        <f>VLOOKUP(B19,'пр.взв'!B19:E42,2,FALSE)</f>
        <v>АГАПОВ Дмитрий Александрович</v>
      </c>
      <c r="D19" s="78" t="str">
        <f>VLOOKUP(B19,'пр.взв'!B19:F98,3,FALSE)</f>
        <v>05.06.1996 1р</v>
      </c>
      <c r="E19" s="78" t="str">
        <f>VLOOKUP(B19,'пр.взв'!B19:G98,4,FALSE)</f>
        <v>ДФО, Приморский край</v>
      </c>
      <c r="F19" s="63">
        <v>8</v>
      </c>
      <c r="G19" s="50">
        <v>2</v>
      </c>
      <c r="H19" s="63">
        <v>5</v>
      </c>
      <c r="I19" s="50">
        <v>3</v>
      </c>
      <c r="J19" s="63">
        <v>9</v>
      </c>
      <c r="K19" s="50">
        <v>1</v>
      </c>
      <c r="L19" s="63">
        <v>1</v>
      </c>
      <c r="M19" s="50">
        <v>4</v>
      </c>
      <c r="N19" s="63" t="s">
        <v>288</v>
      </c>
      <c r="O19" s="50"/>
      <c r="P19" s="63" t="s">
        <v>288</v>
      </c>
      <c r="Q19" s="50"/>
      <c r="R19" s="63" t="s">
        <v>288</v>
      </c>
      <c r="S19" s="50"/>
      <c r="T19" s="63" t="s">
        <v>288</v>
      </c>
      <c r="U19" s="50"/>
      <c r="V19" s="63" t="s">
        <v>288</v>
      </c>
      <c r="W19" s="50"/>
      <c r="X19" s="63" t="s">
        <v>288</v>
      </c>
      <c r="Y19" s="50"/>
      <c r="Z19" s="82">
        <v>4</v>
      </c>
      <c r="AA19" s="83">
        <f>SUM(G19+I19+K19+M19+O19+Q19+S19+U19+W19+Y19)</f>
        <v>10</v>
      </c>
      <c r="AB19" s="84">
        <v>22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5"/>
      <c r="C20" s="77"/>
      <c r="D20" s="79"/>
      <c r="E20" s="79"/>
      <c r="F20" s="64"/>
      <c r="G20" s="48"/>
      <c r="H20" s="64"/>
      <c r="I20" s="48"/>
      <c r="J20" s="64"/>
      <c r="K20" s="48"/>
      <c r="L20" s="64"/>
      <c r="M20" s="48" t="s">
        <v>306</v>
      </c>
      <c r="N20" s="64"/>
      <c r="O20" s="48"/>
      <c r="P20" s="64"/>
      <c r="Q20" s="48"/>
      <c r="R20" s="64"/>
      <c r="S20" s="48"/>
      <c r="T20" s="64"/>
      <c r="U20" s="48"/>
      <c r="V20" s="64"/>
      <c r="W20" s="48"/>
      <c r="X20" s="64"/>
      <c r="Y20" s="48"/>
      <c r="Z20" s="66"/>
      <c r="AA20" s="68"/>
      <c r="AB20" s="70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4">
        <v>8</v>
      </c>
      <c r="C21" s="76" t="str">
        <f>VLOOKUP(B21,'пр.взв'!B21:E44,2,FALSE)</f>
        <v>МЯЧИН Виталий Сергеевич</v>
      </c>
      <c r="D21" s="78" t="str">
        <f>VLOOKUP(B21,'пр.взв'!B21:F100,3,FALSE)</f>
        <v>03.08.1997 1р</v>
      </c>
      <c r="E21" s="80" t="str">
        <f>VLOOKUP(B21,'пр.взв'!B21:G100,4,FALSE)</f>
        <v>ПФО, Самарская обл., Кинель-Черкассы</v>
      </c>
      <c r="F21" s="63">
        <v>7</v>
      </c>
      <c r="G21" s="50">
        <v>3</v>
      </c>
      <c r="H21" s="63">
        <v>6</v>
      </c>
      <c r="I21" s="50">
        <v>4</v>
      </c>
      <c r="J21" s="63" t="s">
        <v>288</v>
      </c>
      <c r="K21" s="50"/>
      <c r="L21" s="63" t="s">
        <v>288</v>
      </c>
      <c r="M21" s="50"/>
      <c r="N21" s="63" t="s">
        <v>288</v>
      </c>
      <c r="O21" s="50"/>
      <c r="P21" s="63" t="s">
        <v>288</v>
      </c>
      <c r="Q21" s="50"/>
      <c r="R21" s="63" t="s">
        <v>288</v>
      </c>
      <c r="S21" s="50"/>
      <c r="T21" s="63" t="s">
        <v>288</v>
      </c>
      <c r="U21" s="50"/>
      <c r="V21" s="63" t="s">
        <v>288</v>
      </c>
      <c r="W21" s="50"/>
      <c r="X21" s="63" t="s">
        <v>288</v>
      </c>
      <c r="Y21" s="50"/>
      <c r="Z21" s="82">
        <v>2</v>
      </c>
      <c r="AA21" s="83">
        <f>SUM(G21+I21+K21+M21+O21+Q21+S21+U21+W21+Y21)</f>
        <v>7</v>
      </c>
      <c r="AB21" s="84">
        <v>52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5"/>
      <c r="C22" s="77"/>
      <c r="D22" s="79"/>
      <c r="E22" s="81"/>
      <c r="F22" s="64"/>
      <c r="G22" s="48"/>
      <c r="H22" s="64"/>
      <c r="I22" s="48" t="s">
        <v>281</v>
      </c>
      <c r="J22" s="64"/>
      <c r="K22" s="48"/>
      <c r="L22" s="64"/>
      <c r="M22" s="48"/>
      <c r="N22" s="64"/>
      <c r="O22" s="48"/>
      <c r="P22" s="64"/>
      <c r="Q22" s="48"/>
      <c r="R22" s="64"/>
      <c r="S22" s="48"/>
      <c r="T22" s="64"/>
      <c r="U22" s="48"/>
      <c r="V22" s="64"/>
      <c r="W22" s="48"/>
      <c r="X22" s="64"/>
      <c r="Y22" s="48"/>
      <c r="Z22" s="66"/>
      <c r="AA22" s="68"/>
      <c r="AB22" s="70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4">
        <v>9</v>
      </c>
      <c r="C23" s="76" t="str">
        <f>VLOOKUP(B23,'пр.взв'!B23:E46,2,FALSE)</f>
        <v>МАТВЕЕВ Михаил Александрович</v>
      </c>
      <c r="D23" s="78" t="str">
        <f>VLOOKUP(B23,'пр.взв'!B23:F102,3,FALSE)</f>
        <v>19.04.1997, 1р</v>
      </c>
      <c r="E23" s="78" t="str">
        <f>VLOOKUP(B23,'пр.взв'!B23:G102,4,FALSE)</f>
        <v>СФО, Алтайский, Бийск, МО</v>
      </c>
      <c r="F23" s="63">
        <v>10</v>
      </c>
      <c r="G23" s="50">
        <v>2</v>
      </c>
      <c r="H23" s="63">
        <v>11</v>
      </c>
      <c r="I23" s="50">
        <v>3</v>
      </c>
      <c r="J23" s="63">
        <v>7</v>
      </c>
      <c r="K23" s="50">
        <v>3</v>
      </c>
      <c r="L23" s="63" t="s">
        <v>288</v>
      </c>
      <c r="M23" s="50"/>
      <c r="N23" s="63" t="s">
        <v>288</v>
      </c>
      <c r="O23" s="50"/>
      <c r="P23" s="63" t="s">
        <v>288</v>
      </c>
      <c r="Q23" s="50"/>
      <c r="R23" s="63" t="s">
        <v>288</v>
      </c>
      <c r="S23" s="50"/>
      <c r="T23" s="63" t="s">
        <v>288</v>
      </c>
      <c r="U23" s="50"/>
      <c r="V23" s="63" t="s">
        <v>288</v>
      </c>
      <c r="W23" s="50"/>
      <c r="X23" s="63" t="s">
        <v>288</v>
      </c>
      <c r="Y23" s="50"/>
      <c r="Z23" s="82">
        <v>3</v>
      </c>
      <c r="AA23" s="83">
        <f>SUM(G23+I23+K23+M23+O23+Q23+S23+U23+W23+Y23)</f>
        <v>8</v>
      </c>
      <c r="AB23" s="84">
        <v>36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5"/>
      <c r="C24" s="77"/>
      <c r="D24" s="79"/>
      <c r="E24" s="79"/>
      <c r="F24" s="64"/>
      <c r="G24" s="48"/>
      <c r="H24" s="64"/>
      <c r="I24" s="48"/>
      <c r="J24" s="64"/>
      <c r="K24" s="48"/>
      <c r="L24" s="64"/>
      <c r="M24" s="48"/>
      <c r="N24" s="64"/>
      <c r="O24" s="48"/>
      <c r="P24" s="64"/>
      <c r="Q24" s="48"/>
      <c r="R24" s="64"/>
      <c r="S24" s="48"/>
      <c r="T24" s="64"/>
      <c r="U24" s="48"/>
      <c r="V24" s="64"/>
      <c r="W24" s="48"/>
      <c r="X24" s="64"/>
      <c r="Y24" s="48"/>
      <c r="Z24" s="66"/>
      <c r="AA24" s="68"/>
      <c r="AB24" s="70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4">
        <v>10</v>
      </c>
      <c r="C25" s="76" t="str">
        <f>VLOOKUP(B25,'пр.взв'!B25:E48,2,FALSE)</f>
        <v>ХАМЕТОВ Эмиль Рифатович</v>
      </c>
      <c r="D25" s="78" t="str">
        <f>VLOOKUP(B25,'пр.взв'!B25:F104,3,FALSE)</f>
        <v>03.08.1997, 1р</v>
      </c>
      <c r="E25" s="80" t="str">
        <f>VLOOKUP(B25,'пр.взв'!B25:G104,4,FALSE)</f>
        <v>ПФО, Самарская, Сызрань</v>
      </c>
      <c r="F25" s="63">
        <v>9</v>
      </c>
      <c r="G25" s="50">
        <v>3</v>
      </c>
      <c r="H25" s="63">
        <v>12</v>
      </c>
      <c r="I25" s="50">
        <v>0</v>
      </c>
      <c r="J25" s="63">
        <v>11</v>
      </c>
      <c r="K25" s="50">
        <v>4</v>
      </c>
      <c r="L25" s="63" t="s">
        <v>288</v>
      </c>
      <c r="M25" s="50"/>
      <c r="N25" s="63" t="s">
        <v>288</v>
      </c>
      <c r="O25" s="50"/>
      <c r="P25" s="63" t="s">
        <v>288</v>
      </c>
      <c r="Q25" s="50"/>
      <c r="R25" s="63" t="s">
        <v>288</v>
      </c>
      <c r="S25" s="50"/>
      <c r="T25" s="63" t="s">
        <v>288</v>
      </c>
      <c r="U25" s="50"/>
      <c r="V25" s="63" t="s">
        <v>288</v>
      </c>
      <c r="W25" s="50"/>
      <c r="X25" s="63" t="s">
        <v>288</v>
      </c>
      <c r="Y25" s="50"/>
      <c r="Z25" s="82">
        <v>3</v>
      </c>
      <c r="AA25" s="83">
        <f>SUM(G25+I25+K25+M25+O25+Q25+S25+U25+W25+Y25)</f>
        <v>7</v>
      </c>
      <c r="AB25" s="84">
        <v>31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5"/>
      <c r="C26" s="77"/>
      <c r="D26" s="79"/>
      <c r="E26" s="81"/>
      <c r="F26" s="64"/>
      <c r="G26" s="48"/>
      <c r="H26" s="64"/>
      <c r="I26" s="48" t="s">
        <v>282</v>
      </c>
      <c r="J26" s="64"/>
      <c r="K26" s="48" t="s">
        <v>303</v>
      </c>
      <c r="L26" s="64"/>
      <c r="M26" s="48"/>
      <c r="N26" s="64"/>
      <c r="O26" s="48"/>
      <c r="P26" s="64"/>
      <c r="Q26" s="48"/>
      <c r="R26" s="64"/>
      <c r="S26" s="48"/>
      <c r="T26" s="64"/>
      <c r="U26" s="48"/>
      <c r="V26" s="64"/>
      <c r="W26" s="48"/>
      <c r="X26" s="64"/>
      <c r="Y26" s="48"/>
      <c r="Z26" s="66"/>
      <c r="AA26" s="68"/>
      <c r="AB26" s="70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4">
        <v>11</v>
      </c>
      <c r="C27" s="76" t="str">
        <f>VLOOKUP(B27,'пр.взв'!B27:E50,2,FALSE)</f>
        <v>КУЛИКОВСКИХ Александр Александович</v>
      </c>
      <c r="D27" s="78" t="str">
        <f>VLOOKUP(B27,'пр.взв'!B27:F106,3,FALSE)</f>
        <v>22.08.1996, 1р</v>
      </c>
      <c r="E27" s="78" t="str">
        <f>VLOOKUP(B27,'пр.взв'!B27:G106,4,FALSE)</f>
        <v>УФО, Курганская</v>
      </c>
      <c r="F27" s="63">
        <v>12</v>
      </c>
      <c r="G27" s="50">
        <v>2</v>
      </c>
      <c r="H27" s="63">
        <v>9</v>
      </c>
      <c r="I27" s="50">
        <v>1</v>
      </c>
      <c r="J27" s="63">
        <v>10</v>
      </c>
      <c r="K27" s="50">
        <v>0</v>
      </c>
      <c r="L27" s="63">
        <v>2</v>
      </c>
      <c r="M27" s="50">
        <v>0</v>
      </c>
      <c r="N27" s="63">
        <v>1</v>
      </c>
      <c r="O27" s="50">
        <v>4</v>
      </c>
      <c r="P27" s="63" t="s">
        <v>288</v>
      </c>
      <c r="Q27" s="50"/>
      <c r="R27" s="63" t="s">
        <v>288</v>
      </c>
      <c r="S27" s="50"/>
      <c r="T27" s="63" t="s">
        <v>288</v>
      </c>
      <c r="U27" s="50"/>
      <c r="V27" s="63" t="s">
        <v>288</v>
      </c>
      <c r="W27" s="50"/>
      <c r="X27" s="63" t="s">
        <v>288</v>
      </c>
      <c r="Y27" s="50"/>
      <c r="Z27" s="82">
        <v>5</v>
      </c>
      <c r="AA27" s="83">
        <f>SUM(G27+I27+K27+M27+O27+Q27+S27+U27+W27+Y27)</f>
        <v>7</v>
      </c>
      <c r="AB27" s="84">
        <v>8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5"/>
      <c r="C28" s="77"/>
      <c r="D28" s="79"/>
      <c r="E28" s="79"/>
      <c r="F28" s="64"/>
      <c r="G28" s="48"/>
      <c r="H28" s="64"/>
      <c r="I28" s="48"/>
      <c r="J28" s="64"/>
      <c r="K28" s="48" t="s">
        <v>303</v>
      </c>
      <c r="L28" s="64"/>
      <c r="M28" s="48" t="s">
        <v>308</v>
      </c>
      <c r="N28" s="64"/>
      <c r="O28" s="48" t="s">
        <v>306</v>
      </c>
      <c r="P28" s="64"/>
      <c r="Q28" s="48"/>
      <c r="R28" s="64"/>
      <c r="S28" s="48"/>
      <c r="T28" s="64"/>
      <c r="U28" s="48"/>
      <c r="V28" s="64"/>
      <c r="W28" s="48"/>
      <c r="X28" s="64"/>
      <c r="Y28" s="48"/>
      <c r="Z28" s="66"/>
      <c r="AA28" s="68"/>
      <c r="AB28" s="70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4">
        <v>12</v>
      </c>
      <c r="C29" s="76" t="str">
        <f>VLOOKUP(B29,'пр.взв'!B29:E52,2,FALSE)</f>
        <v>ШИШКИН Владимир Александрович</v>
      </c>
      <c r="D29" s="78" t="str">
        <f>VLOOKUP(B29,'пр.взв'!B29:F108,3,FALSE)</f>
        <v>25.01.1997, 1р</v>
      </c>
      <c r="E29" s="80" t="str">
        <f>VLOOKUP(B29,'пр.взв'!B29:G108,4,FALSE)</f>
        <v>УФО, Челябинская</v>
      </c>
      <c r="F29" s="63">
        <v>11</v>
      </c>
      <c r="G29" s="50">
        <v>3</v>
      </c>
      <c r="H29" s="63">
        <v>10</v>
      </c>
      <c r="I29" s="50">
        <v>4</v>
      </c>
      <c r="J29" s="63" t="s">
        <v>288</v>
      </c>
      <c r="K29" s="50"/>
      <c r="L29" s="63" t="s">
        <v>288</v>
      </c>
      <c r="M29" s="50"/>
      <c r="N29" s="63" t="s">
        <v>288</v>
      </c>
      <c r="O29" s="50"/>
      <c r="P29" s="63" t="s">
        <v>288</v>
      </c>
      <c r="Q29" s="50"/>
      <c r="R29" s="63" t="s">
        <v>288</v>
      </c>
      <c r="S29" s="50"/>
      <c r="T29" s="63" t="s">
        <v>288</v>
      </c>
      <c r="U29" s="50"/>
      <c r="V29" s="63" t="s">
        <v>288</v>
      </c>
      <c r="W29" s="50"/>
      <c r="X29" s="63" t="s">
        <v>288</v>
      </c>
      <c r="Y29" s="50"/>
      <c r="Z29" s="82">
        <v>2</v>
      </c>
      <c r="AA29" s="83">
        <f>SUM(G29+I29+K29+M29+O29+Q29+S29+U29+W29+Y29)</f>
        <v>7</v>
      </c>
      <c r="AB29" s="84">
        <v>51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5"/>
      <c r="C30" s="77"/>
      <c r="D30" s="79"/>
      <c r="E30" s="81"/>
      <c r="F30" s="64"/>
      <c r="G30" s="48"/>
      <c r="H30" s="64"/>
      <c r="I30" s="48" t="s">
        <v>282</v>
      </c>
      <c r="J30" s="64"/>
      <c r="K30" s="48"/>
      <c r="L30" s="64"/>
      <c r="M30" s="48"/>
      <c r="N30" s="64"/>
      <c r="O30" s="48"/>
      <c r="P30" s="64"/>
      <c r="Q30" s="48"/>
      <c r="R30" s="64"/>
      <c r="S30" s="48"/>
      <c r="T30" s="64"/>
      <c r="U30" s="48"/>
      <c r="V30" s="64"/>
      <c r="W30" s="48"/>
      <c r="X30" s="64"/>
      <c r="Y30" s="48"/>
      <c r="Z30" s="66"/>
      <c r="AA30" s="68"/>
      <c r="AB30" s="70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4">
        <v>13</v>
      </c>
      <c r="C31" s="76" t="str">
        <f>VLOOKUP(B31,'пр.взв'!B31:E54,2,FALSE)</f>
        <v>КИРЕЕВ Кирилл Владимирович</v>
      </c>
      <c r="D31" s="78" t="str">
        <f>VLOOKUP(B31,'пр.взв'!B31:F110,3,FALSE)</f>
        <v>24.04.1996 КМС </v>
      </c>
      <c r="E31" s="78" t="str">
        <f>VLOOKUP(B31,'пр.взв'!B31:G110,4,FALSE)</f>
        <v>ЦФО, Липицкая обл.</v>
      </c>
      <c r="F31" s="63">
        <v>14</v>
      </c>
      <c r="G31" s="50">
        <v>0</v>
      </c>
      <c r="H31" s="63">
        <v>15</v>
      </c>
      <c r="I31" s="50">
        <v>4</v>
      </c>
      <c r="J31" s="63">
        <v>16</v>
      </c>
      <c r="K31" s="50">
        <v>1</v>
      </c>
      <c r="L31" s="63">
        <v>21</v>
      </c>
      <c r="M31" s="50">
        <v>4</v>
      </c>
      <c r="N31" s="63" t="s">
        <v>288</v>
      </c>
      <c r="O31" s="50"/>
      <c r="P31" s="63" t="s">
        <v>288</v>
      </c>
      <c r="Q31" s="50"/>
      <c r="R31" s="63" t="s">
        <v>288</v>
      </c>
      <c r="S31" s="50"/>
      <c r="T31" s="63" t="s">
        <v>288</v>
      </c>
      <c r="U31" s="50"/>
      <c r="V31" s="63" t="s">
        <v>288</v>
      </c>
      <c r="W31" s="50"/>
      <c r="X31" s="63" t="s">
        <v>288</v>
      </c>
      <c r="Y31" s="50"/>
      <c r="Z31" s="82">
        <v>4</v>
      </c>
      <c r="AA31" s="83">
        <f>SUM(G31+I31+K31+M31+O31+Q31+S31+U31+W31+Y31)</f>
        <v>9</v>
      </c>
      <c r="AB31" s="84">
        <v>21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5"/>
      <c r="C32" s="77"/>
      <c r="D32" s="79"/>
      <c r="E32" s="79"/>
      <c r="F32" s="64"/>
      <c r="G32" s="48" t="s">
        <v>276</v>
      </c>
      <c r="H32" s="64"/>
      <c r="I32" s="48" t="s">
        <v>283</v>
      </c>
      <c r="J32" s="64"/>
      <c r="K32" s="48"/>
      <c r="L32" s="64"/>
      <c r="M32" s="48" t="s">
        <v>308</v>
      </c>
      <c r="N32" s="64"/>
      <c r="O32" s="48"/>
      <c r="P32" s="64"/>
      <c r="Q32" s="48"/>
      <c r="R32" s="64"/>
      <c r="S32" s="48"/>
      <c r="T32" s="64"/>
      <c r="U32" s="48"/>
      <c r="V32" s="64"/>
      <c r="W32" s="48"/>
      <c r="X32" s="64"/>
      <c r="Y32" s="48"/>
      <c r="Z32" s="66"/>
      <c r="AA32" s="68"/>
      <c r="AB32" s="70"/>
      <c r="AC32" s="21"/>
      <c r="AD32" s="21"/>
      <c r="AE32" s="21"/>
      <c r="AF32" s="21"/>
      <c r="AG32" s="21"/>
      <c r="AH32" s="21"/>
    </row>
    <row r="33" spans="2:34" ht="12.75" customHeight="1" thickTop="1">
      <c r="B33" s="74">
        <v>14</v>
      </c>
      <c r="C33" s="76" t="str">
        <f>VLOOKUP(B33,'пр.взв'!B33:E56,2,FALSE)</f>
        <v>ВИНОГРАДОВ Дмитрий Владимирович</v>
      </c>
      <c r="D33" s="78" t="str">
        <f>VLOOKUP(B33,'пр.взв'!B33:F112,3,FALSE)</f>
        <v>10.03.1997, 1р</v>
      </c>
      <c r="E33" s="80" t="str">
        <f>VLOOKUP(B33,'пр.взв'!B33:G112,4,FALSE)</f>
        <v>ПФО, Самарская, Отрадный</v>
      </c>
      <c r="F33" s="63">
        <v>13</v>
      </c>
      <c r="G33" s="50">
        <v>4</v>
      </c>
      <c r="H33" s="63">
        <v>16</v>
      </c>
      <c r="I33" s="50">
        <v>4</v>
      </c>
      <c r="J33" s="63" t="s">
        <v>288</v>
      </c>
      <c r="K33" s="50"/>
      <c r="L33" s="63" t="s">
        <v>288</v>
      </c>
      <c r="M33" s="50"/>
      <c r="N33" s="63" t="s">
        <v>288</v>
      </c>
      <c r="O33" s="50"/>
      <c r="P33" s="63" t="s">
        <v>288</v>
      </c>
      <c r="Q33" s="50"/>
      <c r="R33" s="63" t="s">
        <v>288</v>
      </c>
      <c r="S33" s="50"/>
      <c r="T33" s="63" t="s">
        <v>288</v>
      </c>
      <c r="U33" s="50"/>
      <c r="V33" s="63" t="s">
        <v>288</v>
      </c>
      <c r="W33" s="50"/>
      <c r="X33" s="63" t="s">
        <v>288</v>
      </c>
      <c r="Y33" s="50"/>
      <c r="Z33" s="82">
        <v>2</v>
      </c>
      <c r="AA33" s="83">
        <f>SUM(G33+I33+K33+M33+O33+Q33+S33+U33+W33+Y33)</f>
        <v>8</v>
      </c>
      <c r="AB33" s="84">
        <v>57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5"/>
      <c r="C34" s="77"/>
      <c r="D34" s="79"/>
      <c r="E34" s="81"/>
      <c r="F34" s="64"/>
      <c r="G34" s="48" t="s">
        <v>276</v>
      </c>
      <c r="H34" s="64"/>
      <c r="I34" s="48" t="s">
        <v>284</v>
      </c>
      <c r="J34" s="64"/>
      <c r="K34" s="48"/>
      <c r="L34" s="64"/>
      <c r="M34" s="48"/>
      <c r="N34" s="64"/>
      <c r="O34" s="48"/>
      <c r="P34" s="64"/>
      <c r="Q34" s="48"/>
      <c r="R34" s="64"/>
      <c r="S34" s="48"/>
      <c r="T34" s="64"/>
      <c r="U34" s="48"/>
      <c r="V34" s="64"/>
      <c r="W34" s="48"/>
      <c r="X34" s="64"/>
      <c r="Y34" s="48"/>
      <c r="Z34" s="66"/>
      <c r="AA34" s="68"/>
      <c r="AB34" s="70"/>
      <c r="AC34" s="21"/>
      <c r="AD34" s="21"/>
      <c r="AE34" s="21"/>
      <c r="AF34" s="21"/>
      <c r="AG34" s="21"/>
      <c r="AH34" s="21"/>
    </row>
    <row r="35" spans="2:34" ht="12.75" customHeight="1" thickTop="1">
      <c r="B35" s="74">
        <v>15</v>
      </c>
      <c r="C35" s="76" t="str">
        <f>VLOOKUP(B35,'пр.взв'!B35:E58,2,FALSE)</f>
        <v>КИРПИЧНИКОВ Никита Вячеславович</v>
      </c>
      <c r="D35" s="78" t="str">
        <f>VLOOKUP(B35,'пр.взв'!B35:F114,3,FALSE)</f>
        <v>15.12.1996, 1р</v>
      </c>
      <c r="E35" s="78" t="str">
        <f>VLOOKUP(B35,'пр.взв'!B35:G114,4,FALSE)</f>
        <v>СФО, Томская, Стрежевой, МО</v>
      </c>
      <c r="F35" s="63">
        <v>16</v>
      </c>
      <c r="G35" s="50">
        <v>2</v>
      </c>
      <c r="H35" s="63">
        <v>13</v>
      </c>
      <c r="I35" s="50">
        <v>0</v>
      </c>
      <c r="J35" s="63">
        <v>17</v>
      </c>
      <c r="K35" s="50">
        <v>0</v>
      </c>
      <c r="L35" s="63">
        <v>24</v>
      </c>
      <c r="M35" s="50">
        <v>3</v>
      </c>
      <c r="N35" s="63">
        <v>2</v>
      </c>
      <c r="O35" s="50">
        <v>4</v>
      </c>
      <c r="P35" s="63" t="s">
        <v>288</v>
      </c>
      <c r="Q35" s="50"/>
      <c r="R35" s="63" t="s">
        <v>288</v>
      </c>
      <c r="S35" s="50"/>
      <c r="T35" s="63" t="s">
        <v>288</v>
      </c>
      <c r="U35" s="50"/>
      <c r="V35" s="63" t="s">
        <v>288</v>
      </c>
      <c r="W35" s="50"/>
      <c r="X35" s="63" t="s">
        <v>288</v>
      </c>
      <c r="Y35" s="50"/>
      <c r="Z35" s="82">
        <v>5</v>
      </c>
      <c r="AA35" s="83">
        <f>SUM(G35+I35+K35+M35+O35+Q35+S35+U35+W35+Y35)</f>
        <v>9</v>
      </c>
      <c r="AB35" s="84">
        <v>14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5"/>
      <c r="C36" s="77"/>
      <c r="D36" s="79"/>
      <c r="E36" s="79"/>
      <c r="F36" s="64"/>
      <c r="G36" s="48"/>
      <c r="H36" s="64"/>
      <c r="I36" s="48" t="s">
        <v>283</v>
      </c>
      <c r="J36" s="64"/>
      <c r="K36" s="48" t="s">
        <v>304</v>
      </c>
      <c r="L36" s="64"/>
      <c r="M36" s="48"/>
      <c r="N36" s="64"/>
      <c r="O36" s="48" t="s">
        <v>309</v>
      </c>
      <c r="P36" s="64"/>
      <c r="Q36" s="48"/>
      <c r="R36" s="64"/>
      <c r="S36" s="48"/>
      <c r="T36" s="64"/>
      <c r="U36" s="48"/>
      <c r="V36" s="64"/>
      <c r="W36" s="48"/>
      <c r="X36" s="64"/>
      <c r="Y36" s="48"/>
      <c r="Z36" s="66"/>
      <c r="AA36" s="68"/>
      <c r="AB36" s="70"/>
      <c r="AC36" s="21"/>
      <c r="AD36" s="21"/>
      <c r="AE36" s="21"/>
      <c r="AF36" s="21"/>
      <c r="AG36" s="21"/>
      <c r="AH36" s="21"/>
    </row>
    <row r="37" spans="2:34" ht="12.75" customHeight="1" thickTop="1">
      <c r="B37" s="74">
        <v>16</v>
      </c>
      <c r="C37" s="76" t="str">
        <f>VLOOKUP(B37,'пр.взв'!B37:E60,2,FALSE)</f>
        <v>ФРОЛОВ Вадим Анатольевич</v>
      </c>
      <c r="D37" s="78" t="str">
        <f>VLOOKUP(B37,'пр.взв'!B37:F116,3,FALSE)</f>
        <v>29.08.1996, 1р</v>
      </c>
      <c r="E37" s="80" t="str">
        <f>VLOOKUP(B37,'пр.взв'!B37:G116,4,FALSE)</f>
        <v>ПФО, Самарская, Самара</v>
      </c>
      <c r="F37" s="63">
        <v>15</v>
      </c>
      <c r="G37" s="50">
        <v>3</v>
      </c>
      <c r="H37" s="63">
        <v>14</v>
      </c>
      <c r="I37" s="50">
        <v>0</v>
      </c>
      <c r="J37" s="63">
        <v>13</v>
      </c>
      <c r="K37" s="50">
        <v>3</v>
      </c>
      <c r="L37" s="63" t="s">
        <v>288</v>
      </c>
      <c r="M37" s="50"/>
      <c r="N37" s="63" t="s">
        <v>288</v>
      </c>
      <c r="O37" s="50"/>
      <c r="P37" s="63" t="s">
        <v>288</v>
      </c>
      <c r="Q37" s="50"/>
      <c r="R37" s="63" t="s">
        <v>288</v>
      </c>
      <c r="S37" s="50"/>
      <c r="T37" s="63" t="s">
        <v>288</v>
      </c>
      <c r="U37" s="50"/>
      <c r="V37" s="63" t="s">
        <v>288</v>
      </c>
      <c r="W37" s="50"/>
      <c r="X37" s="63" t="s">
        <v>288</v>
      </c>
      <c r="Y37" s="50"/>
      <c r="Z37" s="82">
        <v>3</v>
      </c>
      <c r="AA37" s="83">
        <f>SUM(G37+I37+K37+M37+O37+Q37+S37+U37+W37+Y37)</f>
        <v>6</v>
      </c>
      <c r="AB37" s="84">
        <v>27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5"/>
      <c r="C38" s="77"/>
      <c r="D38" s="79"/>
      <c r="E38" s="81"/>
      <c r="F38" s="64"/>
      <c r="G38" s="48"/>
      <c r="H38" s="64"/>
      <c r="I38" s="48" t="s">
        <v>285</v>
      </c>
      <c r="J38" s="64"/>
      <c r="K38" s="48"/>
      <c r="L38" s="64"/>
      <c r="M38" s="48"/>
      <c r="N38" s="64"/>
      <c r="O38" s="48"/>
      <c r="P38" s="64"/>
      <c r="Q38" s="48"/>
      <c r="R38" s="64"/>
      <c r="S38" s="48"/>
      <c r="T38" s="64"/>
      <c r="U38" s="48"/>
      <c r="V38" s="64"/>
      <c r="W38" s="48"/>
      <c r="X38" s="64"/>
      <c r="Y38" s="48"/>
      <c r="Z38" s="66"/>
      <c r="AA38" s="68"/>
      <c r="AB38" s="70"/>
      <c r="AC38" s="21"/>
      <c r="AD38" s="21"/>
      <c r="AE38" s="21"/>
      <c r="AF38" s="21"/>
      <c r="AG38" s="21"/>
      <c r="AH38" s="21"/>
    </row>
    <row r="39" spans="2:34" ht="12.75" customHeight="1" thickTop="1">
      <c r="B39" s="74">
        <v>17</v>
      </c>
      <c r="C39" s="76" t="str">
        <f>VLOOKUP(B39,'пр.взв'!B39:E62,2,FALSE)</f>
        <v>ШАРАХОВ Данил Васильевич </v>
      </c>
      <c r="D39" s="78" t="str">
        <f>VLOOKUP(B39,'пр.взв'!B39:F118,3,FALSE)</f>
        <v>14.07.1997 1р</v>
      </c>
      <c r="E39" s="78" t="str">
        <f>VLOOKUP(B39,'пр.взв'!B39:G118,4,FALSE)</f>
        <v>ДФО, Приморский край</v>
      </c>
      <c r="F39" s="63">
        <v>18</v>
      </c>
      <c r="G39" s="50">
        <v>2</v>
      </c>
      <c r="H39" s="63">
        <v>19</v>
      </c>
      <c r="I39" s="50">
        <v>3</v>
      </c>
      <c r="J39" s="63">
        <v>15</v>
      </c>
      <c r="K39" s="50">
        <v>4</v>
      </c>
      <c r="L39" s="63" t="s">
        <v>288</v>
      </c>
      <c r="M39" s="50"/>
      <c r="N39" s="63" t="s">
        <v>288</v>
      </c>
      <c r="O39" s="50"/>
      <c r="P39" s="63" t="s">
        <v>288</v>
      </c>
      <c r="Q39" s="50"/>
      <c r="R39" s="63" t="s">
        <v>288</v>
      </c>
      <c r="S39" s="50"/>
      <c r="T39" s="63" t="s">
        <v>288</v>
      </c>
      <c r="U39" s="50"/>
      <c r="V39" s="63" t="s">
        <v>288</v>
      </c>
      <c r="W39" s="50"/>
      <c r="X39" s="63" t="s">
        <v>288</v>
      </c>
      <c r="Y39" s="50"/>
      <c r="Z39" s="82">
        <v>3</v>
      </c>
      <c r="AA39" s="83">
        <f>SUM(G39+I39+K39+M39+O39+Q39+S39+U39+W39+Y39)</f>
        <v>9</v>
      </c>
      <c r="AB39" s="84">
        <v>37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75"/>
      <c r="C40" s="77"/>
      <c r="D40" s="79"/>
      <c r="E40" s="79"/>
      <c r="F40" s="64"/>
      <c r="G40" s="48"/>
      <c r="H40" s="64"/>
      <c r="I40" s="48"/>
      <c r="J40" s="64"/>
      <c r="K40" s="48" t="s">
        <v>304</v>
      </c>
      <c r="L40" s="64"/>
      <c r="M40" s="48"/>
      <c r="N40" s="64"/>
      <c r="O40" s="48"/>
      <c r="P40" s="64"/>
      <c r="Q40" s="48"/>
      <c r="R40" s="64"/>
      <c r="S40" s="48"/>
      <c r="T40" s="64"/>
      <c r="U40" s="48"/>
      <c r="V40" s="64"/>
      <c r="W40" s="48"/>
      <c r="X40" s="64"/>
      <c r="Y40" s="48"/>
      <c r="Z40" s="66"/>
      <c r="AA40" s="68"/>
      <c r="AB40" s="70"/>
      <c r="AC40" s="21"/>
      <c r="AD40" s="21"/>
      <c r="AE40" s="21"/>
      <c r="AF40" s="21"/>
      <c r="AG40" s="21"/>
      <c r="AH40" s="21"/>
    </row>
    <row r="41" spans="2:34" ht="12.75" customHeight="1" thickTop="1">
      <c r="B41" s="74">
        <v>18</v>
      </c>
      <c r="C41" s="76" t="str">
        <f>VLOOKUP(B41,'пр.взв'!B41:E64,2,FALSE)</f>
        <v>АСТАХОВ Илья Евгеньевич</v>
      </c>
      <c r="D41" s="78" t="str">
        <f>VLOOKUP(B41,'пр.взв'!B41:F120,3,FALSE)</f>
        <v>15.09.1996 1р</v>
      </c>
      <c r="E41" s="80" t="str">
        <f>VLOOKUP(B41,'пр.взв'!B41:G120,4,FALSE)</f>
        <v>ЦФО, Рязанская обл.</v>
      </c>
      <c r="F41" s="63">
        <v>17</v>
      </c>
      <c r="G41" s="50">
        <v>3</v>
      </c>
      <c r="H41" s="63">
        <v>20</v>
      </c>
      <c r="I41" s="50">
        <v>3</v>
      </c>
      <c r="J41" s="63" t="s">
        <v>288</v>
      </c>
      <c r="K41" s="50"/>
      <c r="L41" s="63" t="s">
        <v>288</v>
      </c>
      <c r="M41" s="50"/>
      <c r="N41" s="63" t="s">
        <v>288</v>
      </c>
      <c r="O41" s="50"/>
      <c r="P41" s="63" t="s">
        <v>288</v>
      </c>
      <c r="Q41" s="50"/>
      <c r="R41" s="63" t="s">
        <v>288</v>
      </c>
      <c r="S41" s="50"/>
      <c r="T41" s="63" t="s">
        <v>288</v>
      </c>
      <c r="U41" s="50"/>
      <c r="V41" s="63" t="s">
        <v>288</v>
      </c>
      <c r="W41" s="50"/>
      <c r="X41" s="63" t="s">
        <v>288</v>
      </c>
      <c r="Y41" s="50"/>
      <c r="Z41" s="82">
        <v>2</v>
      </c>
      <c r="AA41" s="83">
        <f>SUM(G41+I41+K41+M41+O41+Q41+S41+U41+W41+Y41)</f>
        <v>6</v>
      </c>
      <c r="AB41" s="84">
        <v>44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75"/>
      <c r="C42" s="77"/>
      <c r="D42" s="79"/>
      <c r="E42" s="81"/>
      <c r="F42" s="64"/>
      <c r="G42" s="48"/>
      <c r="H42" s="64"/>
      <c r="I42" s="48"/>
      <c r="J42" s="64"/>
      <c r="K42" s="48"/>
      <c r="L42" s="64"/>
      <c r="M42" s="48"/>
      <c r="N42" s="64"/>
      <c r="O42" s="48"/>
      <c r="P42" s="64"/>
      <c r="Q42" s="48"/>
      <c r="R42" s="64"/>
      <c r="S42" s="48"/>
      <c r="T42" s="64"/>
      <c r="U42" s="48"/>
      <c r="V42" s="64"/>
      <c r="W42" s="48"/>
      <c r="X42" s="64"/>
      <c r="Y42" s="48"/>
      <c r="Z42" s="66"/>
      <c r="AA42" s="68"/>
      <c r="AB42" s="70"/>
      <c r="AC42" s="21"/>
      <c r="AD42" s="21"/>
      <c r="AE42" s="21"/>
      <c r="AF42" s="21"/>
      <c r="AG42" s="21"/>
      <c r="AH42" s="21"/>
    </row>
    <row r="43" spans="2:34" ht="12.75" customHeight="1" thickTop="1">
      <c r="B43" s="74">
        <v>19</v>
      </c>
      <c r="C43" s="76" t="str">
        <f>VLOOKUP(B43,'пр.взв'!B43:E66,2,FALSE)</f>
        <v>ЩУКИН Дмитрий Сергеевич</v>
      </c>
      <c r="D43" s="78" t="str">
        <f>VLOOKUP(B43,'пр.взв'!B43:F122,3,FALSE)</f>
        <v>24.02.1996, КМС</v>
      </c>
      <c r="E43" s="78" t="str">
        <f>VLOOKUP(B43,'пр.взв'!B43:G122,4,FALSE)</f>
        <v>ПФО, Чувашская Р., Чебоксары</v>
      </c>
      <c r="F43" s="63">
        <v>20</v>
      </c>
      <c r="G43" s="50">
        <v>3</v>
      </c>
      <c r="H43" s="63">
        <v>17</v>
      </c>
      <c r="I43" s="50">
        <v>1</v>
      </c>
      <c r="J43" s="63">
        <v>21</v>
      </c>
      <c r="K43" s="50">
        <v>4</v>
      </c>
      <c r="L43" s="63" t="s">
        <v>288</v>
      </c>
      <c r="M43" s="50"/>
      <c r="N43" s="63" t="s">
        <v>288</v>
      </c>
      <c r="O43" s="50"/>
      <c r="P43" s="63" t="s">
        <v>288</v>
      </c>
      <c r="Q43" s="50"/>
      <c r="R43" s="63" t="s">
        <v>288</v>
      </c>
      <c r="S43" s="50"/>
      <c r="T43" s="63" t="s">
        <v>288</v>
      </c>
      <c r="U43" s="50"/>
      <c r="V43" s="63" t="s">
        <v>288</v>
      </c>
      <c r="W43" s="50"/>
      <c r="X43" s="63" t="s">
        <v>288</v>
      </c>
      <c r="Y43" s="50"/>
      <c r="Z43" s="82">
        <v>3</v>
      </c>
      <c r="AA43" s="83">
        <f>SUM(G43+I43+K43+M43+O43+Q43+S43+U43+W43+Y43)</f>
        <v>8</v>
      </c>
      <c r="AB43" s="84">
        <v>35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75"/>
      <c r="C44" s="77"/>
      <c r="D44" s="79"/>
      <c r="E44" s="79"/>
      <c r="F44" s="64"/>
      <c r="G44" s="48"/>
      <c r="H44" s="64"/>
      <c r="I44" s="48"/>
      <c r="J44" s="64"/>
      <c r="K44" s="48" t="s">
        <v>305</v>
      </c>
      <c r="L44" s="64"/>
      <c r="M44" s="48"/>
      <c r="N44" s="64"/>
      <c r="O44" s="48"/>
      <c r="P44" s="64"/>
      <c r="Q44" s="48"/>
      <c r="R44" s="64"/>
      <c r="S44" s="48"/>
      <c r="T44" s="64"/>
      <c r="U44" s="48"/>
      <c r="V44" s="64"/>
      <c r="W44" s="48"/>
      <c r="X44" s="64"/>
      <c r="Y44" s="48"/>
      <c r="Z44" s="66"/>
      <c r="AA44" s="68"/>
      <c r="AB44" s="70"/>
      <c r="AC44" s="21"/>
      <c r="AD44" s="21"/>
      <c r="AE44" s="21"/>
      <c r="AF44" s="21"/>
      <c r="AG44" s="21"/>
      <c r="AH44" s="21"/>
    </row>
    <row r="45" spans="2:34" ht="12.75" customHeight="1" thickTop="1">
      <c r="B45" s="74">
        <v>20</v>
      </c>
      <c r="C45" s="76" t="str">
        <f>VLOOKUP(B45,'пр.взв'!B45:E68,2,FALSE)</f>
        <v>ШЕХОВЦЕВ Евгений Андреевич</v>
      </c>
      <c r="D45" s="78" t="str">
        <f>VLOOKUP(B45,'пр.взв'!B45:F124,3,FALSE)</f>
        <v>17.07.1996, 1р</v>
      </c>
      <c r="E45" s="80" t="str">
        <f>VLOOKUP(B45,'пр.взв'!B45:G124,4,FALSE)</f>
        <v>ЮФО, Ростовская обл.</v>
      </c>
      <c r="F45" s="63">
        <v>19</v>
      </c>
      <c r="G45" s="50">
        <v>1</v>
      </c>
      <c r="H45" s="63">
        <v>18</v>
      </c>
      <c r="I45" s="50">
        <v>2</v>
      </c>
      <c r="J45" s="63">
        <v>24</v>
      </c>
      <c r="K45" s="50">
        <v>3</v>
      </c>
      <c r="L45" s="63" t="s">
        <v>288</v>
      </c>
      <c r="M45" s="50"/>
      <c r="N45" s="63" t="s">
        <v>288</v>
      </c>
      <c r="O45" s="50"/>
      <c r="P45" s="63" t="s">
        <v>288</v>
      </c>
      <c r="Q45" s="50"/>
      <c r="R45" s="63" t="s">
        <v>288</v>
      </c>
      <c r="S45" s="50"/>
      <c r="T45" s="63" t="s">
        <v>288</v>
      </c>
      <c r="U45" s="50"/>
      <c r="V45" s="63" t="s">
        <v>288</v>
      </c>
      <c r="W45" s="50"/>
      <c r="X45" s="63" t="s">
        <v>288</v>
      </c>
      <c r="Y45" s="50"/>
      <c r="Z45" s="82">
        <v>3</v>
      </c>
      <c r="AA45" s="83">
        <f>SUM(G45+I45+K45+M45+O45+Q45+S45+U45+W45+Y45)</f>
        <v>6</v>
      </c>
      <c r="AB45" s="84">
        <v>26</v>
      </c>
      <c r="AC45" s="21"/>
      <c r="AD45" s="21"/>
      <c r="AE45" s="21"/>
      <c r="AF45" s="21"/>
      <c r="AG45" s="21"/>
      <c r="AH45" s="21"/>
    </row>
    <row r="46" spans="2:34" ht="12.75" customHeight="1" thickBot="1">
      <c r="B46" s="75"/>
      <c r="C46" s="77"/>
      <c r="D46" s="79"/>
      <c r="E46" s="81"/>
      <c r="F46" s="64"/>
      <c r="G46" s="48"/>
      <c r="H46" s="64"/>
      <c r="I46" s="48"/>
      <c r="J46" s="64"/>
      <c r="K46" s="48"/>
      <c r="L46" s="64"/>
      <c r="M46" s="48"/>
      <c r="N46" s="64"/>
      <c r="O46" s="48"/>
      <c r="P46" s="64"/>
      <c r="Q46" s="48"/>
      <c r="R46" s="64"/>
      <c r="S46" s="48"/>
      <c r="T46" s="64"/>
      <c r="U46" s="48"/>
      <c r="V46" s="64"/>
      <c r="W46" s="48"/>
      <c r="X46" s="64"/>
      <c r="Y46" s="48"/>
      <c r="Z46" s="66"/>
      <c r="AA46" s="68"/>
      <c r="AB46" s="70"/>
      <c r="AC46" s="21"/>
      <c r="AD46" s="21"/>
      <c r="AE46" s="21"/>
      <c r="AF46" s="21"/>
      <c r="AG46" s="21"/>
      <c r="AH46" s="21"/>
    </row>
    <row r="47" spans="2:34" ht="12.75" customHeight="1" thickTop="1">
      <c r="B47" s="74">
        <v>21</v>
      </c>
      <c r="C47" s="76" t="str">
        <f>VLOOKUP(B47,'пр.взв'!B47:E70,2,FALSE)</f>
        <v>БЕЗДОРОВНИКОВ Иван Петрович</v>
      </c>
      <c r="D47" s="78" t="str">
        <f>VLOOKUP(B47,'пр.взв'!B47:F126,3,FALSE)</f>
        <v>10.07.1996, 1р</v>
      </c>
      <c r="E47" s="78" t="str">
        <f>VLOOKUP(B47,'пр.взв'!B47:G126,4,FALSE)</f>
        <v>ПФО, Самарская, Самара</v>
      </c>
      <c r="F47" s="63">
        <v>22</v>
      </c>
      <c r="G47" s="50">
        <v>1</v>
      </c>
      <c r="H47" s="63">
        <v>23</v>
      </c>
      <c r="I47" s="61">
        <v>2.5</v>
      </c>
      <c r="J47" s="63">
        <v>19</v>
      </c>
      <c r="K47" s="50">
        <v>0</v>
      </c>
      <c r="L47" s="63">
        <v>13</v>
      </c>
      <c r="M47" s="50">
        <v>0</v>
      </c>
      <c r="N47" s="63">
        <v>27</v>
      </c>
      <c r="O47" s="50">
        <v>3</v>
      </c>
      <c r="P47" s="63" t="s">
        <v>288</v>
      </c>
      <c r="Q47" s="50"/>
      <c r="R47" s="63" t="s">
        <v>288</v>
      </c>
      <c r="S47" s="50"/>
      <c r="T47" s="63" t="s">
        <v>288</v>
      </c>
      <c r="U47" s="50"/>
      <c r="V47" s="63" t="s">
        <v>288</v>
      </c>
      <c r="W47" s="50"/>
      <c r="X47" s="63" t="s">
        <v>288</v>
      </c>
      <c r="Y47" s="50"/>
      <c r="Z47" s="82">
        <v>5</v>
      </c>
      <c r="AA47" s="85">
        <f>SUM(G47+I47+K47+M47+O47+Q47+S47+U47+W47+Y47)</f>
        <v>6.5</v>
      </c>
      <c r="AB47" s="84">
        <v>9</v>
      </c>
      <c r="AC47" s="21"/>
      <c r="AD47" s="21"/>
      <c r="AE47" s="21"/>
      <c r="AF47" s="21"/>
      <c r="AG47" s="21"/>
      <c r="AH47" s="21"/>
    </row>
    <row r="48" spans="2:34" ht="12.75" customHeight="1" thickBot="1">
      <c r="B48" s="75"/>
      <c r="C48" s="77"/>
      <c r="D48" s="79"/>
      <c r="E48" s="79"/>
      <c r="F48" s="64"/>
      <c r="G48" s="48"/>
      <c r="H48" s="64"/>
      <c r="I48" s="48"/>
      <c r="J48" s="64"/>
      <c r="K48" s="48" t="s">
        <v>305</v>
      </c>
      <c r="L48" s="64"/>
      <c r="M48" s="48" t="s">
        <v>308</v>
      </c>
      <c r="N48" s="64"/>
      <c r="O48" s="48"/>
      <c r="P48" s="64"/>
      <c r="Q48" s="48"/>
      <c r="R48" s="64"/>
      <c r="S48" s="48"/>
      <c r="T48" s="64"/>
      <c r="U48" s="48"/>
      <c r="V48" s="64"/>
      <c r="W48" s="48"/>
      <c r="X48" s="64"/>
      <c r="Y48" s="48"/>
      <c r="Z48" s="66"/>
      <c r="AA48" s="86"/>
      <c r="AB48" s="70"/>
      <c r="AC48" s="21"/>
      <c r="AD48" s="21"/>
      <c r="AE48" s="21"/>
      <c r="AF48" s="21"/>
      <c r="AG48" s="21"/>
      <c r="AH48" s="21"/>
    </row>
    <row r="49" spans="2:34" ht="12.75" customHeight="1" thickTop="1">
      <c r="B49" s="74">
        <v>22</v>
      </c>
      <c r="C49" s="76" t="str">
        <f>VLOOKUP(B49,'пр.взв'!B49:E72,2,FALSE)</f>
        <v>НЕЩЕГЛОТОВ Илья Алексеевич</v>
      </c>
      <c r="D49" s="78" t="str">
        <f>VLOOKUP(B49,'пр.взв'!B49:F128,3,FALSE)</f>
        <v>16.02.1996, 1р</v>
      </c>
      <c r="E49" s="80" t="str">
        <f>VLOOKUP(B49,'пр.взв'!B49:G128,4,FALSE)</f>
        <v>ПФО, Пензенская, Д</v>
      </c>
      <c r="F49" s="63">
        <v>21</v>
      </c>
      <c r="G49" s="50">
        <v>3</v>
      </c>
      <c r="H49" s="63">
        <v>24</v>
      </c>
      <c r="I49" s="50">
        <v>3</v>
      </c>
      <c r="J49" s="63" t="s">
        <v>288</v>
      </c>
      <c r="K49" s="50"/>
      <c r="L49" s="63" t="s">
        <v>288</v>
      </c>
      <c r="M49" s="50"/>
      <c r="N49" s="63" t="s">
        <v>288</v>
      </c>
      <c r="O49" s="50"/>
      <c r="P49" s="63" t="s">
        <v>288</v>
      </c>
      <c r="Q49" s="50"/>
      <c r="R49" s="63" t="s">
        <v>288</v>
      </c>
      <c r="S49" s="50"/>
      <c r="T49" s="63" t="s">
        <v>288</v>
      </c>
      <c r="U49" s="50"/>
      <c r="V49" s="63" t="s">
        <v>288</v>
      </c>
      <c r="W49" s="50"/>
      <c r="X49" s="63" t="s">
        <v>288</v>
      </c>
      <c r="Y49" s="50"/>
      <c r="Z49" s="82">
        <v>2</v>
      </c>
      <c r="AA49" s="83">
        <f>SUM(G49+I49+K49+M49+O49+Q49+S49+U49+W49+Y49)</f>
        <v>6</v>
      </c>
      <c r="AB49" s="84">
        <v>43</v>
      </c>
      <c r="AC49" s="21"/>
      <c r="AD49" s="21"/>
      <c r="AE49" s="21"/>
      <c r="AF49" s="21"/>
      <c r="AG49" s="21"/>
      <c r="AH49" s="21"/>
    </row>
    <row r="50" spans="2:34" ht="12.75" customHeight="1" thickBot="1">
      <c r="B50" s="75"/>
      <c r="C50" s="77"/>
      <c r="D50" s="79"/>
      <c r="E50" s="81"/>
      <c r="F50" s="64"/>
      <c r="G50" s="48"/>
      <c r="H50" s="64"/>
      <c r="I50" s="48"/>
      <c r="J50" s="64"/>
      <c r="K50" s="48"/>
      <c r="L50" s="64"/>
      <c r="M50" s="48"/>
      <c r="N50" s="64"/>
      <c r="O50" s="48"/>
      <c r="P50" s="64"/>
      <c r="Q50" s="48"/>
      <c r="R50" s="64"/>
      <c r="S50" s="48"/>
      <c r="T50" s="64"/>
      <c r="U50" s="48"/>
      <c r="V50" s="64"/>
      <c r="W50" s="48"/>
      <c r="X50" s="64"/>
      <c r="Y50" s="48"/>
      <c r="Z50" s="66"/>
      <c r="AA50" s="68"/>
      <c r="AB50" s="70"/>
      <c r="AC50" s="21"/>
      <c r="AD50" s="21"/>
      <c r="AE50" s="21"/>
      <c r="AF50" s="21"/>
      <c r="AG50" s="21"/>
      <c r="AH50" s="21"/>
    </row>
    <row r="51" spans="2:34" ht="12.75" customHeight="1" thickTop="1">
      <c r="B51" s="74">
        <v>23</v>
      </c>
      <c r="C51" s="76" t="str">
        <f>VLOOKUP(B51,'пр.взв'!B51:E74,2,FALSE)</f>
        <v>ЯКИМОВ Степан Юрьевич</v>
      </c>
      <c r="D51" s="78" t="str">
        <f>VLOOKUP(B51,'пр.взв'!B51:F130,3,FALSE)</f>
        <v>25.02.1996 1р</v>
      </c>
      <c r="E51" s="78" t="str">
        <f>VLOOKUP(B51,'пр.взв'!B51:G130,4,FALSE)</f>
        <v>Москва</v>
      </c>
      <c r="F51" s="63">
        <v>24</v>
      </c>
      <c r="G51" s="50">
        <v>3</v>
      </c>
      <c r="H51" s="63">
        <v>21</v>
      </c>
      <c r="I51" s="50">
        <v>3</v>
      </c>
      <c r="J51" s="63" t="s">
        <v>288</v>
      </c>
      <c r="K51" s="50"/>
      <c r="L51" s="63" t="s">
        <v>288</v>
      </c>
      <c r="M51" s="50"/>
      <c r="N51" s="63" t="s">
        <v>288</v>
      </c>
      <c r="O51" s="50"/>
      <c r="P51" s="63" t="s">
        <v>288</v>
      </c>
      <c r="Q51" s="50"/>
      <c r="R51" s="63" t="s">
        <v>288</v>
      </c>
      <c r="S51" s="50"/>
      <c r="T51" s="63" t="s">
        <v>288</v>
      </c>
      <c r="U51" s="50"/>
      <c r="V51" s="63" t="s">
        <v>288</v>
      </c>
      <c r="W51" s="50"/>
      <c r="X51" s="63" t="s">
        <v>288</v>
      </c>
      <c r="Y51" s="50"/>
      <c r="Z51" s="82">
        <v>2</v>
      </c>
      <c r="AA51" s="83">
        <f>SUM(G51+I51+K51+M51+O51+Q51+S51+U51+W51+Y51)</f>
        <v>6</v>
      </c>
      <c r="AB51" s="84">
        <v>42</v>
      </c>
      <c r="AC51" s="21"/>
      <c r="AD51" s="21"/>
      <c r="AE51" s="21"/>
      <c r="AF51" s="21"/>
      <c r="AG51" s="21"/>
      <c r="AH51" s="21"/>
    </row>
    <row r="52" spans="2:34" ht="12.75" customHeight="1" thickBot="1">
      <c r="B52" s="75"/>
      <c r="C52" s="77"/>
      <c r="D52" s="79"/>
      <c r="E52" s="79"/>
      <c r="F52" s="64"/>
      <c r="G52" s="48"/>
      <c r="H52" s="64"/>
      <c r="I52" s="48"/>
      <c r="J52" s="64"/>
      <c r="K52" s="48"/>
      <c r="L52" s="64"/>
      <c r="M52" s="48"/>
      <c r="N52" s="64"/>
      <c r="O52" s="48"/>
      <c r="P52" s="64"/>
      <c r="Q52" s="48"/>
      <c r="R52" s="64"/>
      <c r="S52" s="48"/>
      <c r="T52" s="64"/>
      <c r="U52" s="48"/>
      <c r="V52" s="64"/>
      <c r="W52" s="48"/>
      <c r="X52" s="64"/>
      <c r="Y52" s="48"/>
      <c r="Z52" s="66"/>
      <c r="AA52" s="68"/>
      <c r="AB52" s="70"/>
      <c r="AC52" s="21"/>
      <c r="AD52" s="21"/>
      <c r="AE52" s="21"/>
      <c r="AF52" s="21"/>
      <c r="AG52" s="21"/>
      <c r="AH52" s="21"/>
    </row>
    <row r="53" spans="2:34" ht="12.75" customHeight="1" thickTop="1">
      <c r="B53" s="74">
        <v>24</v>
      </c>
      <c r="C53" s="76" t="str">
        <f>VLOOKUP(B53,'пр.взв'!B53:E76,2,FALSE)</f>
        <v>КАЛУНЦ Артем Ервандович </v>
      </c>
      <c r="D53" s="78" t="str">
        <f>VLOOKUP(B53,'пр.взв'!B53:F132,3,FALSE)</f>
        <v>29.04.1996 КМС </v>
      </c>
      <c r="E53" s="80" t="str">
        <f>VLOOKUP(B53,'пр.взв'!B53:G132,4,FALSE)</f>
        <v>ЮФО, Краснодарский, Армавир МО</v>
      </c>
      <c r="F53" s="63">
        <v>23</v>
      </c>
      <c r="G53" s="50">
        <v>2</v>
      </c>
      <c r="H53" s="63">
        <v>22</v>
      </c>
      <c r="I53" s="50">
        <v>1</v>
      </c>
      <c r="J53" s="63">
        <v>20</v>
      </c>
      <c r="K53" s="50">
        <v>1</v>
      </c>
      <c r="L53" s="63">
        <v>15</v>
      </c>
      <c r="M53" s="50">
        <v>2</v>
      </c>
      <c r="N53" s="63">
        <v>28</v>
      </c>
      <c r="O53" s="50">
        <v>2</v>
      </c>
      <c r="P53" s="63">
        <v>1</v>
      </c>
      <c r="Q53" s="50">
        <v>3</v>
      </c>
      <c r="R53" s="63" t="s">
        <v>288</v>
      </c>
      <c r="S53" s="50"/>
      <c r="T53" s="63" t="s">
        <v>288</v>
      </c>
      <c r="U53" s="50"/>
      <c r="V53" s="63" t="s">
        <v>288</v>
      </c>
      <c r="W53" s="50"/>
      <c r="X53" s="63" t="s">
        <v>288</v>
      </c>
      <c r="Y53" s="50"/>
      <c r="Z53" s="82">
        <v>6</v>
      </c>
      <c r="AA53" s="83">
        <f>SUM(G53+I53+K53+M53+O53+Q53+S53+U53+W53+Y53)</f>
        <v>11</v>
      </c>
      <c r="AB53" s="84">
        <v>6</v>
      </c>
      <c r="AC53" s="21"/>
      <c r="AD53" s="21"/>
      <c r="AE53" s="21"/>
      <c r="AF53" s="21"/>
      <c r="AG53" s="21"/>
      <c r="AH53" s="21"/>
    </row>
    <row r="54" spans="2:34" ht="12.75" customHeight="1" thickBot="1">
      <c r="B54" s="75"/>
      <c r="C54" s="77"/>
      <c r="D54" s="79"/>
      <c r="E54" s="81"/>
      <c r="F54" s="64"/>
      <c r="G54" s="48"/>
      <c r="H54" s="64"/>
      <c r="I54" s="48"/>
      <c r="J54" s="64"/>
      <c r="K54" s="48"/>
      <c r="L54" s="64"/>
      <c r="M54" s="48"/>
      <c r="N54" s="64"/>
      <c r="O54" s="48"/>
      <c r="P54" s="64"/>
      <c r="Q54" s="48"/>
      <c r="R54" s="64"/>
      <c r="S54" s="48"/>
      <c r="T54" s="64"/>
      <c r="U54" s="48"/>
      <c r="V54" s="64"/>
      <c r="W54" s="48"/>
      <c r="X54" s="64"/>
      <c r="Y54" s="48"/>
      <c r="Z54" s="66"/>
      <c r="AA54" s="68"/>
      <c r="AB54" s="70"/>
      <c r="AC54" s="21"/>
      <c r="AD54" s="21"/>
      <c r="AE54" s="21"/>
      <c r="AF54" s="21"/>
      <c r="AG54" s="21"/>
      <c r="AH54" s="21"/>
    </row>
    <row r="55" spans="2:34" ht="12.75" customHeight="1" thickTop="1">
      <c r="B55" s="74">
        <v>25</v>
      </c>
      <c r="C55" s="76" t="str">
        <f>VLOOKUP(B55,'пр.взв'!B55:E78,2,FALSE)</f>
        <v>ФЕДОРОВ Александр Нестерович</v>
      </c>
      <c r="D55" s="78" t="str">
        <f>VLOOKUP(B55,'пр.взв'!B55:F134,3,FALSE)</f>
        <v>24.03.1997, 1р</v>
      </c>
      <c r="E55" s="78" t="str">
        <f>VLOOKUP(B55,'пр.взв'!B55:G134,4,FALSE)</f>
        <v>ПФО, Чувашская Р., Чебоксары</v>
      </c>
      <c r="F55" s="63">
        <v>26</v>
      </c>
      <c r="G55" s="50">
        <v>4</v>
      </c>
      <c r="H55" s="63">
        <v>27</v>
      </c>
      <c r="I55" s="50">
        <v>4</v>
      </c>
      <c r="J55" s="63" t="s">
        <v>288</v>
      </c>
      <c r="K55" s="50"/>
      <c r="L55" s="63" t="s">
        <v>288</v>
      </c>
      <c r="M55" s="50"/>
      <c r="N55" s="63" t="s">
        <v>288</v>
      </c>
      <c r="O55" s="50"/>
      <c r="P55" s="63" t="s">
        <v>288</v>
      </c>
      <c r="Q55" s="50"/>
      <c r="R55" s="63" t="s">
        <v>288</v>
      </c>
      <c r="S55" s="50"/>
      <c r="T55" s="63" t="s">
        <v>288</v>
      </c>
      <c r="U55" s="50"/>
      <c r="V55" s="63" t="s">
        <v>288</v>
      </c>
      <c r="W55" s="50"/>
      <c r="X55" s="63" t="s">
        <v>288</v>
      </c>
      <c r="Y55" s="50"/>
      <c r="Z55" s="82">
        <v>2</v>
      </c>
      <c r="AA55" s="83">
        <f>SUM(G55+I55+K55+M55+O55+Q55+S55+U55+W55+Y55)</f>
        <v>8</v>
      </c>
      <c r="AB55" s="84">
        <v>56</v>
      </c>
      <c r="AC55" s="21"/>
      <c r="AD55" s="21"/>
      <c r="AE55" s="21"/>
      <c r="AF55" s="21"/>
      <c r="AG55" s="21"/>
      <c r="AH55" s="21"/>
    </row>
    <row r="56" spans="2:34" ht="12.75" customHeight="1" thickBot="1">
      <c r="B56" s="75"/>
      <c r="C56" s="77"/>
      <c r="D56" s="79"/>
      <c r="E56" s="79"/>
      <c r="F56" s="64"/>
      <c r="G56" s="48" t="s">
        <v>277</v>
      </c>
      <c r="H56" s="64"/>
      <c r="I56" s="48" t="s">
        <v>286</v>
      </c>
      <c r="J56" s="64"/>
      <c r="K56" s="48"/>
      <c r="L56" s="64"/>
      <c r="M56" s="48"/>
      <c r="N56" s="64"/>
      <c r="O56" s="48"/>
      <c r="P56" s="64"/>
      <c r="Q56" s="48"/>
      <c r="R56" s="64"/>
      <c r="S56" s="48"/>
      <c r="T56" s="64"/>
      <c r="U56" s="48"/>
      <c r="V56" s="64"/>
      <c r="W56" s="48"/>
      <c r="X56" s="64"/>
      <c r="Y56" s="48"/>
      <c r="Z56" s="66"/>
      <c r="AA56" s="68"/>
      <c r="AB56" s="70"/>
      <c r="AC56" s="21"/>
      <c r="AD56" s="21"/>
      <c r="AE56" s="21"/>
      <c r="AF56" s="21"/>
      <c r="AG56" s="21"/>
      <c r="AH56" s="21"/>
    </row>
    <row r="57" spans="2:34" ht="12.75" customHeight="1" thickTop="1">
      <c r="B57" s="74">
        <v>26</v>
      </c>
      <c r="C57" s="76" t="str">
        <f>VLOOKUP(B57,'пр.взв'!B57:E80,2,FALSE)</f>
        <v>САМОДЕЛКИНИ Вячеслав Евгеньевич</v>
      </c>
      <c r="D57" s="78" t="str">
        <f>VLOOKUP(B57,'пр.взв'!B57:F136,3,FALSE)</f>
        <v>16.09.1996 1р</v>
      </c>
      <c r="E57" s="80" t="str">
        <f>VLOOKUP(B57,'пр.взв'!B57:G136,4,FALSE)</f>
        <v>ЮФО, Ростовская обл.</v>
      </c>
      <c r="F57" s="63">
        <v>25</v>
      </c>
      <c r="G57" s="50">
        <v>0</v>
      </c>
      <c r="H57" s="63">
        <v>29</v>
      </c>
      <c r="I57" s="50">
        <v>0</v>
      </c>
      <c r="J57" s="63">
        <v>27</v>
      </c>
      <c r="K57" s="50">
        <v>3</v>
      </c>
      <c r="L57" s="63">
        <v>28</v>
      </c>
      <c r="M57" s="50">
        <v>3</v>
      </c>
      <c r="N57" s="63" t="s">
        <v>288</v>
      </c>
      <c r="O57" s="50"/>
      <c r="P57" s="63" t="s">
        <v>288</v>
      </c>
      <c r="Q57" s="50"/>
      <c r="R57" s="63" t="s">
        <v>288</v>
      </c>
      <c r="S57" s="50"/>
      <c r="T57" s="63" t="s">
        <v>288</v>
      </c>
      <c r="U57" s="50"/>
      <c r="V57" s="63" t="s">
        <v>288</v>
      </c>
      <c r="W57" s="50"/>
      <c r="X57" s="63" t="s">
        <v>288</v>
      </c>
      <c r="Y57" s="50"/>
      <c r="Z57" s="82">
        <v>4</v>
      </c>
      <c r="AA57" s="83">
        <f>SUM(G57+I57+K57+M57+O57+Q57+S57+U57+W57+Y57)</f>
        <v>6</v>
      </c>
      <c r="AB57" s="84">
        <v>17</v>
      </c>
      <c r="AC57" s="21"/>
      <c r="AD57" s="21"/>
      <c r="AE57" s="21"/>
      <c r="AF57" s="21"/>
      <c r="AG57" s="21"/>
      <c r="AH57" s="21"/>
    </row>
    <row r="58" spans="2:34" ht="12.75" customHeight="1" thickBot="1">
      <c r="B58" s="75"/>
      <c r="C58" s="77"/>
      <c r="D58" s="79"/>
      <c r="E58" s="81"/>
      <c r="F58" s="64"/>
      <c r="G58" s="48" t="s">
        <v>277</v>
      </c>
      <c r="H58" s="64"/>
      <c r="I58" s="48" t="s">
        <v>287</v>
      </c>
      <c r="J58" s="64"/>
      <c r="K58" s="48"/>
      <c r="L58" s="64"/>
      <c r="M58" s="48"/>
      <c r="N58" s="64"/>
      <c r="O58" s="48"/>
      <c r="P58" s="64"/>
      <c r="Q58" s="48"/>
      <c r="R58" s="64"/>
      <c r="S58" s="48"/>
      <c r="T58" s="64"/>
      <c r="U58" s="48"/>
      <c r="V58" s="64"/>
      <c r="W58" s="48"/>
      <c r="X58" s="64"/>
      <c r="Y58" s="48"/>
      <c r="Z58" s="66"/>
      <c r="AA58" s="68"/>
      <c r="AB58" s="70"/>
      <c r="AC58" s="21"/>
      <c r="AD58" s="21"/>
      <c r="AE58" s="21"/>
      <c r="AF58" s="21"/>
      <c r="AG58" s="21"/>
      <c r="AH58" s="21"/>
    </row>
    <row r="59" spans="2:34" ht="12.75" customHeight="1" thickTop="1">
      <c r="B59" s="74">
        <v>27</v>
      </c>
      <c r="C59" s="76" t="str">
        <f>VLOOKUP(B59,'пр.взв'!B59:E82,2,FALSE)</f>
        <v>МАМАЕВ Эльбрус  Арславдинович</v>
      </c>
      <c r="D59" s="78" t="str">
        <f>VLOOKUP(B59,'пр.взв'!B59:F138,3,FALSE)</f>
        <v>08.10.1996 КМС</v>
      </c>
      <c r="E59" s="78" t="str">
        <f>VLOOKUP(B59,'пр.взв'!B59:G138,4,FALSE)</f>
        <v>СКФО, Р. Дагестан , г. Махачкала</v>
      </c>
      <c r="F59" s="63">
        <v>28</v>
      </c>
      <c r="G59" s="50">
        <v>3</v>
      </c>
      <c r="H59" s="63">
        <v>25</v>
      </c>
      <c r="I59" s="50">
        <v>0</v>
      </c>
      <c r="J59" s="63">
        <v>26</v>
      </c>
      <c r="K59" s="61">
        <v>2.5</v>
      </c>
      <c r="L59" s="63" t="s">
        <v>300</v>
      </c>
      <c r="M59" s="50"/>
      <c r="N59" s="63">
        <v>21</v>
      </c>
      <c r="O59" s="50">
        <v>2</v>
      </c>
      <c r="P59" s="63">
        <v>2</v>
      </c>
      <c r="Q59" s="50">
        <v>4</v>
      </c>
      <c r="R59" s="63" t="s">
        <v>288</v>
      </c>
      <c r="S59" s="50"/>
      <c r="T59" s="63" t="s">
        <v>288</v>
      </c>
      <c r="U59" s="50"/>
      <c r="V59" s="63" t="s">
        <v>288</v>
      </c>
      <c r="W59" s="50"/>
      <c r="X59" s="63" t="s">
        <v>288</v>
      </c>
      <c r="Y59" s="50"/>
      <c r="Z59" s="82">
        <v>6</v>
      </c>
      <c r="AA59" s="120">
        <f>SUM(G59+I59+K59+M59+O59+Q59+S59+U59+W59+Y59)</f>
        <v>11.5</v>
      </c>
      <c r="AB59" s="84">
        <v>7</v>
      </c>
      <c r="AC59" s="21"/>
      <c r="AD59" s="21"/>
      <c r="AE59" s="21"/>
      <c r="AF59" s="21"/>
      <c r="AG59" s="21"/>
      <c r="AH59" s="21"/>
    </row>
    <row r="60" spans="2:34" ht="12.75" customHeight="1" thickBot="1">
      <c r="B60" s="75"/>
      <c r="C60" s="77"/>
      <c r="D60" s="79"/>
      <c r="E60" s="79"/>
      <c r="F60" s="64"/>
      <c r="G60" s="48"/>
      <c r="H60" s="64"/>
      <c r="I60" s="48" t="s">
        <v>286</v>
      </c>
      <c r="J60" s="64"/>
      <c r="K60" s="48"/>
      <c r="L60" s="64"/>
      <c r="M60" s="48"/>
      <c r="N60" s="64"/>
      <c r="O60" s="48"/>
      <c r="P60" s="64"/>
      <c r="Q60" s="48"/>
      <c r="R60" s="64"/>
      <c r="S60" s="48"/>
      <c r="T60" s="64"/>
      <c r="U60" s="48"/>
      <c r="V60" s="64"/>
      <c r="W60" s="48"/>
      <c r="X60" s="64"/>
      <c r="Y60" s="48"/>
      <c r="Z60" s="66"/>
      <c r="AA60" s="121"/>
      <c r="AB60" s="70"/>
      <c r="AC60" s="21"/>
      <c r="AD60" s="21"/>
      <c r="AE60" s="21"/>
      <c r="AF60" s="21"/>
      <c r="AG60" s="21"/>
      <c r="AH60" s="21"/>
    </row>
    <row r="61" spans="2:40" ht="12.75" customHeight="1" thickTop="1">
      <c r="B61" s="74">
        <v>28</v>
      </c>
      <c r="C61" s="76" t="str">
        <f>VLOOKUP(B61,'пр.взв'!B61:E84,2,FALSE)</f>
        <v>ТАШЛАНОВ Даниил Иванович</v>
      </c>
      <c r="D61" s="78" t="str">
        <f>VLOOKUP(B61,'пр.взв'!B61:F140,3,FALSE)</f>
        <v>03.02.1998 КМС</v>
      </c>
      <c r="E61" s="80" t="str">
        <f>VLOOKUP(B61,'пр.взв'!B61:G140,4,FALSE)</f>
        <v>ПФО, Оренбургская обл., Бузулук</v>
      </c>
      <c r="F61" s="63">
        <v>27</v>
      </c>
      <c r="G61" s="50">
        <v>2</v>
      </c>
      <c r="H61" s="63" t="s">
        <v>271</v>
      </c>
      <c r="I61" s="50"/>
      <c r="J61" s="63">
        <v>29</v>
      </c>
      <c r="K61" s="50">
        <v>2</v>
      </c>
      <c r="L61" s="63">
        <v>26</v>
      </c>
      <c r="M61" s="50">
        <v>2</v>
      </c>
      <c r="N61" s="63">
        <v>24</v>
      </c>
      <c r="O61" s="50">
        <v>3</v>
      </c>
      <c r="P61" s="63" t="s">
        <v>288</v>
      </c>
      <c r="Q61" s="50"/>
      <c r="R61" s="63" t="s">
        <v>288</v>
      </c>
      <c r="S61" s="50"/>
      <c r="T61" s="63" t="s">
        <v>288</v>
      </c>
      <c r="U61" s="50"/>
      <c r="V61" s="63" t="s">
        <v>288</v>
      </c>
      <c r="W61" s="50"/>
      <c r="X61" s="63" t="s">
        <v>288</v>
      </c>
      <c r="Y61" s="50"/>
      <c r="Z61" s="82">
        <v>5</v>
      </c>
      <c r="AA61" s="83">
        <f>SUM(G61+I61+K61+M61+O61+Q61+S61+U61+W61+Y61)</f>
        <v>9</v>
      </c>
      <c r="AB61" s="84">
        <v>13</v>
      </c>
      <c r="AC61" s="21"/>
      <c r="AD61" s="21"/>
      <c r="AE61" s="21"/>
      <c r="AF61" s="21"/>
      <c r="AG61" s="21"/>
      <c r="AH61" s="45"/>
      <c r="AI61" s="46"/>
      <c r="AJ61" s="46"/>
      <c r="AK61" s="46"/>
      <c r="AL61" s="46"/>
      <c r="AM61" s="46"/>
      <c r="AN61" s="46"/>
    </row>
    <row r="62" spans="2:40" ht="12.75" customHeight="1" thickBot="1">
      <c r="B62" s="75"/>
      <c r="C62" s="77"/>
      <c r="D62" s="79"/>
      <c r="E62" s="81"/>
      <c r="F62" s="64"/>
      <c r="G62" s="48"/>
      <c r="H62" s="64"/>
      <c r="I62" s="48"/>
      <c r="J62" s="64"/>
      <c r="K62" s="48"/>
      <c r="L62" s="64"/>
      <c r="M62" s="48"/>
      <c r="N62" s="64"/>
      <c r="O62" s="48"/>
      <c r="P62" s="64"/>
      <c r="Q62" s="48"/>
      <c r="R62" s="64"/>
      <c r="S62" s="48"/>
      <c r="T62" s="64"/>
      <c r="U62" s="48"/>
      <c r="V62" s="64"/>
      <c r="W62" s="48"/>
      <c r="X62" s="64"/>
      <c r="Y62" s="48"/>
      <c r="Z62" s="66"/>
      <c r="AA62" s="68"/>
      <c r="AB62" s="70"/>
      <c r="AC62" s="21"/>
      <c r="AD62" s="21"/>
      <c r="AE62" s="21"/>
      <c r="AF62" s="21"/>
      <c r="AG62" s="21"/>
      <c r="AH62" s="138"/>
      <c r="AI62" s="138"/>
      <c r="AJ62" s="139"/>
      <c r="AK62" s="139"/>
      <c r="AL62" s="140"/>
      <c r="AM62" s="140"/>
      <c r="AN62" s="46"/>
    </row>
    <row r="63" spans="2:40" ht="12.75" customHeight="1" thickTop="1">
      <c r="B63" s="74">
        <v>29</v>
      </c>
      <c r="C63" s="76" t="str">
        <f>VLOOKUP(B63,'пр.взв'!B63:E86,2,FALSE)</f>
        <v>ГАГАЕВ Шамад Амирбекович</v>
      </c>
      <c r="D63" s="78" t="str">
        <f>VLOOKUP(B63,'пр.взв'!B63:F142,3,FALSE)</f>
        <v>23.08.1997, 1р</v>
      </c>
      <c r="E63" s="78" t="str">
        <f>VLOOKUP(B63,'пр.взв'!B63:G142,4,FALSE)</f>
        <v>ПФО, Самарская, Тольятти</v>
      </c>
      <c r="F63" s="63" t="s">
        <v>271</v>
      </c>
      <c r="G63" s="50"/>
      <c r="H63" s="63">
        <v>26</v>
      </c>
      <c r="I63" s="50">
        <v>4</v>
      </c>
      <c r="J63" s="63">
        <v>28</v>
      </c>
      <c r="K63" s="50">
        <v>3</v>
      </c>
      <c r="L63" s="63" t="s">
        <v>288</v>
      </c>
      <c r="M63" s="50"/>
      <c r="N63" s="63" t="s">
        <v>288</v>
      </c>
      <c r="O63" s="50"/>
      <c r="P63" s="63" t="s">
        <v>288</v>
      </c>
      <c r="Q63" s="50"/>
      <c r="R63" s="63" t="s">
        <v>288</v>
      </c>
      <c r="S63" s="50"/>
      <c r="T63" s="63" t="s">
        <v>288</v>
      </c>
      <c r="U63" s="50"/>
      <c r="V63" s="63" t="s">
        <v>288</v>
      </c>
      <c r="W63" s="50"/>
      <c r="X63" s="63" t="s">
        <v>288</v>
      </c>
      <c r="Y63" s="50"/>
      <c r="Z63" s="65">
        <v>3</v>
      </c>
      <c r="AA63" s="67">
        <f>SUM(G63+I63+K63+M63+O63+Q63+S63+U63+W63+Y63)</f>
        <v>7</v>
      </c>
      <c r="AB63" s="84">
        <v>30</v>
      </c>
      <c r="AC63" s="21"/>
      <c r="AD63" s="21"/>
      <c r="AE63" s="21"/>
      <c r="AF63" s="21"/>
      <c r="AG63" s="21"/>
      <c r="AH63" s="138"/>
      <c r="AI63" s="138"/>
      <c r="AJ63" s="139"/>
      <c r="AK63" s="139"/>
      <c r="AL63" s="140"/>
      <c r="AM63" s="140"/>
      <c r="AN63" s="46"/>
    </row>
    <row r="64" spans="2:40" ht="12.75" customHeight="1" thickBot="1">
      <c r="B64" s="75"/>
      <c r="C64" s="77"/>
      <c r="D64" s="79"/>
      <c r="E64" s="79"/>
      <c r="F64" s="64"/>
      <c r="G64" s="51"/>
      <c r="H64" s="64"/>
      <c r="I64" s="51" t="s">
        <v>287</v>
      </c>
      <c r="J64" s="64"/>
      <c r="K64" s="51"/>
      <c r="L64" s="64"/>
      <c r="M64" s="51"/>
      <c r="N64" s="64"/>
      <c r="O64" s="51"/>
      <c r="P64" s="64"/>
      <c r="Q64" s="51"/>
      <c r="R64" s="64"/>
      <c r="S64" s="51"/>
      <c r="T64" s="64"/>
      <c r="U64" s="51"/>
      <c r="V64" s="64"/>
      <c r="W64" s="51"/>
      <c r="X64" s="64"/>
      <c r="Y64" s="51"/>
      <c r="Z64" s="66"/>
      <c r="AA64" s="68"/>
      <c r="AB64" s="70"/>
      <c r="AC64" s="21"/>
      <c r="AD64" s="21"/>
      <c r="AE64" s="21"/>
      <c r="AF64" s="21"/>
      <c r="AG64" s="21"/>
      <c r="AH64" s="45"/>
      <c r="AI64" s="46"/>
      <c r="AJ64" s="46"/>
      <c r="AK64" s="46"/>
      <c r="AL64" s="46"/>
      <c r="AM64" s="46"/>
      <c r="AN64" s="46"/>
    </row>
    <row r="65" spans="2:40" ht="21" customHeight="1" thickBot="1" thickTop="1">
      <c r="B65" s="71" t="s">
        <v>314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thickTop="1">
      <c r="B66" s="74">
        <v>30</v>
      </c>
      <c r="C66" s="76" t="str">
        <f>VLOOKUP(B66,'пр.взв'!B65:E88,2,FALSE)</f>
        <v>КИЖАПКИН Матвей Сергеевич</v>
      </c>
      <c r="D66" s="78" t="str">
        <f>VLOOKUP(B66,'пр.взв'!B65:F144,3,FALSE)</f>
        <v>22.08.1996 КМС</v>
      </c>
      <c r="E66" s="80" t="str">
        <f>VLOOKUP(B66,'пр.взв'!B65:G144,4,FALSE)</f>
        <v>ДФО, Приморский край</v>
      </c>
      <c r="F66" s="63">
        <v>31</v>
      </c>
      <c r="G66" s="50">
        <v>4</v>
      </c>
      <c r="H66" s="63">
        <v>32</v>
      </c>
      <c r="I66" s="50">
        <v>3</v>
      </c>
      <c r="J66" s="63" t="s">
        <v>288</v>
      </c>
      <c r="K66" s="50"/>
      <c r="L66" s="63" t="s">
        <v>288</v>
      </c>
      <c r="M66" s="50"/>
      <c r="N66" s="63" t="s">
        <v>288</v>
      </c>
      <c r="O66" s="50"/>
      <c r="P66" s="63" t="s">
        <v>288</v>
      </c>
      <c r="Q66" s="50"/>
      <c r="R66" s="63" t="s">
        <v>288</v>
      </c>
      <c r="S66" s="50"/>
      <c r="T66" s="63" t="s">
        <v>288</v>
      </c>
      <c r="U66" s="50"/>
      <c r="V66" s="63" t="s">
        <v>288</v>
      </c>
      <c r="W66" s="50"/>
      <c r="X66" s="63" t="s">
        <v>288</v>
      </c>
      <c r="Y66" s="50"/>
      <c r="Z66" s="82">
        <v>2</v>
      </c>
      <c r="AA66" s="83">
        <v>7</v>
      </c>
      <c r="AB66" s="84">
        <v>50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75"/>
      <c r="C67" s="77"/>
      <c r="D67" s="79"/>
      <c r="E67" s="81"/>
      <c r="F67" s="64"/>
      <c r="G67" s="48" t="s">
        <v>289</v>
      </c>
      <c r="H67" s="64"/>
      <c r="I67" s="48"/>
      <c r="J67" s="64"/>
      <c r="K67" s="48"/>
      <c r="L67" s="64"/>
      <c r="M67" s="48"/>
      <c r="N67" s="64"/>
      <c r="O67" s="48"/>
      <c r="P67" s="64"/>
      <c r="Q67" s="48"/>
      <c r="R67" s="64"/>
      <c r="S67" s="48"/>
      <c r="T67" s="64"/>
      <c r="U67" s="48"/>
      <c r="V67" s="64"/>
      <c r="W67" s="48"/>
      <c r="X67" s="64"/>
      <c r="Y67" s="48"/>
      <c r="Z67" s="66"/>
      <c r="AA67" s="68"/>
      <c r="AB67" s="70"/>
      <c r="AC67" s="21"/>
      <c r="AD67" s="21"/>
      <c r="AE67" s="21"/>
      <c r="AF67" s="21"/>
      <c r="AG67" s="21"/>
      <c r="AH67" s="21"/>
    </row>
    <row r="68" spans="2:34" ht="12.75" customHeight="1" thickTop="1">
      <c r="B68" s="74">
        <v>31</v>
      </c>
      <c r="C68" s="76" t="str">
        <f>VLOOKUP(B68,'пр.взв'!B67:E90,2,FALSE)</f>
        <v>СТРОЙКОВ Даниил Владимирович </v>
      </c>
      <c r="D68" s="78" t="str">
        <f>VLOOKUP(B68,'пр.взв'!B67:F146,3,FALSE)</f>
        <v>16.02.1997 КМС</v>
      </c>
      <c r="E68" s="78" t="str">
        <f>VLOOKUP(B68,'пр.взв'!B67:G146,4,FALSE)</f>
        <v>ЦФО, Липицкая обл.</v>
      </c>
      <c r="F68" s="63">
        <v>30</v>
      </c>
      <c r="G68" s="50">
        <v>0</v>
      </c>
      <c r="H68" s="63">
        <v>33</v>
      </c>
      <c r="I68" s="50">
        <v>0</v>
      </c>
      <c r="J68" s="63">
        <v>32</v>
      </c>
      <c r="K68" s="50">
        <v>3</v>
      </c>
      <c r="L68" s="63">
        <v>35</v>
      </c>
      <c r="M68" s="50">
        <v>3</v>
      </c>
      <c r="N68" s="63" t="s">
        <v>288</v>
      </c>
      <c r="O68" s="50"/>
      <c r="P68" s="63" t="s">
        <v>288</v>
      </c>
      <c r="Q68" s="50"/>
      <c r="R68" s="63" t="s">
        <v>288</v>
      </c>
      <c r="S68" s="50"/>
      <c r="T68" s="63" t="s">
        <v>288</v>
      </c>
      <c r="U68" s="50"/>
      <c r="V68" s="63" t="s">
        <v>288</v>
      </c>
      <c r="W68" s="50"/>
      <c r="X68" s="63" t="s">
        <v>288</v>
      </c>
      <c r="Y68" s="50"/>
      <c r="Z68" s="82">
        <v>4</v>
      </c>
      <c r="AA68" s="83">
        <v>6</v>
      </c>
      <c r="AB68" s="84">
        <v>16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75"/>
      <c r="C69" s="77"/>
      <c r="D69" s="79"/>
      <c r="E69" s="79"/>
      <c r="F69" s="64"/>
      <c r="G69" s="48" t="s">
        <v>289</v>
      </c>
      <c r="H69" s="64"/>
      <c r="I69" s="48" t="s">
        <v>297</v>
      </c>
      <c r="J69" s="64"/>
      <c r="K69" s="48"/>
      <c r="L69" s="64"/>
      <c r="M69" s="48"/>
      <c r="N69" s="64"/>
      <c r="O69" s="48"/>
      <c r="P69" s="64"/>
      <c r="Q69" s="48"/>
      <c r="R69" s="64"/>
      <c r="S69" s="48"/>
      <c r="T69" s="64"/>
      <c r="U69" s="48"/>
      <c r="V69" s="64"/>
      <c r="W69" s="48"/>
      <c r="X69" s="64"/>
      <c r="Y69" s="48"/>
      <c r="Z69" s="66"/>
      <c r="AA69" s="68"/>
      <c r="AB69" s="70"/>
      <c r="AC69" s="21"/>
      <c r="AD69" s="21"/>
      <c r="AE69" s="21"/>
      <c r="AF69" s="21"/>
      <c r="AG69" s="21"/>
      <c r="AH69" s="21"/>
    </row>
    <row r="70" spans="2:34" ht="12.75" customHeight="1" thickTop="1">
      <c r="B70" s="74">
        <v>32</v>
      </c>
      <c r="C70" s="76" t="str">
        <f>VLOOKUP(B70,'пр.взв'!B69:E92,2,FALSE)</f>
        <v>ПЕТРОСЯН Артем Артакович </v>
      </c>
      <c r="D70" s="78" t="str">
        <f>VLOOKUP(B70,'пр.взв'!B69:F148,3,FALSE)</f>
        <v>10.04.1996 1р</v>
      </c>
      <c r="E70" s="80" t="str">
        <f>VLOOKUP(B70,'пр.взв'!B69:G148,4,FALSE)</f>
        <v>ЮФО, Краснодарский Армавир </v>
      </c>
      <c r="F70" s="63">
        <v>33</v>
      </c>
      <c r="G70" s="50">
        <v>0</v>
      </c>
      <c r="H70" s="63">
        <v>30</v>
      </c>
      <c r="I70" s="50">
        <v>1</v>
      </c>
      <c r="J70" s="63">
        <v>31</v>
      </c>
      <c r="K70" s="50">
        <v>2</v>
      </c>
      <c r="L70" s="63">
        <v>37</v>
      </c>
      <c r="M70" s="50">
        <v>3</v>
      </c>
      <c r="N70" s="63" t="s">
        <v>288</v>
      </c>
      <c r="O70" s="50"/>
      <c r="P70" s="63" t="s">
        <v>288</v>
      </c>
      <c r="Q70" s="50"/>
      <c r="R70" s="63" t="s">
        <v>288</v>
      </c>
      <c r="S70" s="50"/>
      <c r="T70" s="63" t="s">
        <v>288</v>
      </c>
      <c r="U70" s="50"/>
      <c r="V70" s="63" t="s">
        <v>288</v>
      </c>
      <c r="W70" s="50"/>
      <c r="X70" s="63" t="s">
        <v>288</v>
      </c>
      <c r="Y70" s="50"/>
      <c r="Z70" s="65">
        <v>4</v>
      </c>
      <c r="AA70" s="67">
        <v>6</v>
      </c>
      <c r="AB70" s="69">
        <v>15</v>
      </c>
      <c r="AC70" s="21"/>
      <c r="AD70" s="21"/>
      <c r="AE70" s="21"/>
      <c r="AF70" s="21"/>
      <c r="AG70" s="21"/>
      <c r="AH70" s="21"/>
    </row>
    <row r="71" spans="2:34" ht="12.75" customHeight="1" thickBot="1">
      <c r="B71" s="75"/>
      <c r="C71" s="77"/>
      <c r="D71" s="79"/>
      <c r="E71" s="81"/>
      <c r="F71" s="64"/>
      <c r="G71" s="51" t="s">
        <v>290</v>
      </c>
      <c r="H71" s="64"/>
      <c r="I71" s="51"/>
      <c r="J71" s="64"/>
      <c r="K71" s="51"/>
      <c r="L71" s="64"/>
      <c r="M71" s="51"/>
      <c r="N71" s="64"/>
      <c r="O71" s="51"/>
      <c r="P71" s="64"/>
      <c r="Q71" s="51"/>
      <c r="R71" s="64"/>
      <c r="S71" s="51"/>
      <c r="T71" s="64"/>
      <c r="U71" s="51"/>
      <c r="V71" s="64"/>
      <c r="W71" s="51"/>
      <c r="X71" s="64"/>
      <c r="Y71" s="51"/>
      <c r="Z71" s="66"/>
      <c r="AA71" s="68"/>
      <c r="AB71" s="70"/>
      <c r="AC71" s="21"/>
      <c r="AD71" s="21"/>
      <c r="AE71" s="21"/>
      <c r="AF71" s="21"/>
      <c r="AG71" s="21"/>
      <c r="AH71" s="21"/>
    </row>
    <row r="72" spans="2:34" ht="12.75" customHeight="1" thickTop="1">
      <c r="B72" s="74">
        <v>33</v>
      </c>
      <c r="C72" s="76" t="str">
        <f>VLOOKUP(B72,'пр.взв'!B71:E94,2,FALSE)</f>
        <v>АГАФОНОВ Константин Александрович</v>
      </c>
      <c r="D72" s="78" t="str">
        <f>VLOOKUP(B72,'пр.взв'!B71:F150,3,FALSE)</f>
        <v>17.06.1996, 1р.</v>
      </c>
      <c r="E72" s="80" t="str">
        <f>VLOOKUP(B72,'пр.взв'!B71:G150,4,FALSE)</f>
        <v>ПФО, Самарская, Самара</v>
      </c>
      <c r="F72" s="63">
        <v>32</v>
      </c>
      <c r="G72" s="50">
        <v>4</v>
      </c>
      <c r="H72" s="63">
        <v>31</v>
      </c>
      <c r="I72" s="50">
        <v>4</v>
      </c>
      <c r="J72" s="63" t="s">
        <v>288</v>
      </c>
      <c r="K72" s="50"/>
      <c r="L72" s="63" t="s">
        <v>288</v>
      </c>
      <c r="M72" s="50"/>
      <c r="N72" s="63" t="s">
        <v>288</v>
      </c>
      <c r="O72" s="50"/>
      <c r="P72" s="63" t="s">
        <v>288</v>
      </c>
      <c r="Q72" s="50"/>
      <c r="R72" s="63" t="s">
        <v>288</v>
      </c>
      <c r="S72" s="50"/>
      <c r="T72" s="63" t="s">
        <v>288</v>
      </c>
      <c r="U72" s="50"/>
      <c r="V72" s="63" t="s">
        <v>288</v>
      </c>
      <c r="W72" s="50"/>
      <c r="X72" s="63" t="s">
        <v>288</v>
      </c>
      <c r="Y72" s="50"/>
      <c r="Z72" s="82">
        <v>2</v>
      </c>
      <c r="AA72" s="83">
        <v>8</v>
      </c>
      <c r="AB72" s="84">
        <v>55</v>
      </c>
      <c r="AC72" s="21"/>
      <c r="AD72" s="21"/>
      <c r="AE72" s="21"/>
      <c r="AF72" s="21"/>
      <c r="AG72" s="21"/>
      <c r="AH72" s="21"/>
    </row>
    <row r="73" spans="2:34" ht="12.75" customHeight="1" thickBot="1">
      <c r="B73" s="75"/>
      <c r="C73" s="77"/>
      <c r="D73" s="79"/>
      <c r="E73" s="81"/>
      <c r="F73" s="64"/>
      <c r="G73" s="48" t="s">
        <v>290</v>
      </c>
      <c r="H73" s="64"/>
      <c r="I73" s="48"/>
      <c r="J73" s="64"/>
      <c r="K73" s="48"/>
      <c r="L73" s="64"/>
      <c r="M73" s="48"/>
      <c r="N73" s="64"/>
      <c r="O73" s="48"/>
      <c r="P73" s="64"/>
      <c r="Q73" s="48"/>
      <c r="R73" s="64"/>
      <c r="S73" s="48"/>
      <c r="T73" s="64"/>
      <c r="U73" s="48"/>
      <c r="V73" s="64"/>
      <c r="W73" s="48"/>
      <c r="X73" s="64"/>
      <c r="Y73" s="48"/>
      <c r="Z73" s="66"/>
      <c r="AA73" s="68"/>
      <c r="AB73" s="70"/>
      <c r="AC73" s="21"/>
      <c r="AD73" s="21"/>
      <c r="AE73" s="21"/>
      <c r="AF73" s="21"/>
      <c r="AG73" s="21"/>
      <c r="AH73" s="21"/>
    </row>
    <row r="74" spans="2:34" ht="12.75" customHeight="1" thickTop="1">
      <c r="B74" s="74">
        <v>34</v>
      </c>
      <c r="C74" s="76" t="str">
        <f>VLOOKUP(B74,'пр.взв'!B73:E96,2,FALSE)</f>
        <v>БУТЕНКО Максим Игоревич</v>
      </c>
      <c r="D74" s="78" t="str">
        <f>VLOOKUP(B74,'пр.взв'!B73:F152,3,FALSE)</f>
        <v>15.03.1997, 1р</v>
      </c>
      <c r="E74" s="78" t="str">
        <f>VLOOKUP(B74,'пр.взв'!B73:G152,4,FALSE)</f>
        <v>УФО, Курганская</v>
      </c>
      <c r="F74" s="63">
        <v>35</v>
      </c>
      <c r="G74" s="50">
        <v>3</v>
      </c>
      <c r="H74" s="63">
        <v>36</v>
      </c>
      <c r="I74" s="50">
        <v>1</v>
      </c>
      <c r="J74" s="63">
        <v>37</v>
      </c>
      <c r="K74" s="50">
        <v>3</v>
      </c>
      <c r="L74" s="63" t="s">
        <v>288</v>
      </c>
      <c r="M74" s="50"/>
      <c r="N74" s="63" t="s">
        <v>288</v>
      </c>
      <c r="O74" s="50"/>
      <c r="P74" s="63" t="s">
        <v>288</v>
      </c>
      <c r="Q74" s="50"/>
      <c r="R74" s="63" t="s">
        <v>288</v>
      </c>
      <c r="S74" s="50"/>
      <c r="T74" s="63" t="s">
        <v>288</v>
      </c>
      <c r="U74" s="50"/>
      <c r="V74" s="63" t="s">
        <v>288</v>
      </c>
      <c r="W74" s="50"/>
      <c r="X74" s="63" t="s">
        <v>288</v>
      </c>
      <c r="Y74" s="50"/>
      <c r="Z74" s="82">
        <v>3</v>
      </c>
      <c r="AA74" s="83">
        <v>7</v>
      </c>
      <c r="AB74" s="84">
        <v>29</v>
      </c>
      <c r="AC74" s="21"/>
      <c r="AD74" s="21"/>
      <c r="AE74" s="21"/>
      <c r="AF74" s="21"/>
      <c r="AG74" s="21"/>
      <c r="AH74" s="21"/>
    </row>
    <row r="75" spans="2:34" ht="12.75" customHeight="1" thickBot="1">
      <c r="B75" s="75"/>
      <c r="C75" s="77"/>
      <c r="D75" s="79"/>
      <c r="E75" s="79"/>
      <c r="F75" s="64"/>
      <c r="G75" s="48"/>
      <c r="H75" s="64"/>
      <c r="I75" s="48"/>
      <c r="J75" s="64"/>
      <c r="K75" s="48"/>
      <c r="L75" s="64"/>
      <c r="M75" s="48"/>
      <c r="N75" s="64"/>
      <c r="O75" s="48"/>
      <c r="P75" s="64"/>
      <c r="Q75" s="48"/>
      <c r="R75" s="64"/>
      <c r="S75" s="48"/>
      <c r="T75" s="64"/>
      <c r="U75" s="48"/>
      <c r="V75" s="64"/>
      <c r="W75" s="48"/>
      <c r="X75" s="64"/>
      <c r="Y75" s="48"/>
      <c r="Z75" s="66"/>
      <c r="AA75" s="68"/>
      <c r="AB75" s="70"/>
      <c r="AC75" s="21"/>
      <c r="AD75" s="21"/>
      <c r="AE75" s="21"/>
      <c r="AF75" s="21"/>
      <c r="AG75" s="21"/>
      <c r="AH75" s="21"/>
    </row>
    <row r="76" spans="2:34" ht="12.75" customHeight="1" thickTop="1">
      <c r="B76" s="74">
        <v>35</v>
      </c>
      <c r="C76" s="76" t="str">
        <f>VLOOKUP(B76,'пр.взв'!B75:E98,2,FALSE)</f>
        <v>СОЛОВЬЁВ Михаил Алексеевич </v>
      </c>
      <c r="D76" s="78" t="str">
        <f>VLOOKUP(B76,'пр.взв'!B75:F154,3,FALSE)</f>
        <v>13.11.1996 1р</v>
      </c>
      <c r="E76" s="80" t="str">
        <f>VLOOKUP(B76,'пр.взв'!B75:G154,4,FALSE)</f>
        <v>ЦФО, Рязанская обл., Рязань</v>
      </c>
      <c r="F76" s="63">
        <v>34</v>
      </c>
      <c r="G76" s="50">
        <v>2</v>
      </c>
      <c r="H76" s="63">
        <v>37</v>
      </c>
      <c r="I76" s="50">
        <v>3</v>
      </c>
      <c r="J76" s="63">
        <v>39</v>
      </c>
      <c r="K76" s="50">
        <v>1</v>
      </c>
      <c r="L76" s="63">
        <v>31</v>
      </c>
      <c r="M76" s="50">
        <v>1</v>
      </c>
      <c r="N76" s="63">
        <v>40</v>
      </c>
      <c r="O76" s="50">
        <v>2</v>
      </c>
      <c r="P76" s="63">
        <v>57</v>
      </c>
      <c r="Q76" s="50">
        <v>3</v>
      </c>
      <c r="R76" s="63" t="s">
        <v>288</v>
      </c>
      <c r="S76" s="50"/>
      <c r="T76" s="63" t="s">
        <v>288</v>
      </c>
      <c r="U76" s="50"/>
      <c r="V76" s="63" t="s">
        <v>288</v>
      </c>
      <c r="W76" s="50"/>
      <c r="X76" s="63" t="s">
        <v>288</v>
      </c>
      <c r="Y76" s="50"/>
      <c r="Z76" s="82">
        <v>6</v>
      </c>
      <c r="AA76" s="83">
        <v>12</v>
      </c>
      <c r="AB76" s="84">
        <v>5</v>
      </c>
      <c r="AC76" s="21"/>
      <c r="AD76" s="21"/>
      <c r="AE76" s="21"/>
      <c r="AF76" s="21"/>
      <c r="AG76" s="21"/>
      <c r="AH76" s="21"/>
    </row>
    <row r="77" spans="2:34" ht="12.75" customHeight="1" thickBot="1">
      <c r="B77" s="75"/>
      <c r="C77" s="77"/>
      <c r="D77" s="79"/>
      <c r="E77" s="81"/>
      <c r="F77" s="64"/>
      <c r="G77" s="48"/>
      <c r="H77" s="64"/>
      <c r="I77" s="48"/>
      <c r="J77" s="64"/>
      <c r="K77" s="48"/>
      <c r="L77" s="64"/>
      <c r="M77" s="48"/>
      <c r="N77" s="64"/>
      <c r="O77" s="48"/>
      <c r="P77" s="64"/>
      <c r="Q77" s="48"/>
      <c r="R77" s="64"/>
      <c r="S77" s="48"/>
      <c r="T77" s="64"/>
      <c r="U77" s="48"/>
      <c r="V77" s="64"/>
      <c r="W77" s="48"/>
      <c r="X77" s="64"/>
      <c r="Y77" s="48"/>
      <c r="Z77" s="66"/>
      <c r="AA77" s="68"/>
      <c r="AB77" s="70"/>
      <c r="AC77" s="21"/>
      <c r="AD77" s="21"/>
      <c r="AE77" s="21"/>
      <c r="AF77" s="21"/>
      <c r="AG77" s="21"/>
      <c r="AH77" s="21"/>
    </row>
    <row r="78" spans="2:34" ht="12.75" customHeight="1" thickTop="1">
      <c r="B78" s="74">
        <v>36</v>
      </c>
      <c r="C78" s="76" t="str">
        <f>VLOOKUP(B78,'пр.взв'!B77:E100,2,FALSE)</f>
        <v>БОГОСЛАВСКИЙ Илья Евгеньевич </v>
      </c>
      <c r="D78" s="78" t="str">
        <f>VLOOKUP(B78,'пр.взв'!B77:F156,3,FALSE)</f>
        <v>28.10.1996 1р</v>
      </c>
      <c r="E78" s="78" t="str">
        <f>VLOOKUP(B78,'пр.взв'!B77:G156,4,FALSE)</f>
        <v>ЮФО, Краснодарский, Анапа , МО</v>
      </c>
      <c r="F78" s="63">
        <v>37</v>
      </c>
      <c r="G78" s="50">
        <v>4</v>
      </c>
      <c r="H78" s="63">
        <v>34</v>
      </c>
      <c r="I78" s="50">
        <v>3</v>
      </c>
      <c r="J78" s="63" t="s">
        <v>288</v>
      </c>
      <c r="K78" s="50"/>
      <c r="L78" s="63" t="s">
        <v>288</v>
      </c>
      <c r="M78" s="50"/>
      <c r="N78" s="63" t="s">
        <v>288</v>
      </c>
      <c r="O78" s="50"/>
      <c r="P78" s="63" t="s">
        <v>288</v>
      </c>
      <c r="Q78" s="50"/>
      <c r="R78" s="63" t="s">
        <v>288</v>
      </c>
      <c r="S78" s="50"/>
      <c r="T78" s="63" t="s">
        <v>288</v>
      </c>
      <c r="U78" s="50"/>
      <c r="V78" s="63" t="s">
        <v>288</v>
      </c>
      <c r="W78" s="50"/>
      <c r="X78" s="63" t="s">
        <v>288</v>
      </c>
      <c r="Y78" s="50"/>
      <c r="Z78" s="82">
        <v>2</v>
      </c>
      <c r="AA78" s="83">
        <v>7</v>
      </c>
      <c r="AB78" s="84">
        <v>49</v>
      </c>
      <c r="AC78" s="21"/>
      <c r="AD78" s="21"/>
      <c r="AE78" s="21"/>
      <c r="AF78" s="21"/>
      <c r="AG78" s="21"/>
      <c r="AH78" s="21"/>
    </row>
    <row r="79" spans="2:34" ht="12.75" customHeight="1" thickBot="1">
      <c r="B79" s="75"/>
      <c r="C79" s="77"/>
      <c r="D79" s="79"/>
      <c r="E79" s="79"/>
      <c r="F79" s="64"/>
      <c r="G79" s="48" t="s">
        <v>291</v>
      </c>
      <c r="H79" s="64"/>
      <c r="I79" s="48"/>
      <c r="J79" s="64"/>
      <c r="K79" s="48"/>
      <c r="L79" s="64"/>
      <c r="M79" s="48"/>
      <c r="N79" s="64"/>
      <c r="O79" s="48"/>
      <c r="P79" s="64"/>
      <c r="Q79" s="48"/>
      <c r="R79" s="64"/>
      <c r="S79" s="48"/>
      <c r="T79" s="64"/>
      <c r="U79" s="48"/>
      <c r="V79" s="64"/>
      <c r="W79" s="48"/>
      <c r="X79" s="64"/>
      <c r="Y79" s="48"/>
      <c r="Z79" s="66"/>
      <c r="AA79" s="68"/>
      <c r="AB79" s="70"/>
      <c r="AC79" s="21"/>
      <c r="AD79" s="21"/>
      <c r="AE79" s="21"/>
      <c r="AF79" s="21"/>
      <c r="AG79" s="21"/>
      <c r="AH79" s="21"/>
    </row>
    <row r="80" spans="2:34" ht="12.75" customHeight="1" thickTop="1">
      <c r="B80" s="74">
        <v>37</v>
      </c>
      <c r="C80" s="76" t="str">
        <f>VLOOKUP(B80,'пр.взв'!B79:E102,2,FALSE)</f>
        <v>БЕЛЯЕВ Алексей Владимирович</v>
      </c>
      <c r="D80" s="78" t="str">
        <f>VLOOKUP(B80,'пр.взв'!B79:F158,3,FALSE)</f>
        <v>16.03.1996, КМС</v>
      </c>
      <c r="E80" s="80" t="str">
        <f>VLOOKUP(B80,'пр.взв'!B79:G158,4,FALSE)</f>
        <v>ПФО, Саратовская, Ивантеевка, МО</v>
      </c>
      <c r="F80" s="63">
        <v>36</v>
      </c>
      <c r="G80" s="50">
        <v>0</v>
      </c>
      <c r="H80" s="63">
        <v>35</v>
      </c>
      <c r="I80" s="50">
        <v>2</v>
      </c>
      <c r="J80" s="63">
        <v>34</v>
      </c>
      <c r="K80" s="50">
        <v>1</v>
      </c>
      <c r="L80" s="63">
        <v>32</v>
      </c>
      <c r="M80" s="50">
        <v>1</v>
      </c>
      <c r="N80" s="63">
        <v>48</v>
      </c>
      <c r="O80" s="50">
        <v>2</v>
      </c>
      <c r="P80" s="63" t="s">
        <v>300</v>
      </c>
      <c r="Q80" s="50"/>
      <c r="R80" s="63"/>
      <c r="S80" s="50"/>
      <c r="T80" s="63"/>
      <c r="U80" s="50"/>
      <c r="V80" s="63">
        <v>57</v>
      </c>
      <c r="W80" s="50">
        <v>3</v>
      </c>
      <c r="X80" s="63">
        <v>2</v>
      </c>
      <c r="Y80" s="50">
        <v>4</v>
      </c>
      <c r="Z80" s="65"/>
      <c r="AA80" s="67">
        <v>2</v>
      </c>
      <c r="AB80" s="69">
        <v>3</v>
      </c>
      <c r="AC80" s="21"/>
      <c r="AD80" s="21"/>
      <c r="AE80" s="21"/>
      <c r="AF80" s="21"/>
      <c r="AG80" s="21"/>
      <c r="AH80" s="21"/>
    </row>
    <row r="81" spans="2:34" ht="12.75" customHeight="1" thickBot="1">
      <c r="B81" s="75"/>
      <c r="C81" s="77"/>
      <c r="D81" s="79"/>
      <c r="E81" s="81"/>
      <c r="F81" s="64"/>
      <c r="G81" s="51" t="s">
        <v>291</v>
      </c>
      <c r="H81" s="64"/>
      <c r="I81" s="51"/>
      <c r="J81" s="64"/>
      <c r="K81" s="51"/>
      <c r="L81" s="64"/>
      <c r="M81" s="51"/>
      <c r="N81" s="64"/>
      <c r="O81" s="51"/>
      <c r="P81" s="64"/>
      <c r="Q81" s="51"/>
      <c r="R81" s="64"/>
      <c r="S81" s="51"/>
      <c r="T81" s="64"/>
      <c r="U81" s="51"/>
      <c r="V81" s="64"/>
      <c r="W81" s="51"/>
      <c r="X81" s="64"/>
      <c r="Y81" s="51" t="s">
        <v>311</v>
      </c>
      <c r="Z81" s="66"/>
      <c r="AA81" s="68"/>
      <c r="AB81" s="70"/>
      <c r="AC81" s="21"/>
      <c r="AD81" s="21"/>
      <c r="AE81" s="21"/>
      <c r="AF81" s="21"/>
      <c r="AG81" s="21"/>
      <c r="AH81" s="21"/>
    </row>
    <row r="82" spans="2:34" ht="12.75" customHeight="1" thickTop="1">
      <c r="B82" s="74">
        <v>38</v>
      </c>
      <c r="C82" s="76" t="str">
        <f>VLOOKUP(B82,'пр.взв'!B81:E104,2,FALSE)</f>
        <v>ЛОБАЧЕВ Данила Денисович</v>
      </c>
      <c r="D82" s="78" t="str">
        <f>VLOOKUP(B82,'пр.взв'!B81:F160,3,FALSE)</f>
        <v>22.11.1996, 1р</v>
      </c>
      <c r="E82" s="80" t="str">
        <f>VLOOKUP(B82,'пр.взв'!B81:G160,4,FALSE)</f>
        <v>ПФО, Самарская, Тольятти</v>
      </c>
      <c r="F82" s="63">
        <v>39</v>
      </c>
      <c r="G82" s="50">
        <v>3</v>
      </c>
      <c r="H82" s="63">
        <v>40</v>
      </c>
      <c r="I82" s="50">
        <v>4</v>
      </c>
      <c r="J82" s="63" t="s">
        <v>288</v>
      </c>
      <c r="K82" s="50"/>
      <c r="L82" s="63" t="s">
        <v>288</v>
      </c>
      <c r="M82" s="50"/>
      <c r="N82" s="63" t="s">
        <v>288</v>
      </c>
      <c r="O82" s="50"/>
      <c r="P82" s="63" t="s">
        <v>288</v>
      </c>
      <c r="Q82" s="50"/>
      <c r="R82" s="63" t="s">
        <v>288</v>
      </c>
      <c r="S82" s="50"/>
      <c r="T82" s="63" t="s">
        <v>288</v>
      </c>
      <c r="U82" s="50"/>
      <c r="V82" s="63" t="s">
        <v>288</v>
      </c>
      <c r="W82" s="50"/>
      <c r="X82" s="63" t="s">
        <v>288</v>
      </c>
      <c r="Y82" s="50"/>
      <c r="Z82" s="82">
        <v>2</v>
      </c>
      <c r="AA82" s="83">
        <v>7</v>
      </c>
      <c r="AB82" s="84">
        <v>48</v>
      </c>
      <c r="AC82" s="21"/>
      <c r="AD82" s="21"/>
      <c r="AE82" s="21"/>
      <c r="AF82" s="21"/>
      <c r="AG82" s="21"/>
      <c r="AH82" s="21"/>
    </row>
    <row r="83" spans="2:34" ht="12.75" customHeight="1" thickBot="1">
      <c r="B83" s="75"/>
      <c r="C83" s="77"/>
      <c r="D83" s="79"/>
      <c r="E83" s="81"/>
      <c r="F83" s="64"/>
      <c r="G83" s="48"/>
      <c r="H83" s="64"/>
      <c r="I83" s="48" t="s">
        <v>298</v>
      </c>
      <c r="J83" s="64"/>
      <c r="K83" s="48"/>
      <c r="L83" s="64"/>
      <c r="M83" s="48"/>
      <c r="N83" s="64"/>
      <c r="O83" s="48"/>
      <c r="P83" s="64"/>
      <c r="Q83" s="48"/>
      <c r="R83" s="64"/>
      <c r="S83" s="48"/>
      <c r="T83" s="64"/>
      <c r="U83" s="48"/>
      <c r="V83" s="64"/>
      <c r="W83" s="48"/>
      <c r="X83" s="64"/>
      <c r="Y83" s="48"/>
      <c r="Z83" s="66"/>
      <c r="AA83" s="68"/>
      <c r="AB83" s="70"/>
      <c r="AC83" s="21"/>
      <c r="AD83" s="21"/>
      <c r="AE83" s="21"/>
      <c r="AF83" s="21"/>
      <c r="AG83" s="21"/>
      <c r="AH83" s="21"/>
    </row>
    <row r="84" spans="2:34" ht="12.75" customHeight="1" thickTop="1">
      <c r="B84" s="74">
        <v>39</v>
      </c>
      <c r="C84" s="76" t="str">
        <f>VLOOKUP(B84,'пр.взв'!B83:E106,2,FALSE)</f>
        <v>КОРОЛЕВ Сергей Анатольевич</v>
      </c>
      <c r="D84" s="78" t="str">
        <f>VLOOKUP(B84,'пр.взв'!B83:F162,3,FALSE)</f>
        <v>24.05.1996 1р</v>
      </c>
      <c r="E84" s="78" t="str">
        <f>VLOOKUP(B84,'пр.взв'!B83:G162,4,FALSE)</f>
        <v>СЗФО, Псковская обл. </v>
      </c>
      <c r="F84" s="63">
        <v>38</v>
      </c>
      <c r="G84" s="50">
        <v>2</v>
      </c>
      <c r="H84" s="63">
        <v>41</v>
      </c>
      <c r="I84" s="50">
        <v>3</v>
      </c>
      <c r="J84" s="63">
        <v>35</v>
      </c>
      <c r="K84" s="50">
        <v>3</v>
      </c>
      <c r="L84" s="63" t="s">
        <v>288</v>
      </c>
      <c r="M84" s="50"/>
      <c r="N84" s="63" t="s">
        <v>288</v>
      </c>
      <c r="O84" s="50"/>
      <c r="P84" s="63" t="s">
        <v>288</v>
      </c>
      <c r="Q84" s="50"/>
      <c r="R84" s="63" t="s">
        <v>288</v>
      </c>
      <c r="S84" s="50"/>
      <c r="T84" s="63" t="s">
        <v>288</v>
      </c>
      <c r="U84" s="50"/>
      <c r="V84" s="63" t="s">
        <v>288</v>
      </c>
      <c r="W84" s="50"/>
      <c r="X84" s="63" t="s">
        <v>288</v>
      </c>
      <c r="Y84" s="50"/>
      <c r="Z84" s="82">
        <v>3</v>
      </c>
      <c r="AA84" s="83">
        <v>8</v>
      </c>
      <c r="AB84" s="84">
        <v>34</v>
      </c>
      <c r="AC84" s="21"/>
      <c r="AD84" s="21"/>
      <c r="AE84" s="21"/>
      <c r="AF84" s="21"/>
      <c r="AG84" s="21"/>
      <c r="AH84" s="21"/>
    </row>
    <row r="85" spans="2:34" ht="12.75" customHeight="1" thickBot="1">
      <c r="B85" s="75"/>
      <c r="C85" s="77"/>
      <c r="D85" s="79"/>
      <c r="E85" s="79"/>
      <c r="F85" s="64"/>
      <c r="G85" s="48"/>
      <c r="H85" s="64"/>
      <c r="I85" s="48"/>
      <c r="J85" s="64"/>
      <c r="K85" s="48"/>
      <c r="L85" s="64"/>
      <c r="M85" s="48"/>
      <c r="N85" s="64"/>
      <c r="O85" s="48"/>
      <c r="P85" s="64"/>
      <c r="Q85" s="48"/>
      <c r="R85" s="64"/>
      <c r="S85" s="48"/>
      <c r="T85" s="64"/>
      <c r="U85" s="48"/>
      <c r="V85" s="64"/>
      <c r="W85" s="48"/>
      <c r="X85" s="64"/>
      <c r="Y85" s="48"/>
      <c r="Z85" s="66"/>
      <c r="AA85" s="68"/>
      <c r="AB85" s="70"/>
      <c r="AC85" s="21"/>
      <c r="AD85" s="21"/>
      <c r="AE85" s="21"/>
      <c r="AF85" s="21"/>
      <c r="AG85" s="21"/>
      <c r="AH85" s="21"/>
    </row>
    <row r="86" spans="2:34" ht="12.75" customHeight="1" thickTop="1">
      <c r="B86" s="74">
        <v>40</v>
      </c>
      <c r="C86" s="76" t="str">
        <f>VLOOKUP(B86,'пр.взв'!B85:E108,2,FALSE)</f>
        <v>ШВЕЦОВ Владимир Дмитриевич</v>
      </c>
      <c r="D86" s="78" t="str">
        <f>VLOOKUP(B86,'пр.взв'!B85:F164,3,FALSE)</f>
        <v>27.06.1996, 1р</v>
      </c>
      <c r="E86" s="80" t="str">
        <f>VLOOKUP(B86,'пр.взв'!B85:G164,4,FALSE)</f>
        <v>ПФО, Пермский, Пермь</v>
      </c>
      <c r="F86" s="63">
        <v>41</v>
      </c>
      <c r="G86" s="50">
        <v>0</v>
      </c>
      <c r="H86" s="63">
        <v>38</v>
      </c>
      <c r="I86" s="50">
        <v>0</v>
      </c>
      <c r="J86" s="63">
        <v>42</v>
      </c>
      <c r="K86" s="50">
        <v>2</v>
      </c>
      <c r="L86" s="63">
        <v>45</v>
      </c>
      <c r="M86" s="50">
        <v>2</v>
      </c>
      <c r="N86" s="63">
        <v>35</v>
      </c>
      <c r="O86" s="50">
        <v>3</v>
      </c>
      <c r="P86" s="63" t="s">
        <v>288</v>
      </c>
      <c r="Q86" s="50"/>
      <c r="R86" s="63" t="s">
        <v>288</v>
      </c>
      <c r="S86" s="50"/>
      <c r="T86" s="63" t="s">
        <v>288</v>
      </c>
      <c r="U86" s="50"/>
      <c r="V86" s="63" t="s">
        <v>288</v>
      </c>
      <c r="W86" s="50"/>
      <c r="X86" s="63" t="s">
        <v>288</v>
      </c>
      <c r="Y86" s="50"/>
      <c r="Z86" s="82">
        <v>5</v>
      </c>
      <c r="AA86" s="83">
        <v>7</v>
      </c>
      <c r="AB86" s="84">
        <v>10</v>
      </c>
      <c r="AC86" s="21"/>
      <c r="AD86" s="21"/>
      <c r="AE86" s="21"/>
      <c r="AF86" s="21"/>
      <c r="AG86" s="21"/>
      <c r="AH86" s="21"/>
    </row>
    <row r="87" spans="2:34" ht="12.75" customHeight="1" thickBot="1">
      <c r="B87" s="75"/>
      <c r="C87" s="77"/>
      <c r="D87" s="79"/>
      <c r="E87" s="81"/>
      <c r="F87" s="64"/>
      <c r="G87" s="48" t="s">
        <v>292</v>
      </c>
      <c r="H87" s="64"/>
      <c r="I87" s="48" t="s">
        <v>298</v>
      </c>
      <c r="J87" s="64"/>
      <c r="K87" s="48"/>
      <c r="L87" s="64"/>
      <c r="M87" s="48"/>
      <c r="N87" s="64"/>
      <c r="O87" s="48"/>
      <c r="P87" s="64"/>
      <c r="Q87" s="48"/>
      <c r="R87" s="64"/>
      <c r="S87" s="48"/>
      <c r="T87" s="64"/>
      <c r="U87" s="48"/>
      <c r="V87" s="64"/>
      <c r="W87" s="48"/>
      <c r="X87" s="64"/>
      <c r="Y87" s="48"/>
      <c r="Z87" s="66"/>
      <c r="AA87" s="68"/>
      <c r="AB87" s="70"/>
      <c r="AC87" s="21"/>
      <c r="AD87" s="21"/>
      <c r="AE87" s="21"/>
      <c r="AF87" s="21"/>
      <c r="AG87" s="21"/>
      <c r="AH87" s="21"/>
    </row>
    <row r="88" spans="2:34" ht="12.75" customHeight="1" thickTop="1">
      <c r="B88" s="74">
        <v>41</v>
      </c>
      <c r="C88" s="76" t="str">
        <f>VLOOKUP(B88,'пр.взв'!B87:E110,2,FALSE)</f>
        <v>БАРХАНОЕВ Азраил  Баширович </v>
      </c>
      <c r="D88" s="78" t="str">
        <f>VLOOKUP(B88,'пр.взв'!B87:F166,3,FALSE)</f>
        <v>24.06.1997 1р</v>
      </c>
      <c r="E88" s="78" t="str">
        <f>VLOOKUP(B88,'пр.взв'!B87:G166,4,FALSE)</f>
        <v>СКФО, Р. Ингушетия</v>
      </c>
      <c r="F88" s="63">
        <v>40</v>
      </c>
      <c r="G88" s="50">
        <v>4</v>
      </c>
      <c r="H88" s="63">
        <v>39</v>
      </c>
      <c r="I88" s="50">
        <v>1</v>
      </c>
      <c r="J88" s="63">
        <v>45</v>
      </c>
      <c r="K88" s="50">
        <v>3</v>
      </c>
      <c r="L88" s="63" t="s">
        <v>288</v>
      </c>
      <c r="M88" s="50"/>
      <c r="N88" s="63" t="s">
        <v>288</v>
      </c>
      <c r="O88" s="50"/>
      <c r="P88" s="63" t="s">
        <v>288</v>
      </c>
      <c r="Q88" s="50"/>
      <c r="R88" s="63" t="s">
        <v>288</v>
      </c>
      <c r="S88" s="50"/>
      <c r="T88" s="63" t="s">
        <v>288</v>
      </c>
      <c r="U88" s="50"/>
      <c r="V88" s="63" t="s">
        <v>288</v>
      </c>
      <c r="W88" s="50"/>
      <c r="X88" s="63" t="s">
        <v>288</v>
      </c>
      <c r="Y88" s="50"/>
      <c r="Z88" s="82">
        <v>3</v>
      </c>
      <c r="AA88" s="83">
        <f>SUM(G88+I88+K88+M88+O88+Q88+S88+U88+W88+Y88)</f>
        <v>8</v>
      </c>
      <c r="AB88" s="84">
        <v>33</v>
      </c>
      <c r="AC88" s="21"/>
      <c r="AD88" s="21"/>
      <c r="AE88" s="21"/>
      <c r="AF88" s="21"/>
      <c r="AG88" s="21"/>
      <c r="AH88" s="21"/>
    </row>
    <row r="89" spans="2:34" ht="12.75" customHeight="1" thickBot="1">
      <c r="B89" s="75"/>
      <c r="C89" s="77"/>
      <c r="D89" s="79"/>
      <c r="E89" s="79"/>
      <c r="F89" s="64"/>
      <c r="G89" s="48" t="s">
        <v>292</v>
      </c>
      <c r="H89" s="64"/>
      <c r="I89" s="48"/>
      <c r="J89" s="64"/>
      <c r="K89" s="48"/>
      <c r="L89" s="64"/>
      <c r="M89" s="48"/>
      <c r="N89" s="64"/>
      <c r="O89" s="48"/>
      <c r="P89" s="64"/>
      <c r="Q89" s="48"/>
      <c r="R89" s="64"/>
      <c r="S89" s="48"/>
      <c r="T89" s="64"/>
      <c r="U89" s="48"/>
      <c r="V89" s="64"/>
      <c r="W89" s="48"/>
      <c r="X89" s="64"/>
      <c r="Y89" s="48"/>
      <c r="Z89" s="66"/>
      <c r="AA89" s="68"/>
      <c r="AB89" s="70"/>
      <c r="AC89" s="21"/>
      <c r="AD89" s="21"/>
      <c r="AE89" s="21"/>
      <c r="AF89" s="21"/>
      <c r="AG89" s="21"/>
      <c r="AH89" s="21"/>
    </row>
    <row r="90" spans="2:34" ht="12.75" customHeight="1" thickTop="1">
      <c r="B90" s="74">
        <v>42</v>
      </c>
      <c r="C90" s="76" t="str">
        <f>VLOOKUP(B90,'пр.взв'!B89:E112,2,FALSE)</f>
        <v>ВАСИЛЬКИН Вадим Андреевич</v>
      </c>
      <c r="D90" s="78" t="str">
        <f>VLOOKUP(B90,'пр.взв'!B89:F168,3,FALSE)</f>
        <v>11.07.1996, 1р</v>
      </c>
      <c r="E90" s="80" t="str">
        <f>VLOOKUP(B90,'пр.взв'!B89:G168,4,FALSE)</f>
        <v>ПФО, Самарская, Тольятти</v>
      </c>
      <c r="F90" s="63">
        <v>43</v>
      </c>
      <c r="G90" s="50">
        <v>0</v>
      </c>
      <c r="H90" s="63">
        <v>44</v>
      </c>
      <c r="I90" s="50">
        <v>2</v>
      </c>
      <c r="J90" s="63">
        <v>40</v>
      </c>
      <c r="K90" s="50">
        <v>3</v>
      </c>
      <c r="L90" s="63">
        <v>48</v>
      </c>
      <c r="M90" s="50">
        <v>3</v>
      </c>
      <c r="N90" s="63" t="s">
        <v>288</v>
      </c>
      <c r="O90" s="50"/>
      <c r="P90" s="63" t="s">
        <v>288</v>
      </c>
      <c r="Q90" s="50"/>
      <c r="R90" s="63" t="s">
        <v>288</v>
      </c>
      <c r="S90" s="50"/>
      <c r="T90" s="63" t="s">
        <v>288</v>
      </c>
      <c r="U90" s="50"/>
      <c r="V90" s="63" t="s">
        <v>288</v>
      </c>
      <c r="W90" s="50"/>
      <c r="X90" s="63" t="s">
        <v>288</v>
      </c>
      <c r="Y90" s="50"/>
      <c r="Z90" s="65">
        <v>4</v>
      </c>
      <c r="AA90" s="67">
        <f>SUM(G90+I90+K90+M90+O90+Q90+S90+U90+W90+Y90)</f>
        <v>8</v>
      </c>
      <c r="AB90" s="69">
        <v>19</v>
      </c>
      <c r="AC90" s="21"/>
      <c r="AD90" s="21"/>
      <c r="AE90" s="21"/>
      <c r="AF90" s="21"/>
      <c r="AG90" s="21"/>
      <c r="AH90" s="21"/>
    </row>
    <row r="91" spans="2:34" ht="12.75" customHeight="1" thickBot="1">
      <c r="B91" s="75"/>
      <c r="C91" s="77"/>
      <c r="D91" s="79"/>
      <c r="E91" s="81"/>
      <c r="F91" s="64"/>
      <c r="G91" s="51" t="s">
        <v>293</v>
      </c>
      <c r="H91" s="64"/>
      <c r="I91" s="51"/>
      <c r="J91" s="64"/>
      <c r="K91" s="51"/>
      <c r="L91" s="64"/>
      <c r="M91" s="51"/>
      <c r="N91" s="64"/>
      <c r="O91" s="51"/>
      <c r="P91" s="64"/>
      <c r="Q91" s="51"/>
      <c r="R91" s="64"/>
      <c r="S91" s="51"/>
      <c r="T91" s="64"/>
      <c r="U91" s="51"/>
      <c r="V91" s="64"/>
      <c r="W91" s="51"/>
      <c r="X91" s="64"/>
      <c r="Y91" s="51"/>
      <c r="Z91" s="66"/>
      <c r="AA91" s="68"/>
      <c r="AB91" s="70"/>
      <c r="AC91" s="21"/>
      <c r="AD91" s="21"/>
      <c r="AE91" s="21"/>
      <c r="AF91" s="21"/>
      <c r="AG91" s="21"/>
      <c r="AH91" s="21"/>
    </row>
    <row r="92" spans="2:34" ht="12.75" customHeight="1" thickTop="1">
      <c r="B92" s="74">
        <v>43</v>
      </c>
      <c r="C92" s="76" t="str">
        <f>VLOOKUP(B92,'пр.взв'!B91:E114,2,FALSE)</f>
        <v>САЛЬНИКОВ Андрей Андреевич</v>
      </c>
      <c r="D92" s="78" t="str">
        <f>VLOOKUP(B92,'пр.взв'!B91:F170,3,FALSE)</f>
        <v>17.09.1996, КМС</v>
      </c>
      <c r="E92" s="80" t="str">
        <f>VLOOKUP(B92,'пр.взв'!B91:G170,4,FALSE)</f>
        <v>УФО, ХМАО, Радужный</v>
      </c>
      <c r="F92" s="63">
        <v>42</v>
      </c>
      <c r="G92" s="50">
        <v>4</v>
      </c>
      <c r="H92" s="63">
        <v>45</v>
      </c>
      <c r="I92" s="50">
        <v>3</v>
      </c>
      <c r="J92" s="63" t="s">
        <v>288</v>
      </c>
      <c r="K92" s="50"/>
      <c r="L92" s="63" t="s">
        <v>288</v>
      </c>
      <c r="M92" s="50"/>
      <c r="N92" s="63" t="s">
        <v>288</v>
      </c>
      <c r="O92" s="50"/>
      <c r="P92" s="63" t="s">
        <v>288</v>
      </c>
      <c r="Q92" s="50"/>
      <c r="R92" s="63" t="s">
        <v>288</v>
      </c>
      <c r="S92" s="50"/>
      <c r="T92" s="63" t="s">
        <v>288</v>
      </c>
      <c r="U92" s="50"/>
      <c r="V92" s="63" t="s">
        <v>288</v>
      </c>
      <c r="W92" s="50"/>
      <c r="X92" s="63" t="s">
        <v>288</v>
      </c>
      <c r="Y92" s="50"/>
      <c r="Z92" s="82">
        <v>2</v>
      </c>
      <c r="AA92" s="83">
        <f>SUM(G92+I92+K92+M92+O92+Q92+S92+U92+W92+Y92)</f>
        <v>7</v>
      </c>
      <c r="AB92" s="84">
        <v>47</v>
      </c>
      <c r="AC92" s="21"/>
      <c r="AD92" s="21"/>
      <c r="AE92" s="21"/>
      <c r="AF92" s="21"/>
      <c r="AG92" s="21"/>
      <c r="AH92" s="21"/>
    </row>
    <row r="93" spans="2:34" ht="12.75" customHeight="1" thickBot="1">
      <c r="B93" s="75"/>
      <c r="C93" s="77"/>
      <c r="D93" s="79"/>
      <c r="E93" s="81"/>
      <c r="F93" s="64"/>
      <c r="G93" s="48" t="s">
        <v>294</v>
      </c>
      <c r="H93" s="64"/>
      <c r="I93" s="48"/>
      <c r="J93" s="64"/>
      <c r="K93" s="48"/>
      <c r="L93" s="64"/>
      <c r="M93" s="48"/>
      <c r="N93" s="64"/>
      <c r="O93" s="48"/>
      <c r="P93" s="64"/>
      <c r="Q93" s="48"/>
      <c r="R93" s="64"/>
      <c r="S93" s="48"/>
      <c r="T93" s="64"/>
      <c r="U93" s="48"/>
      <c r="V93" s="64"/>
      <c r="W93" s="48"/>
      <c r="X93" s="64"/>
      <c r="Y93" s="48"/>
      <c r="Z93" s="66"/>
      <c r="AA93" s="68"/>
      <c r="AB93" s="70"/>
      <c r="AC93" s="21"/>
      <c r="AD93" s="21"/>
      <c r="AE93" s="21"/>
      <c r="AF93" s="21"/>
      <c r="AG93" s="21"/>
      <c r="AH93" s="21"/>
    </row>
    <row r="94" spans="2:34" ht="12.75" customHeight="1" thickTop="1">
      <c r="B94" s="74">
        <v>44</v>
      </c>
      <c r="C94" s="76" t="str">
        <f>VLOOKUP(B94,'пр.взв'!B93:E116,2,FALSE)</f>
        <v>МЫСЛЕВ Андрей Иванович </v>
      </c>
      <c r="D94" s="78" t="str">
        <f>VLOOKUP(B94,'пр.взв'!B93:F172,3,FALSE)</f>
        <v>17.07.1996 1р</v>
      </c>
      <c r="E94" s="78" t="str">
        <f>VLOOKUP(B94,'пр.взв'!B93:G172,4,FALSE)</f>
        <v>Москва</v>
      </c>
      <c r="F94" s="63">
        <v>45</v>
      </c>
      <c r="G94" s="50">
        <v>3</v>
      </c>
      <c r="H94" s="63">
        <v>42</v>
      </c>
      <c r="I94" s="50">
        <v>3</v>
      </c>
      <c r="J94" s="63" t="s">
        <v>288</v>
      </c>
      <c r="K94" s="50"/>
      <c r="L94" s="63" t="s">
        <v>288</v>
      </c>
      <c r="M94" s="50"/>
      <c r="N94" s="63" t="s">
        <v>288</v>
      </c>
      <c r="O94" s="50"/>
      <c r="P94" s="63" t="s">
        <v>288</v>
      </c>
      <c r="Q94" s="50"/>
      <c r="R94" s="63" t="s">
        <v>288</v>
      </c>
      <c r="S94" s="50"/>
      <c r="T94" s="63" t="s">
        <v>288</v>
      </c>
      <c r="U94" s="50"/>
      <c r="V94" s="63" t="s">
        <v>288</v>
      </c>
      <c r="W94" s="50"/>
      <c r="X94" s="63" t="s">
        <v>288</v>
      </c>
      <c r="Y94" s="50"/>
      <c r="Z94" s="82">
        <v>2</v>
      </c>
      <c r="AA94" s="83">
        <f>SUM(G94+I94+K94+M94+O94+Q94+S94+U94+W94+Y94)</f>
        <v>6</v>
      </c>
      <c r="AB94" s="84">
        <v>41</v>
      </c>
      <c r="AC94" s="21"/>
      <c r="AD94" s="21"/>
      <c r="AE94" s="21"/>
      <c r="AF94" s="21"/>
      <c r="AG94" s="21"/>
      <c r="AH94" s="21"/>
    </row>
    <row r="95" spans="2:34" ht="12.75" customHeight="1" thickBot="1">
      <c r="B95" s="75"/>
      <c r="C95" s="77"/>
      <c r="D95" s="79"/>
      <c r="E95" s="79"/>
      <c r="F95" s="64"/>
      <c r="G95" s="48"/>
      <c r="H95" s="64"/>
      <c r="I95" s="48"/>
      <c r="J95" s="64"/>
      <c r="K95" s="48"/>
      <c r="L95" s="64"/>
      <c r="M95" s="48"/>
      <c r="N95" s="64"/>
      <c r="O95" s="48"/>
      <c r="P95" s="64"/>
      <c r="Q95" s="48"/>
      <c r="R95" s="64"/>
      <c r="S95" s="48"/>
      <c r="T95" s="64"/>
      <c r="U95" s="48"/>
      <c r="V95" s="64"/>
      <c r="W95" s="48"/>
      <c r="X95" s="64"/>
      <c r="Y95" s="48"/>
      <c r="Z95" s="66"/>
      <c r="AA95" s="68"/>
      <c r="AB95" s="70"/>
      <c r="AC95" s="21"/>
      <c r="AD95" s="21"/>
      <c r="AE95" s="21"/>
      <c r="AF95" s="21"/>
      <c r="AG95" s="21"/>
      <c r="AH95" s="21"/>
    </row>
    <row r="96" spans="2:34" ht="12.75" customHeight="1" thickTop="1">
      <c r="B96" s="74">
        <v>45</v>
      </c>
      <c r="C96" s="76" t="str">
        <f>VLOOKUP(B96,'пр.взв'!B95:E118,2,FALSE)</f>
        <v>МОИСЕЕВ Илья Олегович</v>
      </c>
      <c r="D96" s="78" t="str">
        <f>VLOOKUP(B96,'пр.взв'!B95:F174,3,FALSE)</f>
        <v>28.07.1996, КМС</v>
      </c>
      <c r="E96" s="80" t="str">
        <f>VLOOKUP(B96,'пр.взв'!B95:G174,4,FALSE)</f>
        <v>ЦФО, Ярославская</v>
      </c>
      <c r="F96" s="63">
        <v>44</v>
      </c>
      <c r="G96" s="50">
        <v>1</v>
      </c>
      <c r="H96" s="63">
        <v>43</v>
      </c>
      <c r="I96" s="50">
        <v>2</v>
      </c>
      <c r="J96" s="63">
        <v>41</v>
      </c>
      <c r="K96" s="50">
        <v>2</v>
      </c>
      <c r="L96" s="63">
        <v>40</v>
      </c>
      <c r="M96" s="50">
        <v>3</v>
      </c>
      <c r="N96" s="63" t="s">
        <v>288</v>
      </c>
      <c r="O96" s="50"/>
      <c r="P96" s="63" t="s">
        <v>288</v>
      </c>
      <c r="Q96" s="50"/>
      <c r="R96" s="63" t="s">
        <v>288</v>
      </c>
      <c r="S96" s="50"/>
      <c r="T96" s="63" t="s">
        <v>288</v>
      </c>
      <c r="U96" s="50"/>
      <c r="V96" s="63" t="s">
        <v>288</v>
      </c>
      <c r="W96" s="50"/>
      <c r="X96" s="63" t="s">
        <v>288</v>
      </c>
      <c r="Y96" s="50"/>
      <c r="Z96" s="82">
        <v>4</v>
      </c>
      <c r="AA96" s="83">
        <f>SUM(G96+I96+K96+M96+O96+Q96+S96+U96+W96+Y96)</f>
        <v>8</v>
      </c>
      <c r="AB96" s="84">
        <v>18</v>
      </c>
      <c r="AC96" s="21"/>
      <c r="AD96" s="21"/>
      <c r="AE96" s="21"/>
      <c r="AF96" s="21"/>
      <c r="AG96" s="21"/>
      <c r="AH96" s="21"/>
    </row>
    <row r="97" spans="2:34" ht="12.75" customHeight="1" thickBot="1">
      <c r="B97" s="75"/>
      <c r="C97" s="77"/>
      <c r="D97" s="79"/>
      <c r="E97" s="81"/>
      <c r="F97" s="64"/>
      <c r="G97" s="48"/>
      <c r="H97" s="64"/>
      <c r="I97" s="48"/>
      <c r="J97" s="64"/>
      <c r="K97" s="48"/>
      <c r="L97" s="64"/>
      <c r="M97" s="48"/>
      <c r="N97" s="64"/>
      <c r="O97" s="48"/>
      <c r="P97" s="64"/>
      <c r="Q97" s="48"/>
      <c r="R97" s="64"/>
      <c r="S97" s="48"/>
      <c r="T97" s="64"/>
      <c r="U97" s="48"/>
      <c r="V97" s="64"/>
      <c r="W97" s="48"/>
      <c r="X97" s="64"/>
      <c r="Y97" s="48"/>
      <c r="Z97" s="66"/>
      <c r="AA97" s="68"/>
      <c r="AB97" s="70"/>
      <c r="AC97" s="21"/>
      <c r="AD97" s="21"/>
      <c r="AE97" s="21"/>
      <c r="AF97" s="21"/>
      <c r="AG97" s="21"/>
      <c r="AH97" s="21"/>
    </row>
    <row r="98" spans="2:34" ht="12.75" customHeight="1" thickTop="1">
      <c r="B98" s="74">
        <v>46</v>
      </c>
      <c r="C98" s="76" t="str">
        <f>VLOOKUP(B98,'пр.взв'!B97:E120,2,FALSE)</f>
        <v>ВАСИЛЬЕВ Дмитрий Вячеславович</v>
      </c>
      <c r="D98" s="78" t="str">
        <f>VLOOKUP(B98,'пр.взв'!B97:F176,3,FALSE)</f>
        <v>04.01.1997, 1р</v>
      </c>
      <c r="E98" s="78" t="str">
        <f>VLOOKUP(B98,'пр.взв'!B97:G176,4,FALSE)</f>
        <v>ПФО, Самарская, Похвистнево</v>
      </c>
      <c r="F98" s="63">
        <v>47</v>
      </c>
      <c r="G98" s="50">
        <v>4</v>
      </c>
      <c r="H98" s="63">
        <v>48</v>
      </c>
      <c r="I98" s="50">
        <v>3</v>
      </c>
      <c r="J98" s="63" t="s">
        <v>288</v>
      </c>
      <c r="K98" s="50"/>
      <c r="L98" s="63" t="s">
        <v>288</v>
      </c>
      <c r="M98" s="50"/>
      <c r="N98" s="63" t="s">
        <v>288</v>
      </c>
      <c r="O98" s="50"/>
      <c r="P98" s="63" t="s">
        <v>288</v>
      </c>
      <c r="Q98" s="50"/>
      <c r="R98" s="63" t="s">
        <v>288</v>
      </c>
      <c r="S98" s="50"/>
      <c r="T98" s="63" t="s">
        <v>288</v>
      </c>
      <c r="U98" s="50"/>
      <c r="V98" s="63" t="s">
        <v>288</v>
      </c>
      <c r="W98" s="50"/>
      <c r="X98" s="63" t="s">
        <v>288</v>
      </c>
      <c r="Y98" s="50"/>
      <c r="Z98" s="82">
        <v>2</v>
      </c>
      <c r="AA98" s="83">
        <f>SUM(G98+I98+K98+M98+O98+Q98+S98+U98+W98+Y98)</f>
        <v>7</v>
      </c>
      <c r="AB98" s="84">
        <v>46</v>
      </c>
      <c r="AC98" s="21"/>
      <c r="AD98" s="21"/>
      <c r="AE98" s="21"/>
      <c r="AF98" s="21"/>
      <c r="AG98" s="21"/>
      <c r="AH98" s="21"/>
    </row>
    <row r="99" spans="2:34" ht="12.75" customHeight="1" thickBot="1">
      <c r="B99" s="75"/>
      <c r="C99" s="77"/>
      <c r="D99" s="79"/>
      <c r="E99" s="79"/>
      <c r="F99" s="64"/>
      <c r="G99" s="48" t="s">
        <v>295</v>
      </c>
      <c r="H99" s="64"/>
      <c r="I99" s="48"/>
      <c r="J99" s="64"/>
      <c r="K99" s="48"/>
      <c r="L99" s="64"/>
      <c r="M99" s="48"/>
      <c r="N99" s="64"/>
      <c r="O99" s="48"/>
      <c r="P99" s="64"/>
      <c r="Q99" s="48"/>
      <c r="R99" s="64"/>
      <c r="S99" s="48"/>
      <c r="T99" s="64"/>
      <c r="U99" s="48"/>
      <c r="V99" s="64"/>
      <c r="W99" s="48"/>
      <c r="X99" s="64"/>
      <c r="Y99" s="48"/>
      <c r="Z99" s="66"/>
      <c r="AA99" s="68"/>
      <c r="AB99" s="70"/>
      <c r="AC99" s="21"/>
      <c r="AD99" s="21"/>
      <c r="AE99" s="21"/>
      <c r="AF99" s="21"/>
      <c r="AG99" s="21"/>
      <c r="AH99" s="21"/>
    </row>
    <row r="100" spans="2:34" ht="12.75" customHeight="1" thickTop="1">
      <c r="B100" s="74">
        <v>47</v>
      </c>
      <c r="C100" s="76" t="str">
        <f>VLOOKUP(B100,'пр.взв'!B99:E122,2,FALSE)</f>
        <v>АПРУНЦ Арутюн Меликович</v>
      </c>
      <c r="D100" s="78" t="str">
        <f>VLOOKUP(B100,'пр.взв'!B99:F178,3,FALSE)</f>
        <v>04.01.1997, 1р</v>
      </c>
      <c r="E100" s="80" t="str">
        <f>VLOOKUP(B100,'пр.взв'!B99:G178,4,FALSE)</f>
        <v>УФО, Курганская</v>
      </c>
      <c r="F100" s="63">
        <v>46</v>
      </c>
      <c r="G100" s="50">
        <v>0</v>
      </c>
      <c r="H100" s="63">
        <v>49</v>
      </c>
      <c r="I100" s="50">
        <v>3</v>
      </c>
      <c r="J100" s="63">
        <v>48</v>
      </c>
      <c r="K100" s="50">
        <v>3</v>
      </c>
      <c r="L100" s="63" t="s">
        <v>288</v>
      </c>
      <c r="M100" s="50"/>
      <c r="N100" s="63" t="s">
        <v>288</v>
      </c>
      <c r="O100" s="50"/>
      <c r="P100" s="63" t="s">
        <v>288</v>
      </c>
      <c r="Q100" s="50"/>
      <c r="R100" s="63" t="s">
        <v>288</v>
      </c>
      <c r="S100" s="50"/>
      <c r="T100" s="63" t="s">
        <v>288</v>
      </c>
      <c r="U100" s="50"/>
      <c r="V100" s="63" t="s">
        <v>288</v>
      </c>
      <c r="W100" s="50"/>
      <c r="X100" s="63" t="s">
        <v>288</v>
      </c>
      <c r="Y100" s="50"/>
      <c r="Z100" s="65">
        <v>3</v>
      </c>
      <c r="AA100" s="67">
        <f>SUM(G100+I100+K100+M100+O100+Q100+S100+U100+W100+Y100)</f>
        <v>6</v>
      </c>
      <c r="AB100" s="69">
        <v>25</v>
      </c>
      <c r="AC100" s="21"/>
      <c r="AD100" s="21"/>
      <c r="AE100" s="21"/>
      <c r="AF100" s="21"/>
      <c r="AG100" s="21"/>
      <c r="AH100" s="21"/>
    </row>
    <row r="101" spans="2:34" ht="12.75" customHeight="1" thickBot="1">
      <c r="B101" s="75"/>
      <c r="C101" s="77"/>
      <c r="D101" s="79"/>
      <c r="E101" s="81"/>
      <c r="F101" s="64"/>
      <c r="G101" s="51" t="s">
        <v>295</v>
      </c>
      <c r="H101" s="64"/>
      <c r="I101" s="51"/>
      <c r="J101" s="64"/>
      <c r="K101" s="51"/>
      <c r="L101" s="64"/>
      <c r="M101" s="51"/>
      <c r="N101" s="64"/>
      <c r="O101" s="51"/>
      <c r="P101" s="64"/>
      <c r="Q101" s="51"/>
      <c r="R101" s="64"/>
      <c r="S101" s="51"/>
      <c r="T101" s="64"/>
      <c r="U101" s="51"/>
      <c r="V101" s="64"/>
      <c r="W101" s="51"/>
      <c r="X101" s="64"/>
      <c r="Y101" s="51"/>
      <c r="Z101" s="66"/>
      <c r="AA101" s="68"/>
      <c r="AB101" s="70"/>
      <c r="AC101" s="21"/>
      <c r="AD101" s="21"/>
      <c r="AE101" s="21"/>
      <c r="AF101" s="21"/>
      <c r="AG101" s="21"/>
      <c r="AH101" s="21"/>
    </row>
    <row r="102" spans="2:34" ht="12.75" customHeight="1" thickTop="1">
      <c r="B102" s="74">
        <v>48</v>
      </c>
      <c r="C102" s="76" t="str">
        <f>VLOOKUP(B102,'пр.взв'!B101:E124,2,FALSE)</f>
        <v>ТОМСКИЙ Аркадий Александрович</v>
      </c>
      <c r="D102" s="78" t="str">
        <f>VLOOKUP(B102,'пр.взв'!B101:F180,3,FALSE)</f>
        <v>27.06.1996 1р</v>
      </c>
      <c r="E102" s="80" t="str">
        <f>VLOOKUP(B102,'пр.взв'!B101:G180,4,FALSE)</f>
        <v>СФО Иркутская Иркутск МО</v>
      </c>
      <c r="F102" s="63">
        <v>49</v>
      </c>
      <c r="G102" s="61">
        <v>2.5</v>
      </c>
      <c r="H102" s="63">
        <v>46</v>
      </c>
      <c r="I102" s="50">
        <v>1</v>
      </c>
      <c r="J102" s="63">
        <v>47</v>
      </c>
      <c r="K102" s="50">
        <v>1</v>
      </c>
      <c r="L102" s="63">
        <v>42</v>
      </c>
      <c r="M102" s="50">
        <v>1</v>
      </c>
      <c r="N102" s="63">
        <v>37</v>
      </c>
      <c r="O102" s="50">
        <v>3</v>
      </c>
      <c r="P102" s="63" t="s">
        <v>288</v>
      </c>
      <c r="Q102" s="50"/>
      <c r="R102" s="63" t="s">
        <v>288</v>
      </c>
      <c r="S102" s="50"/>
      <c r="T102" s="63" t="s">
        <v>288</v>
      </c>
      <c r="U102" s="50"/>
      <c r="V102" s="63" t="s">
        <v>288</v>
      </c>
      <c r="W102" s="50"/>
      <c r="X102" s="63" t="s">
        <v>288</v>
      </c>
      <c r="Y102" s="50"/>
      <c r="Z102" s="82">
        <v>5</v>
      </c>
      <c r="AA102" s="85">
        <f>SUM(G102+I102+K102+M102+O102+Q102+S102+U102+W102+Y102)</f>
        <v>8.5</v>
      </c>
      <c r="AB102" s="84">
        <v>11</v>
      </c>
      <c r="AC102" s="21"/>
      <c r="AD102" s="21"/>
      <c r="AE102" s="21"/>
      <c r="AF102" s="21"/>
      <c r="AG102" s="21"/>
      <c r="AH102" s="21"/>
    </row>
    <row r="103" spans="2:34" ht="12.75" customHeight="1" thickBot="1">
      <c r="B103" s="75"/>
      <c r="C103" s="77"/>
      <c r="D103" s="79"/>
      <c r="E103" s="81"/>
      <c r="F103" s="64"/>
      <c r="G103" s="48"/>
      <c r="H103" s="64"/>
      <c r="I103" s="48"/>
      <c r="J103" s="64"/>
      <c r="K103" s="48"/>
      <c r="L103" s="64"/>
      <c r="M103" s="48"/>
      <c r="N103" s="64"/>
      <c r="O103" s="48"/>
      <c r="P103" s="64"/>
      <c r="Q103" s="48"/>
      <c r="R103" s="64"/>
      <c r="S103" s="48"/>
      <c r="T103" s="64"/>
      <c r="U103" s="48"/>
      <c r="V103" s="64"/>
      <c r="W103" s="48"/>
      <c r="X103" s="64"/>
      <c r="Y103" s="48"/>
      <c r="Z103" s="66"/>
      <c r="AA103" s="86"/>
      <c r="AB103" s="70"/>
      <c r="AC103" s="21"/>
      <c r="AD103" s="21"/>
      <c r="AE103" s="21"/>
      <c r="AF103" s="21"/>
      <c r="AG103" s="21"/>
      <c r="AH103" s="21"/>
    </row>
    <row r="104" spans="2:34" ht="12.75" customHeight="1" thickTop="1">
      <c r="B104" s="74">
        <v>49</v>
      </c>
      <c r="C104" s="76" t="str">
        <f>VLOOKUP(B104,'пр.взв'!B103:E126,2,FALSE)</f>
        <v>МАРКИН Кирилл Валерьевич</v>
      </c>
      <c r="D104" s="78" t="str">
        <f>VLOOKUP(B104,'пр.взв'!B103:F182,3,FALSE)</f>
        <v>06.06.1997, 1р</v>
      </c>
      <c r="E104" s="78" t="str">
        <f>VLOOKUP(B104,'пр.взв'!B103:G182,4,FALSE)</f>
        <v>ПФО, Чувашская Р., Чебоксары</v>
      </c>
      <c r="F104" s="63">
        <v>48</v>
      </c>
      <c r="G104" s="50">
        <v>3</v>
      </c>
      <c r="H104" s="63">
        <v>47</v>
      </c>
      <c r="I104" s="50">
        <v>2</v>
      </c>
      <c r="J104" s="63">
        <v>51</v>
      </c>
      <c r="K104" s="50">
        <v>3</v>
      </c>
      <c r="L104" s="63" t="s">
        <v>288</v>
      </c>
      <c r="M104" s="50"/>
      <c r="N104" s="63" t="s">
        <v>288</v>
      </c>
      <c r="O104" s="50"/>
      <c r="P104" s="63" t="s">
        <v>288</v>
      </c>
      <c r="Q104" s="50"/>
      <c r="R104" s="63" t="s">
        <v>288</v>
      </c>
      <c r="S104" s="50"/>
      <c r="T104" s="63" t="s">
        <v>288</v>
      </c>
      <c r="U104" s="50"/>
      <c r="V104" s="63" t="s">
        <v>288</v>
      </c>
      <c r="W104" s="50"/>
      <c r="X104" s="63" t="s">
        <v>288</v>
      </c>
      <c r="Y104" s="50"/>
      <c r="Z104" s="82">
        <v>3</v>
      </c>
      <c r="AA104" s="83">
        <f>SUM(G104+I104+K104+M104+O104+Q104+S104+U104+W104+Y104)</f>
        <v>8</v>
      </c>
      <c r="AB104" s="84">
        <v>32</v>
      </c>
      <c r="AC104" s="21"/>
      <c r="AD104" s="21"/>
      <c r="AE104" s="21"/>
      <c r="AF104" s="21"/>
      <c r="AG104" s="21"/>
      <c r="AH104" s="21"/>
    </row>
    <row r="105" spans="2:34" ht="12.75" customHeight="1" thickBot="1">
      <c r="B105" s="75"/>
      <c r="C105" s="77"/>
      <c r="D105" s="79"/>
      <c r="E105" s="79"/>
      <c r="F105" s="64"/>
      <c r="G105" s="48"/>
      <c r="H105" s="64"/>
      <c r="I105" s="48"/>
      <c r="J105" s="64"/>
      <c r="K105" s="48"/>
      <c r="L105" s="64"/>
      <c r="M105" s="48"/>
      <c r="N105" s="64"/>
      <c r="O105" s="48"/>
      <c r="P105" s="64"/>
      <c r="Q105" s="48"/>
      <c r="R105" s="64"/>
      <c r="S105" s="48"/>
      <c r="T105" s="64"/>
      <c r="U105" s="48"/>
      <c r="V105" s="64"/>
      <c r="W105" s="48"/>
      <c r="X105" s="64"/>
      <c r="Y105" s="48"/>
      <c r="Z105" s="66"/>
      <c r="AA105" s="68"/>
      <c r="AB105" s="70"/>
      <c r="AC105" s="21"/>
      <c r="AD105" s="21"/>
      <c r="AE105" s="21"/>
      <c r="AF105" s="21"/>
      <c r="AG105" s="21"/>
      <c r="AH105" s="21"/>
    </row>
    <row r="106" spans="2:34" ht="12.75" customHeight="1" thickTop="1">
      <c r="B106" s="74">
        <v>50</v>
      </c>
      <c r="C106" s="76" t="str">
        <f>VLOOKUP(B106,'пр.взв'!B105:E128,2,FALSE)</f>
        <v>БАРЖАЕВ Руслан Ринатович</v>
      </c>
      <c r="D106" s="78" t="str">
        <f>VLOOKUP(B106,'пр.взв'!B105:F184,3,FALSE)</f>
        <v>09.05.1996, 1р</v>
      </c>
      <c r="E106" s="80" t="str">
        <f>VLOOKUP(B106,'пр.взв'!B105:G184,4,FALSE)</f>
        <v>ПФО, Самарская, Тольятти</v>
      </c>
      <c r="F106" s="63">
        <v>51</v>
      </c>
      <c r="G106" s="50">
        <v>3</v>
      </c>
      <c r="H106" s="63">
        <v>52</v>
      </c>
      <c r="I106" s="50">
        <v>3</v>
      </c>
      <c r="J106" s="63" t="s">
        <v>288</v>
      </c>
      <c r="K106" s="50"/>
      <c r="L106" s="63" t="s">
        <v>288</v>
      </c>
      <c r="M106" s="50"/>
      <c r="N106" s="63" t="s">
        <v>288</v>
      </c>
      <c r="O106" s="50"/>
      <c r="P106" s="63" t="s">
        <v>288</v>
      </c>
      <c r="Q106" s="50"/>
      <c r="R106" s="63" t="s">
        <v>288</v>
      </c>
      <c r="S106" s="50"/>
      <c r="T106" s="63" t="s">
        <v>288</v>
      </c>
      <c r="U106" s="50"/>
      <c r="V106" s="63" t="s">
        <v>288</v>
      </c>
      <c r="W106" s="50"/>
      <c r="X106" s="63" t="s">
        <v>288</v>
      </c>
      <c r="Y106" s="50"/>
      <c r="Z106" s="82">
        <v>2</v>
      </c>
      <c r="AA106" s="83">
        <f>SUM(G106+I106+K106+M106+O106+Q106+S106+U106+W106+Y106)</f>
        <v>6</v>
      </c>
      <c r="AB106" s="84">
        <v>40</v>
      </c>
      <c r="AC106" s="21"/>
      <c r="AD106" s="21"/>
      <c r="AE106" s="21"/>
      <c r="AF106" s="21"/>
      <c r="AG106" s="21"/>
      <c r="AH106" s="21"/>
    </row>
    <row r="107" spans="2:34" ht="12.75" customHeight="1" thickBot="1">
      <c r="B107" s="75"/>
      <c r="C107" s="77"/>
      <c r="D107" s="79"/>
      <c r="E107" s="81"/>
      <c r="F107" s="64"/>
      <c r="G107" s="48"/>
      <c r="H107" s="64"/>
      <c r="I107" s="48"/>
      <c r="J107" s="64"/>
      <c r="K107" s="48"/>
      <c r="L107" s="64"/>
      <c r="M107" s="48"/>
      <c r="N107" s="64"/>
      <c r="O107" s="48"/>
      <c r="P107" s="64"/>
      <c r="Q107" s="48"/>
      <c r="R107" s="64"/>
      <c r="S107" s="48"/>
      <c r="T107" s="64"/>
      <c r="U107" s="48"/>
      <c r="V107" s="64"/>
      <c r="W107" s="48"/>
      <c r="X107" s="64"/>
      <c r="Y107" s="48"/>
      <c r="Z107" s="66"/>
      <c r="AA107" s="68"/>
      <c r="AB107" s="70"/>
      <c r="AC107" s="21"/>
      <c r="AD107" s="21"/>
      <c r="AE107" s="21"/>
      <c r="AF107" s="21"/>
      <c r="AG107" s="21"/>
      <c r="AH107" s="21"/>
    </row>
    <row r="108" spans="2:34" ht="12.75" customHeight="1" thickTop="1">
      <c r="B108" s="74">
        <v>51</v>
      </c>
      <c r="C108" s="76" t="str">
        <f>VLOOKUP(B108,'пр.взв'!B107:E130,2,FALSE)</f>
        <v>УРБОНАС Тимур Андреевич</v>
      </c>
      <c r="D108" s="78" t="str">
        <f>VLOOKUP(B108,'пр.взв'!B107:F186,3,FALSE)</f>
        <v>26.06.1996, КМС</v>
      </c>
      <c r="E108" s="78" t="str">
        <f>VLOOKUP(B108,'пр.взв'!B107:G186,4,FALSE)</f>
        <v>С.Петербург</v>
      </c>
      <c r="F108" s="63">
        <v>50</v>
      </c>
      <c r="G108" s="50">
        <v>2</v>
      </c>
      <c r="H108" s="63">
        <v>53</v>
      </c>
      <c r="I108" s="50">
        <v>1</v>
      </c>
      <c r="J108" s="63">
        <v>49</v>
      </c>
      <c r="K108" s="50">
        <v>1</v>
      </c>
      <c r="L108" s="63">
        <v>56</v>
      </c>
      <c r="M108" s="50">
        <v>2</v>
      </c>
      <c r="N108" s="63">
        <v>57</v>
      </c>
      <c r="O108" s="50">
        <v>3</v>
      </c>
      <c r="P108" s="63" t="s">
        <v>288</v>
      </c>
      <c r="Q108" s="50"/>
      <c r="R108" s="63" t="s">
        <v>288</v>
      </c>
      <c r="S108" s="50"/>
      <c r="T108" s="63" t="s">
        <v>288</v>
      </c>
      <c r="U108" s="50"/>
      <c r="V108" s="63" t="s">
        <v>288</v>
      </c>
      <c r="W108" s="50"/>
      <c r="X108" s="63" t="s">
        <v>288</v>
      </c>
      <c r="Y108" s="50"/>
      <c r="Z108" s="82">
        <v>5</v>
      </c>
      <c r="AA108" s="83">
        <f>SUM(G108+I108+K108+M108+O108+Q108+S108+U108+W108+Y108)</f>
        <v>9</v>
      </c>
      <c r="AB108" s="84">
        <v>12</v>
      </c>
      <c r="AC108" s="21"/>
      <c r="AD108" s="21"/>
      <c r="AE108" s="21"/>
      <c r="AF108" s="21"/>
      <c r="AG108" s="21"/>
      <c r="AH108" s="21"/>
    </row>
    <row r="109" spans="2:34" ht="12.75" customHeight="1" thickBot="1">
      <c r="B109" s="75"/>
      <c r="C109" s="77"/>
      <c r="D109" s="79"/>
      <c r="E109" s="79"/>
      <c r="F109" s="64"/>
      <c r="G109" s="48"/>
      <c r="H109" s="64"/>
      <c r="I109" s="48"/>
      <c r="J109" s="64"/>
      <c r="K109" s="48"/>
      <c r="L109" s="64"/>
      <c r="M109" s="48"/>
      <c r="N109" s="64"/>
      <c r="O109" s="48"/>
      <c r="P109" s="64"/>
      <c r="Q109" s="48"/>
      <c r="R109" s="64"/>
      <c r="S109" s="48"/>
      <c r="T109" s="64"/>
      <c r="U109" s="48"/>
      <c r="V109" s="64"/>
      <c r="W109" s="48"/>
      <c r="X109" s="64"/>
      <c r="Y109" s="48"/>
      <c r="Z109" s="66"/>
      <c r="AA109" s="68"/>
      <c r="AB109" s="70"/>
      <c r="AC109" s="21"/>
      <c r="AD109" s="21"/>
      <c r="AE109" s="21"/>
      <c r="AF109" s="21"/>
      <c r="AG109" s="21"/>
      <c r="AH109" s="21"/>
    </row>
    <row r="110" spans="2:34" ht="12.75" customHeight="1" thickTop="1">
      <c r="B110" s="74">
        <v>52</v>
      </c>
      <c r="C110" s="76" t="str">
        <f>VLOOKUP(B110,'пр.взв'!B109:E132,2,FALSE)</f>
        <v>ГРИГОРЯН Арам Саркисович </v>
      </c>
      <c r="D110" s="78" t="str">
        <f>VLOOKUP(B110,'пр.взв'!B109:F188,3,FALSE)</f>
        <v>09.06.1998 КМС </v>
      </c>
      <c r="E110" s="80" t="str">
        <f>VLOOKUP(B110,'пр.взв'!B109:G188,4,FALSE)</f>
        <v>Москва</v>
      </c>
      <c r="F110" s="63">
        <v>53</v>
      </c>
      <c r="G110" s="50">
        <v>2</v>
      </c>
      <c r="H110" s="63">
        <v>50</v>
      </c>
      <c r="I110" s="50">
        <v>1</v>
      </c>
      <c r="J110" s="63">
        <v>56</v>
      </c>
      <c r="K110" s="50">
        <v>3</v>
      </c>
      <c r="L110" s="63" t="s">
        <v>288</v>
      </c>
      <c r="M110" s="50"/>
      <c r="N110" s="63" t="s">
        <v>288</v>
      </c>
      <c r="O110" s="50"/>
      <c r="P110" s="63" t="s">
        <v>288</v>
      </c>
      <c r="Q110" s="50"/>
      <c r="R110" s="63" t="s">
        <v>288</v>
      </c>
      <c r="S110" s="50"/>
      <c r="T110" s="63" t="s">
        <v>288</v>
      </c>
      <c r="U110" s="50"/>
      <c r="V110" s="63" t="s">
        <v>288</v>
      </c>
      <c r="W110" s="50"/>
      <c r="X110" s="63" t="s">
        <v>288</v>
      </c>
      <c r="Y110" s="50"/>
      <c r="Z110" s="65">
        <v>3</v>
      </c>
      <c r="AA110" s="67">
        <f>SUM(G110+I110+K110+M110+O110+Q110+S110+U110+W110+Y110)</f>
        <v>6</v>
      </c>
      <c r="AB110" s="69">
        <v>24</v>
      </c>
      <c r="AC110" s="21"/>
      <c r="AD110" s="21"/>
      <c r="AE110" s="21"/>
      <c r="AF110" s="21"/>
      <c r="AG110" s="21"/>
      <c r="AH110" s="21"/>
    </row>
    <row r="111" spans="2:34" ht="12.75" customHeight="1" thickBot="1">
      <c r="B111" s="75"/>
      <c r="C111" s="77"/>
      <c r="D111" s="79"/>
      <c r="E111" s="81"/>
      <c r="F111" s="64"/>
      <c r="G111" s="51"/>
      <c r="H111" s="64"/>
      <c r="I111" s="51"/>
      <c r="J111" s="64"/>
      <c r="K111" s="51"/>
      <c r="L111" s="64"/>
      <c r="M111" s="51"/>
      <c r="N111" s="64"/>
      <c r="O111" s="51"/>
      <c r="P111" s="64"/>
      <c r="Q111" s="51"/>
      <c r="R111" s="64"/>
      <c r="S111" s="51"/>
      <c r="T111" s="64"/>
      <c r="U111" s="51"/>
      <c r="V111" s="64"/>
      <c r="W111" s="51"/>
      <c r="X111" s="64"/>
      <c r="Y111" s="51"/>
      <c r="Z111" s="66"/>
      <c r="AA111" s="68"/>
      <c r="AB111" s="70"/>
      <c r="AC111" s="21"/>
      <c r="AD111" s="21"/>
      <c r="AE111" s="21"/>
      <c r="AF111" s="21"/>
      <c r="AG111" s="21"/>
      <c r="AH111" s="21"/>
    </row>
    <row r="112" spans="2:34" ht="12.75" customHeight="1" thickTop="1">
      <c r="B112" s="74">
        <v>53</v>
      </c>
      <c r="C112" s="76" t="str">
        <f>VLOOKUP(B112,'пр.взв'!B111:E134,2,FALSE)</f>
        <v>ВОЛОЩЕНКО Евгений Александрович </v>
      </c>
      <c r="D112" s="78" t="str">
        <f>VLOOKUP(B112,'пр.взв'!B111:F190,3,FALSE)</f>
        <v>04.05.1997 КМС </v>
      </c>
      <c r="E112" s="80" t="str">
        <f>VLOOKUP(B112,'пр.взв'!B111:G190,4,FALSE)</f>
        <v>СЗФО, Мурманская обл, МО </v>
      </c>
      <c r="F112" s="63">
        <v>52</v>
      </c>
      <c r="G112" s="50">
        <v>3</v>
      </c>
      <c r="H112" s="63">
        <v>51</v>
      </c>
      <c r="I112" s="50">
        <v>3</v>
      </c>
      <c r="J112" s="63" t="s">
        <v>288</v>
      </c>
      <c r="K112" s="50"/>
      <c r="L112" s="63" t="s">
        <v>288</v>
      </c>
      <c r="M112" s="50"/>
      <c r="N112" s="63" t="s">
        <v>288</v>
      </c>
      <c r="O112" s="50"/>
      <c r="P112" s="63" t="s">
        <v>288</v>
      </c>
      <c r="Q112" s="50"/>
      <c r="R112" s="63" t="s">
        <v>288</v>
      </c>
      <c r="S112" s="50"/>
      <c r="T112" s="63" t="s">
        <v>288</v>
      </c>
      <c r="U112" s="50"/>
      <c r="V112" s="63" t="s">
        <v>288</v>
      </c>
      <c r="W112" s="50"/>
      <c r="X112" s="63" t="s">
        <v>288</v>
      </c>
      <c r="Y112" s="50"/>
      <c r="Z112" s="82">
        <v>2</v>
      </c>
      <c r="AA112" s="83">
        <f>SUM(G112+I112+K112+M112+O112+Q112+S112+U112+W112+Y112)</f>
        <v>6</v>
      </c>
      <c r="AB112" s="84">
        <v>39</v>
      </c>
      <c r="AC112" s="21"/>
      <c r="AD112" s="21"/>
      <c r="AE112" s="21"/>
      <c r="AF112" s="21"/>
      <c r="AG112" s="21"/>
      <c r="AH112" s="21"/>
    </row>
    <row r="113" spans="2:34" ht="12.75" customHeight="1" thickBot="1">
      <c r="B113" s="75"/>
      <c r="C113" s="77"/>
      <c r="D113" s="79"/>
      <c r="E113" s="81"/>
      <c r="F113" s="64"/>
      <c r="G113" s="48"/>
      <c r="H113" s="64"/>
      <c r="I113" s="48"/>
      <c r="J113" s="64"/>
      <c r="K113" s="48"/>
      <c r="L113" s="64"/>
      <c r="M113" s="48"/>
      <c r="N113" s="64"/>
      <c r="O113" s="48"/>
      <c r="P113" s="64"/>
      <c r="Q113" s="48"/>
      <c r="R113" s="64"/>
      <c r="S113" s="48"/>
      <c r="T113" s="64"/>
      <c r="U113" s="48"/>
      <c r="V113" s="64"/>
      <c r="W113" s="48"/>
      <c r="X113" s="64"/>
      <c r="Y113" s="48"/>
      <c r="Z113" s="66"/>
      <c r="AA113" s="68"/>
      <c r="AB113" s="70"/>
      <c r="AC113" s="21"/>
      <c r="AD113" s="21"/>
      <c r="AE113" s="21"/>
      <c r="AF113" s="21"/>
      <c r="AG113" s="21"/>
      <c r="AH113" s="21"/>
    </row>
    <row r="114" spans="2:34" ht="12.75" customHeight="1" thickTop="1">
      <c r="B114" s="74">
        <v>54</v>
      </c>
      <c r="C114" s="76" t="str">
        <f>VLOOKUP(B114,'пр.взв'!B113:E136,2,FALSE)</f>
        <v>ПОПОВ Алексей Сергеевич</v>
      </c>
      <c r="D114" s="78" t="str">
        <f>VLOOKUP(B114,'пр.взв'!B113:F192,3,FALSE)</f>
        <v>18.10.96 КМС</v>
      </c>
      <c r="E114" s="78" t="str">
        <f>VLOOKUP(B114,'пр.взв'!B113:G192,4,FALSE)</f>
        <v>ЦФО, Брянская, МО</v>
      </c>
      <c r="F114" s="63">
        <v>55</v>
      </c>
      <c r="G114" s="50">
        <v>0</v>
      </c>
      <c r="H114" s="63">
        <v>56</v>
      </c>
      <c r="I114" s="50">
        <v>3</v>
      </c>
      <c r="J114" s="63">
        <v>57</v>
      </c>
      <c r="K114" s="50">
        <v>3</v>
      </c>
      <c r="L114" s="63" t="s">
        <v>288</v>
      </c>
      <c r="M114" s="50"/>
      <c r="N114" s="63" t="s">
        <v>288</v>
      </c>
      <c r="O114" s="50"/>
      <c r="P114" s="63" t="s">
        <v>288</v>
      </c>
      <c r="Q114" s="50"/>
      <c r="R114" s="63" t="s">
        <v>288</v>
      </c>
      <c r="S114" s="50"/>
      <c r="T114" s="63" t="s">
        <v>288</v>
      </c>
      <c r="U114" s="50"/>
      <c r="V114" s="63" t="s">
        <v>288</v>
      </c>
      <c r="W114" s="50"/>
      <c r="X114" s="63" t="s">
        <v>288</v>
      </c>
      <c r="Y114" s="50"/>
      <c r="Z114" s="82">
        <v>3</v>
      </c>
      <c r="AA114" s="83">
        <f>SUM(G114+I114+K114+M114+O114+Q114+S114+U114+W114+Y114)</f>
        <v>6</v>
      </c>
      <c r="AB114" s="84">
        <v>23</v>
      </c>
      <c r="AC114" s="21"/>
      <c r="AD114" s="21"/>
      <c r="AE114" s="21"/>
      <c r="AF114" s="21"/>
      <c r="AG114" s="21"/>
      <c r="AH114" s="21"/>
    </row>
    <row r="115" spans="2:34" ht="12.75" customHeight="1" thickBot="1">
      <c r="B115" s="75"/>
      <c r="C115" s="77"/>
      <c r="D115" s="79"/>
      <c r="E115" s="79"/>
      <c r="F115" s="64"/>
      <c r="G115" s="48" t="s">
        <v>296</v>
      </c>
      <c r="H115" s="64"/>
      <c r="I115" s="48"/>
      <c r="J115" s="64"/>
      <c r="K115" s="48"/>
      <c r="L115" s="64"/>
      <c r="M115" s="48"/>
      <c r="N115" s="64"/>
      <c r="O115" s="48"/>
      <c r="P115" s="64"/>
      <c r="Q115" s="48"/>
      <c r="R115" s="64"/>
      <c r="S115" s="48"/>
      <c r="T115" s="64"/>
      <c r="U115" s="48"/>
      <c r="V115" s="64"/>
      <c r="W115" s="48"/>
      <c r="X115" s="64"/>
      <c r="Y115" s="48"/>
      <c r="Z115" s="66"/>
      <c r="AA115" s="68"/>
      <c r="AB115" s="70"/>
      <c r="AC115" s="21"/>
      <c r="AD115" s="21"/>
      <c r="AE115" s="21"/>
      <c r="AF115" s="21"/>
      <c r="AG115" s="21"/>
      <c r="AH115" s="21"/>
    </row>
    <row r="116" spans="2:34" ht="12.75" customHeight="1" thickTop="1">
      <c r="B116" s="74">
        <v>55</v>
      </c>
      <c r="C116" s="76" t="str">
        <f>VLOOKUP(B116,'пр.взв'!B115:E138,2,FALSE)</f>
        <v>ИСПУГАНОВ Михаил Игоревич</v>
      </c>
      <c r="D116" s="78" t="str">
        <f>VLOOKUP(B116,'пр.взв'!B115:F194,3,FALSE)</f>
        <v>09.01.1997 1р</v>
      </c>
      <c r="E116" s="80" t="str">
        <f>VLOOKUP(B116,'пр.взв'!B115:G194,4,FALSE)</f>
        <v>ПФО, Самарская обл., Кинель-Черкассы</v>
      </c>
      <c r="F116" s="63">
        <v>54</v>
      </c>
      <c r="G116" s="50">
        <v>4</v>
      </c>
      <c r="H116" s="63">
        <v>57</v>
      </c>
      <c r="I116" s="50">
        <v>4</v>
      </c>
      <c r="J116" s="63" t="s">
        <v>288</v>
      </c>
      <c r="K116" s="50"/>
      <c r="L116" s="63" t="s">
        <v>288</v>
      </c>
      <c r="M116" s="50"/>
      <c r="N116" s="63" t="s">
        <v>288</v>
      </c>
      <c r="O116" s="50"/>
      <c r="P116" s="63" t="s">
        <v>288</v>
      </c>
      <c r="Q116" s="50"/>
      <c r="R116" s="63" t="s">
        <v>288</v>
      </c>
      <c r="S116" s="50"/>
      <c r="T116" s="63" t="s">
        <v>288</v>
      </c>
      <c r="U116" s="50"/>
      <c r="V116" s="63" t="s">
        <v>288</v>
      </c>
      <c r="W116" s="50"/>
      <c r="X116" s="63" t="s">
        <v>288</v>
      </c>
      <c r="Y116" s="50"/>
      <c r="Z116" s="82">
        <v>2</v>
      </c>
      <c r="AA116" s="83">
        <f>SUM(G116+I116+K116+M116+O116+Q116+S116+U116+W116+Y116)</f>
        <v>8</v>
      </c>
      <c r="AB116" s="84">
        <v>54</v>
      </c>
      <c r="AC116" s="21"/>
      <c r="AD116" s="21"/>
      <c r="AE116" s="21"/>
      <c r="AF116" s="21"/>
      <c r="AG116" s="21"/>
      <c r="AH116" s="21"/>
    </row>
    <row r="117" spans="2:34" ht="12.75" customHeight="1" thickBot="1">
      <c r="B117" s="75"/>
      <c r="C117" s="77"/>
      <c r="D117" s="79"/>
      <c r="E117" s="81"/>
      <c r="F117" s="64"/>
      <c r="G117" s="48" t="s">
        <v>296</v>
      </c>
      <c r="H117" s="64"/>
      <c r="I117" s="48"/>
      <c r="J117" s="64"/>
      <c r="K117" s="48"/>
      <c r="L117" s="64"/>
      <c r="M117" s="48"/>
      <c r="N117" s="64"/>
      <c r="O117" s="48"/>
      <c r="P117" s="64"/>
      <c r="Q117" s="48"/>
      <c r="R117" s="64"/>
      <c r="S117" s="48"/>
      <c r="T117" s="64"/>
      <c r="U117" s="48"/>
      <c r="V117" s="64"/>
      <c r="W117" s="48"/>
      <c r="X117" s="64"/>
      <c r="Y117" s="48"/>
      <c r="Z117" s="66"/>
      <c r="AA117" s="68"/>
      <c r="AB117" s="70"/>
      <c r="AC117" s="21"/>
      <c r="AD117" s="21"/>
      <c r="AE117" s="21"/>
      <c r="AF117" s="21"/>
      <c r="AG117" s="21"/>
      <c r="AH117" s="21"/>
    </row>
    <row r="118" spans="2:34" ht="12.75" customHeight="1" thickTop="1">
      <c r="B118" s="74">
        <v>56</v>
      </c>
      <c r="C118" s="76" t="str">
        <f>VLOOKUP(B118,'пр.взв'!B117:E140,2,FALSE)</f>
        <v>ПЕТРОВ Станислав Андреевич</v>
      </c>
      <c r="D118" s="78" t="str">
        <f>VLOOKUP(B118,'пр.взв'!B117:F196,3,FALSE)</f>
        <v>21.02.1996, КМС</v>
      </c>
      <c r="E118" s="78" t="str">
        <f>VLOOKUP(B118,'пр.взв'!B117:G196,4,FALSE)</f>
        <v>ДВФО, Амуркая</v>
      </c>
      <c r="F118" s="63">
        <v>57</v>
      </c>
      <c r="G118" s="50">
        <v>3</v>
      </c>
      <c r="H118" s="63">
        <v>54</v>
      </c>
      <c r="I118" s="50">
        <v>1</v>
      </c>
      <c r="J118" s="63">
        <v>52</v>
      </c>
      <c r="K118" s="50">
        <v>2</v>
      </c>
      <c r="L118" s="63">
        <v>51</v>
      </c>
      <c r="M118" s="50">
        <v>3</v>
      </c>
      <c r="N118" s="63" t="s">
        <v>288</v>
      </c>
      <c r="O118" s="50"/>
      <c r="P118" s="63" t="s">
        <v>288</v>
      </c>
      <c r="Q118" s="50"/>
      <c r="R118" s="63" t="s">
        <v>288</v>
      </c>
      <c r="S118" s="50"/>
      <c r="T118" s="63" t="s">
        <v>288</v>
      </c>
      <c r="U118" s="50"/>
      <c r="V118" s="63" t="s">
        <v>288</v>
      </c>
      <c r="W118" s="50"/>
      <c r="X118" s="63" t="s">
        <v>288</v>
      </c>
      <c r="Y118" s="50"/>
      <c r="Z118" s="82">
        <v>4</v>
      </c>
      <c r="AA118" s="83">
        <f>SUM(G118+I118+K118+M118+O118+Q118+S118+U118+W118+Y118)</f>
        <v>9</v>
      </c>
      <c r="AB118" s="84">
        <v>20</v>
      </c>
      <c r="AC118" s="21"/>
      <c r="AD118" s="21"/>
      <c r="AE118" s="21"/>
      <c r="AF118" s="21"/>
      <c r="AG118" s="21"/>
      <c r="AH118" s="21"/>
    </row>
    <row r="119" spans="2:34" ht="12.75" customHeight="1" thickBot="1">
      <c r="B119" s="75"/>
      <c r="C119" s="77"/>
      <c r="D119" s="79"/>
      <c r="E119" s="79"/>
      <c r="F119" s="64"/>
      <c r="G119" s="48"/>
      <c r="H119" s="64"/>
      <c r="I119" s="48"/>
      <c r="J119" s="64"/>
      <c r="K119" s="48"/>
      <c r="L119" s="64"/>
      <c r="M119" s="48"/>
      <c r="N119" s="64"/>
      <c r="O119" s="48"/>
      <c r="P119" s="64"/>
      <c r="Q119" s="48"/>
      <c r="R119" s="64"/>
      <c r="S119" s="48"/>
      <c r="T119" s="64"/>
      <c r="U119" s="48"/>
      <c r="V119" s="64"/>
      <c r="W119" s="48"/>
      <c r="X119" s="64"/>
      <c r="Y119" s="48"/>
      <c r="Z119" s="66"/>
      <c r="AA119" s="68"/>
      <c r="AB119" s="70"/>
      <c r="AC119" s="21"/>
      <c r="AD119" s="21"/>
      <c r="AE119" s="21"/>
      <c r="AF119" s="21"/>
      <c r="AG119" s="21"/>
      <c r="AH119" s="21"/>
    </row>
    <row r="120" spans="2:34" ht="12.75" customHeight="1" thickTop="1">
      <c r="B120" s="74">
        <v>57</v>
      </c>
      <c r="C120" s="76" t="str">
        <f>VLOOKUP(B120,'пр.взв'!B119:E142,2,FALSE)</f>
        <v>ВОРОТЫНЦЕВ Сергей Алексеевич </v>
      </c>
      <c r="D120" s="78" t="str">
        <f>VLOOKUP(B120,'пр.взв'!B119:F198,3,FALSE)</f>
        <v>13.05.1996 1р</v>
      </c>
      <c r="E120" s="80" t="str">
        <f>VLOOKUP(B120,'пр.взв'!B119:G198,4,FALSE)</f>
        <v>ЮФО, Ростовская обл.</v>
      </c>
      <c r="F120" s="63">
        <v>56</v>
      </c>
      <c r="G120" s="50">
        <v>2</v>
      </c>
      <c r="H120" s="63">
        <v>55</v>
      </c>
      <c r="I120" s="50">
        <v>0</v>
      </c>
      <c r="J120" s="63">
        <v>54</v>
      </c>
      <c r="K120" s="50">
        <v>2</v>
      </c>
      <c r="L120" s="63" t="s">
        <v>300</v>
      </c>
      <c r="M120" s="50"/>
      <c r="N120" s="63">
        <v>51</v>
      </c>
      <c r="O120" s="50">
        <v>1</v>
      </c>
      <c r="P120" s="63">
        <v>35</v>
      </c>
      <c r="Q120" s="50">
        <v>2</v>
      </c>
      <c r="R120" s="63">
        <v>37</v>
      </c>
      <c r="S120" s="61">
        <v>2.5</v>
      </c>
      <c r="T120" s="63"/>
      <c r="U120" s="50"/>
      <c r="V120" s="63">
        <v>1</v>
      </c>
      <c r="W120" s="50">
        <v>1</v>
      </c>
      <c r="X120" s="63">
        <v>2</v>
      </c>
      <c r="Y120" s="61">
        <v>2.5</v>
      </c>
      <c r="Z120" s="65"/>
      <c r="AA120" s="67">
        <v>1</v>
      </c>
      <c r="AB120" s="69">
        <v>1</v>
      </c>
      <c r="AC120" s="21"/>
      <c r="AD120" s="21"/>
      <c r="AE120" s="21"/>
      <c r="AF120" s="21"/>
      <c r="AG120" s="21"/>
      <c r="AH120" s="21"/>
    </row>
    <row r="121" spans="2:34" ht="12.75" customHeight="1" thickBot="1">
      <c r="B121" s="75"/>
      <c r="C121" s="77"/>
      <c r="D121" s="79"/>
      <c r="E121" s="81"/>
      <c r="F121" s="64"/>
      <c r="G121" s="51"/>
      <c r="H121" s="64"/>
      <c r="I121" s="51" t="s">
        <v>299</v>
      </c>
      <c r="J121" s="64"/>
      <c r="K121" s="51"/>
      <c r="L121" s="64"/>
      <c r="M121" s="51"/>
      <c r="N121" s="64"/>
      <c r="O121" s="51"/>
      <c r="P121" s="64"/>
      <c r="Q121" s="51"/>
      <c r="R121" s="64"/>
      <c r="S121" s="51"/>
      <c r="T121" s="64"/>
      <c r="U121" s="51"/>
      <c r="V121" s="64"/>
      <c r="W121" s="51"/>
      <c r="X121" s="64"/>
      <c r="Y121" s="51"/>
      <c r="Z121" s="66"/>
      <c r="AA121" s="68"/>
      <c r="AB121" s="70"/>
      <c r="AC121" s="21"/>
      <c r="AD121" s="21"/>
      <c r="AE121" s="21"/>
      <c r="AF121" s="21"/>
      <c r="AG121" s="21"/>
      <c r="AH121" s="21"/>
    </row>
    <row r="122" spans="2:34" ht="12.75" customHeight="1" thickTop="1">
      <c r="B122" s="53"/>
      <c r="C122" s="15"/>
      <c r="D122" s="16"/>
      <c r="E122" s="16"/>
      <c r="F122" s="54"/>
      <c r="G122" s="55"/>
      <c r="H122" s="54"/>
      <c r="I122" s="55"/>
      <c r="J122" s="54"/>
      <c r="K122" s="55"/>
      <c r="L122" s="54"/>
      <c r="M122" s="55"/>
      <c r="N122" s="54"/>
      <c r="O122" s="55"/>
      <c r="P122" s="54"/>
      <c r="Q122" s="55"/>
      <c r="R122" s="54"/>
      <c r="S122" s="55"/>
      <c r="T122" s="54"/>
      <c r="U122" s="55"/>
      <c r="V122" s="54"/>
      <c r="W122" s="55"/>
      <c r="X122" s="54"/>
      <c r="Y122" s="55"/>
      <c r="Z122" s="56"/>
      <c r="AA122" s="57"/>
      <c r="AB122" s="58"/>
      <c r="AC122" s="21"/>
      <c r="AD122" s="21"/>
      <c r="AE122" s="21"/>
      <c r="AF122" s="21"/>
      <c r="AG122" s="21"/>
      <c r="AH122" s="21"/>
    </row>
    <row r="123" spans="2:34" ht="20.25" customHeight="1">
      <c r="B123" s="27" t="str">
        <f>HYPERLINK('[1]реквизиты'!$A$6)</f>
        <v>Гл. судья, судья МК</v>
      </c>
      <c r="C123" s="31"/>
      <c r="D123" s="47"/>
      <c r="E123" s="32"/>
      <c r="F123" s="33"/>
      <c r="N123" s="34" t="str">
        <f>HYPERLINK('[1]реквизиты'!$G$6)</f>
        <v>С.В. Рычев</v>
      </c>
      <c r="O123" s="32"/>
      <c r="P123" s="32"/>
      <c r="Q123" s="32"/>
      <c r="R123" s="37"/>
      <c r="S123" s="35"/>
      <c r="T123" s="37"/>
      <c r="U123" s="35"/>
      <c r="V123" s="37"/>
      <c r="W123" s="36" t="str">
        <f>HYPERLINK('[1]реквизиты'!$G$7)</f>
        <v>/ г. Александрово /</v>
      </c>
      <c r="X123" s="37"/>
      <c r="Y123" s="35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2:34" ht="23.25" customHeight="1">
      <c r="B124" s="38" t="str">
        <f>HYPERLINK('[1]реквизиты'!$A$8)</f>
        <v>Гл. секретарь, судья РК</v>
      </c>
      <c r="C124" s="6"/>
      <c r="D124" s="28"/>
      <c r="E124" s="39"/>
      <c r="F124" s="40"/>
      <c r="G124" s="7"/>
      <c r="H124" s="7"/>
      <c r="I124" s="7"/>
      <c r="J124" s="7"/>
      <c r="K124" s="7"/>
      <c r="L124" s="7"/>
      <c r="M124" s="7"/>
      <c r="N124" s="34" t="str">
        <f>HYPERLINK('[1]реквизиты'!$G$8)</f>
        <v>С.Г. Пчелов</v>
      </c>
      <c r="O124" s="32"/>
      <c r="P124" s="32"/>
      <c r="Q124" s="32"/>
      <c r="R124" s="37"/>
      <c r="S124" s="35"/>
      <c r="T124" s="37"/>
      <c r="U124" s="35"/>
      <c r="V124" s="37"/>
      <c r="W124" s="36" t="str">
        <f>HYPERLINK('[1]реквизиты'!$G$9)</f>
        <v>/  г. Чебоксары /</v>
      </c>
      <c r="X124" s="37"/>
      <c r="Y124" s="35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2:34" ht="10.5" customHeight="1">
      <c r="B125" s="38"/>
      <c r="C125" s="6"/>
      <c r="D125" s="28"/>
      <c r="E125" s="3"/>
      <c r="F125" s="29"/>
      <c r="G125" s="1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2:34" ht="10.5" customHeight="1">
      <c r="B126" s="6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3:34" ht="10.5" customHeight="1">
      <c r="C127" s="30"/>
      <c r="D127" s="30"/>
      <c r="E127" s="10"/>
      <c r="F127" s="10"/>
      <c r="H127" s="1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2:34" ht="10.5" customHeight="1">
      <c r="B128" s="30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2:34" ht="10.5" customHeight="1">
      <c r="B129" s="19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2:34" ht="10.5" customHeight="1">
      <c r="B130" s="22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2:34" ht="10.5" customHeight="1">
      <c r="B131" s="19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2:34" ht="10.5" customHeight="1">
      <c r="B132" s="22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2:34" ht="10.5" customHeight="1">
      <c r="B133" s="19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2:34" ht="10.5" customHeight="1">
      <c r="B134" s="22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2:34" ht="10.5" customHeight="1">
      <c r="B135" s="19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2:34" ht="10.5" customHeight="1">
      <c r="B136" s="22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2:34" ht="10.5" customHeight="1">
      <c r="B137" s="19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0.5" customHeight="1">
      <c r="B138" s="22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2:34" ht="10.5" customHeight="1">
      <c r="B139" s="19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2:34" ht="10.5" customHeight="1">
      <c r="B140" s="22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2:34" ht="10.5" customHeight="1">
      <c r="B141" s="19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2:34" ht="10.5" customHeight="1">
      <c r="B142" s="22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2:34" ht="10.5" customHeight="1">
      <c r="B143" s="19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2:34" ht="10.5" customHeight="1">
      <c r="B144" s="22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2:34" ht="10.5" customHeight="1">
      <c r="B145" s="19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2:34" ht="10.5" customHeight="1">
      <c r="B146" s="22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2:34" ht="10.5" customHeight="1">
      <c r="B147" s="19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2:34" ht="10.5" customHeight="1">
      <c r="B148" s="22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2:28" ht="10.5" customHeight="1">
      <c r="B149" s="19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19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22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19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22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19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22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19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22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19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28" ht="10.5" customHeight="1">
      <c r="B170" s="22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</row>
    <row r="171" spans="2:28" ht="10.5" customHeight="1">
      <c r="B171" s="19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</row>
    <row r="172" spans="2:28" ht="10.5" customHeight="1">
      <c r="B172" s="22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</row>
    <row r="173" spans="2:28" ht="10.5" customHeight="1">
      <c r="B173" s="19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</row>
    <row r="174" spans="2:28" ht="10.5" customHeight="1">
      <c r="B174" s="22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</row>
    <row r="175" spans="2:28" ht="10.5" customHeight="1">
      <c r="B175" s="19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</row>
    <row r="176" spans="2:28" ht="10.5" customHeight="1">
      <c r="B176" s="22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</row>
    <row r="177" spans="2:28" ht="10.5" customHeight="1">
      <c r="B177" s="19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</row>
    <row r="178" spans="2:28" ht="10.5" customHeight="1">
      <c r="B178" s="22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</row>
    <row r="179" spans="2:28" ht="10.5" customHeight="1">
      <c r="B179" s="19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</row>
    <row r="180" spans="2:28" ht="10.5" customHeight="1">
      <c r="B180" s="22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</row>
    <row r="181" spans="2:28" ht="10.5" customHeight="1">
      <c r="B181" s="19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</row>
    <row r="182" spans="2:28" ht="10.5" customHeight="1">
      <c r="B182" s="22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</row>
    <row r="183" spans="2:28" ht="10.5" customHeight="1">
      <c r="B183" s="19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</row>
    <row r="184" spans="2:28" ht="10.5" customHeight="1">
      <c r="B184" s="22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</row>
    <row r="185" spans="2:28" ht="10.5" customHeight="1">
      <c r="B185" s="19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</row>
    <row r="186" spans="2:28" ht="10.5" customHeight="1">
      <c r="B186" s="22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</row>
    <row r="187" spans="2:28" ht="10.5" customHeight="1">
      <c r="B187" s="19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</row>
    <row r="188" spans="2:28" ht="10.5" customHeight="1">
      <c r="B188" s="22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</row>
    <row r="189" spans="2:28" ht="10.5" customHeight="1">
      <c r="B189" s="19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</row>
    <row r="190" spans="2:28" ht="10.5" customHeight="1">
      <c r="B190" s="22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</row>
    <row r="191" spans="2:28" ht="10.5" customHeight="1">
      <c r="B191" s="19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</row>
    <row r="192" spans="2:28" ht="10.5" customHeight="1">
      <c r="B192" s="22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</row>
    <row r="193" spans="2:28" ht="10.5" customHeight="1">
      <c r="B193" s="19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</row>
    <row r="194" spans="2:28" ht="10.5" customHeight="1">
      <c r="B194" s="22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</row>
    <row r="195" spans="2:28" ht="10.5" customHeight="1">
      <c r="B195" s="19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</row>
    <row r="196" spans="2:28" ht="10.5" customHeight="1">
      <c r="B196" s="22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</row>
    <row r="197" spans="2:28" ht="10.5" customHeight="1">
      <c r="B197" s="19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</row>
    <row r="198" spans="2:28" ht="10.5" customHeight="1">
      <c r="B198" s="22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</row>
    <row r="199" spans="2:28" ht="10.5" customHeight="1">
      <c r="B199" s="19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</row>
    <row r="200" spans="2:28" ht="10.5" customHeight="1">
      <c r="B200" s="22"/>
      <c r="C200" s="18"/>
      <c r="D200" s="18"/>
      <c r="E200" s="18"/>
      <c r="F200" s="20"/>
      <c r="G200" s="17"/>
      <c r="H200" s="20"/>
      <c r="I200" s="17"/>
      <c r="J200" s="20"/>
      <c r="K200" s="17"/>
      <c r="L200" s="20"/>
      <c r="M200" s="17"/>
      <c r="N200" s="20"/>
      <c r="O200" s="17"/>
      <c r="P200" s="20"/>
      <c r="Q200" s="17"/>
      <c r="R200" s="20"/>
      <c r="S200" s="17"/>
      <c r="T200" s="20"/>
      <c r="U200" s="17"/>
      <c r="V200" s="20"/>
      <c r="W200" s="17"/>
      <c r="X200" s="20"/>
      <c r="Y200" s="17"/>
      <c r="Z200" s="21"/>
      <c r="AA200" s="21"/>
      <c r="AB200" s="21"/>
    </row>
    <row r="201" spans="2:28" ht="10.5" customHeight="1">
      <c r="B201" s="19"/>
      <c r="C201" s="18"/>
      <c r="D201" s="18"/>
      <c r="E201" s="18"/>
      <c r="F201" s="20"/>
      <c r="G201" s="13"/>
      <c r="H201" s="20"/>
      <c r="I201" s="13"/>
      <c r="J201" s="20"/>
      <c r="K201" s="13"/>
      <c r="L201" s="20"/>
      <c r="M201" s="13"/>
      <c r="N201" s="20"/>
      <c r="O201" s="13"/>
      <c r="P201" s="20"/>
      <c r="Q201" s="13"/>
      <c r="R201" s="20"/>
      <c r="S201" s="13"/>
      <c r="T201" s="20"/>
      <c r="U201" s="13"/>
      <c r="V201" s="20"/>
      <c r="W201" s="13"/>
      <c r="X201" s="20"/>
      <c r="Y201" s="13"/>
      <c r="Z201" s="21"/>
      <c r="AA201" s="21"/>
      <c r="AB201" s="21"/>
    </row>
    <row r="202" spans="2:28" ht="10.5" customHeight="1">
      <c r="B202" s="22"/>
      <c r="C202" s="18"/>
      <c r="D202" s="18"/>
      <c r="E202" s="18"/>
      <c r="F202" s="20"/>
      <c r="G202" s="17"/>
      <c r="H202" s="20"/>
      <c r="I202" s="17"/>
      <c r="J202" s="20"/>
      <c r="K202" s="17"/>
      <c r="L202" s="20"/>
      <c r="M202" s="17"/>
      <c r="N202" s="20"/>
      <c r="O202" s="17"/>
      <c r="P202" s="20"/>
      <c r="Q202" s="17"/>
      <c r="R202" s="20"/>
      <c r="S202" s="17"/>
      <c r="T202" s="20"/>
      <c r="U202" s="17"/>
      <c r="V202" s="20"/>
      <c r="W202" s="17"/>
      <c r="X202" s="20"/>
      <c r="Y202" s="17"/>
      <c r="Z202" s="21"/>
      <c r="AA202" s="21"/>
      <c r="AB202" s="21"/>
    </row>
    <row r="203" spans="2:28" ht="10.5" customHeight="1">
      <c r="B203" s="19"/>
      <c r="C203" s="18"/>
      <c r="D203" s="18"/>
      <c r="E203" s="18"/>
      <c r="F203" s="20"/>
      <c r="G203" s="13"/>
      <c r="H203" s="20"/>
      <c r="I203" s="13"/>
      <c r="J203" s="20"/>
      <c r="K203" s="13"/>
      <c r="L203" s="20"/>
      <c r="M203" s="13"/>
      <c r="N203" s="20"/>
      <c r="O203" s="13"/>
      <c r="P203" s="20"/>
      <c r="Q203" s="13"/>
      <c r="R203" s="20"/>
      <c r="S203" s="13"/>
      <c r="T203" s="20"/>
      <c r="U203" s="13"/>
      <c r="V203" s="20"/>
      <c r="W203" s="13"/>
      <c r="X203" s="20"/>
      <c r="Y203" s="13"/>
      <c r="Z203" s="21"/>
      <c r="AA203" s="21"/>
      <c r="AB203" s="21"/>
    </row>
    <row r="204" spans="2:28" ht="10.5" customHeight="1">
      <c r="B204" s="22"/>
      <c r="C204" s="18"/>
      <c r="D204" s="18"/>
      <c r="E204" s="18"/>
      <c r="F204" s="20"/>
      <c r="G204" s="17"/>
      <c r="H204" s="20"/>
      <c r="I204" s="17"/>
      <c r="J204" s="20"/>
      <c r="K204" s="17"/>
      <c r="L204" s="20"/>
      <c r="M204" s="17"/>
      <c r="N204" s="20"/>
      <c r="O204" s="17"/>
      <c r="P204" s="20"/>
      <c r="Q204" s="17"/>
      <c r="R204" s="20"/>
      <c r="S204" s="17"/>
      <c r="T204" s="20"/>
      <c r="U204" s="17"/>
      <c r="V204" s="20"/>
      <c r="W204" s="17"/>
      <c r="X204" s="20"/>
      <c r="Y204" s="17"/>
      <c r="Z204" s="21"/>
      <c r="AA204" s="21"/>
      <c r="AB204" s="21"/>
    </row>
    <row r="205" spans="2:28" ht="10.5" customHeight="1">
      <c r="B205" s="19"/>
      <c r="C205" s="18"/>
      <c r="D205" s="18"/>
      <c r="E205" s="18"/>
      <c r="F205" s="20"/>
      <c r="G205" s="13"/>
      <c r="H205" s="20"/>
      <c r="I205" s="13"/>
      <c r="J205" s="20"/>
      <c r="K205" s="13"/>
      <c r="L205" s="20"/>
      <c r="M205" s="13"/>
      <c r="N205" s="20"/>
      <c r="O205" s="13"/>
      <c r="P205" s="20"/>
      <c r="Q205" s="13"/>
      <c r="R205" s="20"/>
      <c r="S205" s="13"/>
      <c r="T205" s="20"/>
      <c r="U205" s="13"/>
      <c r="V205" s="20"/>
      <c r="W205" s="13"/>
      <c r="X205" s="20"/>
      <c r="Y205" s="13"/>
      <c r="Z205" s="21"/>
      <c r="AA205" s="21"/>
      <c r="AB205" s="21"/>
    </row>
    <row r="206" spans="2:28" ht="10.5" customHeight="1">
      <c r="B206" s="22"/>
      <c r="C206" s="18"/>
      <c r="D206" s="18"/>
      <c r="E206" s="18"/>
      <c r="F206" s="20"/>
      <c r="G206" s="17"/>
      <c r="H206" s="20"/>
      <c r="I206" s="17"/>
      <c r="J206" s="20"/>
      <c r="K206" s="17"/>
      <c r="L206" s="20"/>
      <c r="M206" s="17"/>
      <c r="N206" s="20"/>
      <c r="O206" s="17"/>
      <c r="P206" s="20"/>
      <c r="Q206" s="17"/>
      <c r="R206" s="20"/>
      <c r="S206" s="17"/>
      <c r="T206" s="20"/>
      <c r="U206" s="17"/>
      <c r="V206" s="20"/>
      <c r="W206" s="17"/>
      <c r="X206" s="20"/>
      <c r="Y206" s="17"/>
      <c r="Z206" s="21"/>
      <c r="AA206" s="21"/>
      <c r="AB206" s="21"/>
    </row>
    <row r="207" spans="2:28" ht="10.5" customHeight="1">
      <c r="B207" s="19"/>
      <c r="C207" s="18"/>
      <c r="D207" s="18"/>
      <c r="E207" s="18"/>
      <c r="F207" s="20"/>
      <c r="G207" s="13"/>
      <c r="H207" s="20"/>
      <c r="I207" s="13"/>
      <c r="J207" s="20"/>
      <c r="K207" s="13"/>
      <c r="L207" s="20"/>
      <c r="M207" s="13"/>
      <c r="N207" s="20"/>
      <c r="O207" s="13"/>
      <c r="P207" s="20"/>
      <c r="Q207" s="13"/>
      <c r="R207" s="20"/>
      <c r="S207" s="13"/>
      <c r="T207" s="20"/>
      <c r="U207" s="13"/>
      <c r="V207" s="20"/>
      <c r="W207" s="13"/>
      <c r="X207" s="20"/>
      <c r="Y207" s="13"/>
      <c r="Z207" s="21"/>
      <c r="AA207" s="21"/>
      <c r="AB207" s="21"/>
    </row>
    <row r="208" spans="2:28" ht="10.5" customHeight="1">
      <c r="B208" s="22"/>
      <c r="C208" s="18"/>
      <c r="D208" s="18"/>
      <c r="E208" s="18"/>
      <c r="F208" s="20"/>
      <c r="G208" s="17"/>
      <c r="H208" s="20"/>
      <c r="I208" s="17"/>
      <c r="J208" s="20"/>
      <c r="K208" s="17"/>
      <c r="L208" s="20"/>
      <c r="M208" s="17"/>
      <c r="N208" s="20"/>
      <c r="O208" s="17"/>
      <c r="P208" s="20"/>
      <c r="Q208" s="17"/>
      <c r="R208" s="20"/>
      <c r="S208" s="17"/>
      <c r="T208" s="20"/>
      <c r="U208" s="17"/>
      <c r="V208" s="20"/>
      <c r="W208" s="17"/>
      <c r="X208" s="20"/>
      <c r="Y208" s="17"/>
      <c r="Z208" s="21"/>
      <c r="AA208" s="21"/>
      <c r="AB208" s="21"/>
    </row>
    <row r="209" spans="2:28" ht="10.5" customHeight="1">
      <c r="B209" s="19"/>
      <c r="C209" s="18"/>
      <c r="D209" s="18"/>
      <c r="E209" s="18"/>
      <c r="F209" s="20"/>
      <c r="G209" s="13"/>
      <c r="H209" s="20"/>
      <c r="I209" s="13"/>
      <c r="J209" s="20"/>
      <c r="K209" s="13"/>
      <c r="L209" s="20"/>
      <c r="M209" s="13"/>
      <c r="N209" s="20"/>
      <c r="O209" s="13"/>
      <c r="P209" s="20"/>
      <c r="Q209" s="13"/>
      <c r="R209" s="20"/>
      <c r="S209" s="13"/>
      <c r="T209" s="20"/>
      <c r="U209" s="13"/>
      <c r="V209" s="20"/>
      <c r="W209" s="13"/>
      <c r="X209" s="20"/>
      <c r="Y209" s="13"/>
      <c r="Z209" s="21"/>
      <c r="AA209" s="21"/>
      <c r="AB209" s="21"/>
    </row>
    <row r="210" spans="2:31" ht="10.5" customHeight="1">
      <c r="B210" s="22"/>
      <c r="C210" s="18"/>
      <c r="D210" s="18"/>
      <c r="E210" s="18"/>
      <c r="F210" s="20"/>
      <c r="G210" s="17"/>
      <c r="H210" s="20"/>
      <c r="I210" s="17"/>
      <c r="J210" s="20"/>
      <c r="K210" s="17"/>
      <c r="L210" s="20"/>
      <c r="M210" s="17"/>
      <c r="N210" s="20"/>
      <c r="O210" s="17"/>
      <c r="P210" s="20"/>
      <c r="Q210" s="17"/>
      <c r="R210" s="20"/>
      <c r="S210" s="17"/>
      <c r="T210" s="20"/>
      <c r="U210" s="17"/>
      <c r="V210" s="20"/>
      <c r="W210" s="17"/>
      <c r="X210" s="20"/>
      <c r="Y210" s="17"/>
      <c r="Z210" s="21"/>
      <c r="AA210" s="21"/>
      <c r="AB210" s="21"/>
      <c r="AC210" s="3"/>
      <c r="AD210" s="3"/>
      <c r="AE210" s="3"/>
    </row>
    <row r="211" spans="2:31" ht="15.75">
      <c r="B211" s="19"/>
      <c r="C211" s="18"/>
      <c r="D211" s="18"/>
      <c r="E211" s="18"/>
      <c r="F211" s="20"/>
      <c r="G211" s="13"/>
      <c r="H211" s="20"/>
      <c r="I211" s="13"/>
      <c r="J211" s="20"/>
      <c r="K211" s="13"/>
      <c r="L211" s="20"/>
      <c r="M211" s="13"/>
      <c r="N211" s="20"/>
      <c r="O211" s="13"/>
      <c r="P211" s="20"/>
      <c r="Q211" s="13"/>
      <c r="R211" s="20"/>
      <c r="S211" s="13"/>
      <c r="T211" s="20"/>
      <c r="U211" s="13"/>
      <c r="V211" s="20"/>
      <c r="W211" s="13"/>
      <c r="X211" s="20"/>
      <c r="Y211" s="13"/>
      <c r="Z211" s="21"/>
      <c r="AA211" s="21"/>
      <c r="AB211" s="21"/>
      <c r="AC211" s="3"/>
      <c r="AD211" s="3"/>
      <c r="AE211" s="3"/>
    </row>
    <row r="212" spans="2:31" ht="15">
      <c r="B212" s="22"/>
      <c r="C212" s="18"/>
      <c r="D212" s="18"/>
      <c r="E212" s="18"/>
      <c r="F212" s="20"/>
      <c r="G212" s="17"/>
      <c r="H212" s="20"/>
      <c r="I212" s="17"/>
      <c r="J212" s="20"/>
      <c r="K212" s="17"/>
      <c r="L212" s="20"/>
      <c r="M212" s="17"/>
      <c r="N212" s="20"/>
      <c r="O212" s="17"/>
      <c r="P212" s="20"/>
      <c r="Q212" s="17"/>
      <c r="R212" s="20"/>
      <c r="S212" s="17"/>
      <c r="T212" s="20"/>
      <c r="U212" s="17"/>
      <c r="V212" s="20"/>
      <c r="W212" s="17"/>
      <c r="X212" s="20"/>
      <c r="Y212" s="17"/>
      <c r="Z212" s="21"/>
      <c r="AA212" s="21"/>
      <c r="AB212" s="21"/>
      <c r="AC212" s="3"/>
      <c r="AD212" s="3"/>
      <c r="AE212" s="3"/>
    </row>
    <row r="213" spans="2:31" ht="15.75">
      <c r="B213" s="19"/>
      <c r="C213" s="18"/>
      <c r="D213" s="18"/>
      <c r="E213" s="18"/>
      <c r="F213" s="20"/>
      <c r="G213" s="13"/>
      <c r="H213" s="20"/>
      <c r="I213" s="13"/>
      <c r="J213" s="20"/>
      <c r="K213" s="13"/>
      <c r="L213" s="20"/>
      <c r="M213" s="13"/>
      <c r="N213" s="20"/>
      <c r="O213" s="13"/>
      <c r="P213" s="20"/>
      <c r="Q213" s="13"/>
      <c r="R213" s="20"/>
      <c r="S213" s="13"/>
      <c r="T213" s="20"/>
      <c r="U213" s="13"/>
      <c r="V213" s="20"/>
      <c r="W213" s="13"/>
      <c r="X213" s="20"/>
      <c r="Y213" s="13"/>
      <c r="Z213" s="21"/>
      <c r="AA213" s="21"/>
      <c r="AB213" s="21"/>
      <c r="AC213" s="3"/>
      <c r="AD213" s="3"/>
      <c r="AE213" s="3"/>
    </row>
    <row r="214" spans="2:31" ht="15">
      <c r="B214" s="22"/>
      <c r="C214" s="18"/>
      <c r="D214" s="18"/>
      <c r="E214" s="18"/>
      <c r="F214" s="20"/>
      <c r="G214" s="17"/>
      <c r="H214" s="20"/>
      <c r="I214" s="17"/>
      <c r="J214" s="20"/>
      <c r="K214" s="17"/>
      <c r="L214" s="20"/>
      <c r="M214" s="17"/>
      <c r="N214" s="20"/>
      <c r="O214" s="17"/>
      <c r="P214" s="20"/>
      <c r="Q214" s="17"/>
      <c r="R214" s="20"/>
      <c r="S214" s="17"/>
      <c r="T214" s="20"/>
      <c r="U214" s="17"/>
      <c r="V214" s="20"/>
      <c r="W214" s="17"/>
      <c r="X214" s="20"/>
      <c r="Y214" s="17"/>
      <c r="Z214" s="21"/>
      <c r="AA214" s="21"/>
      <c r="AB214" s="21"/>
      <c r="AC214" s="3"/>
      <c r="AD214" s="3"/>
      <c r="AE214" s="3"/>
    </row>
    <row r="215" spans="2:31" ht="15.75">
      <c r="B215" s="19"/>
      <c r="C215" s="18"/>
      <c r="D215" s="18"/>
      <c r="E215" s="18"/>
      <c r="F215" s="20"/>
      <c r="G215" s="13"/>
      <c r="H215" s="20"/>
      <c r="I215" s="13"/>
      <c r="J215" s="20"/>
      <c r="K215" s="13"/>
      <c r="L215" s="20"/>
      <c r="M215" s="13"/>
      <c r="N215" s="20"/>
      <c r="O215" s="13"/>
      <c r="P215" s="20"/>
      <c r="Q215" s="13"/>
      <c r="R215" s="20"/>
      <c r="S215" s="13"/>
      <c r="T215" s="20"/>
      <c r="U215" s="13"/>
      <c r="V215" s="20"/>
      <c r="W215" s="13"/>
      <c r="X215" s="20"/>
      <c r="Y215" s="13"/>
      <c r="Z215" s="21"/>
      <c r="AA215" s="21"/>
      <c r="AB215" s="21"/>
      <c r="AC215" s="3"/>
      <c r="AD215" s="3"/>
      <c r="AE215" s="3"/>
    </row>
    <row r="216" spans="2:31" ht="15">
      <c r="B216" s="22"/>
      <c r="C216" s="18"/>
      <c r="D216" s="18"/>
      <c r="E216" s="18"/>
      <c r="F216" s="20"/>
      <c r="G216" s="17"/>
      <c r="H216" s="20"/>
      <c r="I216" s="17"/>
      <c r="J216" s="20"/>
      <c r="K216" s="17"/>
      <c r="L216" s="20"/>
      <c r="M216" s="17"/>
      <c r="N216" s="20"/>
      <c r="O216" s="17"/>
      <c r="P216" s="20"/>
      <c r="Q216" s="17"/>
      <c r="R216" s="20"/>
      <c r="S216" s="17"/>
      <c r="T216" s="20"/>
      <c r="U216" s="17"/>
      <c r="V216" s="20"/>
      <c r="W216" s="17"/>
      <c r="X216" s="20"/>
      <c r="Y216" s="17"/>
      <c r="Z216" s="21"/>
      <c r="AA216" s="21"/>
      <c r="AB216" s="21"/>
      <c r="AC216" s="3"/>
      <c r="AD216" s="3"/>
      <c r="AE216" s="3"/>
    </row>
    <row r="217" spans="2:31" ht="15.75">
      <c r="B217" s="19"/>
      <c r="C217" s="18"/>
      <c r="D217" s="18"/>
      <c r="E217" s="18"/>
      <c r="F217" s="20"/>
      <c r="G217" s="13"/>
      <c r="H217" s="20"/>
      <c r="I217" s="13"/>
      <c r="J217" s="20"/>
      <c r="K217" s="13"/>
      <c r="L217" s="20"/>
      <c r="M217" s="13"/>
      <c r="N217" s="20"/>
      <c r="O217" s="13"/>
      <c r="P217" s="20"/>
      <c r="Q217" s="13"/>
      <c r="R217" s="20"/>
      <c r="S217" s="13"/>
      <c r="T217" s="20"/>
      <c r="U217" s="13"/>
      <c r="V217" s="20"/>
      <c r="W217" s="13"/>
      <c r="X217" s="20"/>
      <c r="Y217" s="13"/>
      <c r="Z217" s="21"/>
      <c r="AA217" s="21"/>
      <c r="AB217" s="21"/>
      <c r="AC217" s="3"/>
      <c r="AD217" s="3"/>
      <c r="AE217" s="3"/>
    </row>
    <row r="218" spans="2:31" ht="15">
      <c r="B218" s="22"/>
      <c r="C218" s="18"/>
      <c r="D218" s="18"/>
      <c r="E218" s="18"/>
      <c r="F218" s="20"/>
      <c r="G218" s="17"/>
      <c r="H218" s="20"/>
      <c r="I218" s="17"/>
      <c r="J218" s="20"/>
      <c r="K218" s="17"/>
      <c r="L218" s="20"/>
      <c r="M218" s="17"/>
      <c r="N218" s="20"/>
      <c r="O218" s="17"/>
      <c r="P218" s="20"/>
      <c r="Q218" s="17"/>
      <c r="R218" s="20"/>
      <c r="S218" s="17"/>
      <c r="T218" s="20"/>
      <c r="U218" s="17"/>
      <c r="V218" s="20"/>
      <c r="W218" s="17"/>
      <c r="X218" s="20"/>
      <c r="Y218" s="17"/>
      <c r="Z218" s="21"/>
      <c r="AA218" s="21"/>
      <c r="AB218" s="21"/>
      <c r="AC218" s="3"/>
      <c r="AD218" s="3"/>
      <c r="AE218" s="3"/>
    </row>
    <row r="219" spans="2:31" ht="15.75">
      <c r="B219" s="19"/>
      <c r="C219" s="18"/>
      <c r="D219" s="18"/>
      <c r="E219" s="18"/>
      <c r="F219" s="20"/>
      <c r="G219" s="13"/>
      <c r="H219" s="20"/>
      <c r="I219" s="13"/>
      <c r="J219" s="20"/>
      <c r="K219" s="13"/>
      <c r="L219" s="20"/>
      <c r="M219" s="13"/>
      <c r="N219" s="20"/>
      <c r="O219" s="13"/>
      <c r="P219" s="20"/>
      <c r="Q219" s="13"/>
      <c r="R219" s="20"/>
      <c r="S219" s="13"/>
      <c r="T219" s="20"/>
      <c r="U219" s="13"/>
      <c r="V219" s="20"/>
      <c r="W219" s="13"/>
      <c r="X219" s="20"/>
      <c r="Y219" s="13"/>
      <c r="Z219" s="21"/>
      <c r="AA219" s="21"/>
      <c r="AB219" s="21"/>
      <c r="AC219" s="3"/>
      <c r="AD219" s="3"/>
      <c r="AE219" s="3"/>
    </row>
    <row r="220" spans="2:31" ht="15">
      <c r="B220" s="22"/>
      <c r="C220" s="18"/>
      <c r="D220" s="18"/>
      <c r="E220" s="18"/>
      <c r="F220" s="20"/>
      <c r="G220" s="17"/>
      <c r="H220" s="20"/>
      <c r="I220" s="17"/>
      <c r="J220" s="20"/>
      <c r="K220" s="17"/>
      <c r="L220" s="20"/>
      <c r="M220" s="17"/>
      <c r="N220" s="20"/>
      <c r="O220" s="17"/>
      <c r="P220" s="20"/>
      <c r="Q220" s="17"/>
      <c r="R220" s="20"/>
      <c r="S220" s="17"/>
      <c r="T220" s="20"/>
      <c r="U220" s="17"/>
      <c r="V220" s="20"/>
      <c r="W220" s="17"/>
      <c r="X220" s="20"/>
      <c r="Y220" s="17"/>
      <c r="Z220" s="21"/>
      <c r="AA220" s="21"/>
      <c r="AB220" s="21"/>
      <c r="AC220" s="3"/>
      <c r="AD220" s="3"/>
      <c r="AE220" s="3"/>
    </row>
    <row r="221" spans="2:31" ht="15.75">
      <c r="B221" s="19"/>
      <c r="C221" s="18"/>
      <c r="D221" s="18"/>
      <c r="E221" s="18"/>
      <c r="F221" s="20"/>
      <c r="G221" s="13"/>
      <c r="H221" s="20"/>
      <c r="I221" s="13"/>
      <c r="J221" s="20"/>
      <c r="K221" s="13"/>
      <c r="L221" s="20"/>
      <c r="M221" s="13"/>
      <c r="N221" s="20"/>
      <c r="O221" s="13"/>
      <c r="P221" s="20"/>
      <c r="Q221" s="13"/>
      <c r="R221" s="20"/>
      <c r="S221" s="13"/>
      <c r="T221" s="20"/>
      <c r="U221" s="13"/>
      <c r="V221" s="20"/>
      <c r="W221" s="13"/>
      <c r="X221" s="20"/>
      <c r="Y221" s="13"/>
      <c r="Z221" s="21"/>
      <c r="AA221" s="21"/>
      <c r="AB221" s="21"/>
      <c r="AC221" s="3"/>
      <c r="AD221" s="3"/>
      <c r="AE221" s="3"/>
    </row>
    <row r="222" spans="2:31" ht="15">
      <c r="B222" s="22"/>
      <c r="C222" s="18"/>
      <c r="D222" s="18"/>
      <c r="E222" s="18"/>
      <c r="F222" s="20"/>
      <c r="G222" s="17"/>
      <c r="H222" s="20"/>
      <c r="I222" s="17"/>
      <c r="J222" s="20"/>
      <c r="K222" s="17"/>
      <c r="L222" s="20"/>
      <c r="M222" s="17"/>
      <c r="N222" s="20"/>
      <c r="O222" s="17"/>
      <c r="P222" s="20"/>
      <c r="Q222" s="17"/>
      <c r="R222" s="20"/>
      <c r="S222" s="17"/>
      <c r="T222" s="20"/>
      <c r="U222" s="17"/>
      <c r="V222" s="20"/>
      <c r="W222" s="17"/>
      <c r="X222" s="20"/>
      <c r="Y222" s="17"/>
      <c r="Z222" s="21"/>
      <c r="AA222" s="21"/>
      <c r="AB222" s="21"/>
      <c r="AC222" s="3"/>
      <c r="AD222" s="3"/>
      <c r="AE222" s="3"/>
    </row>
    <row r="223" spans="2:31" ht="15.75">
      <c r="B223" s="19"/>
      <c r="C223" s="18"/>
      <c r="D223" s="18"/>
      <c r="E223" s="18"/>
      <c r="F223" s="20"/>
      <c r="G223" s="13"/>
      <c r="H223" s="20"/>
      <c r="I223" s="13"/>
      <c r="J223" s="20"/>
      <c r="K223" s="13"/>
      <c r="L223" s="20"/>
      <c r="M223" s="13"/>
      <c r="N223" s="20"/>
      <c r="O223" s="13"/>
      <c r="P223" s="20"/>
      <c r="Q223" s="13"/>
      <c r="R223" s="20"/>
      <c r="S223" s="13"/>
      <c r="T223" s="20"/>
      <c r="U223" s="13"/>
      <c r="V223" s="20"/>
      <c r="W223" s="13"/>
      <c r="X223" s="20"/>
      <c r="Y223" s="13"/>
      <c r="Z223" s="21"/>
      <c r="AA223" s="21"/>
      <c r="AB223" s="21"/>
      <c r="AC223" s="3"/>
      <c r="AD223" s="3"/>
      <c r="AE223" s="3"/>
    </row>
    <row r="224" spans="2:31" ht="15">
      <c r="B224" s="22"/>
      <c r="C224" s="18"/>
      <c r="D224" s="18"/>
      <c r="E224" s="18"/>
      <c r="F224" s="20"/>
      <c r="G224" s="17"/>
      <c r="H224" s="20"/>
      <c r="I224" s="17"/>
      <c r="J224" s="20"/>
      <c r="K224" s="17"/>
      <c r="L224" s="20"/>
      <c r="M224" s="17"/>
      <c r="N224" s="20"/>
      <c r="O224" s="17"/>
      <c r="P224" s="20"/>
      <c r="Q224" s="17"/>
      <c r="R224" s="20"/>
      <c r="S224" s="17"/>
      <c r="T224" s="20"/>
      <c r="U224" s="17"/>
      <c r="V224" s="20"/>
      <c r="W224" s="17"/>
      <c r="X224" s="20"/>
      <c r="Y224" s="17"/>
      <c r="Z224" s="21"/>
      <c r="AA224" s="21"/>
      <c r="AB224" s="21"/>
      <c r="AC224" s="3"/>
      <c r="AD224" s="3"/>
      <c r="AE224" s="3"/>
    </row>
    <row r="225" spans="2:31" ht="15.75">
      <c r="B225" s="19"/>
      <c r="C225" s="18"/>
      <c r="D225" s="18"/>
      <c r="E225" s="18"/>
      <c r="F225" s="20"/>
      <c r="G225" s="13"/>
      <c r="H225" s="20"/>
      <c r="I225" s="13"/>
      <c r="J225" s="20"/>
      <c r="K225" s="13"/>
      <c r="L225" s="20"/>
      <c r="M225" s="13"/>
      <c r="N225" s="20"/>
      <c r="O225" s="13"/>
      <c r="P225" s="20"/>
      <c r="Q225" s="13"/>
      <c r="R225" s="20"/>
      <c r="S225" s="13"/>
      <c r="T225" s="20"/>
      <c r="U225" s="13"/>
      <c r="V225" s="20"/>
      <c r="W225" s="13"/>
      <c r="X225" s="20"/>
      <c r="Y225" s="13"/>
      <c r="Z225" s="21"/>
      <c r="AA225" s="21"/>
      <c r="AB225" s="21"/>
      <c r="AC225" s="3"/>
      <c r="AD225" s="3"/>
      <c r="AE225" s="3"/>
    </row>
    <row r="226" spans="2:31" ht="15">
      <c r="B226" s="22"/>
      <c r="C226" s="18"/>
      <c r="D226" s="18"/>
      <c r="E226" s="18"/>
      <c r="F226" s="20"/>
      <c r="G226" s="17"/>
      <c r="H226" s="20"/>
      <c r="I226" s="17"/>
      <c r="J226" s="20"/>
      <c r="K226" s="17"/>
      <c r="L226" s="20"/>
      <c r="M226" s="17"/>
      <c r="N226" s="20"/>
      <c r="O226" s="17"/>
      <c r="P226" s="20"/>
      <c r="Q226" s="17"/>
      <c r="R226" s="20"/>
      <c r="S226" s="17"/>
      <c r="T226" s="20"/>
      <c r="U226" s="17"/>
      <c r="V226" s="20"/>
      <c r="W226" s="17"/>
      <c r="X226" s="20"/>
      <c r="Y226" s="17"/>
      <c r="Z226" s="21"/>
      <c r="AA226" s="21"/>
      <c r="AB226" s="21"/>
      <c r="AC226" s="3"/>
      <c r="AD226" s="3"/>
      <c r="AE226" s="3"/>
    </row>
    <row r="227" spans="2:31" ht="15.75">
      <c r="B227" s="19"/>
      <c r="C227" s="18"/>
      <c r="D227" s="18"/>
      <c r="E227" s="18"/>
      <c r="F227" s="20"/>
      <c r="G227" s="13"/>
      <c r="H227" s="20"/>
      <c r="I227" s="13"/>
      <c r="J227" s="20"/>
      <c r="K227" s="13"/>
      <c r="L227" s="20"/>
      <c r="M227" s="13"/>
      <c r="N227" s="20"/>
      <c r="O227" s="13"/>
      <c r="P227" s="20"/>
      <c r="Q227" s="13"/>
      <c r="R227" s="20"/>
      <c r="S227" s="13"/>
      <c r="T227" s="20"/>
      <c r="U227" s="13"/>
      <c r="V227" s="20"/>
      <c r="W227" s="13"/>
      <c r="X227" s="20"/>
      <c r="Y227" s="13"/>
      <c r="Z227" s="21"/>
      <c r="AA227" s="21"/>
      <c r="AB227" s="21"/>
      <c r="AC227" s="3"/>
      <c r="AD227" s="3"/>
      <c r="AE227" s="3"/>
    </row>
    <row r="228" spans="2:31" ht="15">
      <c r="B228" s="22"/>
      <c r="C228" s="18"/>
      <c r="D228" s="18"/>
      <c r="E228" s="18"/>
      <c r="F228" s="20"/>
      <c r="G228" s="17"/>
      <c r="H228" s="20"/>
      <c r="I228" s="17"/>
      <c r="J228" s="20"/>
      <c r="K228" s="17"/>
      <c r="L228" s="20"/>
      <c r="M228" s="17"/>
      <c r="N228" s="20"/>
      <c r="O228" s="17"/>
      <c r="P228" s="20"/>
      <c r="Q228" s="17"/>
      <c r="R228" s="20"/>
      <c r="S228" s="17"/>
      <c r="T228" s="20"/>
      <c r="U228" s="17"/>
      <c r="V228" s="20"/>
      <c r="W228" s="17"/>
      <c r="X228" s="20"/>
      <c r="Y228" s="17"/>
      <c r="Z228" s="21"/>
      <c r="AA228" s="21"/>
      <c r="AB228" s="21"/>
      <c r="AC228" s="3"/>
      <c r="AD228" s="3"/>
      <c r="AE228" s="3"/>
    </row>
    <row r="229" spans="2:31" ht="15.75">
      <c r="B229" s="19"/>
      <c r="C229" s="18"/>
      <c r="D229" s="18"/>
      <c r="E229" s="18"/>
      <c r="F229" s="20"/>
      <c r="G229" s="13"/>
      <c r="H229" s="20"/>
      <c r="I229" s="13"/>
      <c r="J229" s="20"/>
      <c r="K229" s="13"/>
      <c r="L229" s="20"/>
      <c r="M229" s="13"/>
      <c r="N229" s="20"/>
      <c r="O229" s="13"/>
      <c r="P229" s="20"/>
      <c r="Q229" s="13"/>
      <c r="R229" s="20"/>
      <c r="S229" s="13"/>
      <c r="T229" s="20"/>
      <c r="U229" s="13"/>
      <c r="V229" s="20"/>
      <c r="W229" s="13"/>
      <c r="X229" s="20"/>
      <c r="Y229" s="13"/>
      <c r="Z229" s="21"/>
      <c r="AA229" s="21"/>
      <c r="AB229" s="21"/>
      <c r="AC229" s="3"/>
      <c r="AD229" s="3"/>
      <c r="AE229" s="3"/>
    </row>
    <row r="230" spans="2:31" ht="15">
      <c r="B230" s="22"/>
      <c r="C230" s="18"/>
      <c r="D230" s="18"/>
      <c r="E230" s="18"/>
      <c r="F230" s="20"/>
      <c r="G230" s="17"/>
      <c r="H230" s="20"/>
      <c r="I230" s="17"/>
      <c r="J230" s="20"/>
      <c r="K230" s="17"/>
      <c r="L230" s="20"/>
      <c r="M230" s="17"/>
      <c r="N230" s="20"/>
      <c r="O230" s="17"/>
      <c r="P230" s="20"/>
      <c r="Q230" s="17"/>
      <c r="R230" s="20"/>
      <c r="S230" s="17"/>
      <c r="T230" s="20"/>
      <c r="U230" s="17"/>
      <c r="V230" s="20"/>
      <c r="W230" s="17"/>
      <c r="X230" s="20"/>
      <c r="Y230" s="17"/>
      <c r="Z230" s="21"/>
      <c r="AA230" s="21"/>
      <c r="AB230" s="21"/>
      <c r="AC230" s="3"/>
      <c r="AD230" s="3"/>
      <c r="AE230" s="3"/>
    </row>
    <row r="231" spans="2:31" ht="15.75">
      <c r="B231" s="19"/>
      <c r="C231" s="18"/>
      <c r="D231" s="18"/>
      <c r="E231" s="18"/>
      <c r="F231" s="20"/>
      <c r="G231" s="13"/>
      <c r="H231" s="20"/>
      <c r="I231" s="13"/>
      <c r="J231" s="20"/>
      <c r="K231" s="13"/>
      <c r="L231" s="20"/>
      <c r="M231" s="13"/>
      <c r="N231" s="20"/>
      <c r="O231" s="13"/>
      <c r="P231" s="20"/>
      <c r="Q231" s="13"/>
      <c r="R231" s="20"/>
      <c r="S231" s="13"/>
      <c r="T231" s="20"/>
      <c r="U231" s="13"/>
      <c r="V231" s="20"/>
      <c r="W231" s="13"/>
      <c r="X231" s="20"/>
      <c r="Y231" s="13"/>
      <c r="Z231" s="21"/>
      <c r="AA231" s="21"/>
      <c r="AB231" s="21"/>
      <c r="AC231" s="3"/>
      <c r="AD231" s="3"/>
      <c r="AE231" s="3"/>
    </row>
    <row r="232" spans="2:31" ht="15">
      <c r="B232" s="22"/>
      <c r="C232" s="18"/>
      <c r="D232" s="18"/>
      <c r="E232" s="18"/>
      <c r="F232" s="20"/>
      <c r="G232" s="17"/>
      <c r="H232" s="20"/>
      <c r="I232" s="17"/>
      <c r="J232" s="20"/>
      <c r="K232" s="17"/>
      <c r="L232" s="20"/>
      <c r="M232" s="17"/>
      <c r="N232" s="20"/>
      <c r="O232" s="17"/>
      <c r="P232" s="20"/>
      <c r="Q232" s="17"/>
      <c r="R232" s="20"/>
      <c r="S232" s="17"/>
      <c r="T232" s="20"/>
      <c r="U232" s="17"/>
      <c r="V232" s="20"/>
      <c r="W232" s="17"/>
      <c r="X232" s="20"/>
      <c r="Y232" s="17"/>
      <c r="Z232" s="21"/>
      <c r="AA232" s="21"/>
      <c r="AB232" s="21"/>
      <c r="AC232" s="3"/>
      <c r="AD232" s="3"/>
      <c r="AE232" s="3"/>
    </row>
    <row r="233" spans="2:31" ht="15.75">
      <c r="B233" s="19"/>
      <c r="C233" s="18"/>
      <c r="D233" s="18"/>
      <c r="E233" s="18"/>
      <c r="F233" s="20"/>
      <c r="G233" s="13"/>
      <c r="H233" s="20"/>
      <c r="I233" s="13"/>
      <c r="J233" s="20"/>
      <c r="K233" s="13"/>
      <c r="L233" s="20"/>
      <c r="M233" s="13"/>
      <c r="N233" s="20"/>
      <c r="O233" s="13"/>
      <c r="P233" s="20"/>
      <c r="Q233" s="13"/>
      <c r="R233" s="20"/>
      <c r="S233" s="13"/>
      <c r="T233" s="20"/>
      <c r="U233" s="13"/>
      <c r="V233" s="20"/>
      <c r="W233" s="13"/>
      <c r="X233" s="20"/>
      <c r="Y233" s="13"/>
      <c r="Z233" s="21"/>
      <c r="AA233" s="21"/>
      <c r="AB233" s="21"/>
      <c r="AC233" s="3"/>
      <c r="AD233" s="3"/>
      <c r="AE233" s="3"/>
    </row>
    <row r="234" spans="2:31" ht="15">
      <c r="B234" s="22"/>
      <c r="C234" s="18"/>
      <c r="D234" s="18"/>
      <c r="E234" s="18"/>
      <c r="F234" s="20"/>
      <c r="G234" s="17"/>
      <c r="H234" s="20"/>
      <c r="I234" s="17"/>
      <c r="J234" s="20"/>
      <c r="K234" s="17"/>
      <c r="L234" s="20"/>
      <c r="M234" s="17"/>
      <c r="N234" s="20"/>
      <c r="O234" s="17"/>
      <c r="P234" s="20"/>
      <c r="Q234" s="17"/>
      <c r="R234" s="20"/>
      <c r="S234" s="17"/>
      <c r="T234" s="20"/>
      <c r="U234" s="17"/>
      <c r="V234" s="20"/>
      <c r="W234" s="17"/>
      <c r="X234" s="20"/>
      <c r="Y234" s="17"/>
      <c r="Z234" s="21"/>
      <c r="AA234" s="21"/>
      <c r="AB234" s="21"/>
      <c r="AC234" s="3"/>
      <c r="AD234" s="3"/>
      <c r="AE234" s="3"/>
    </row>
    <row r="235" spans="2:31" ht="15.75">
      <c r="B235" s="19"/>
      <c r="C235" s="18"/>
      <c r="D235" s="18"/>
      <c r="E235" s="18"/>
      <c r="F235" s="20"/>
      <c r="G235" s="13"/>
      <c r="H235" s="20"/>
      <c r="I235" s="13"/>
      <c r="J235" s="20"/>
      <c r="K235" s="13"/>
      <c r="L235" s="20"/>
      <c r="M235" s="13"/>
      <c r="N235" s="20"/>
      <c r="O235" s="13"/>
      <c r="P235" s="20"/>
      <c r="Q235" s="13"/>
      <c r="R235" s="20"/>
      <c r="S235" s="13"/>
      <c r="T235" s="20"/>
      <c r="U235" s="13"/>
      <c r="V235" s="20"/>
      <c r="W235" s="13"/>
      <c r="X235" s="20"/>
      <c r="Y235" s="13"/>
      <c r="Z235" s="21"/>
      <c r="AA235" s="21"/>
      <c r="AB235" s="21"/>
      <c r="AC235" s="3"/>
      <c r="AD235" s="3"/>
      <c r="AE235" s="3"/>
    </row>
    <row r="236" spans="2:31" ht="15">
      <c r="B236" s="22"/>
      <c r="C236" s="18"/>
      <c r="D236" s="18"/>
      <c r="E236" s="18"/>
      <c r="F236" s="20"/>
      <c r="G236" s="17"/>
      <c r="H236" s="20"/>
      <c r="I236" s="17"/>
      <c r="J236" s="20"/>
      <c r="K236" s="17"/>
      <c r="L236" s="20"/>
      <c r="M236" s="17"/>
      <c r="N236" s="20"/>
      <c r="O236" s="17"/>
      <c r="P236" s="20"/>
      <c r="Q236" s="17"/>
      <c r="R236" s="20"/>
      <c r="S236" s="17"/>
      <c r="T236" s="20"/>
      <c r="U236" s="17"/>
      <c r="V236" s="20"/>
      <c r="W236" s="17"/>
      <c r="X236" s="20"/>
      <c r="Y236" s="17"/>
      <c r="Z236" s="21"/>
      <c r="AA236" s="21"/>
      <c r="AB236" s="21"/>
      <c r="AC236" s="3"/>
      <c r="AD236" s="3"/>
      <c r="AE236" s="3"/>
    </row>
    <row r="237" spans="2:31" ht="15.75">
      <c r="B237" s="19"/>
      <c r="C237" s="18"/>
      <c r="D237" s="18"/>
      <c r="E237" s="18"/>
      <c r="F237" s="20"/>
      <c r="G237" s="13"/>
      <c r="H237" s="20"/>
      <c r="I237" s="13"/>
      <c r="J237" s="20"/>
      <c r="K237" s="13"/>
      <c r="L237" s="20"/>
      <c r="M237" s="13"/>
      <c r="N237" s="20"/>
      <c r="O237" s="13"/>
      <c r="P237" s="20"/>
      <c r="Q237" s="13"/>
      <c r="R237" s="20"/>
      <c r="S237" s="13"/>
      <c r="T237" s="20"/>
      <c r="U237" s="13"/>
      <c r="V237" s="20"/>
      <c r="W237" s="13"/>
      <c r="X237" s="20"/>
      <c r="Y237" s="13"/>
      <c r="Z237" s="21"/>
      <c r="AA237" s="21"/>
      <c r="AB237" s="21"/>
      <c r="AC237" s="3"/>
      <c r="AD237" s="3"/>
      <c r="AE237" s="3"/>
    </row>
    <row r="238" spans="2:31" ht="15">
      <c r="B238" s="22"/>
      <c r="C238" s="18"/>
      <c r="D238" s="18"/>
      <c r="E238" s="18"/>
      <c r="F238" s="20"/>
      <c r="G238" s="17"/>
      <c r="H238" s="20"/>
      <c r="I238" s="17"/>
      <c r="J238" s="20"/>
      <c r="K238" s="17"/>
      <c r="L238" s="20"/>
      <c r="M238" s="17"/>
      <c r="N238" s="20"/>
      <c r="O238" s="17"/>
      <c r="P238" s="20"/>
      <c r="Q238" s="17"/>
      <c r="R238" s="20"/>
      <c r="S238" s="17"/>
      <c r="T238" s="20"/>
      <c r="U238" s="17"/>
      <c r="V238" s="20"/>
      <c r="W238" s="17"/>
      <c r="X238" s="20"/>
      <c r="Y238" s="17"/>
      <c r="Z238" s="21"/>
      <c r="AA238" s="21"/>
      <c r="AB238" s="21"/>
      <c r="AC238" s="3"/>
      <c r="AD238" s="3"/>
      <c r="AE238" s="3"/>
    </row>
    <row r="239" spans="2:31" ht="15.75">
      <c r="B239" s="19"/>
      <c r="C239" s="18"/>
      <c r="D239" s="18"/>
      <c r="E239" s="18"/>
      <c r="F239" s="20"/>
      <c r="G239" s="13"/>
      <c r="H239" s="20"/>
      <c r="I239" s="13"/>
      <c r="J239" s="20"/>
      <c r="K239" s="13"/>
      <c r="L239" s="20"/>
      <c r="M239" s="13"/>
      <c r="N239" s="20"/>
      <c r="O239" s="13"/>
      <c r="P239" s="20"/>
      <c r="Q239" s="13"/>
      <c r="R239" s="20"/>
      <c r="S239" s="13"/>
      <c r="T239" s="20"/>
      <c r="U239" s="13"/>
      <c r="V239" s="20"/>
      <c r="W239" s="13"/>
      <c r="X239" s="20"/>
      <c r="Y239" s="13"/>
      <c r="Z239" s="21"/>
      <c r="AA239" s="21"/>
      <c r="AB239" s="21"/>
      <c r="AC239" s="3"/>
      <c r="AD239" s="3"/>
      <c r="AE239" s="3"/>
    </row>
    <row r="240" spans="2:31" ht="13.5">
      <c r="B240" s="2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28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2:28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2:28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2:28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2:28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2:28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2:28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2:28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2:28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2:28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2:28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2:28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2:28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2:28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2.75">
      <c r="B257" s="3"/>
    </row>
  </sheetData>
  <sheetProtection/>
  <mergeCells count="999">
    <mergeCell ref="AB68:AB69"/>
    <mergeCell ref="AB70:AB71"/>
    <mergeCell ref="AB59:AB60"/>
    <mergeCell ref="AB61:AB62"/>
    <mergeCell ref="AB63:AB64"/>
    <mergeCell ref="AB66:AB67"/>
    <mergeCell ref="AB27:AB28"/>
    <mergeCell ref="AB29:AB30"/>
    <mergeCell ref="AB31:AB32"/>
    <mergeCell ref="AB33:AB34"/>
    <mergeCell ref="AB51:AB52"/>
    <mergeCell ref="AB53:AB54"/>
    <mergeCell ref="AB43:AB44"/>
    <mergeCell ref="AB45:AB46"/>
    <mergeCell ref="AB47:AB48"/>
    <mergeCell ref="AB49:AB50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L62:AM63"/>
    <mergeCell ref="L35:L36"/>
    <mergeCell ref="N35:N36"/>
    <mergeCell ref="Z63:Z64"/>
    <mergeCell ref="AA63:AA64"/>
    <mergeCell ref="T61:T62"/>
    <mergeCell ref="Z61:Z62"/>
    <mergeCell ref="AA61:AA62"/>
    <mergeCell ref="AB35:AB36"/>
    <mergeCell ref="AB37:AB38"/>
    <mergeCell ref="AH62:AI63"/>
    <mergeCell ref="AJ62:AK63"/>
    <mergeCell ref="AB39:AB40"/>
    <mergeCell ref="AB41:AB42"/>
    <mergeCell ref="AB55:AB56"/>
    <mergeCell ref="AB57:AB58"/>
    <mergeCell ref="B59:B60"/>
    <mergeCell ref="B55:B56"/>
    <mergeCell ref="B51:B52"/>
    <mergeCell ref="B47:B48"/>
    <mergeCell ref="B57:B58"/>
    <mergeCell ref="C57:C58"/>
    <mergeCell ref="D57:D58"/>
    <mergeCell ref="C59:C60"/>
    <mergeCell ref="D59:D60"/>
    <mergeCell ref="E59:E60"/>
    <mergeCell ref="C51:C52"/>
    <mergeCell ref="D51:D52"/>
    <mergeCell ref="E51:E52"/>
    <mergeCell ref="E57:E58"/>
    <mergeCell ref="C55:C56"/>
    <mergeCell ref="D55:D56"/>
    <mergeCell ref="E55:E56"/>
    <mergeCell ref="B49:B50"/>
    <mergeCell ref="C49:C50"/>
    <mergeCell ref="D49:D50"/>
    <mergeCell ref="E49:E50"/>
    <mergeCell ref="E47:E48"/>
    <mergeCell ref="C47:C48"/>
    <mergeCell ref="D47:D48"/>
    <mergeCell ref="B53:B54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B25:B26"/>
    <mergeCell ref="C25:C26"/>
    <mergeCell ref="B39:B40"/>
    <mergeCell ref="C39:C40"/>
    <mergeCell ref="D39:D40"/>
    <mergeCell ref="E39:E40"/>
    <mergeCell ref="D37:D38"/>
    <mergeCell ref="E37:E38"/>
    <mergeCell ref="E35:E36"/>
    <mergeCell ref="B29:B30"/>
    <mergeCell ref="AA15:AA16"/>
    <mergeCell ref="AA17:AA18"/>
    <mergeCell ref="Z17:Z18"/>
    <mergeCell ref="B23:B24"/>
    <mergeCell ref="C23:C24"/>
    <mergeCell ref="D23:D24"/>
    <mergeCell ref="E23:E24"/>
    <mergeCell ref="C21:C22"/>
    <mergeCell ref="D21:D22"/>
    <mergeCell ref="E21:E22"/>
    <mergeCell ref="E27:E28"/>
    <mergeCell ref="B31:B32"/>
    <mergeCell ref="C31:C32"/>
    <mergeCell ref="D31:D32"/>
    <mergeCell ref="C29:C30"/>
    <mergeCell ref="D29:D30"/>
    <mergeCell ref="B21:B22"/>
    <mergeCell ref="B37:B38"/>
    <mergeCell ref="E29:E30"/>
    <mergeCell ref="C37:C38"/>
    <mergeCell ref="B27:B28"/>
    <mergeCell ref="C27:C28"/>
    <mergeCell ref="D27:D28"/>
    <mergeCell ref="B33:B34"/>
    <mergeCell ref="C33:C34"/>
    <mergeCell ref="D33:D34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C7:C8"/>
    <mergeCell ref="AB4:AB5"/>
    <mergeCell ref="N7:N8"/>
    <mergeCell ref="P7:P8"/>
    <mergeCell ref="R7:R8"/>
    <mergeCell ref="B4:B5"/>
    <mergeCell ref="C4:C5"/>
    <mergeCell ref="F5:G5"/>
    <mergeCell ref="H5:I5"/>
    <mergeCell ref="F4:Y4"/>
    <mergeCell ref="AA68:AA69"/>
    <mergeCell ref="D7:D8"/>
    <mergeCell ref="E7:E8"/>
    <mergeCell ref="D9:D10"/>
    <mergeCell ref="E9:E10"/>
    <mergeCell ref="E17:E18"/>
    <mergeCell ref="E19:E20"/>
    <mergeCell ref="E43:E44"/>
    <mergeCell ref="D25:D26"/>
    <mergeCell ref="E25:E26"/>
    <mergeCell ref="T31:T32"/>
    <mergeCell ref="AA31:AA32"/>
    <mergeCell ref="AA29:AA30"/>
    <mergeCell ref="V31:V32"/>
    <mergeCell ref="X31:X32"/>
    <mergeCell ref="Z31:Z32"/>
    <mergeCell ref="V29:V30"/>
    <mergeCell ref="X29:X30"/>
    <mergeCell ref="AA66:AA67"/>
    <mergeCell ref="X66:X67"/>
    <mergeCell ref="AA70:AA71"/>
    <mergeCell ref="T29:T30"/>
    <mergeCell ref="V33:V34"/>
    <mergeCell ref="Z59:Z60"/>
    <mergeCell ref="AA59:AA60"/>
    <mergeCell ref="T57:T58"/>
    <mergeCell ref="Z57:Z58"/>
    <mergeCell ref="AA57:AA58"/>
    <mergeCell ref="X57:X58"/>
    <mergeCell ref="X59:X60"/>
    <mergeCell ref="Z55:Z56"/>
    <mergeCell ref="AA55:AA56"/>
    <mergeCell ref="Z53:Z54"/>
    <mergeCell ref="AA53:AA54"/>
    <mergeCell ref="X55:X56"/>
    <mergeCell ref="V55:V56"/>
    <mergeCell ref="T55:T56"/>
    <mergeCell ref="X53:X54"/>
    <mergeCell ref="AA51:AA52"/>
    <mergeCell ref="T49:T50"/>
    <mergeCell ref="Z49:Z50"/>
    <mergeCell ref="AA49:AA50"/>
    <mergeCell ref="X49:X50"/>
    <mergeCell ref="X51:X52"/>
    <mergeCell ref="Z51:Z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7:T8"/>
    <mergeCell ref="T5:U5"/>
    <mergeCell ref="T11:T12"/>
    <mergeCell ref="T15:T16"/>
    <mergeCell ref="T23:T24"/>
    <mergeCell ref="R23:R24"/>
    <mergeCell ref="T9:T10"/>
    <mergeCell ref="F19:F20"/>
    <mergeCell ref="F21:F22"/>
    <mergeCell ref="F23:F24"/>
    <mergeCell ref="F25:F26"/>
    <mergeCell ref="H25:H26"/>
    <mergeCell ref="H23:H24"/>
    <mergeCell ref="H29:H30"/>
    <mergeCell ref="J29:J30"/>
    <mergeCell ref="L29:L30"/>
    <mergeCell ref="L27:L28"/>
    <mergeCell ref="F9:F10"/>
    <mergeCell ref="F11:F12"/>
    <mergeCell ref="F13:F14"/>
    <mergeCell ref="F15:F16"/>
    <mergeCell ref="F29:F30"/>
    <mergeCell ref="F17:F18"/>
    <mergeCell ref="J25:J26"/>
    <mergeCell ref="L25:L26"/>
    <mergeCell ref="N25:N26"/>
    <mergeCell ref="P25:P26"/>
    <mergeCell ref="F27:F28"/>
    <mergeCell ref="H27:H28"/>
    <mergeCell ref="J27:J28"/>
    <mergeCell ref="P19:P20"/>
    <mergeCell ref="N19:N20"/>
    <mergeCell ref="P23:P24"/>
    <mergeCell ref="R19:R20"/>
    <mergeCell ref="N29:N30"/>
    <mergeCell ref="P29:P30"/>
    <mergeCell ref="R29:R30"/>
    <mergeCell ref="N27:N28"/>
    <mergeCell ref="P27:P28"/>
    <mergeCell ref="R27:R28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P5:Q5"/>
    <mergeCell ref="R5:S5"/>
    <mergeCell ref="N5:O5"/>
    <mergeCell ref="V7:V8"/>
    <mergeCell ref="X7:X8"/>
    <mergeCell ref="V5:W5"/>
    <mergeCell ref="X5:Y5"/>
    <mergeCell ref="B6:AB6"/>
    <mergeCell ref="B7:B8"/>
    <mergeCell ref="AB7:AB8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V15:V16"/>
    <mergeCell ref="R31:R32"/>
    <mergeCell ref="J33:J34"/>
    <mergeCell ref="L33:L34"/>
    <mergeCell ref="N33:N34"/>
    <mergeCell ref="N17:N18"/>
    <mergeCell ref="L15:L16"/>
    <mergeCell ref="N15:N16"/>
    <mergeCell ref="L23:L24"/>
    <mergeCell ref="N23:N24"/>
    <mergeCell ref="F53:F54"/>
    <mergeCell ref="H53:H54"/>
    <mergeCell ref="J53:J54"/>
    <mergeCell ref="L53:L54"/>
    <mergeCell ref="F51:F52"/>
    <mergeCell ref="H51:H52"/>
    <mergeCell ref="J51:J52"/>
    <mergeCell ref="L51:L52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V9:V10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9:AB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AA35:AA36"/>
    <mergeCell ref="P33:P34"/>
    <mergeCell ref="R33:R34"/>
    <mergeCell ref="T33:T34"/>
    <mergeCell ref="X33:X34"/>
    <mergeCell ref="Z33:Z34"/>
    <mergeCell ref="AA33:AA34"/>
    <mergeCell ref="T35:T36"/>
    <mergeCell ref="B35:B36"/>
    <mergeCell ref="C35:C36"/>
    <mergeCell ref="D35:D36"/>
    <mergeCell ref="F35:F36"/>
    <mergeCell ref="E33:E34"/>
    <mergeCell ref="F33:F34"/>
    <mergeCell ref="H33:H34"/>
    <mergeCell ref="H35:H36"/>
    <mergeCell ref="J35:J36"/>
    <mergeCell ref="R41:R42"/>
    <mergeCell ref="E41:E42"/>
    <mergeCell ref="J37:J38"/>
    <mergeCell ref="L37:L38"/>
    <mergeCell ref="N37:N38"/>
    <mergeCell ref="P35:P36"/>
    <mergeCell ref="R35:R36"/>
    <mergeCell ref="F37:F38"/>
    <mergeCell ref="H37:H38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V35:V36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N49:N50"/>
    <mergeCell ref="P49:P50"/>
    <mergeCell ref="R51:R52"/>
    <mergeCell ref="V51:V52"/>
    <mergeCell ref="R53:R54"/>
    <mergeCell ref="V53:V54"/>
    <mergeCell ref="R47:R48"/>
    <mergeCell ref="V47:V48"/>
    <mergeCell ref="R49:R50"/>
    <mergeCell ref="V49:V50"/>
    <mergeCell ref="T51:T52"/>
    <mergeCell ref="T53:T54"/>
    <mergeCell ref="J55:J56"/>
    <mergeCell ref="L55:L56"/>
    <mergeCell ref="N55:N56"/>
    <mergeCell ref="P55:P56"/>
    <mergeCell ref="N51:N52"/>
    <mergeCell ref="P51:P52"/>
    <mergeCell ref="N53:N54"/>
    <mergeCell ref="P53:P54"/>
    <mergeCell ref="R55:R56"/>
    <mergeCell ref="F57:F58"/>
    <mergeCell ref="H57:H58"/>
    <mergeCell ref="J57:J58"/>
    <mergeCell ref="L57:L58"/>
    <mergeCell ref="N57:N58"/>
    <mergeCell ref="P57:P58"/>
    <mergeCell ref="R57:R58"/>
    <mergeCell ref="F55:F56"/>
    <mergeCell ref="H55:H56"/>
    <mergeCell ref="V57:V58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R61:R62"/>
    <mergeCell ref="V61:V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6:P67"/>
    <mergeCell ref="P63:P64"/>
    <mergeCell ref="R63:R64"/>
    <mergeCell ref="V63:V64"/>
    <mergeCell ref="T63:T64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3:X64"/>
    <mergeCell ref="X70:X71"/>
    <mergeCell ref="X68:X69"/>
    <mergeCell ref="Z70:Z71"/>
    <mergeCell ref="Z66:Z67"/>
    <mergeCell ref="T66:T67"/>
    <mergeCell ref="V66:V67"/>
    <mergeCell ref="V68:V69"/>
    <mergeCell ref="T68:T69"/>
    <mergeCell ref="Z68:Z69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B96:B97"/>
    <mergeCell ref="C96:C97"/>
    <mergeCell ref="D96:D97"/>
    <mergeCell ref="E96:E97"/>
    <mergeCell ref="F96:F97"/>
    <mergeCell ref="H96:H97"/>
    <mergeCell ref="J96:J97"/>
    <mergeCell ref="L96:L97"/>
    <mergeCell ref="N96:N97"/>
    <mergeCell ref="P96:P97"/>
    <mergeCell ref="R96:R97"/>
    <mergeCell ref="T96:T97"/>
    <mergeCell ref="V96:V97"/>
    <mergeCell ref="X96:X97"/>
    <mergeCell ref="Z96:Z97"/>
    <mergeCell ref="AA96:AA97"/>
    <mergeCell ref="AB96:AB97"/>
    <mergeCell ref="B98:B99"/>
    <mergeCell ref="C98:C99"/>
    <mergeCell ref="D98:D99"/>
    <mergeCell ref="E98:E99"/>
    <mergeCell ref="F98:F99"/>
    <mergeCell ref="H98:H99"/>
    <mergeCell ref="J98:J99"/>
    <mergeCell ref="L98:L99"/>
    <mergeCell ref="N98:N99"/>
    <mergeCell ref="P98:P99"/>
    <mergeCell ref="R98:R99"/>
    <mergeCell ref="T98:T99"/>
    <mergeCell ref="V98:V99"/>
    <mergeCell ref="X98:X99"/>
    <mergeCell ref="Z98:Z99"/>
    <mergeCell ref="AA98:AA99"/>
    <mergeCell ref="AB98:AB99"/>
    <mergeCell ref="B100:B101"/>
    <mergeCell ref="C100:C101"/>
    <mergeCell ref="D100:D101"/>
    <mergeCell ref="E100:E101"/>
    <mergeCell ref="F100:F101"/>
    <mergeCell ref="H100:H101"/>
    <mergeCell ref="J100:J101"/>
    <mergeCell ref="L100:L101"/>
    <mergeCell ref="N100:N101"/>
    <mergeCell ref="P100:P101"/>
    <mergeCell ref="R100:R101"/>
    <mergeCell ref="T100:T101"/>
    <mergeCell ref="V100:V101"/>
    <mergeCell ref="X100:X101"/>
    <mergeCell ref="Z100:Z101"/>
    <mergeCell ref="AA100:AA101"/>
    <mergeCell ref="AB100:AB101"/>
    <mergeCell ref="B102:B103"/>
    <mergeCell ref="C102:C103"/>
    <mergeCell ref="D102:D103"/>
    <mergeCell ref="E102:E103"/>
    <mergeCell ref="F102:F103"/>
    <mergeCell ref="H102:H103"/>
    <mergeCell ref="J102:J103"/>
    <mergeCell ref="L102:L103"/>
    <mergeCell ref="N102:N103"/>
    <mergeCell ref="P102:P103"/>
    <mergeCell ref="R102:R103"/>
    <mergeCell ref="T102:T103"/>
    <mergeCell ref="V102:V103"/>
    <mergeCell ref="X102:X103"/>
    <mergeCell ref="Z102:Z103"/>
    <mergeCell ref="AA102:AA103"/>
    <mergeCell ref="AB102:AB103"/>
    <mergeCell ref="B104:B105"/>
    <mergeCell ref="C104:C105"/>
    <mergeCell ref="D104:D105"/>
    <mergeCell ref="E104:E105"/>
    <mergeCell ref="F104:F105"/>
    <mergeCell ref="H104:H105"/>
    <mergeCell ref="J104:J105"/>
    <mergeCell ref="L104:L105"/>
    <mergeCell ref="N104:N105"/>
    <mergeCell ref="P104:P105"/>
    <mergeCell ref="R104:R105"/>
    <mergeCell ref="T104:T105"/>
    <mergeCell ref="V104:V105"/>
    <mergeCell ref="X104:X105"/>
    <mergeCell ref="Z104:Z105"/>
    <mergeCell ref="AA104:AA105"/>
    <mergeCell ref="AB104:AB105"/>
    <mergeCell ref="B106:B107"/>
    <mergeCell ref="C106:C107"/>
    <mergeCell ref="D106:D107"/>
    <mergeCell ref="E106:E107"/>
    <mergeCell ref="F106:F107"/>
    <mergeCell ref="H106:H107"/>
    <mergeCell ref="J106:J107"/>
    <mergeCell ref="L106:L107"/>
    <mergeCell ref="N106:N107"/>
    <mergeCell ref="P106:P107"/>
    <mergeCell ref="R106:R107"/>
    <mergeCell ref="T106:T107"/>
    <mergeCell ref="V106:V107"/>
    <mergeCell ref="X106:X107"/>
    <mergeCell ref="Z106:Z107"/>
    <mergeCell ref="AA106:AA107"/>
    <mergeCell ref="AB106:AB107"/>
    <mergeCell ref="B108:B109"/>
    <mergeCell ref="C108:C109"/>
    <mergeCell ref="D108:D109"/>
    <mergeCell ref="E108:E109"/>
    <mergeCell ref="F108:F109"/>
    <mergeCell ref="H108:H109"/>
    <mergeCell ref="J108:J109"/>
    <mergeCell ref="L108:L109"/>
    <mergeCell ref="N108:N109"/>
    <mergeCell ref="P108:P109"/>
    <mergeCell ref="R108:R109"/>
    <mergeCell ref="T108:T109"/>
    <mergeCell ref="V108:V109"/>
    <mergeCell ref="X108:X109"/>
    <mergeCell ref="Z108:Z109"/>
    <mergeCell ref="AA108:AA109"/>
    <mergeCell ref="AB108:AB109"/>
    <mergeCell ref="B110:B111"/>
    <mergeCell ref="C110:C111"/>
    <mergeCell ref="D110:D111"/>
    <mergeCell ref="E110:E111"/>
    <mergeCell ref="F110:F111"/>
    <mergeCell ref="H110:H111"/>
    <mergeCell ref="J110:J111"/>
    <mergeCell ref="L110:L111"/>
    <mergeCell ref="N110:N111"/>
    <mergeCell ref="P110:P111"/>
    <mergeCell ref="R110:R111"/>
    <mergeCell ref="T110:T111"/>
    <mergeCell ref="V110:V111"/>
    <mergeCell ref="X110:X111"/>
    <mergeCell ref="Z110:Z111"/>
    <mergeCell ref="AA110:AA111"/>
    <mergeCell ref="AB110:AB111"/>
    <mergeCell ref="B112:B113"/>
    <mergeCell ref="C112:C113"/>
    <mergeCell ref="D112:D113"/>
    <mergeCell ref="E112:E113"/>
    <mergeCell ref="F112:F113"/>
    <mergeCell ref="H112:H113"/>
    <mergeCell ref="J112:J113"/>
    <mergeCell ref="L112:L113"/>
    <mergeCell ref="N112:N113"/>
    <mergeCell ref="P112:P113"/>
    <mergeCell ref="R112:R113"/>
    <mergeCell ref="T112:T113"/>
    <mergeCell ref="V112:V113"/>
    <mergeCell ref="X112:X113"/>
    <mergeCell ref="Z112:Z113"/>
    <mergeCell ref="AA112:AA113"/>
    <mergeCell ref="AB112:AB113"/>
    <mergeCell ref="B114:B115"/>
    <mergeCell ref="C114:C115"/>
    <mergeCell ref="D114:D115"/>
    <mergeCell ref="E114:E115"/>
    <mergeCell ref="F114:F115"/>
    <mergeCell ref="H114:H115"/>
    <mergeCell ref="J114:J115"/>
    <mergeCell ref="L114:L115"/>
    <mergeCell ref="N114:N115"/>
    <mergeCell ref="P114:P115"/>
    <mergeCell ref="R114:R115"/>
    <mergeCell ref="T114:T115"/>
    <mergeCell ref="V114:V115"/>
    <mergeCell ref="X114:X115"/>
    <mergeCell ref="Z114:Z115"/>
    <mergeCell ref="AA114:AA115"/>
    <mergeCell ref="AB114:AB115"/>
    <mergeCell ref="B116:B117"/>
    <mergeCell ref="C116:C117"/>
    <mergeCell ref="D116:D117"/>
    <mergeCell ref="E116:E117"/>
    <mergeCell ref="F116:F117"/>
    <mergeCell ref="H116:H117"/>
    <mergeCell ref="J116:J117"/>
    <mergeCell ref="L116:L117"/>
    <mergeCell ref="N116:N117"/>
    <mergeCell ref="P116:P117"/>
    <mergeCell ref="R116:R117"/>
    <mergeCell ref="T116:T117"/>
    <mergeCell ref="V116:V117"/>
    <mergeCell ref="X116:X117"/>
    <mergeCell ref="Z116:Z117"/>
    <mergeCell ref="AA116:AA117"/>
    <mergeCell ref="AB116:AB117"/>
    <mergeCell ref="B118:B119"/>
    <mergeCell ref="C118:C119"/>
    <mergeCell ref="D118:D119"/>
    <mergeCell ref="E118:E119"/>
    <mergeCell ref="F118:F119"/>
    <mergeCell ref="H118:H119"/>
    <mergeCell ref="J118:J119"/>
    <mergeCell ref="L118:L119"/>
    <mergeCell ref="N118:N119"/>
    <mergeCell ref="P118:P119"/>
    <mergeCell ref="R118:R119"/>
    <mergeCell ref="T118:T119"/>
    <mergeCell ref="V118:V119"/>
    <mergeCell ref="X118:X119"/>
    <mergeCell ref="Z118:Z119"/>
    <mergeCell ref="AA118:AA119"/>
    <mergeCell ref="AB118:AB119"/>
    <mergeCell ref="R120:R121"/>
    <mergeCell ref="T120:T121"/>
    <mergeCell ref="B120:B121"/>
    <mergeCell ref="C120:C121"/>
    <mergeCell ref="D120:D121"/>
    <mergeCell ref="E120:E121"/>
    <mergeCell ref="F120:F121"/>
    <mergeCell ref="H120:H121"/>
    <mergeCell ref="V120:V121"/>
    <mergeCell ref="X120:X121"/>
    <mergeCell ref="Z120:Z121"/>
    <mergeCell ref="AA120:AA121"/>
    <mergeCell ref="AB120:AB121"/>
    <mergeCell ref="B65:AB65"/>
    <mergeCell ref="J120:J121"/>
    <mergeCell ref="L120:L121"/>
    <mergeCell ref="N120:N121"/>
    <mergeCell ref="P120:P121"/>
  </mergeCells>
  <printOptions horizontalCentered="1"/>
  <pageMargins left="0.5905511811023623" right="0.1968503937007874" top="0.11811023622047245" bottom="0.1181102362204724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97">
      <selection activeCell="D57" sqref="D57:D5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1" t="s">
        <v>54</v>
      </c>
      <c r="B1" s="141"/>
      <c r="C1" s="141"/>
      <c r="D1" s="141"/>
      <c r="E1" s="141"/>
      <c r="F1" s="141"/>
      <c r="G1" s="141"/>
    </row>
    <row r="2" spans="1:10" ht="24" customHeight="1">
      <c r="A2" s="172" t="str">
        <f>HYPERLINK('[1]реквизиты'!$A$2)</f>
        <v>Первенство России по САМБО среди юношей 1996-1997 гг.р.</v>
      </c>
      <c r="B2" s="173"/>
      <c r="C2" s="173"/>
      <c r="D2" s="173"/>
      <c r="E2" s="173"/>
      <c r="F2" s="173"/>
      <c r="G2" s="173"/>
      <c r="H2" s="4"/>
      <c r="I2" s="4"/>
      <c r="J2" s="4"/>
    </row>
    <row r="3" spans="1:7" ht="15" customHeight="1">
      <c r="A3" s="174" t="str">
        <f>HYPERLINK('[1]реквизиты'!$A$3)</f>
        <v>23-26  октября  2012 г.  г. Отрадный</v>
      </c>
      <c r="B3" s="174"/>
      <c r="C3" s="174"/>
      <c r="D3" s="174"/>
      <c r="E3" s="174"/>
      <c r="F3" s="174"/>
      <c r="G3" s="174"/>
    </row>
    <row r="4" ht="12.75">
      <c r="D4" s="30" t="s">
        <v>76</v>
      </c>
    </row>
    <row r="5" spans="1:7" ht="12.75">
      <c r="A5" s="175" t="s">
        <v>0</v>
      </c>
      <c r="B5" s="176" t="s">
        <v>4</v>
      </c>
      <c r="C5" s="175" t="s">
        <v>1</v>
      </c>
      <c r="D5" s="175" t="s">
        <v>2</v>
      </c>
      <c r="E5" s="175" t="s">
        <v>22</v>
      </c>
      <c r="F5" s="175" t="s">
        <v>7</v>
      </c>
      <c r="G5" s="175" t="s">
        <v>8</v>
      </c>
    </row>
    <row r="6" spans="1:7" ht="12.75">
      <c r="A6" s="175"/>
      <c r="B6" s="175"/>
      <c r="C6" s="175"/>
      <c r="D6" s="175"/>
      <c r="E6" s="175"/>
      <c r="F6" s="175"/>
      <c r="G6" s="175"/>
    </row>
    <row r="7" spans="1:7" ht="12.75">
      <c r="A7" s="150" t="s">
        <v>9</v>
      </c>
      <c r="B7" s="151">
        <v>1</v>
      </c>
      <c r="C7" s="158" t="s">
        <v>110</v>
      </c>
      <c r="D7" s="160" t="s">
        <v>269</v>
      </c>
      <c r="E7" s="156" t="s">
        <v>111</v>
      </c>
      <c r="F7" s="156"/>
      <c r="G7" s="156" t="s">
        <v>112</v>
      </c>
    </row>
    <row r="8" spans="1:7" ht="12.75">
      <c r="A8" s="150"/>
      <c r="B8" s="151"/>
      <c r="C8" s="159"/>
      <c r="D8" s="157"/>
      <c r="E8" s="157"/>
      <c r="F8" s="157"/>
      <c r="G8" s="157"/>
    </row>
    <row r="9" spans="1:7" ht="12.75" customHeight="1">
      <c r="A9" s="150" t="s">
        <v>10</v>
      </c>
      <c r="B9" s="151">
        <v>2</v>
      </c>
      <c r="C9" s="158" t="s">
        <v>162</v>
      </c>
      <c r="D9" s="156" t="s">
        <v>163</v>
      </c>
      <c r="E9" s="156" t="s">
        <v>164</v>
      </c>
      <c r="F9" s="156"/>
      <c r="G9" s="156" t="s">
        <v>165</v>
      </c>
    </row>
    <row r="10" spans="1:7" ht="12.75" customHeight="1">
      <c r="A10" s="150"/>
      <c r="B10" s="151"/>
      <c r="C10" s="159"/>
      <c r="D10" s="157"/>
      <c r="E10" s="157"/>
      <c r="F10" s="157"/>
      <c r="G10" s="157"/>
    </row>
    <row r="11" spans="1:7" ht="12.75" customHeight="1">
      <c r="A11" s="150" t="s">
        <v>11</v>
      </c>
      <c r="B11" s="151">
        <v>3</v>
      </c>
      <c r="C11" s="158" t="s">
        <v>210</v>
      </c>
      <c r="D11" s="156" t="s">
        <v>211</v>
      </c>
      <c r="E11" s="156" t="s">
        <v>212</v>
      </c>
      <c r="F11" s="156"/>
      <c r="G11" s="156" t="s">
        <v>213</v>
      </c>
    </row>
    <row r="12" spans="1:7" ht="12.75" customHeight="1">
      <c r="A12" s="150"/>
      <c r="B12" s="151"/>
      <c r="C12" s="159"/>
      <c r="D12" s="157"/>
      <c r="E12" s="157"/>
      <c r="F12" s="157"/>
      <c r="G12" s="157"/>
    </row>
    <row r="13" spans="1:7" ht="12.75" customHeight="1">
      <c r="A13" s="150" t="s">
        <v>12</v>
      </c>
      <c r="B13" s="151">
        <v>4</v>
      </c>
      <c r="C13" s="152" t="s">
        <v>99</v>
      </c>
      <c r="D13" s="148" t="s">
        <v>100</v>
      </c>
      <c r="E13" s="148" t="s">
        <v>101</v>
      </c>
      <c r="F13" s="154"/>
      <c r="G13" s="148" t="s">
        <v>102</v>
      </c>
    </row>
    <row r="14" spans="1:7" ht="12.75" customHeight="1">
      <c r="A14" s="150"/>
      <c r="B14" s="151"/>
      <c r="C14" s="153"/>
      <c r="D14" s="149"/>
      <c r="E14" s="149"/>
      <c r="F14" s="155"/>
      <c r="G14" s="149"/>
    </row>
    <row r="15" spans="1:7" ht="12.75" customHeight="1">
      <c r="A15" s="150" t="s">
        <v>13</v>
      </c>
      <c r="B15" s="151">
        <v>5</v>
      </c>
      <c r="C15" s="152" t="s">
        <v>139</v>
      </c>
      <c r="D15" s="160" t="s">
        <v>140</v>
      </c>
      <c r="E15" s="148" t="s">
        <v>315</v>
      </c>
      <c r="F15" s="154"/>
      <c r="G15" s="148" t="s">
        <v>138</v>
      </c>
    </row>
    <row r="16" spans="1:7" ht="12.75" customHeight="1">
      <c r="A16" s="150"/>
      <c r="B16" s="151"/>
      <c r="C16" s="153"/>
      <c r="D16" s="149"/>
      <c r="E16" s="149"/>
      <c r="F16" s="155"/>
      <c r="G16" s="149"/>
    </row>
    <row r="17" spans="1:7" ht="12.75" customHeight="1">
      <c r="A17" s="150" t="s">
        <v>14</v>
      </c>
      <c r="B17" s="151">
        <v>6</v>
      </c>
      <c r="C17" s="158" t="s">
        <v>195</v>
      </c>
      <c r="D17" s="156" t="s">
        <v>196</v>
      </c>
      <c r="E17" s="148" t="s">
        <v>197</v>
      </c>
      <c r="F17" s="156"/>
      <c r="G17" s="156" t="s">
        <v>198</v>
      </c>
    </row>
    <row r="18" spans="1:7" ht="12.75" customHeight="1">
      <c r="A18" s="150"/>
      <c r="B18" s="151"/>
      <c r="C18" s="159"/>
      <c r="D18" s="157"/>
      <c r="E18" s="149"/>
      <c r="F18" s="157"/>
      <c r="G18" s="157"/>
    </row>
    <row r="19" spans="1:7" ht="12.75" customHeight="1">
      <c r="A19" s="150" t="s">
        <v>15</v>
      </c>
      <c r="B19" s="151">
        <v>7</v>
      </c>
      <c r="C19" s="158" t="s">
        <v>124</v>
      </c>
      <c r="D19" s="156" t="s">
        <v>125</v>
      </c>
      <c r="E19" s="156" t="s">
        <v>119</v>
      </c>
      <c r="F19" s="156"/>
      <c r="G19" s="156" t="s">
        <v>126</v>
      </c>
    </row>
    <row r="20" spans="1:7" ht="12.75" customHeight="1">
      <c r="A20" s="150"/>
      <c r="B20" s="151"/>
      <c r="C20" s="159"/>
      <c r="D20" s="157"/>
      <c r="E20" s="157"/>
      <c r="F20" s="157"/>
      <c r="G20" s="157"/>
    </row>
    <row r="21" spans="1:7" ht="12.75" customHeight="1">
      <c r="A21" s="150" t="s">
        <v>16</v>
      </c>
      <c r="B21" s="151">
        <v>8</v>
      </c>
      <c r="C21" s="158" t="s">
        <v>245</v>
      </c>
      <c r="D21" s="156" t="s">
        <v>246</v>
      </c>
      <c r="E21" s="156" t="s">
        <v>247</v>
      </c>
      <c r="F21" s="156"/>
      <c r="G21" s="156" t="s">
        <v>248</v>
      </c>
    </row>
    <row r="22" spans="1:7" ht="12.75" customHeight="1">
      <c r="A22" s="150"/>
      <c r="B22" s="151"/>
      <c r="C22" s="159"/>
      <c r="D22" s="157"/>
      <c r="E22" s="157"/>
      <c r="F22" s="157"/>
      <c r="G22" s="157"/>
    </row>
    <row r="23" spans="1:7" ht="12.75" customHeight="1">
      <c r="A23" s="150" t="s">
        <v>17</v>
      </c>
      <c r="B23" s="151">
        <v>9</v>
      </c>
      <c r="C23" s="152" t="s">
        <v>166</v>
      </c>
      <c r="D23" s="148" t="s">
        <v>167</v>
      </c>
      <c r="E23" s="148" t="s">
        <v>168</v>
      </c>
      <c r="F23" s="154"/>
      <c r="G23" s="148" t="s">
        <v>169</v>
      </c>
    </row>
    <row r="24" spans="1:7" ht="12.75" customHeight="1">
      <c r="A24" s="150"/>
      <c r="B24" s="151"/>
      <c r="C24" s="153"/>
      <c r="D24" s="149"/>
      <c r="E24" s="149"/>
      <c r="F24" s="155"/>
      <c r="G24" s="149"/>
    </row>
    <row r="25" spans="1:7" ht="12.75" customHeight="1">
      <c r="A25" s="150" t="s">
        <v>18</v>
      </c>
      <c r="B25" s="151">
        <v>10</v>
      </c>
      <c r="C25" s="158" t="s">
        <v>223</v>
      </c>
      <c r="D25" s="156" t="s">
        <v>224</v>
      </c>
      <c r="E25" s="156" t="s">
        <v>225</v>
      </c>
      <c r="F25" s="156"/>
      <c r="G25" s="156" t="s">
        <v>226</v>
      </c>
    </row>
    <row r="26" spans="1:7" ht="12.75" customHeight="1">
      <c r="A26" s="150"/>
      <c r="B26" s="151"/>
      <c r="C26" s="159"/>
      <c r="D26" s="157"/>
      <c r="E26" s="157"/>
      <c r="F26" s="157"/>
      <c r="G26" s="157"/>
    </row>
    <row r="27" spans="1:7" ht="12.75" customHeight="1">
      <c r="A27" s="150" t="s">
        <v>19</v>
      </c>
      <c r="B27" s="151">
        <v>11</v>
      </c>
      <c r="C27" s="152" t="s">
        <v>274</v>
      </c>
      <c r="D27" s="148" t="s">
        <v>186</v>
      </c>
      <c r="E27" s="148" t="s">
        <v>187</v>
      </c>
      <c r="F27" s="154"/>
      <c r="G27" s="148" t="s">
        <v>188</v>
      </c>
    </row>
    <row r="28" spans="1:7" ht="12.75" customHeight="1">
      <c r="A28" s="150"/>
      <c r="B28" s="151"/>
      <c r="C28" s="153"/>
      <c r="D28" s="149"/>
      <c r="E28" s="149"/>
      <c r="F28" s="155"/>
      <c r="G28" s="149"/>
    </row>
    <row r="29" spans="1:7" ht="12.75">
      <c r="A29" s="150" t="s">
        <v>20</v>
      </c>
      <c r="B29" s="151">
        <v>12</v>
      </c>
      <c r="C29" s="158" t="s">
        <v>182</v>
      </c>
      <c r="D29" s="156" t="s">
        <v>183</v>
      </c>
      <c r="E29" s="148" t="s">
        <v>184</v>
      </c>
      <c r="F29" s="154"/>
      <c r="G29" s="148" t="s">
        <v>185</v>
      </c>
    </row>
    <row r="30" spans="1:7" ht="12.75">
      <c r="A30" s="150"/>
      <c r="B30" s="151"/>
      <c r="C30" s="159"/>
      <c r="D30" s="157"/>
      <c r="E30" s="149"/>
      <c r="F30" s="155"/>
      <c r="G30" s="149"/>
    </row>
    <row r="31" spans="1:7" ht="12.75">
      <c r="A31" s="150" t="s">
        <v>23</v>
      </c>
      <c r="B31" s="151">
        <v>13</v>
      </c>
      <c r="C31" s="158" t="s">
        <v>127</v>
      </c>
      <c r="D31" s="156" t="s">
        <v>128</v>
      </c>
      <c r="E31" s="156" t="s">
        <v>129</v>
      </c>
      <c r="F31" s="156"/>
      <c r="G31" s="156" t="s">
        <v>130</v>
      </c>
    </row>
    <row r="32" spans="1:7" ht="12.75">
      <c r="A32" s="150"/>
      <c r="B32" s="151"/>
      <c r="C32" s="159"/>
      <c r="D32" s="157"/>
      <c r="E32" s="157"/>
      <c r="F32" s="157"/>
      <c r="G32" s="157"/>
    </row>
    <row r="33" spans="1:7" ht="12.75">
      <c r="A33" s="150" t="s">
        <v>24</v>
      </c>
      <c r="B33" s="151">
        <v>14</v>
      </c>
      <c r="C33" s="158" t="s">
        <v>265</v>
      </c>
      <c r="D33" s="156" t="s">
        <v>266</v>
      </c>
      <c r="E33" s="156" t="s">
        <v>267</v>
      </c>
      <c r="F33" s="156"/>
      <c r="G33" s="156" t="s">
        <v>268</v>
      </c>
    </row>
    <row r="34" spans="1:7" ht="12.75">
      <c r="A34" s="150"/>
      <c r="B34" s="151"/>
      <c r="C34" s="159"/>
      <c r="D34" s="157"/>
      <c r="E34" s="157"/>
      <c r="F34" s="157"/>
      <c r="G34" s="157"/>
    </row>
    <row r="35" spans="1:7" ht="12.75">
      <c r="A35" s="150" t="s">
        <v>25</v>
      </c>
      <c r="B35" s="151">
        <v>15</v>
      </c>
      <c r="C35" s="152" t="s">
        <v>87</v>
      </c>
      <c r="D35" s="148" t="s">
        <v>88</v>
      </c>
      <c r="E35" s="148" t="s">
        <v>89</v>
      </c>
      <c r="F35" s="154"/>
      <c r="G35" s="148" t="s">
        <v>90</v>
      </c>
    </row>
    <row r="36" spans="1:7" ht="12.75">
      <c r="A36" s="150"/>
      <c r="B36" s="151"/>
      <c r="C36" s="153"/>
      <c r="D36" s="149"/>
      <c r="E36" s="149"/>
      <c r="F36" s="155"/>
      <c r="G36" s="149"/>
    </row>
    <row r="37" spans="1:7" ht="12.75">
      <c r="A37" s="150" t="s">
        <v>26</v>
      </c>
      <c r="B37" s="151">
        <v>16</v>
      </c>
      <c r="C37" s="158" t="s">
        <v>217</v>
      </c>
      <c r="D37" s="156" t="s">
        <v>218</v>
      </c>
      <c r="E37" s="156" t="s">
        <v>212</v>
      </c>
      <c r="F37" s="156"/>
      <c r="G37" s="156" t="s">
        <v>219</v>
      </c>
    </row>
    <row r="38" spans="1:7" ht="12.75">
      <c r="A38" s="150"/>
      <c r="B38" s="151"/>
      <c r="C38" s="159"/>
      <c r="D38" s="157"/>
      <c r="E38" s="157"/>
      <c r="F38" s="157"/>
      <c r="G38" s="157"/>
    </row>
    <row r="39" spans="1:7" ht="12.75">
      <c r="A39" s="150" t="s">
        <v>27</v>
      </c>
      <c r="B39" s="151">
        <v>17</v>
      </c>
      <c r="C39" s="152" t="s">
        <v>117</v>
      </c>
      <c r="D39" s="148" t="s">
        <v>118</v>
      </c>
      <c r="E39" s="148" t="s">
        <v>119</v>
      </c>
      <c r="F39" s="154"/>
      <c r="G39" s="148" t="s">
        <v>120</v>
      </c>
    </row>
    <row r="40" spans="1:7" ht="12.75">
      <c r="A40" s="150"/>
      <c r="B40" s="151"/>
      <c r="C40" s="153"/>
      <c r="D40" s="149"/>
      <c r="E40" s="149"/>
      <c r="F40" s="155"/>
      <c r="G40" s="149"/>
    </row>
    <row r="41" spans="1:7" ht="12.75">
      <c r="A41" s="150" t="s">
        <v>28</v>
      </c>
      <c r="B41" s="151">
        <v>18</v>
      </c>
      <c r="C41" s="158" t="s">
        <v>251</v>
      </c>
      <c r="D41" s="156" t="s">
        <v>252</v>
      </c>
      <c r="E41" s="156" t="s">
        <v>253</v>
      </c>
      <c r="F41" s="156"/>
      <c r="G41" s="156" t="s">
        <v>254</v>
      </c>
    </row>
    <row r="42" spans="1:7" ht="12.75">
      <c r="A42" s="150"/>
      <c r="B42" s="151"/>
      <c r="C42" s="159"/>
      <c r="D42" s="157"/>
      <c r="E42" s="157"/>
      <c r="F42" s="157"/>
      <c r="G42" s="157"/>
    </row>
    <row r="43" spans="1:7" ht="12.75">
      <c r="A43" s="150" t="s">
        <v>29</v>
      </c>
      <c r="B43" s="151">
        <v>19</v>
      </c>
      <c r="C43" s="152" t="s">
        <v>77</v>
      </c>
      <c r="D43" s="148" t="s">
        <v>78</v>
      </c>
      <c r="E43" s="148" t="s">
        <v>79</v>
      </c>
      <c r="F43" s="154"/>
      <c r="G43" s="148" t="s">
        <v>80</v>
      </c>
    </row>
    <row r="44" spans="1:7" ht="12.75">
      <c r="A44" s="150"/>
      <c r="B44" s="151"/>
      <c r="C44" s="153"/>
      <c r="D44" s="149"/>
      <c r="E44" s="149"/>
      <c r="F44" s="155"/>
      <c r="G44" s="149"/>
    </row>
    <row r="45" spans="1:7" ht="12.75">
      <c r="A45" s="150" t="s">
        <v>30</v>
      </c>
      <c r="B45" s="151">
        <v>20</v>
      </c>
      <c r="C45" s="158" t="s">
        <v>263</v>
      </c>
      <c r="D45" s="156" t="s">
        <v>264</v>
      </c>
      <c r="E45" s="156" t="s">
        <v>107</v>
      </c>
      <c r="F45" s="156"/>
      <c r="G45" s="156" t="s">
        <v>108</v>
      </c>
    </row>
    <row r="46" spans="1:7" ht="12.75">
      <c r="A46" s="150"/>
      <c r="B46" s="151"/>
      <c r="C46" s="159"/>
      <c r="D46" s="157"/>
      <c r="E46" s="157"/>
      <c r="F46" s="157"/>
      <c r="G46" s="157"/>
    </row>
    <row r="47" spans="1:7" ht="12.75">
      <c r="A47" s="150" t="s">
        <v>31</v>
      </c>
      <c r="B47" s="151">
        <v>21</v>
      </c>
      <c r="C47" s="152" t="s">
        <v>229</v>
      </c>
      <c r="D47" s="148" t="s">
        <v>230</v>
      </c>
      <c r="E47" s="156" t="s">
        <v>212</v>
      </c>
      <c r="F47" s="154"/>
      <c r="G47" s="148" t="s">
        <v>219</v>
      </c>
    </row>
    <row r="48" spans="1:7" ht="12.75">
      <c r="A48" s="150"/>
      <c r="B48" s="151"/>
      <c r="C48" s="153"/>
      <c r="D48" s="149"/>
      <c r="E48" s="157"/>
      <c r="F48" s="155"/>
      <c r="G48" s="149"/>
    </row>
    <row r="49" spans="1:7" ht="12.75">
      <c r="A49" s="150" t="s">
        <v>32</v>
      </c>
      <c r="B49" s="151">
        <v>22</v>
      </c>
      <c r="C49" s="158" t="s">
        <v>173</v>
      </c>
      <c r="D49" s="156" t="s">
        <v>174</v>
      </c>
      <c r="E49" s="148" t="s">
        <v>175</v>
      </c>
      <c r="F49" s="156"/>
      <c r="G49" s="156" t="s">
        <v>176</v>
      </c>
    </row>
    <row r="50" spans="1:7" ht="12.75">
      <c r="A50" s="150"/>
      <c r="B50" s="151"/>
      <c r="C50" s="159"/>
      <c r="D50" s="157"/>
      <c r="E50" s="149"/>
      <c r="F50" s="157"/>
      <c r="G50" s="157"/>
    </row>
    <row r="51" spans="1:7" ht="12.75">
      <c r="A51" s="150" t="s">
        <v>33</v>
      </c>
      <c r="B51" s="151">
        <v>23</v>
      </c>
      <c r="C51" s="152" t="s">
        <v>133</v>
      </c>
      <c r="D51" s="148" t="s">
        <v>134</v>
      </c>
      <c r="E51" s="148" t="s">
        <v>315</v>
      </c>
      <c r="F51" s="154"/>
      <c r="G51" s="148" t="s">
        <v>135</v>
      </c>
    </row>
    <row r="52" spans="1:7" ht="12.75">
      <c r="A52" s="150"/>
      <c r="B52" s="151"/>
      <c r="C52" s="153"/>
      <c r="D52" s="149"/>
      <c r="E52" s="149"/>
      <c r="F52" s="155"/>
      <c r="G52" s="149"/>
    </row>
    <row r="53" spans="1:7" ht="12.75">
      <c r="A53" s="150" t="s">
        <v>34</v>
      </c>
      <c r="B53" s="151">
        <v>24</v>
      </c>
      <c r="C53" s="158" t="s">
        <v>151</v>
      </c>
      <c r="D53" s="156" t="s">
        <v>152</v>
      </c>
      <c r="E53" s="156" t="s">
        <v>153</v>
      </c>
      <c r="F53" s="156"/>
      <c r="G53" s="156" t="s">
        <v>154</v>
      </c>
    </row>
    <row r="54" spans="1:7" ht="12.75">
      <c r="A54" s="150"/>
      <c r="B54" s="151"/>
      <c r="C54" s="159"/>
      <c r="D54" s="157"/>
      <c r="E54" s="157"/>
      <c r="F54" s="157"/>
      <c r="G54" s="157"/>
    </row>
    <row r="55" spans="1:7" ht="12.75">
      <c r="A55" s="150" t="s">
        <v>35</v>
      </c>
      <c r="B55" s="151">
        <v>25</v>
      </c>
      <c r="C55" s="158" t="s">
        <v>81</v>
      </c>
      <c r="D55" s="156" t="s">
        <v>82</v>
      </c>
      <c r="E55" s="156" t="s">
        <v>79</v>
      </c>
      <c r="F55" s="156"/>
      <c r="G55" s="156" t="s">
        <v>83</v>
      </c>
    </row>
    <row r="56" spans="1:7" ht="12.75">
      <c r="A56" s="150"/>
      <c r="B56" s="151"/>
      <c r="C56" s="159"/>
      <c r="D56" s="157"/>
      <c r="E56" s="157"/>
      <c r="F56" s="157"/>
      <c r="G56" s="157"/>
    </row>
    <row r="57" spans="1:7" ht="12.75">
      <c r="A57" s="150" t="s">
        <v>36</v>
      </c>
      <c r="B57" s="151">
        <v>26</v>
      </c>
      <c r="C57" s="152" t="s">
        <v>109</v>
      </c>
      <c r="D57" s="160" t="s">
        <v>317</v>
      </c>
      <c r="E57" s="148" t="s">
        <v>107</v>
      </c>
      <c r="F57" s="154"/>
      <c r="G57" s="148" t="s">
        <v>312</v>
      </c>
    </row>
    <row r="58" spans="1:7" ht="12.75">
      <c r="A58" s="150"/>
      <c r="B58" s="151"/>
      <c r="C58" s="153"/>
      <c r="D58" s="149"/>
      <c r="E58" s="149"/>
      <c r="F58" s="155"/>
      <c r="G58" s="149"/>
    </row>
    <row r="59" spans="1:7" ht="12.75">
      <c r="A59" s="150" t="s">
        <v>37</v>
      </c>
      <c r="B59" s="151">
        <v>27</v>
      </c>
      <c r="C59" s="152" t="s">
        <v>103</v>
      </c>
      <c r="D59" s="148" t="s">
        <v>104</v>
      </c>
      <c r="E59" s="148" t="s">
        <v>272</v>
      </c>
      <c r="F59" s="154"/>
      <c r="G59" s="148" t="s">
        <v>105</v>
      </c>
    </row>
    <row r="60" spans="1:7" ht="12.75">
      <c r="A60" s="150"/>
      <c r="B60" s="151"/>
      <c r="C60" s="153"/>
      <c r="D60" s="149"/>
      <c r="E60" s="149"/>
      <c r="F60" s="155"/>
      <c r="G60" s="149"/>
    </row>
    <row r="61" spans="1:7" ht="12.75">
      <c r="A61" s="150" t="s">
        <v>38</v>
      </c>
      <c r="B61" s="151">
        <v>28</v>
      </c>
      <c r="C61" s="158" t="s">
        <v>259</v>
      </c>
      <c r="D61" s="156" t="s">
        <v>260</v>
      </c>
      <c r="E61" s="156" t="s">
        <v>261</v>
      </c>
      <c r="F61" s="156"/>
      <c r="G61" s="156" t="s">
        <v>262</v>
      </c>
    </row>
    <row r="62" spans="1:7" ht="12.75">
      <c r="A62" s="150"/>
      <c r="B62" s="151"/>
      <c r="C62" s="159"/>
      <c r="D62" s="157"/>
      <c r="E62" s="157"/>
      <c r="F62" s="157"/>
      <c r="G62" s="157"/>
    </row>
    <row r="63" spans="1:7" ht="12.75">
      <c r="A63" s="150" t="s">
        <v>39</v>
      </c>
      <c r="B63" s="151">
        <v>29</v>
      </c>
      <c r="C63" s="152" t="s">
        <v>203</v>
      </c>
      <c r="D63" s="148" t="s">
        <v>204</v>
      </c>
      <c r="E63" s="156" t="s">
        <v>205</v>
      </c>
      <c r="F63" s="154"/>
      <c r="G63" s="148" t="s">
        <v>206</v>
      </c>
    </row>
    <row r="64" spans="1:7" ht="12.75">
      <c r="A64" s="150"/>
      <c r="B64" s="151"/>
      <c r="C64" s="153"/>
      <c r="D64" s="149"/>
      <c r="E64" s="157"/>
      <c r="F64" s="155"/>
      <c r="G64" s="149"/>
    </row>
    <row r="65" spans="1:7" ht="12.75">
      <c r="A65" s="150" t="s">
        <v>40</v>
      </c>
      <c r="B65" s="151">
        <v>30</v>
      </c>
      <c r="C65" s="158" t="s">
        <v>121</v>
      </c>
      <c r="D65" s="156" t="s">
        <v>122</v>
      </c>
      <c r="E65" s="156" t="s">
        <v>119</v>
      </c>
      <c r="F65" s="156"/>
      <c r="G65" s="156" t="s">
        <v>123</v>
      </c>
    </row>
    <row r="66" spans="1:7" ht="12.75">
      <c r="A66" s="150"/>
      <c r="B66" s="151"/>
      <c r="C66" s="159"/>
      <c r="D66" s="157"/>
      <c r="E66" s="157"/>
      <c r="F66" s="157"/>
      <c r="G66" s="157"/>
    </row>
    <row r="67" spans="1:7" ht="12.75">
      <c r="A67" s="150" t="s">
        <v>41</v>
      </c>
      <c r="B67" s="151">
        <v>31</v>
      </c>
      <c r="C67" s="152" t="s">
        <v>131</v>
      </c>
      <c r="D67" s="148" t="s">
        <v>132</v>
      </c>
      <c r="E67" s="148" t="s">
        <v>129</v>
      </c>
      <c r="F67" s="154"/>
      <c r="G67" s="148" t="s">
        <v>130</v>
      </c>
    </row>
    <row r="68" spans="1:7" ht="12.75">
      <c r="A68" s="150"/>
      <c r="B68" s="151"/>
      <c r="C68" s="153"/>
      <c r="D68" s="149"/>
      <c r="E68" s="149"/>
      <c r="F68" s="155"/>
      <c r="G68" s="149"/>
    </row>
    <row r="69" spans="1:7" ht="12.75">
      <c r="A69" s="150" t="s">
        <v>42</v>
      </c>
      <c r="B69" s="151">
        <v>32</v>
      </c>
      <c r="C69" s="158" t="s">
        <v>159</v>
      </c>
      <c r="D69" s="156" t="s">
        <v>160</v>
      </c>
      <c r="E69" s="156" t="s">
        <v>161</v>
      </c>
      <c r="F69" s="156"/>
      <c r="G69" s="156" t="s">
        <v>154</v>
      </c>
    </row>
    <row r="70" spans="1:7" ht="12.75">
      <c r="A70" s="150"/>
      <c r="B70" s="151"/>
      <c r="C70" s="159"/>
      <c r="D70" s="157"/>
      <c r="E70" s="157"/>
      <c r="F70" s="157"/>
      <c r="G70" s="157"/>
    </row>
    <row r="71" spans="1:7" ht="12.75">
      <c r="A71" s="150" t="s">
        <v>43</v>
      </c>
      <c r="B71" s="151">
        <v>33</v>
      </c>
      <c r="C71" s="158" t="s">
        <v>220</v>
      </c>
      <c r="D71" s="156" t="s">
        <v>221</v>
      </c>
      <c r="E71" s="156" t="s">
        <v>212</v>
      </c>
      <c r="F71" s="156"/>
      <c r="G71" s="156" t="s">
        <v>222</v>
      </c>
    </row>
    <row r="72" spans="1:7" ht="12.75">
      <c r="A72" s="150"/>
      <c r="B72" s="151"/>
      <c r="C72" s="159"/>
      <c r="D72" s="157"/>
      <c r="E72" s="157"/>
      <c r="F72" s="157"/>
      <c r="G72" s="157"/>
    </row>
    <row r="73" spans="1:7" ht="12.75">
      <c r="A73" s="150" t="s">
        <v>44</v>
      </c>
      <c r="B73" s="151">
        <v>34</v>
      </c>
      <c r="C73" s="152" t="s">
        <v>189</v>
      </c>
      <c r="D73" s="148" t="s">
        <v>190</v>
      </c>
      <c r="E73" s="148" t="s">
        <v>187</v>
      </c>
      <c r="F73" s="163"/>
      <c r="G73" s="163" t="s">
        <v>191</v>
      </c>
    </row>
    <row r="74" spans="1:7" ht="12.75">
      <c r="A74" s="150"/>
      <c r="B74" s="151"/>
      <c r="C74" s="153"/>
      <c r="D74" s="149"/>
      <c r="E74" s="149"/>
      <c r="F74" s="164"/>
      <c r="G74" s="164"/>
    </row>
    <row r="75" spans="1:7" ht="12.75">
      <c r="A75" s="150" t="s">
        <v>45</v>
      </c>
      <c r="B75" s="151">
        <v>35</v>
      </c>
      <c r="C75" s="158" t="s">
        <v>255</v>
      </c>
      <c r="D75" s="156" t="s">
        <v>256</v>
      </c>
      <c r="E75" s="156" t="s">
        <v>257</v>
      </c>
      <c r="F75" s="156"/>
      <c r="G75" s="156" t="s">
        <v>258</v>
      </c>
    </row>
    <row r="76" spans="1:7" ht="12.75">
      <c r="A76" s="150"/>
      <c r="B76" s="151"/>
      <c r="C76" s="159"/>
      <c r="D76" s="157"/>
      <c r="E76" s="157"/>
      <c r="F76" s="157"/>
      <c r="G76" s="157"/>
    </row>
    <row r="77" spans="1:7" ht="12.75">
      <c r="A77" s="150" t="s">
        <v>46</v>
      </c>
      <c r="B77" s="151">
        <v>36</v>
      </c>
      <c r="C77" s="170" t="s">
        <v>155</v>
      </c>
      <c r="D77" s="156" t="s">
        <v>156</v>
      </c>
      <c r="E77" s="156" t="s">
        <v>157</v>
      </c>
      <c r="F77" s="156"/>
      <c r="G77" s="156" t="s">
        <v>158</v>
      </c>
    </row>
    <row r="78" spans="1:7" ht="12.75">
      <c r="A78" s="150"/>
      <c r="B78" s="151"/>
      <c r="C78" s="171"/>
      <c r="D78" s="157"/>
      <c r="E78" s="157"/>
      <c r="F78" s="157"/>
      <c r="G78" s="157"/>
    </row>
    <row r="79" spans="1:7" ht="12.75">
      <c r="A79" s="150" t="s">
        <v>47</v>
      </c>
      <c r="B79" s="151">
        <v>37</v>
      </c>
      <c r="C79" s="168" t="s">
        <v>177</v>
      </c>
      <c r="D79" s="148" t="s">
        <v>178</v>
      </c>
      <c r="E79" s="156" t="s">
        <v>179</v>
      </c>
      <c r="F79" s="250" t="s">
        <v>180</v>
      </c>
      <c r="G79" s="148" t="s">
        <v>181</v>
      </c>
    </row>
    <row r="80" spans="1:7" ht="12.75">
      <c r="A80" s="150"/>
      <c r="B80" s="151"/>
      <c r="C80" s="169"/>
      <c r="D80" s="149"/>
      <c r="E80" s="157"/>
      <c r="F80" s="251"/>
      <c r="G80" s="167"/>
    </row>
    <row r="81" spans="1:7" ht="12.75">
      <c r="A81" s="150" t="s">
        <v>48</v>
      </c>
      <c r="B81" s="151">
        <v>38</v>
      </c>
      <c r="C81" s="158" t="s">
        <v>227</v>
      </c>
      <c r="D81" s="156" t="s">
        <v>228</v>
      </c>
      <c r="E81" s="156" t="s">
        <v>205</v>
      </c>
      <c r="F81" s="156"/>
      <c r="G81" s="156" t="s">
        <v>206</v>
      </c>
    </row>
    <row r="82" spans="1:7" ht="12.75">
      <c r="A82" s="150"/>
      <c r="B82" s="151"/>
      <c r="C82" s="159"/>
      <c r="D82" s="157"/>
      <c r="E82" s="157"/>
      <c r="F82" s="157"/>
      <c r="G82" s="157"/>
    </row>
    <row r="83" spans="1:7" ht="12.75">
      <c r="A83" s="150" t="s">
        <v>49</v>
      </c>
      <c r="B83" s="151">
        <v>39</v>
      </c>
      <c r="C83" s="152" t="s">
        <v>113</v>
      </c>
      <c r="D83" s="160" t="s">
        <v>114</v>
      </c>
      <c r="E83" s="148" t="s">
        <v>115</v>
      </c>
      <c r="F83" s="154"/>
      <c r="G83" s="148" t="s">
        <v>116</v>
      </c>
    </row>
    <row r="84" spans="1:7" ht="12.75">
      <c r="A84" s="150"/>
      <c r="B84" s="151"/>
      <c r="C84" s="153"/>
      <c r="D84" s="149"/>
      <c r="E84" s="149"/>
      <c r="F84" s="155"/>
      <c r="G84" s="149"/>
    </row>
    <row r="85" spans="1:7" ht="12.75">
      <c r="A85" s="150" t="s">
        <v>50</v>
      </c>
      <c r="B85" s="151">
        <v>40</v>
      </c>
      <c r="C85" s="158" t="s">
        <v>199</v>
      </c>
      <c r="D85" s="156" t="s">
        <v>200</v>
      </c>
      <c r="E85" s="148" t="s">
        <v>201</v>
      </c>
      <c r="F85" s="156"/>
      <c r="G85" s="156" t="s">
        <v>202</v>
      </c>
    </row>
    <row r="86" spans="1:7" ht="12.75">
      <c r="A86" s="150"/>
      <c r="B86" s="151"/>
      <c r="C86" s="159"/>
      <c r="D86" s="157"/>
      <c r="E86" s="149"/>
      <c r="F86" s="157"/>
      <c r="G86" s="157"/>
    </row>
    <row r="87" spans="1:8" ht="12.75">
      <c r="A87" s="150" t="s">
        <v>59</v>
      </c>
      <c r="B87" s="151">
        <v>41</v>
      </c>
      <c r="C87" s="158" t="s">
        <v>144</v>
      </c>
      <c r="D87" s="160" t="s">
        <v>145</v>
      </c>
      <c r="E87" s="156" t="s">
        <v>273</v>
      </c>
      <c r="F87" s="156"/>
      <c r="G87" s="156" t="s">
        <v>146</v>
      </c>
      <c r="H87" s="3"/>
    </row>
    <row r="88" spans="1:8" ht="12.75">
      <c r="A88" s="150"/>
      <c r="B88" s="151"/>
      <c r="C88" s="159"/>
      <c r="D88" s="157"/>
      <c r="E88" s="157"/>
      <c r="F88" s="157"/>
      <c r="G88" s="157"/>
      <c r="H88" s="3"/>
    </row>
    <row r="89" spans="1:8" ht="12.75">
      <c r="A89" s="150" t="s">
        <v>60</v>
      </c>
      <c r="B89" s="151">
        <v>42</v>
      </c>
      <c r="C89" s="158" t="s">
        <v>231</v>
      </c>
      <c r="D89" s="156" t="s">
        <v>232</v>
      </c>
      <c r="E89" s="156" t="s">
        <v>205</v>
      </c>
      <c r="F89" s="156"/>
      <c r="G89" s="156" t="s">
        <v>206</v>
      </c>
      <c r="H89" s="3"/>
    </row>
    <row r="90" spans="1:8" ht="12.75">
      <c r="A90" s="150"/>
      <c r="B90" s="151"/>
      <c r="C90" s="159"/>
      <c r="D90" s="157"/>
      <c r="E90" s="157"/>
      <c r="F90" s="157"/>
      <c r="G90" s="157"/>
      <c r="H90" s="3"/>
    </row>
    <row r="91" spans="1:8" ht="12.75">
      <c r="A91" s="150" t="s">
        <v>61</v>
      </c>
      <c r="B91" s="151">
        <v>43</v>
      </c>
      <c r="C91" s="152" t="s">
        <v>237</v>
      </c>
      <c r="D91" s="148" t="s">
        <v>238</v>
      </c>
      <c r="E91" s="148" t="s">
        <v>239</v>
      </c>
      <c r="F91" s="154"/>
      <c r="G91" s="148" t="s">
        <v>240</v>
      </c>
      <c r="H91" s="3"/>
    </row>
    <row r="92" spans="1:8" ht="12.75">
      <c r="A92" s="150"/>
      <c r="B92" s="151"/>
      <c r="C92" s="153"/>
      <c r="D92" s="149"/>
      <c r="E92" s="149"/>
      <c r="F92" s="155"/>
      <c r="G92" s="149"/>
      <c r="H92" s="3"/>
    </row>
    <row r="93" spans="1:8" ht="12.75">
      <c r="A93" s="150" t="s">
        <v>62</v>
      </c>
      <c r="B93" s="151">
        <v>44</v>
      </c>
      <c r="C93" s="152" t="s">
        <v>136</v>
      </c>
      <c r="D93" s="148" t="s">
        <v>137</v>
      </c>
      <c r="E93" s="148" t="s">
        <v>315</v>
      </c>
      <c r="F93" s="154"/>
      <c r="G93" s="148" t="s">
        <v>138</v>
      </c>
      <c r="H93" s="3"/>
    </row>
    <row r="94" spans="1:8" ht="12.75">
      <c r="A94" s="150"/>
      <c r="B94" s="151"/>
      <c r="C94" s="153"/>
      <c r="D94" s="149"/>
      <c r="E94" s="149"/>
      <c r="F94" s="155"/>
      <c r="G94" s="149"/>
      <c r="H94" s="3"/>
    </row>
    <row r="95" spans="1:8" ht="12.75">
      <c r="A95" s="150" t="s">
        <v>63</v>
      </c>
      <c r="B95" s="151">
        <v>45</v>
      </c>
      <c r="C95" s="152" t="s">
        <v>170</v>
      </c>
      <c r="D95" s="148" t="s">
        <v>171</v>
      </c>
      <c r="E95" s="148" t="s">
        <v>316</v>
      </c>
      <c r="F95" s="154"/>
      <c r="G95" s="148" t="s">
        <v>172</v>
      </c>
      <c r="H95" s="3"/>
    </row>
    <row r="96" spans="1:8" ht="12.75">
      <c r="A96" s="150"/>
      <c r="B96" s="151"/>
      <c r="C96" s="153"/>
      <c r="D96" s="149"/>
      <c r="E96" s="149"/>
      <c r="F96" s="155"/>
      <c r="G96" s="149"/>
      <c r="H96" s="3"/>
    </row>
    <row r="97" spans="1:8" ht="12.75">
      <c r="A97" s="150" t="s">
        <v>64</v>
      </c>
      <c r="B97" s="151">
        <v>46</v>
      </c>
      <c r="C97" s="158" t="s">
        <v>214</v>
      </c>
      <c r="D97" s="156" t="s">
        <v>193</v>
      </c>
      <c r="E97" s="156" t="s">
        <v>215</v>
      </c>
      <c r="F97" s="156"/>
      <c r="G97" s="156" t="s">
        <v>216</v>
      </c>
      <c r="H97" s="3"/>
    </row>
    <row r="98" spans="1:8" ht="12.75">
      <c r="A98" s="150"/>
      <c r="B98" s="151"/>
      <c r="C98" s="159"/>
      <c r="D98" s="157"/>
      <c r="E98" s="157"/>
      <c r="F98" s="157"/>
      <c r="G98" s="157"/>
      <c r="H98" s="3"/>
    </row>
    <row r="99" spans="1:8" ht="12.75">
      <c r="A99" s="150" t="s">
        <v>65</v>
      </c>
      <c r="B99" s="151">
        <v>47</v>
      </c>
      <c r="C99" s="165" t="s">
        <v>192</v>
      </c>
      <c r="D99" s="163" t="s">
        <v>193</v>
      </c>
      <c r="E99" s="148" t="s">
        <v>187</v>
      </c>
      <c r="F99" s="163"/>
      <c r="G99" s="163" t="s">
        <v>194</v>
      </c>
      <c r="H99" s="3"/>
    </row>
    <row r="100" spans="1:8" ht="12.75">
      <c r="A100" s="150"/>
      <c r="B100" s="151"/>
      <c r="C100" s="166"/>
      <c r="D100" s="164"/>
      <c r="E100" s="149"/>
      <c r="F100" s="164"/>
      <c r="G100" s="164"/>
      <c r="H100" s="3"/>
    </row>
    <row r="101" spans="1:8" ht="12.75">
      <c r="A101" s="150" t="s">
        <v>66</v>
      </c>
      <c r="B101" s="151">
        <v>48</v>
      </c>
      <c r="C101" s="152" t="s">
        <v>91</v>
      </c>
      <c r="D101" s="148" t="s">
        <v>92</v>
      </c>
      <c r="E101" s="148" t="s">
        <v>93</v>
      </c>
      <c r="F101" s="154"/>
      <c r="G101" s="148" t="s">
        <v>94</v>
      </c>
      <c r="H101" s="3"/>
    </row>
    <row r="102" spans="1:8" ht="12.75">
      <c r="A102" s="150"/>
      <c r="B102" s="151"/>
      <c r="C102" s="153"/>
      <c r="D102" s="149"/>
      <c r="E102" s="149"/>
      <c r="F102" s="155"/>
      <c r="G102" s="149"/>
      <c r="H102" s="3"/>
    </row>
    <row r="103" spans="1:8" ht="12.75">
      <c r="A103" s="150" t="s">
        <v>67</v>
      </c>
      <c r="B103" s="151">
        <v>49</v>
      </c>
      <c r="C103" s="158" t="s">
        <v>84</v>
      </c>
      <c r="D103" s="156" t="s">
        <v>85</v>
      </c>
      <c r="E103" s="156" t="s">
        <v>79</v>
      </c>
      <c r="F103" s="156"/>
      <c r="G103" s="156" t="s">
        <v>86</v>
      </c>
      <c r="H103" s="3"/>
    </row>
    <row r="104" spans="1:8" ht="12.75">
      <c r="A104" s="150"/>
      <c r="B104" s="151"/>
      <c r="C104" s="159"/>
      <c r="D104" s="157"/>
      <c r="E104" s="157"/>
      <c r="F104" s="157"/>
      <c r="G104" s="157"/>
      <c r="H104" s="3"/>
    </row>
    <row r="105" spans="1:8" ht="12.75">
      <c r="A105" s="150" t="s">
        <v>68</v>
      </c>
      <c r="B105" s="151">
        <v>50</v>
      </c>
      <c r="C105" s="152" t="s">
        <v>207</v>
      </c>
      <c r="D105" s="148" t="s">
        <v>208</v>
      </c>
      <c r="E105" s="156" t="s">
        <v>205</v>
      </c>
      <c r="F105" s="154"/>
      <c r="G105" s="148" t="s">
        <v>209</v>
      </c>
      <c r="H105" s="3"/>
    </row>
    <row r="106" spans="1:8" ht="12.75">
      <c r="A106" s="150"/>
      <c r="B106" s="151"/>
      <c r="C106" s="153"/>
      <c r="D106" s="149"/>
      <c r="E106" s="157"/>
      <c r="F106" s="155"/>
      <c r="G106" s="149"/>
      <c r="H106" s="3"/>
    </row>
    <row r="107" spans="1:8" ht="12.75">
      <c r="A107" s="150" t="s">
        <v>69</v>
      </c>
      <c r="B107" s="151">
        <v>51</v>
      </c>
      <c r="C107" s="158" t="s">
        <v>241</v>
      </c>
      <c r="D107" s="160" t="s">
        <v>242</v>
      </c>
      <c r="E107" s="156" t="s">
        <v>243</v>
      </c>
      <c r="F107" s="156"/>
      <c r="G107" s="156" t="s">
        <v>244</v>
      </c>
      <c r="H107" s="3"/>
    </row>
    <row r="108" spans="1:8" ht="12.75">
      <c r="A108" s="150"/>
      <c r="B108" s="151"/>
      <c r="C108" s="159"/>
      <c r="D108" s="157"/>
      <c r="E108" s="157"/>
      <c r="F108" s="157"/>
      <c r="G108" s="157"/>
      <c r="H108" s="3"/>
    </row>
    <row r="109" spans="1:8" ht="12.75">
      <c r="A109" s="150" t="s">
        <v>70</v>
      </c>
      <c r="B109" s="151">
        <v>52</v>
      </c>
      <c r="C109" s="152" t="s">
        <v>141</v>
      </c>
      <c r="D109" s="160" t="s">
        <v>142</v>
      </c>
      <c r="E109" s="148" t="s">
        <v>315</v>
      </c>
      <c r="F109" s="154"/>
      <c r="G109" s="148" t="s">
        <v>143</v>
      </c>
      <c r="H109" s="3"/>
    </row>
    <row r="110" spans="1:8" ht="12.75">
      <c r="A110" s="150"/>
      <c r="B110" s="151"/>
      <c r="C110" s="153"/>
      <c r="D110" s="149"/>
      <c r="E110" s="149"/>
      <c r="F110" s="155"/>
      <c r="G110" s="149"/>
      <c r="H110" s="3"/>
    </row>
    <row r="111" spans="1:8" ht="12.75">
      <c r="A111" s="150" t="s">
        <v>71</v>
      </c>
      <c r="B111" s="151">
        <v>53</v>
      </c>
      <c r="C111" s="158" t="s">
        <v>147</v>
      </c>
      <c r="D111" s="156" t="s">
        <v>148</v>
      </c>
      <c r="E111" s="156" t="s">
        <v>149</v>
      </c>
      <c r="F111" s="161"/>
      <c r="G111" s="156" t="s">
        <v>150</v>
      </c>
      <c r="H111" s="3"/>
    </row>
    <row r="112" spans="1:8" ht="12.75">
      <c r="A112" s="150"/>
      <c r="B112" s="151"/>
      <c r="C112" s="159"/>
      <c r="D112" s="157"/>
      <c r="E112" s="157"/>
      <c r="F112" s="162"/>
      <c r="G112" s="157"/>
      <c r="H112" s="3"/>
    </row>
    <row r="113" spans="1:8" ht="12.75">
      <c r="A113" s="150" t="s">
        <v>72</v>
      </c>
      <c r="B113" s="151">
        <v>54</v>
      </c>
      <c r="C113" s="158" t="s">
        <v>95</v>
      </c>
      <c r="D113" s="160" t="s">
        <v>96</v>
      </c>
      <c r="E113" s="156" t="s">
        <v>97</v>
      </c>
      <c r="F113" s="156"/>
      <c r="G113" s="156" t="s">
        <v>98</v>
      </c>
      <c r="H113" s="3"/>
    </row>
    <row r="114" spans="1:8" ht="12.75">
      <c r="A114" s="150"/>
      <c r="B114" s="151"/>
      <c r="C114" s="159"/>
      <c r="D114" s="157"/>
      <c r="E114" s="157"/>
      <c r="F114" s="157"/>
      <c r="G114" s="157"/>
      <c r="H114" s="3"/>
    </row>
    <row r="115" spans="1:8" ht="12.75">
      <c r="A115" s="150" t="s">
        <v>73</v>
      </c>
      <c r="B115" s="151">
        <v>55</v>
      </c>
      <c r="C115" s="158" t="s">
        <v>249</v>
      </c>
      <c r="D115" s="156" t="s">
        <v>250</v>
      </c>
      <c r="E115" s="156" t="s">
        <v>247</v>
      </c>
      <c r="F115" s="156"/>
      <c r="G115" s="156" t="s">
        <v>248</v>
      </c>
      <c r="H115" s="3"/>
    </row>
    <row r="116" spans="1:8" ht="12.75">
      <c r="A116" s="150"/>
      <c r="B116" s="151"/>
      <c r="C116" s="159"/>
      <c r="D116" s="157"/>
      <c r="E116" s="157"/>
      <c r="F116" s="157"/>
      <c r="G116" s="157"/>
      <c r="H116" s="3"/>
    </row>
    <row r="117" spans="1:8" ht="12.75">
      <c r="A117" s="150" t="s">
        <v>74</v>
      </c>
      <c r="B117" s="151">
        <v>56</v>
      </c>
      <c r="C117" s="158" t="s">
        <v>233</v>
      </c>
      <c r="D117" s="156" t="s">
        <v>234</v>
      </c>
      <c r="E117" s="156" t="s">
        <v>235</v>
      </c>
      <c r="F117" s="156"/>
      <c r="G117" s="156" t="s">
        <v>236</v>
      </c>
      <c r="H117" s="3"/>
    </row>
    <row r="118" spans="1:8" ht="12.75">
      <c r="A118" s="150"/>
      <c r="B118" s="151"/>
      <c r="C118" s="159"/>
      <c r="D118" s="157"/>
      <c r="E118" s="157"/>
      <c r="F118" s="157"/>
      <c r="G118" s="157"/>
      <c r="H118" s="3"/>
    </row>
    <row r="119" spans="1:8" ht="12.75">
      <c r="A119" s="150" t="s">
        <v>75</v>
      </c>
      <c r="B119" s="151">
        <v>57</v>
      </c>
      <c r="C119" s="152" t="s">
        <v>106</v>
      </c>
      <c r="D119" s="148" t="s">
        <v>313</v>
      </c>
      <c r="E119" s="148" t="s">
        <v>107</v>
      </c>
      <c r="F119" s="154"/>
      <c r="G119" s="148" t="s">
        <v>312</v>
      </c>
      <c r="H119" s="3"/>
    </row>
    <row r="120" spans="1:8" ht="12.75">
      <c r="A120" s="150"/>
      <c r="B120" s="151"/>
      <c r="C120" s="153"/>
      <c r="D120" s="149"/>
      <c r="E120" s="149"/>
      <c r="F120" s="155"/>
      <c r="G120" s="149"/>
      <c r="H120" s="3"/>
    </row>
    <row r="121" spans="1:8" ht="12.75">
      <c r="A121" s="145"/>
      <c r="B121" s="146"/>
      <c r="C121" s="144"/>
      <c r="D121" s="142"/>
      <c r="E121" s="142"/>
      <c r="F121" s="143"/>
      <c r="G121" s="144"/>
      <c r="H121" s="3"/>
    </row>
    <row r="122" spans="1:8" ht="12.75">
      <c r="A122" s="145"/>
      <c r="B122" s="147"/>
      <c r="C122" s="144"/>
      <c r="D122" s="142"/>
      <c r="E122" s="142"/>
      <c r="F122" s="143"/>
      <c r="G122" s="144"/>
      <c r="H122" s="3"/>
    </row>
    <row r="123" spans="1:8" ht="12.75">
      <c r="A123" s="145"/>
      <c r="B123" s="146"/>
      <c r="C123" s="144"/>
      <c r="D123" s="142"/>
      <c r="E123" s="142"/>
      <c r="F123" s="143"/>
      <c r="G123" s="144"/>
      <c r="H123" s="3"/>
    </row>
    <row r="124" spans="1:8" ht="12.75">
      <c r="A124" s="145"/>
      <c r="B124" s="147"/>
      <c r="C124" s="144"/>
      <c r="D124" s="142"/>
      <c r="E124" s="142"/>
      <c r="F124" s="143"/>
      <c r="G124" s="144"/>
      <c r="H124" s="3"/>
    </row>
    <row r="125" spans="1:8" ht="12.75">
      <c r="A125" s="145"/>
      <c r="B125" s="146"/>
      <c r="C125" s="144"/>
      <c r="D125" s="142"/>
      <c r="E125" s="142"/>
      <c r="F125" s="143"/>
      <c r="G125" s="144"/>
      <c r="H125" s="3"/>
    </row>
    <row r="126" spans="1:8" ht="12.75">
      <c r="A126" s="145"/>
      <c r="B126" s="147"/>
      <c r="C126" s="144"/>
      <c r="D126" s="142"/>
      <c r="E126" s="142"/>
      <c r="F126" s="143"/>
      <c r="G126" s="144"/>
      <c r="H126" s="3"/>
    </row>
    <row r="127" spans="1:8" ht="12.75">
      <c r="A127" s="145"/>
      <c r="B127" s="146"/>
      <c r="C127" s="144"/>
      <c r="D127" s="142"/>
      <c r="E127" s="142"/>
      <c r="F127" s="143"/>
      <c r="G127" s="144"/>
      <c r="H127" s="3"/>
    </row>
    <row r="128" spans="1:8" ht="12.75">
      <c r="A128" s="145"/>
      <c r="B128" s="147"/>
      <c r="C128" s="144"/>
      <c r="D128" s="142"/>
      <c r="E128" s="142"/>
      <c r="F128" s="143"/>
      <c r="G128" s="144"/>
      <c r="H128" s="3"/>
    </row>
    <row r="129" spans="1:8" ht="12.75">
      <c r="A129" s="145"/>
      <c r="B129" s="146"/>
      <c r="C129" s="144"/>
      <c r="D129" s="142"/>
      <c r="E129" s="142"/>
      <c r="F129" s="143"/>
      <c r="G129" s="144"/>
      <c r="H129" s="3"/>
    </row>
    <row r="130" spans="1:8" ht="12.75">
      <c r="A130" s="145"/>
      <c r="B130" s="147"/>
      <c r="C130" s="144"/>
      <c r="D130" s="142"/>
      <c r="E130" s="142"/>
      <c r="F130" s="143"/>
      <c r="G130" s="144"/>
      <c r="H130" s="3"/>
    </row>
    <row r="131" spans="1:8" ht="12.75">
      <c r="A131" s="145"/>
      <c r="B131" s="146"/>
      <c r="C131" s="144"/>
      <c r="D131" s="142"/>
      <c r="E131" s="142"/>
      <c r="F131" s="143"/>
      <c r="G131" s="144"/>
      <c r="H131" s="3"/>
    </row>
    <row r="132" spans="1:8" ht="12.75">
      <c r="A132" s="145"/>
      <c r="B132" s="147"/>
      <c r="C132" s="144"/>
      <c r="D132" s="142"/>
      <c r="E132" s="142"/>
      <c r="F132" s="143"/>
      <c r="G132" s="144"/>
      <c r="H132" s="3"/>
    </row>
    <row r="133" spans="1:8" ht="12.75">
      <c r="A133" s="145"/>
      <c r="B133" s="146"/>
      <c r="C133" s="144"/>
      <c r="D133" s="142"/>
      <c r="E133" s="142"/>
      <c r="F133" s="143"/>
      <c r="G133" s="144"/>
      <c r="H133" s="3"/>
    </row>
    <row r="134" spans="1:8" ht="12.75">
      <c r="A134" s="145"/>
      <c r="B134" s="147"/>
      <c r="C134" s="144"/>
      <c r="D134" s="142"/>
      <c r="E134" s="142"/>
      <c r="F134" s="143"/>
      <c r="G134" s="144"/>
      <c r="H134" s="3"/>
    </row>
    <row r="135" spans="1:8" ht="12.75">
      <c r="A135" s="145"/>
      <c r="B135" s="146"/>
      <c r="C135" s="144"/>
      <c r="D135" s="142"/>
      <c r="E135" s="142"/>
      <c r="F135" s="143"/>
      <c r="G135" s="144"/>
      <c r="H135" s="3"/>
    </row>
    <row r="136" spans="1:8" ht="12.75">
      <c r="A136" s="145"/>
      <c r="B136" s="147"/>
      <c r="C136" s="144"/>
      <c r="D136" s="142"/>
      <c r="E136" s="142"/>
      <c r="F136" s="143"/>
      <c r="G136" s="144"/>
      <c r="H136" s="3"/>
    </row>
    <row r="137" spans="1:8" ht="12.75">
      <c r="A137" s="145"/>
      <c r="B137" s="146"/>
      <c r="C137" s="144"/>
      <c r="D137" s="142"/>
      <c r="E137" s="142"/>
      <c r="F137" s="143"/>
      <c r="G137" s="144"/>
      <c r="H137" s="3"/>
    </row>
    <row r="138" spans="1:8" ht="12.75">
      <c r="A138" s="145"/>
      <c r="B138" s="147"/>
      <c r="C138" s="144"/>
      <c r="D138" s="142"/>
      <c r="E138" s="142"/>
      <c r="F138" s="143"/>
      <c r="G138" s="144"/>
      <c r="H138" s="3"/>
    </row>
    <row r="139" spans="1:8" ht="12.75">
      <c r="A139" s="145"/>
      <c r="B139" s="146"/>
      <c r="C139" s="144"/>
      <c r="D139" s="142"/>
      <c r="E139" s="142"/>
      <c r="F139" s="143"/>
      <c r="G139" s="144"/>
      <c r="H139" s="3"/>
    </row>
    <row r="140" spans="1:8" ht="12.75">
      <c r="A140" s="145"/>
      <c r="B140" s="147"/>
      <c r="C140" s="144"/>
      <c r="D140" s="142"/>
      <c r="E140" s="142"/>
      <c r="F140" s="143"/>
      <c r="G140" s="144"/>
      <c r="H140" s="3"/>
    </row>
    <row r="141" spans="1:8" ht="12.75">
      <c r="A141" s="145"/>
      <c r="B141" s="146"/>
      <c r="C141" s="144"/>
      <c r="D141" s="142"/>
      <c r="E141" s="142"/>
      <c r="F141" s="143"/>
      <c r="G141" s="144"/>
      <c r="H141" s="3"/>
    </row>
    <row r="142" spans="1:8" ht="12.75">
      <c r="A142" s="145"/>
      <c r="B142" s="147"/>
      <c r="C142" s="144"/>
      <c r="D142" s="142"/>
      <c r="E142" s="142"/>
      <c r="F142" s="143"/>
      <c r="G142" s="144"/>
      <c r="H142" s="3"/>
    </row>
    <row r="143" spans="1:8" ht="12.75">
      <c r="A143" s="145"/>
      <c r="B143" s="146"/>
      <c r="C143" s="144"/>
      <c r="D143" s="142"/>
      <c r="E143" s="142"/>
      <c r="F143" s="143"/>
      <c r="G143" s="144"/>
      <c r="H143" s="3"/>
    </row>
    <row r="144" spans="1:8" ht="12.75">
      <c r="A144" s="145"/>
      <c r="B144" s="147"/>
      <c r="C144" s="144"/>
      <c r="D144" s="142"/>
      <c r="E144" s="142"/>
      <c r="F144" s="143"/>
      <c r="G144" s="144"/>
      <c r="H144" s="3"/>
    </row>
    <row r="145" spans="1:8" ht="12.75">
      <c r="A145" s="145"/>
      <c r="B145" s="146"/>
      <c r="C145" s="144"/>
      <c r="D145" s="142"/>
      <c r="E145" s="142"/>
      <c r="F145" s="143"/>
      <c r="G145" s="144"/>
      <c r="H145" s="3"/>
    </row>
    <row r="146" spans="1:8" ht="12.75">
      <c r="A146" s="145"/>
      <c r="B146" s="147"/>
      <c r="C146" s="144"/>
      <c r="D146" s="142"/>
      <c r="E146" s="142"/>
      <c r="F146" s="143"/>
      <c r="G146" s="144"/>
      <c r="H146" s="3"/>
    </row>
    <row r="147" spans="1:8" ht="12.75">
      <c r="A147" s="145"/>
      <c r="B147" s="146"/>
      <c r="C147" s="144"/>
      <c r="D147" s="142"/>
      <c r="E147" s="142"/>
      <c r="F147" s="143"/>
      <c r="G147" s="144"/>
      <c r="H147" s="3"/>
    </row>
    <row r="148" spans="1:8" ht="12.75">
      <c r="A148" s="145"/>
      <c r="B148" s="147"/>
      <c r="C148" s="144"/>
      <c r="D148" s="142"/>
      <c r="E148" s="142"/>
      <c r="F148" s="143"/>
      <c r="G148" s="144"/>
      <c r="H148" s="3"/>
    </row>
    <row r="149" spans="1:8" ht="12.75">
      <c r="A149" s="145"/>
      <c r="B149" s="146"/>
      <c r="C149" s="144"/>
      <c r="D149" s="142"/>
      <c r="E149" s="142"/>
      <c r="F149" s="143"/>
      <c r="G149" s="144"/>
      <c r="H149" s="3"/>
    </row>
    <row r="150" spans="1:8" ht="12.75">
      <c r="A150" s="145"/>
      <c r="B150" s="147"/>
      <c r="C150" s="144"/>
      <c r="D150" s="142"/>
      <c r="E150" s="142"/>
      <c r="F150" s="143"/>
      <c r="G150" s="144"/>
      <c r="H150" s="3"/>
    </row>
    <row r="151" spans="1:8" ht="12.75">
      <c r="A151" s="145"/>
      <c r="B151" s="146"/>
      <c r="C151" s="144"/>
      <c r="D151" s="142"/>
      <c r="E151" s="142"/>
      <c r="F151" s="143"/>
      <c r="G151" s="144"/>
      <c r="H151" s="3"/>
    </row>
    <row r="152" spans="1:8" ht="12.75">
      <c r="A152" s="145"/>
      <c r="B152" s="147"/>
      <c r="C152" s="144"/>
      <c r="D152" s="142"/>
      <c r="E152" s="142"/>
      <c r="F152" s="143"/>
      <c r="G152" s="144"/>
      <c r="H152" s="3"/>
    </row>
    <row r="153" spans="1:8" ht="12.75">
      <c r="A153" s="145"/>
      <c r="B153" s="146"/>
      <c r="C153" s="144"/>
      <c r="D153" s="142"/>
      <c r="E153" s="142"/>
      <c r="F153" s="143"/>
      <c r="G153" s="144"/>
      <c r="H153" s="3"/>
    </row>
    <row r="154" spans="1:8" ht="12.75">
      <c r="A154" s="145"/>
      <c r="B154" s="147"/>
      <c r="C154" s="144"/>
      <c r="D154" s="142"/>
      <c r="E154" s="142"/>
      <c r="F154" s="143"/>
      <c r="G154" s="144"/>
      <c r="H154" s="3"/>
    </row>
    <row r="155" spans="1:8" ht="12.75">
      <c r="A155" s="145"/>
      <c r="B155" s="146"/>
      <c r="C155" s="144"/>
      <c r="D155" s="142"/>
      <c r="E155" s="142"/>
      <c r="F155" s="143"/>
      <c r="G155" s="144"/>
      <c r="H155" s="3"/>
    </row>
    <row r="156" spans="1:8" ht="12.75">
      <c r="A156" s="145"/>
      <c r="B156" s="147"/>
      <c r="C156" s="144"/>
      <c r="D156" s="142"/>
      <c r="E156" s="142"/>
      <c r="F156" s="143"/>
      <c r="G156" s="144"/>
      <c r="H156" s="3"/>
    </row>
    <row r="157" spans="1:8" ht="12.75">
      <c r="A157" s="145"/>
      <c r="B157" s="146"/>
      <c r="C157" s="144"/>
      <c r="D157" s="142"/>
      <c r="E157" s="142"/>
      <c r="F157" s="143"/>
      <c r="G157" s="144"/>
      <c r="H157" s="3"/>
    </row>
    <row r="158" spans="1:8" ht="12.75">
      <c r="A158" s="145"/>
      <c r="B158" s="147"/>
      <c r="C158" s="144"/>
      <c r="D158" s="142"/>
      <c r="E158" s="142"/>
      <c r="F158" s="143"/>
      <c r="G158" s="144"/>
      <c r="H158" s="3"/>
    </row>
    <row r="159" spans="1:8" ht="12.75">
      <c r="A159" s="145"/>
      <c r="B159" s="146"/>
      <c r="C159" s="144"/>
      <c r="D159" s="142"/>
      <c r="E159" s="142"/>
      <c r="F159" s="143"/>
      <c r="G159" s="144"/>
      <c r="H159" s="3"/>
    </row>
    <row r="160" spans="1:8" ht="12.75">
      <c r="A160" s="145"/>
      <c r="B160" s="147"/>
      <c r="C160" s="144"/>
      <c r="D160" s="142"/>
      <c r="E160" s="142"/>
      <c r="F160" s="143"/>
      <c r="G160" s="144"/>
      <c r="H160" s="3"/>
    </row>
    <row r="161" spans="1:8" ht="12.75">
      <c r="A161" s="145"/>
      <c r="B161" s="146"/>
      <c r="C161" s="144"/>
      <c r="D161" s="142"/>
      <c r="E161" s="142"/>
      <c r="F161" s="143"/>
      <c r="G161" s="144"/>
      <c r="H161" s="3"/>
    </row>
    <row r="162" spans="1:8" ht="12.75">
      <c r="A162" s="145"/>
      <c r="B162" s="147"/>
      <c r="C162" s="144"/>
      <c r="D162" s="142"/>
      <c r="E162" s="142"/>
      <c r="F162" s="143"/>
      <c r="G162" s="144"/>
      <c r="H162" s="3"/>
    </row>
    <row r="163" spans="1:8" ht="12.75">
      <c r="A163" s="145"/>
      <c r="B163" s="146"/>
      <c r="C163" s="144"/>
      <c r="D163" s="142"/>
      <c r="E163" s="142"/>
      <c r="F163" s="143"/>
      <c r="G163" s="144"/>
      <c r="H163" s="3"/>
    </row>
    <row r="164" spans="1:8" ht="12.75">
      <c r="A164" s="145"/>
      <c r="B164" s="147"/>
      <c r="C164" s="144"/>
      <c r="D164" s="142"/>
      <c r="E164" s="142"/>
      <c r="F164" s="143"/>
      <c r="G164" s="144"/>
      <c r="H164" s="3"/>
    </row>
    <row r="165" spans="1:8" ht="12.75">
      <c r="A165" s="145"/>
      <c r="B165" s="146"/>
      <c r="C165" s="144"/>
      <c r="D165" s="142"/>
      <c r="E165" s="142"/>
      <c r="F165" s="143"/>
      <c r="G165" s="144"/>
      <c r="H165" s="3"/>
    </row>
    <row r="166" spans="1:8" ht="12.75">
      <c r="A166" s="145"/>
      <c r="B166" s="147"/>
      <c r="C166" s="144"/>
      <c r="D166" s="142"/>
      <c r="E166" s="142"/>
      <c r="F166" s="143"/>
      <c r="G166" s="144"/>
      <c r="H166" s="3"/>
    </row>
    <row r="167" spans="1:8" ht="12.75">
      <c r="A167" s="145"/>
      <c r="B167" s="146"/>
      <c r="C167" s="144"/>
      <c r="D167" s="142"/>
      <c r="E167" s="142"/>
      <c r="F167" s="143"/>
      <c r="G167" s="144"/>
      <c r="H167" s="3"/>
    </row>
    <row r="168" spans="1:8" ht="12.75">
      <c r="A168" s="145"/>
      <c r="B168" s="147"/>
      <c r="C168" s="144"/>
      <c r="D168" s="142"/>
      <c r="E168" s="142"/>
      <c r="F168" s="143"/>
      <c r="G168" s="144"/>
      <c r="H168" s="3"/>
    </row>
    <row r="169" spans="1:8" ht="12.75">
      <c r="A169" s="145"/>
      <c r="B169" s="146"/>
      <c r="C169" s="144"/>
      <c r="D169" s="142"/>
      <c r="E169" s="142"/>
      <c r="F169" s="143"/>
      <c r="G169" s="144"/>
      <c r="H169" s="3"/>
    </row>
    <row r="170" spans="1:8" ht="12.75">
      <c r="A170" s="145"/>
      <c r="B170" s="147"/>
      <c r="C170" s="144"/>
      <c r="D170" s="142"/>
      <c r="E170" s="142"/>
      <c r="F170" s="143"/>
      <c r="G170" s="144"/>
      <c r="H170" s="3"/>
    </row>
    <row r="171" spans="1:8" ht="12.75">
      <c r="A171" s="145"/>
      <c r="B171" s="146"/>
      <c r="C171" s="144"/>
      <c r="D171" s="142"/>
      <c r="E171" s="142"/>
      <c r="F171" s="143"/>
      <c r="G171" s="144"/>
      <c r="H171" s="3"/>
    </row>
    <row r="172" spans="1:8" ht="12.75">
      <c r="A172" s="145"/>
      <c r="B172" s="147"/>
      <c r="C172" s="144"/>
      <c r="D172" s="142"/>
      <c r="E172" s="142"/>
      <c r="F172" s="143"/>
      <c r="G172" s="144"/>
      <c r="H172" s="3"/>
    </row>
    <row r="173" spans="1:8" ht="12.75">
      <c r="A173" s="145"/>
      <c r="B173" s="146"/>
      <c r="C173" s="144"/>
      <c r="D173" s="142"/>
      <c r="E173" s="142"/>
      <c r="F173" s="143"/>
      <c r="G173" s="144"/>
      <c r="H173" s="3"/>
    </row>
    <row r="174" spans="1:8" ht="12.75">
      <c r="A174" s="145"/>
      <c r="B174" s="147"/>
      <c r="C174" s="144"/>
      <c r="D174" s="142"/>
      <c r="E174" s="142"/>
      <c r="F174" s="143"/>
      <c r="G174" s="144"/>
      <c r="H174" s="3"/>
    </row>
    <row r="175" spans="1:8" ht="12.75">
      <c r="A175" s="145"/>
      <c r="B175" s="146"/>
      <c r="C175" s="144"/>
      <c r="D175" s="142"/>
      <c r="E175" s="142"/>
      <c r="F175" s="143"/>
      <c r="G175" s="144"/>
      <c r="H175" s="3"/>
    </row>
    <row r="176" spans="1:8" ht="12.75">
      <c r="A176" s="145"/>
      <c r="B176" s="147"/>
      <c r="C176" s="144"/>
      <c r="D176" s="142"/>
      <c r="E176" s="142"/>
      <c r="F176" s="143"/>
      <c r="G176" s="144"/>
      <c r="H176" s="3"/>
    </row>
    <row r="177" spans="1:8" ht="12.75">
      <c r="A177" s="145"/>
      <c r="B177" s="146"/>
      <c r="C177" s="144"/>
      <c r="D177" s="142"/>
      <c r="E177" s="142"/>
      <c r="F177" s="143"/>
      <c r="G177" s="144"/>
      <c r="H177" s="3"/>
    </row>
    <row r="178" spans="1:8" ht="12.75">
      <c r="A178" s="145"/>
      <c r="B178" s="147"/>
      <c r="C178" s="144"/>
      <c r="D178" s="142"/>
      <c r="E178" s="142"/>
      <c r="F178" s="143"/>
      <c r="G178" s="144"/>
      <c r="H178" s="3"/>
    </row>
    <row r="179" spans="1:8" ht="12.75">
      <c r="A179" s="145"/>
      <c r="B179" s="146"/>
      <c r="C179" s="144"/>
      <c r="D179" s="142"/>
      <c r="E179" s="142"/>
      <c r="F179" s="143"/>
      <c r="G179" s="144"/>
      <c r="H179" s="3"/>
    </row>
    <row r="180" spans="1:8" ht="12.75">
      <c r="A180" s="145"/>
      <c r="B180" s="147"/>
      <c r="C180" s="144"/>
      <c r="D180" s="142"/>
      <c r="E180" s="142"/>
      <c r="F180" s="143"/>
      <c r="G180" s="144"/>
      <c r="H180" s="3"/>
    </row>
    <row r="181" spans="1:8" ht="12.75">
      <c r="A181" s="145"/>
      <c r="B181" s="146"/>
      <c r="C181" s="144"/>
      <c r="D181" s="142"/>
      <c r="E181" s="142"/>
      <c r="F181" s="143"/>
      <c r="G181" s="144"/>
      <c r="H181" s="3"/>
    </row>
    <row r="182" spans="1:8" ht="12.75">
      <c r="A182" s="145"/>
      <c r="B182" s="147"/>
      <c r="C182" s="144"/>
      <c r="D182" s="142"/>
      <c r="E182" s="142"/>
      <c r="F182" s="143"/>
      <c r="G182" s="144"/>
      <c r="H182" s="3"/>
    </row>
    <row r="183" spans="1:8" ht="12.75">
      <c r="A183" s="145"/>
      <c r="B183" s="146"/>
      <c r="C183" s="144"/>
      <c r="D183" s="142"/>
      <c r="E183" s="142"/>
      <c r="F183" s="143"/>
      <c r="G183" s="144"/>
      <c r="H183" s="3"/>
    </row>
    <row r="184" spans="1:8" ht="12.75">
      <c r="A184" s="145"/>
      <c r="B184" s="147"/>
      <c r="C184" s="144"/>
      <c r="D184" s="142"/>
      <c r="E184" s="142"/>
      <c r="F184" s="143"/>
      <c r="G184" s="144"/>
      <c r="H184" s="3"/>
    </row>
    <row r="185" spans="1:8" ht="12.75">
      <c r="A185" s="145"/>
      <c r="B185" s="146"/>
      <c r="C185" s="144"/>
      <c r="D185" s="142"/>
      <c r="E185" s="142"/>
      <c r="F185" s="143"/>
      <c r="G185" s="144"/>
      <c r="H185" s="3"/>
    </row>
    <row r="186" spans="1:8" ht="12.75">
      <c r="A186" s="145"/>
      <c r="B186" s="147"/>
      <c r="C186" s="144"/>
      <c r="D186" s="142"/>
      <c r="E186" s="142"/>
      <c r="F186" s="143"/>
      <c r="G186" s="144"/>
      <c r="H186" s="3"/>
    </row>
    <row r="187" spans="1:8" ht="12.75">
      <c r="A187" s="145"/>
      <c r="B187" s="146"/>
      <c r="C187" s="144"/>
      <c r="D187" s="142"/>
      <c r="E187" s="142"/>
      <c r="F187" s="143"/>
      <c r="G187" s="144"/>
      <c r="H187" s="3"/>
    </row>
    <row r="188" spans="1:8" ht="12.75">
      <c r="A188" s="145"/>
      <c r="B188" s="147"/>
      <c r="C188" s="144"/>
      <c r="D188" s="142"/>
      <c r="E188" s="142"/>
      <c r="F188" s="143"/>
      <c r="G188" s="144"/>
      <c r="H188" s="3"/>
    </row>
    <row r="189" spans="1:8" ht="12.75">
      <c r="A189" s="145"/>
      <c r="B189" s="146"/>
      <c r="C189" s="144"/>
      <c r="D189" s="142"/>
      <c r="E189" s="142"/>
      <c r="F189" s="143"/>
      <c r="G189" s="144"/>
      <c r="H189" s="3"/>
    </row>
    <row r="190" spans="1:8" ht="12.75">
      <c r="A190" s="145"/>
      <c r="B190" s="147"/>
      <c r="C190" s="144"/>
      <c r="D190" s="142"/>
      <c r="E190" s="142"/>
      <c r="F190" s="143"/>
      <c r="G190" s="144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83"/>
  <sheetViews>
    <sheetView zoomScalePageLayoutView="0" workbookViewId="0" topLeftCell="A37">
      <selection activeCell="G122" sqref="A64:G1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18.75" customHeight="1" thickBot="1">
      <c r="A1" s="204" t="s">
        <v>51</v>
      </c>
      <c r="B1" s="204"/>
      <c r="C1" s="204"/>
      <c r="D1" s="204"/>
      <c r="E1" s="204"/>
      <c r="F1" s="204"/>
      <c r="G1" s="20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 thickBot="1">
      <c r="A2" s="102" t="s">
        <v>55</v>
      </c>
      <c r="B2" s="102"/>
      <c r="C2" s="205"/>
      <c r="D2" s="206" t="str">
        <f>HYPERLINK('[1]реквизиты'!$A$2)</f>
        <v>Первенство России по САМБО среди юношей 1996-1997 гг.р.</v>
      </c>
      <c r="E2" s="207"/>
      <c r="F2" s="207"/>
      <c r="G2" s="208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1" customHeight="1" thickBot="1">
      <c r="B3" s="42"/>
      <c r="C3" s="91" t="str">
        <f>HYPERLINK('[1]реквизиты'!$A$3)</f>
        <v>23-26  октября  2012 г.  г. Отрадный</v>
      </c>
      <c r="D3" s="91"/>
      <c r="E3" s="91"/>
      <c r="F3" s="92"/>
      <c r="G3" s="52" t="str">
        <f>HYPERLINK('пр.взв'!D4)</f>
        <v>В.к.  60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9" t="s">
        <v>21</v>
      </c>
      <c r="B4" s="211" t="s">
        <v>4</v>
      </c>
      <c r="C4" s="213" t="s">
        <v>1</v>
      </c>
      <c r="D4" s="213" t="s">
        <v>2</v>
      </c>
      <c r="E4" s="213" t="s">
        <v>3</v>
      </c>
      <c r="F4" s="213" t="s">
        <v>7</v>
      </c>
      <c r="G4" s="21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 thickBot="1">
      <c r="A5" s="210"/>
      <c r="B5" s="212"/>
      <c r="C5" s="212"/>
      <c r="D5" s="212"/>
      <c r="E5" s="212"/>
      <c r="F5" s="212"/>
      <c r="G5" s="2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98" t="s">
        <v>9</v>
      </c>
      <c r="B6" s="200">
        <v>57</v>
      </c>
      <c r="C6" s="192" t="str">
        <f>VLOOKUP(B6,'пр.взв'!B119:G142,2,FALSE)</f>
        <v>ВОРОТЫНЦЕВ Сергей Алексеевич </v>
      </c>
      <c r="D6" s="202" t="str">
        <f>VLOOKUP(C6,'пр.взв'!C119:H142,2,FALSE)</f>
        <v>13.05.1996 1р</v>
      </c>
      <c r="E6" s="192" t="str">
        <f>VLOOKUP(D6,'пр.взв'!D119:I142,2,FALSE)</f>
        <v>ЮФО, Ростовская обл.</v>
      </c>
      <c r="F6" s="190">
        <f>VLOOKUP(E6,'пр.взв'!E119:J142,2,FALSE)</f>
        <v>0</v>
      </c>
      <c r="G6" s="192" t="str">
        <f>'пр.взв'!G119</f>
        <v>Пантелеев Е.А 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99"/>
      <c r="B7" s="201"/>
      <c r="C7" s="193"/>
      <c r="D7" s="203"/>
      <c r="E7" s="193"/>
      <c r="F7" s="191"/>
      <c r="G7" s="193"/>
    </row>
    <row r="8" spans="1:7" ht="12.75" customHeight="1">
      <c r="A8" s="224" t="s">
        <v>10</v>
      </c>
      <c r="B8" s="219">
        <v>2</v>
      </c>
      <c r="C8" s="216" t="str">
        <f>VLOOKUP(B8,'пр.взв'!B7:G86,2,FALSE)</f>
        <v>БАЛИЕВСКИЙ Артём Сергеевич</v>
      </c>
      <c r="D8" s="203" t="str">
        <f>VLOOKUP(B8,'пр.взв'!B7:G86,3,FALSE)</f>
        <v>12.01.1997     1 р</v>
      </c>
      <c r="E8" s="225" t="str">
        <f>VLOOKUP(B8,'пр.взв'!B7:G86,4,FALSE)</f>
        <v>ПФО, Нижегородская обл., Н.Новгород</v>
      </c>
      <c r="F8" s="226">
        <f>VLOOKUP(B8,'пр.взв'!B7:G86,5,FALSE)</f>
        <v>0</v>
      </c>
      <c r="G8" s="216" t="str">
        <f>VLOOKUP(B8,'пр.взв'!B7:G86,6,FALSE)</f>
        <v>Симанов М.В.,         Гаврилов Е.Е.</v>
      </c>
    </row>
    <row r="9" spans="1:7" ht="12.75" customHeight="1">
      <c r="A9" s="224"/>
      <c r="B9" s="201"/>
      <c r="C9" s="217"/>
      <c r="D9" s="203"/>
      <c r="E9" s="225"/>
      <c r="F9" s="226"/>
      <c r="G9" s="217"/>
    </row>
    <row r="10" spans="1:7" ht="12.75" customHeight="1">
      <c r="A10" s="218" t="s">
        <v>11</v>
      </c>
      <c r="B10" s="219">
        <v>1</v>
      </c>
      <c r="C10" s="216" t="str">
        <f>VLOOKUP(B10,'пр.взв'!B7:G86,2,FALSE)</f>
        <v>МОТОРИН Яков Сергеевич</v>
      </c>
      <c r="D10" s="220" t="str">
        <f>VLOOKUP(C10,'пр.взв'!C7:H86,2,FALSE)</f>
        <v>10.12.1996, 1р</v>
      </c>
      <c r="E10" s="216" t="str">
        <f>VLOOKUP(D10,'пр.взв'!D7:I86,2,FALSE)</f>
        <v>ЦФО, Костромская обл.</v>
      </c>
      <c r="F10" s="222">
        <f>VLOOKUP(E10,'пр.взв'!E7:J86,2,FALSE)</f>
        <v>0</v>
      </c>
      <c r="G10" s="216" t="str">
        <f>'пр.взв'!G7</f>
        <v>Степанов А.А. Коркин Ю.Д.</v>
      </c>
    </row>
    <row r="11" spans="1:7" ht="12.75" customHeight="1">
      <c r="A11" s="218"/>
      <c r="B11" s="201"/>
      <c r="C11" s="217"/>
      <c r="D11" s="221"/>
      <c r="E11" s="217"/>
      <c r="F11" s="223"/>
      <c r="G11" s="217"/>
    </row>
    <row r="12" spans="1:7" ht="12.75" customHeight="1">
      <c r="A12" s="218" t="s">
        <v>11</v>
      </c>
      <c r="B12" s="219">
        <v>37</v>
      </c>
      <c r="C12" s="216" t="str">
        <f>VLOOKUP(B12,'пр.взв'!B9:G88,2,FALSE)</f>
        <v>БЕЛЯЕВ Алексей Владимирович</v>
      </c>
      <c r="D12" s="231" t="str">
        <f>VLOOKUP(B12,'пр.взв'!B7:G86,3,FALSE)</f>
        <v>16.03.1996, КМС</v>
      </c>
      <c r="E12" s="193" t="str">
        <f>VLOOKUP(B12,'пр.взв'!B7:G86,4,FALSE)</f>
        <v>ПФО, Саратовская, Ивантеевка, МО</v>
      </c>
      <c r="F12" s="227" t="str">
        <f>VLOOKUP(B12,'пр.взв'!B7:G86,5,FALSE)</f>
        <v>018209</v>
      </c>
      <c r="G12" s="216" t="str">
        <f>VLOOKUP(B12,'пр.взв'!B11:G90,6,FALSE)</f>
        <v>Аржаткин В.В.</v>
      </c>
    </row>
    <row r="13" spans="1:7" ht="12.75" customHeight="1">
      <c r="A13" s="218"/>
      <c r="B13" s="201"/>
      <c r="C13" s="217"/>
      <c r="D13" s="231"/>
      <c r="E13" s="193"/>
      <c r="F13" s="227"/>
      <c r="G13" s="217"/>
    </row>
    <row r="14" spans="1:7" ht="12.75" customHeight="1">
      <c r="A14" s="194" t="s">
        <v>13</v>
      </c>
      <c r="B14" s="195">
        <v>35</v>
      </c>
      <c r="C14" s="229" t="str">
        <f>VLOOKUP(B14,'пр.взв'!B11:G90,2,FALSE)</f>
        <v>СОЛОВЬЁВ Михаил Алексеевич </v>
      </c>
      <c r="D14" s="232" t="str">
        <f>VLOOKUP(B14,'пр.взв'!B7:G86,3,FALSE)</f>
        <v>13.11.1996 1р</v>
      </c>
      <c r="E14" s="233" t="str">
        <f>VLOOKUP(B14,'пр.взв'!B7:G86,4,FALSE)</f>
        <v>ЦФО, Рязанская обл., Рязань</v>
      </c>
      <c r="F14" s="228">
        <f>VLOOKUP(B14,'пр.взв'!B7:G86,5,FALSE)</f>
        <v>0</v>
      </c>
      <c r="G14" s="229" t="str">
        <f>VLOOKUP(B14,'пр.взв'!B13:G92,6,FALSE)</f>
        <v>Ханинев А.В., Кучумов В.А.</v>
      </c>
    </row>
    <row r="15" spans="1:7" ht="12.75" customHeight="1">
      <c r="A15" s="194"/>
      <c r="B15" s="196"/>
      <c r="C15" s="230"/>
      <c r="D15" s="232"/>
      <c r="E15" s="233"/>
      <c r="F15" s="228"/>
      <c r="G15" s="230"/>
    </row>
    <row r="16" spans="1:7" ht="12.75" customHeight="1">
      <c r="A16" s="194" t="s">
        <v>14</v>
      </c>
      <c r="B16" s="195">
        <v>24</v>
      </c>
      <c r="C16" s="229" t="str">
        <f>VLOOKUP(B16,'пр.взв'!B13:G92,2,FALSE)</f>
        <v>КАЛУНЦ Артем Ервандович </v>
      </c>
      <c r="D16" s="232" t="str">
        <f>VLOOKUP(B16,'пр.взв'!B7:G86,3,FALSE)</f>
        <v>29.04.1996 КМС </v>
      </c>
      <c r="E16" s="233" t="str">
        <f>VLOOKUP(B16,'пр.взв'!B7:G86,4,FALSE)</f>
        <v>ЮФО, Краснодарский, Армавир МО</v>
      </c>
      <c r="F16" s="228">
        <f>VLOOKUP(B16,'пр.взв'!B7:G86,5,FALSE)</f>
        <v>0</v>
      </c>
      <c r="G16" s="234" t="str">
        <f>VLOOKUP(B16,'пр.взв'!B15:G94,6,FALSE)</f>
        <v>Погосян В.Г.</v>
      </c>
    </row>
    <row r="17" spans="1:7" ht="12.75" customHeight="1">
      <c r="A17" s="194"/>
      <c r="B17" s="196"/>
      <c r="C17" s="230"/>
      <c r="D17" s="232"/>
      <c r="E17" s="233"/>
      <c r="F17" s="228"/>
      <c r="G17" s="235"/>
    </row>
    <row r="18" spans="1:7" ht="12.75" customHeight="1">
      <c r="A18" s="194" t="s">
        <v>15</v>
      </c>
      <c r="B18" s="195">
        <v>27</v>
      </c>
      <c r="C18" s="229" t="str">
        <f>VLOOKUP(B18,'пр.взв'!B15:G94,2,FALSE)</f>
        <v>МАМАЕВ Эльбрус  Арславдинович</v>
      </c>
      <c r="D18" s="232" t="str">
        <f>VLOOKUP(B18,'пр.взв'!B7:G86,3,FALSE)</f>
        <v>08.10.1996 КМС</v>
      </c>
      <c r="E18" s="233" t="str">
        <f>VLOOKUP(B18,'пр.взв'!B7:G86,4,FALSE)</f>
        <v>СКФО, Р. Дагестан , г. Махачкала</v>
      </c>
      <c r="F18" s="228">
        <f>VLOOKUP(B18,'пр.взв'!B7:G86,5,FALSE)</f>
        <v>0</v>
      </c>
      <c r="G18" s="234" t="str">
        <f>VLOOKUP(B18,'пр.взв'!B17:G96,6,FALSE)</f>
        <v>Сайпулаев А. Мамаев с..</v>
      </c>
    </row>
    <row r="19" spans="1:7" ht="12.75" customHeight="1">
      <c r="A19" s="194"/>
      <c r="B19" s="196"/>
      <c r="C19" s="230"/>
      <c r="D19" s="232"/>
      <c r="E19" s="233"/>
      <c r="F19" s="228"/>
      <c r="G19" s="235"/>
    </row>
    <row r="20" spans="1:7" ht="12.75" customHeight="1">
      <c r="A20" s="194" t="s">
        <v>16</v>
      </c>
      <c r="B20" s="195">
        <v>11</v>
      </c>
      <c r="C20" s="229" t="str">
        <f>VLOOKUP(B20,'пр.взв'!B17:G96,2,FALSE)</f>
        <v>КУЛИКОВСКИХ Александр Александович</v>
      </c>
      <c r="D20" s="232" t="str">
        <f>VLOOKUP(B20,'пр.взв'!B7:G86,3,FALSE)</f>
        <v>22.08.1996, 1р</v>
      </c>
      <c r="E20" s="233" t="str">
        <f>VLOOKUP(B20,'пр.взв'!B7:G86,4,FALSE)</f>
        <v>УФО, Курганская</v>
      </c>
      <c r="F20" s="228">
        <f>VLOOKUP(B20,'пр.взв'!B7:G86,5,FALSE)</f>
        <v>0</v>
      </c>
      <c r="G20" s="234" t="str">
        <f>VLOOKUP(B20,'пр.взв'!B19:G98,6,FALSE)</f>
        <v>Пирогов И.Ю.</v>
      </c>
    </row>
    <row r="21" spans="1:7" ht="12.75" customHeight="1">
      <c r="A21" s="194"/>
      <c r="B21" s="196"/>
      <c r="C21" s="230"/>
      <c r="D21" s="232"/>
      <c r="E21" s="233"/>
      <c r="F21" s="228"/>
      <c r="G21" s="235"/>
    </row>
    <row r="22" spans="1:7" ht="12.75" customHeight="1">
      <c r="A22" s="194" t="s">
        <v>17</v>
      </c>
      <c r="B22" s="195">
        <v>21</v>
      </c>
      <c r="C22" s="229" t="str">
        <f>VLOOKUP(B22,'пр.взв'!B19:G98,2,FALSE)</f>
        <v>БЕЗДОРОВНИКОВ Иван Петрович</v>
      </c>
      <c r="D22" s="232" t="str">
        <f>VLOOKUP(B22,'пр.взв'!B7:G86,3,FALSE)</f>
        <v>10.07.1996, 1р</v>
      </c>
      <c r="E22" s="233" t="str">
        <f>VLOOKUP(B22,'пр.взв'!B7:G86,4,FALSE)</f>
        <v>ПФО, Самарская, Самара</v>
      </c>
      <c r="F22" s="228">
        <f>VLOOKUP(B22,'пр.взв'!B7:G86,5,FALSE)</f>
        <v>0</v>
      </c>
      <c r="G22" s="234" t="str">
        <f>VLOOKUP(B22,'пр.взв'!B21:G100,6,FALSE)</f>
        <v>Киргизов В.В., Коновалов А.П.</v>
      </c>
    </row>
    <row r="23" spans="1:7" ht="12.75" customHeight="1">
      <c r="A23" s="194"/>
      <c r="B23" s="196"/>
      <c r="C23" s="230"/>
      <c r="D23" s="232"/>
      <c r="E23" s="233"/>
      <c r="F23" s="228"/>
      <c r="G23" s="235"/>
    </row>
    <row r="24" spans="1:7" ht="12.75" customHeight="1">
      <c r="A24" s="194" t="s">
        <v>18</v>
      </c>
      <c r="B24" s="195">
        <v>40</v>
      </c>
      <c r="C24" s="229" t="str">
        <f>VLOOKUP(B24,'пр.взв'!B21:G100,2,FALSE)</f>
        <v>ШВЕЦОВ Владимир Дмитриевич</v>
      </c>
      <c r="D24" s="232" t="str">
        <f>VLOOKUP(B24,'пр.взв'!B7:G86,3,FALSE)</f>
        <v>27.06.1996, 1р</v>
      </c>
      <c r="E24" s="233" t="str">
        <f>VLOOKUP(B24,'пр.взв'!B7:G86,4,FALSE)</f>
        <v>ПФО, Пермский, Пермь</v>
      </c>
      <c r="F24" s="228">
        <f>VLOOKUP(B24,'пр.взв'!B7:G86,5,FALSE)</f>
        <v>0</v>
      </c>
      <c r="G24" s="234" t="str">
        <f>VLOOKUP(B24,'пр.взв'!B23:G102,6,FALSE)</f>
        <v>Порядин Н.А.</v>
      </c>
    </row>
    <row r="25" spans="1:7" ht="12.75" customHeight="1">
      <c r="A25" s="194"/>
      <c r="B25" s="196"/>
      <c r="C25" s="230"/>
      <c r="D25" s="232"/>
      <c r="E25" s="233"/>
      <c r="F25" s="228"/>
      <c r="G25" s="235"/>
    </row>
    <row r="26" spans="1:7" ht="12.75" customHeight="1">
      <c r="A26" s="194" t="s">
        <v>19</v>
      </c>
      <c r="B26" s="195">
        <v>48</v>
      </c>
      <c r="C26" s="229" t="str">
        <f>VLOOKUP(B26,'пр.взв'!B23:G102,2,FALSE)</f>
        <v>ТОМСКИЙ Аркадий Александрович</v>
      </c>
      <c r="D26" s="240" t="str">
        <f>VLOOKUP(C26,'пр.взв'!C23:H102,2,FALSE)</f>
        <v>27.06.1996 1р</v>
      </c>
      <c r="E26" s="229" t="str">
        <f>VLOOKUP(D26,'пр.взв'!D23:I102,2,FALSE)</f>
        <v>СФО Иркутская Иркутск МО</v>
      </c>
      <c r="F26" s="236">
        <f>VLOOKUP(E26,'пр.взв'!E23:J102,2,FALSE)</f>
        <v>0</v>
      </c>
      <c r="G26" s="234" t="str">
        <f>VLOOKUP(B26,'пр.взв'!B25:G104,6,FALSE)</f>
        <v>Устинова МЭ</v>
      </c>
    </row>
    <row r="27" spans="1:7" ht="12.75" customHeight="1">
      <c r="A27" s="194"/>
      <c r="B27" s="196"/>
      <c r="C27" s="230"/>
      <c r="D27" s="241"/>
      <c r="E27" s="230"/>
      <c r="F27" s="237"/>
      <c r="G27" s="235"/>
    </row>
    <row r="28" spans="1:7" ht="12.75" customHeight="1">
      <c r="A28" s="194" t="s">
        <v>20</v>
      </c>
      <c r="B28" s="195">
        <v>51</v>
      </c>
      <c r="C28" s="229" t="str">
        <f>VLOOKUP(B28,'пр.взв'!B107:G130,2,FALSE)</f>
        <v>УРБОНАС Тимур Андреевич</v>
      </c>
      <c r="D28" s="238" t="str">
        <f>VLOOKUP(C28,'пр.взв'!C107:H130,2,FALSE)</f>
        <v>26.06.1996, КМС</v>
      </c>
      <c r="E28" s="229" t="str">
        <f>VLOOKUP(D28,'пр.взв'!D107:I130,2,FALSE)</f>
        <v>С.Петербург</v>
      </c>
      <c r="F28" s="236">
        <f>VLOOKUP(E28,'пр.взв'!E107:J130,2,FALSE)</f>
        <v>0</v>
      </c>
      <c r="G28" s="234" t="str">
        <f>'пр.взв'!G107</f>
        <v>Болов В.В.</v>
      </c>
    </row>
    <row r="29" spans="1:7" ht="12.75" customHeight="1">
      <c r="A29" s="194"/>
      <c r="B29" s="196"/>
      <c r="C29" s="230"/>
      <c r="D29" s="239"/>
      <c r="E29" s="230"/>
      <c r="F29" s="237"/>
      <c r="G29" s="235"/>
    </row>
    <row r="30" spans="1:7" ht="12.75" customHeight="1">
      <c r="A30" s="194" t="s">
        <v>23</v>
      </c>
      <c r="B30" s="195">
        <v>28</v>
      </c>
      <c r="C30" s="125" t="str">
        <f>VLOOKUP(B30,'пр.взв'!B7:G86,2,FALSE)</f>
        <v>ТАШЛАНОВ Даниил Иванович</v>
      </c>
      <c r="D30" s="197" t="str">
        <f>VLOOKUP(B30,'пр.взв'!B7:G86,3,FALSE)</f>
        <v>03.02.1998 КМС</v>
      </c>
      <c r="E30" s="183" t="str">
        <f>VLOOKUP(B30,'пр.взв'!B7:G86,4,FALSE)</f>
        <v>ПФО, Оренбургская обл., Бузулук</v>
      </c>
      <c r="F30" s="182">
        <f>VLOOKUP(B30,'пр.взв'!B7:G86,5,FALSE)</f>
        <v>0</v>
      </c>
      <c r="G30" s="188" t="str">
        <f>VLOOKUP(B30,'пр.взв'!B7:G86,6,FALSE)</f>
        <v>Плотников П.Д.</v>
      </c>
    </row>
    <row r="31" spans="1:14" ht="12.75" customHeight="1">
      <c r="A31" s="194"/>
      <c r="B31" s="196"/>
      <c r="C31" s="124"/>
      <c r="D31" s="197"/>
      <c r="E31" s="183"/>
      <c r="F31" s="182"/>
      <c r="G31" s="189"/>
      <c r="H31" s="5"/>
      <c r="I31" s="5"/>
      <c r="J31" s="5"/>
      <c r="L31" s="5"/>
      <c r="M31" s="5"/>
      <c r="N31" s="5"/>
    </row>
    <row r="32" spans="1:14" ht="12.75" customHeight="1">
      <c r="A32" s="194" t="s">
        <v>24</v>
      </c>
      <c r="B32" s="195">
        <v>15</v>
      </c>
      <c r="C32" s="125" t="str">
        <f>VLOOKUP(B32,'пр.взв'!B9:G88,2,FALSE)</f>
        <v>КИРПИЧНИКОВ Никита Вячеславович</v>
      </c>
      <c r="D32" s="197" t="str">
        <f>VLOOKUP(B32,'пр.взв'!B7:G86,3,FALSE)</f>
        <v>15.12.1996, 1р</v>
      </c>
      <c r="E32" s="183" t="str">
        <f>VLOOKUP(B32,'пр.взв'!B7:G86,4,FALSE)</f>
        <v>СФО, Томская, Стрежевой, МО</v>
      </c>
      <c r="F32" s="182">
        <f>VLOOKUP(B32,'пр.взв'!B7:G86,5,FALSE)</f>
        <v>0</v>
      </c>
      <c r="G32" s="188" t="str">
        <f>VLOOKUP(B32,'пр.взв'!B7:G86,6,FALSE)</f>
        <v>Кузин Д.А.</v>
      </c>
      <c r="H32" s="5"/>
      <c r="I32" s="5"/>
      <c r="J32" s="5"/>
      <c r="L32" s="5"/>
      <c r="M32" s="5"/>
      <c r="N32" s="5"/>
    </row>
    <row r="33" spans="1:14" ht="12.75" customHeight="1">
      <c r="A33" s="194"/>
      <c r="B33" s="196"/>
      <c r="C33" s="124"/>
      <c r="D33" s="197"/>
      <c r="E33" s="183"/>
      <c r="F33" s="182"/>
      <c r="G33" s="189"/>
      <c r="H33" s="5"/>
      <c r="I33" s="5"/>
      <c r="J33" s="5"/>
      <c r="L33" s="5"/>
      <c r="M33" s="5"/>
      <c r="N33" s="5"/>
    </row>
    <row r="34" spans="1:7" ht="12.75" customHeight="1">
      <c r="A34" s="194" t="s">
        <v>25</v>
      </c>
      <c r="B34" s="195">
        <v>32</v>
      </c>
      <c r="C34" s="125" t="str">
        <f>VLOOKUP(B34,'пр.взв'!B11:G90,2,FALSE)</f>
        <v>ПЕТРОСЯН Артем Артакович </v>
      </c>
      <c r="D34" s="197" t="str">
        <f>VLOOKUP(B34,'пр.взв'!B35:G114,3,FALSE)</f>
        <v>10.04.1996 1р</v>
      </c>
      <c r="E34" s="183" t="str">
        <f>VLOOKUP(B34,'пр.взв'!B7:G86,4,FALSE)</f>
        <v>ЮФО, Краснодарский Армавир </v>
      </c>
      <c r="F34" s="182">
        <f>VLOOKUP(B34,'пр.взв'!B7:G86,5,FALSE)</f>
        <v>0</v>
      </c>
      <c r="G34" s="188" t="str">
        <f>VLOOKUP(B34,'пр.взв'!B7:G86,6,FALSE)</f>
        <v>Погосян В.Г.</v>
      </c>
    </row>
    <row r="35" spans="1:7" ht="12.75" customHeight="1">
      <c r="A35" s="194"/>
      <c r="B35" s="196"/>
      <c r="C35" s="124"/>
      <c r="D35" s="197"/>
      <c r="E35" s="183"/>
      <c r="F35" s="182"/>
      <c r="G35" s="189"/>
    </row>
    <row r="36" spans="1:7" ht="12.75" customHeight="1">
      <c r="A36" s="180" t="s">
        <v>26</v>
      </c>
      <c r="B36" s="184">
        <v>31</v>
      </c>
      <c r="C36" s="181" t="str">
        <f>VLOOKUP(B36,'пр.взв'!B13:G92,2,FALSE)</f>
        <v>СТРОЙКОВ Даниил Владимирович </v>
      </c>
      <c r="D36" s="186" t="str">
        <f>VLOOKUP(B36,'пр.взв'!B7:G86,3,FALSE)</f>
        <v>16.02.1997 КМС</v>
      </c>
      <c r="E36" s="181" t="str">
        <f>VLOOKUP(B36,'пр.взв'!B7:G86,4,FALSE)</f>
        <v>ЦФО, Липицкая обл.</v>
      </c>
      <c r="F36" s="182">
        <f>VLOOKUP(B36,'пр.взв'!B7:G86,5,FALSE)</f>
        <v>0</v>
      </c>
      <c r="G36" s="183" t="str">
        <f>VLOOKUP(B36,'пр.взв'!B7:G86,6,FALSE)</f>
        <v>Урюпин Э.А.</v>
      </c>
    </row>
    <row r="37" spans="1:7" ht="12.75" customHeight="1">
      <c r="A37" s="180"/>
      <c r="B37" s="185"/>
      <c r="C37" s="181"/>
      <c r="D37" s="186"/>
      <c r="E37" s="181"/>
      <c r="F37" s="182"/>
      <c r="G37" s="183"/>
    </row>
    <row r="38" spans="1:7" ht="12.75" customHeight="1">
      <c r="A38" s="180" t="s">
        <v>27</v>
      </c>
      <c r="B38" s="184">
        <v>26</v>
      </c>
      <c r="C38" s="181" t="str">
        <f>VLOOKUP(B38,'пр.взв'!B15:G94,2,FALSE)</f>
        <v>САМОДЕЛКИНИ Вячеслав Евгеньевич</v>
      </c>
      <c r="D38" s="186" t="str">
        <f>VLOOKUP(B38,'пр.взв'!B7:G86,3,FALSE)</f>
        <v>16.09.1996 1р</v>
      </c>
      <c r="E38" s="181" t="str">
        <f>VLOOKUP(B38,'пр.взв'!B7:G86,4,FALSE)</f>
        <v>ЮФО, Ростовская обл.</v>
      </c>
      <c r="F38" s="182">
        <f>VLOOKUP(B38,'пр.взв'!B7:G86,5,FALSE)</f>
        <v>0</v>
      </c>
      <c r="G38" s="183" t="str">
        <f>VLOOKUP(B38,'пр.взв'!B7:G86,6,FALSE)</f>
        <v>Пантелеев Е.А </v>
      </c>
    </row>
    <row r="39" spans="1:7" ht="12.75" customHeight="1">
      <c r="A39" s="180"/>
      <c r="B39" s="185"/>
      <c r="C39" s="181"/>
      <c r="D39" s="186"/>
      <c r="E39" s="181"/>
      <c r="F39" s="182"/>
      <c r="G39" s="183"/>
    </row>
    <row r="40" spans="1:7" ht="12.75" customHeight="1">
      <c r="A40" s="180" t="s">
        <v>28</v>
      </c>
      <c r="B40" s="184">
        <v>45</v>
      </c>
      <c r="C40" s="181" t="str">
        <f>VLOOKUP(B40,'пр.взв'!B17:G96,2,FALSE)</f>
        <v>МОИСЕЕВ Илья Олегович</v>
      </c>
      <c r="D40" s="186" t="str">
        <f>VLOOKUP(C40,'пр.взв'!C17:H96,2,FALSE)</f>
        <v>28.07.1996, КМС</v>
      </c>
      <c r="E40" s="181" t="str">
        <f>VLOOKUP(D40,'пр.взв'!D17:I96,2,FALSE)</f>
        <v>ЦФО, Ярославская</v>
      </c>
      <c r="F40" s="187">
        <f>VLOOKUP(E40,'пр.взв'!E17:J96,2,FALSE)</f>
        <v>0</v>
      </c>
      <c r="G40" s="183" t="str">
        <f>'пр.взв'!G95</f>
        <v>Антропов И.С.</v>
      </c>
    </row>
    <row r="41" spans="1:7" ht="12.75" customHeight="1">
      <c r="A41" s="180"/>
      <c r="B41" s="185"/>
      <c r="C41" s="181"/>
      <c r="D41" s="186"/>
      <c r="E41" s="181"/>
      <c r="F41" s="187"/>
      <c r="G41" s="183"/>
    </row>
    <row r="42" spans="1:7" ht="12.75" customHeight="1">
      <c r="A42" s="180" t="s">
        <v>29</v>
      </c>
      <c r="B42" s="184">
        <v>42</v>
      </c>
      <c r="C42" s="181" t="str">
        <f>VLOOKUP(B42,'пр.взв'!B19:G98,2,FALSE)</f>
        <v>ВАСИЛЬКИН Вадим Андреевич</v>
      </c>
      <c r="D42" s="186" t="str">
        <f>VLOOKUP(C42,'пр.взв'!C19:H98,2,FALSE)</f>
        <v>11.07.1996, 1р</v>
      </c>
      <c r="E42" s="181" t="str">
        <f>VLOOKUP(D42,'пр.взв'!D19:I98,2,FALSE)</f>
        <v>ПФО, Самарская, Тольятти</v>
      </c>
      <c r="F42" s="187">
        <f>VLOOKUP(E42,'пр.взв'!E19:J98,2,FALSE)</f>
        <v>0</v>
      </c>
      <c r="G42" s="183" t="str">
        <f>'пр.взв'!G89</f>
        <v>Маховский Г.Н.</v>
      </c>
    </row>
    <row r="43" spans="1:7" ht="12.75" customHeight="1">
      <c r="A43" s="180"/>
      <c r="B43" s="185"/>
      <c r="C43" s="181"/>
      <c r="D43" s="186"/>
      <c r="E43" s="181"/>
      <c r="F43" s="187"/>
      <c r="G43" s="183"/>
    </row>
    <row r="44" spans="1:7" ht="12.75" customHeight="1">
      <c r="A44" s="180" t="s">
        <v>30</v>
      </c>
      <c r="B44" s="184">
        <v>56</v>
      </c>
      <c r="C44" s="181" t="str">
        <f>VLOOKUP(B44,'пр.взв'!B117:G140,2,FALSE)</f>
        <v>ПЕТРОВ Станислав Андреевич</v>
      </c>
      <c r="D44" s="186" t="str">
        <f>VLOOKUP(C44,'пр.взв'!C117:H140,2,FALSE)</f>
        <v>21.02.1996, КМС</v>
      </c>
      <c r="E44" s="181" t="str">
        <f>VLOOKUP(D44,'пр.взв'!D117:I140,2,FALSE)</f>
        <v>ДВФО, Амуркая</v>
      </c>
      <c r="F44" s="187">
        <f>VLOOKUP(E44,'пр.взв'!E117:J140,2,FALSE)</f>
        <v>0</v>
      </c>
      <c r="G44" s="183" t="str">
        <f>'пр.взв'!G45</f>
        <v>Пантелеева Е.А </v>
      </c>
    </row>
    <row r="45" spans="1:7" ht="12.75" customHeight="1">
      <c r="A45" s="180"/>
      <c r="B45" s="185"/>
      <c r="C45" s="181"/>
      <c r="D45" s="186"/>
      <c r="E45" s="181"/>
      <c r="F45" s="187"/>
      <c r="G45" s="183"/>
    </row>
    <row r="46" spans="1:7" ht="12.75" customHeight="1">
      <c r="A46" s="180" t="s">
        <v>31</v>
      </c>
      <c r="B46" s="184">
        <v>13</v>
      </c>
      <c r="C46" s="181" t="str">
        <f>VLOOKUP(B46,'пр.взв'!B23:G102,2,FALSE)</f>
        <v>КИРЕЕВ Кирилл Владимирович</v>
      </c>
      <c r="D46" s="186" t="str">
        <f>VLOOKUP(B46,'пр.взв'!B7:G86,3,FALSE)</f>
        <v>24.04.1996 КМС </v>
      </c>
      <c r="E46" s="181" t="str">
        <f>VLOOKUP(B46,'пр.взв'!B7:G86,4,FALSE)</f>
        <v>ЦФО, Липицкая обл.</v>
      </c>
      <c r="F46" s="182">
        <f>VLOOKUP(B46,'пр.взв'!B7:G86,5,FALSE)</f>
        <v>0</v>
      </c>
      <c r="G46" s="183" t="str">
        <f>VLOOKUP(B46,'пр.взв'!B7:G86,6,FALSE)</f>
        <v>Урюпин Э.А.</v>
      </c>
    </row>
    <row r="47" spans="1:7" ht="12.75" customHeight="1">
      <c r="A47" s="180"/>
      <c r="B47" s="185"/>
      <c r="C47" s="181"/>
      <c r="D47" s="186"/>
      <c r="E47" s="181"/>
      <c r="F47" s="182"/>
      <c r="G47" s="183"/>
    </row>
    <row r="48" spans="1:7" ht="12.75" customHeight="1">
      <c r="A48" s="180" t="s">
        <v>32</v>
      </c>
      <c r="B48" s="184">
        <v>7</v>
      </c>
      <c r="C48" s="181" t="str">
        <f>VLOOKUP(B48,'пр.взв'!B19:G42,2,FALSE)</f>
        <v>АГАПОВ Дмитрий Александрович</v>
      </c>
      <c r="D48" s="186" t="str">
        <f>VLOOKUP(B48,'пр.взв'!B7:G86,3,FALSE)</f>
        <v>05.06.1996 1р</v>
      </c>
      <c r="E48" s="181" t="str">
        <f>VLOOKUP(B48,'пр.взв'!B7:G86,4,FALSE)</f>
        <v>ДФО, Приморский край</v>
      </c>
      <c r="F48" s="182">
        <f>VLOOKUP(B48,'пр.взв'!B7:G86,5,FALSE)</f>
        <v>0</v>
      </c>
      <c r="G48" s="183" t="str">
        <f>VLOOKUP(B48,'пр.взв'!B7:G86,6,FALSE)</f>
        <v>Урядов В.В. Кузнецов М.</v>
      </c>
    </row>
    <row r="49" spans="1:7" ht="12.75" customHeight="1">
      <c r="A49" s="180"/>
      <c r="B49" s="185"/>
      <c r="C49" s="181"/>
      <c r="D49" s="186"/>
      <c r="E49" s="181"/>
      <c r="F49" s="182"/>
      <c r="G49" s="183"/>
    </row>
    <row r="50" spans="1:7" ht="12.75" customHeight="1">
      <c r="A50" s="180" t="s">
        <v>33</v>
      </c>
      <c r="B50" s="184">
        <v>54</v>
      </c>
      <c r="C50" s="181" t="str">
        <f>VLOOKUP(B50,'пр.взв'!B113:G136,2,FALSE)</f>
        <v>ПОПОВ Алексей Сергеевич</v>
      </c>
      <c r="D50" s="186" t="str">
        <f>VLOOKUP(C50,'пр.взв'!C113:H136,2,FALSE)</f>
        <v>18.10.96 КМС</v>
      </c>
      <c r="E50" s="181" t="str">
        <f>VLOOKUP(D50,'пр.взв'!D113:I136,2,FALSE)</f>
        <v>ЦФО, Брянская, МО</v>
      </c>
      <c r="F50" s="187">
        <f>VLOOKUP(E50,'пр.взв'!E113:J136,2,FALSE)</f>
        <v>0</v>
      </c>
      <c r="G50" s="183" t="str">
        <f>'пр.взв'!G51</f>
        <v>Бобров А.А. Леонтьев А.А.</v>
      </c>
    </row>
    <row r="51" spans="1:7" ht="12.75" customHeight="1">
      <c r="A51" s="180"/>
      <c r="B51" s="185"/>
      <c r="C51" s="181"/>
      <c r="D51" s="186"/>
      <c r="E51" s="181"/>
      <c r="F51" s="187"/>
      <c r="G51" s="183"/>
    </row>
    <row r="52" spans="1:7" ht="12.75" customHeight="1">
      <c r="A52" s="180" t="s">
        <v>34</v>
      </c>
      <c r="B52" s="184">
        <v>52</v>
      </c>
      <c r="C52" s="181" t="str">
        <f>VLOOKUP(B52,'пр.взв'!B109:G132,2,FALSE)</f>
        <v>ГРИГОРЯН Арам Саркисович </v>
      </c>
      <c r="D52" s="186" t="str">
        <f>VLOOKUP(C52,'пр.взв'!C109:H132,2,FALSE)</f>
        <v>09.06.1998 КМС </v>
      </c>
      <c r="E52" s="181" t="str">
        <f>VLOOKUP(D52,'пр.взв'!D109:I132,2,FALSE)</f>
        <v>Москва</v>
      </c>
      <c r="F52" s="187">
        <f>VLOOKUP(E52,'пр.взв'!E109:J132,2,FALSE)</f>
        <v>0</v>
      </c>
      <c r="G52" s="183" t="str">
        <f>'пр.взв'!G109</f>
        <v>Астахов  В.В. Такташев В.Ш. Клецков Д.В.</v>
      </c>
    </row>
    <row r="53" spans="1:7" ht="12.75" customHeight="1">
      <c r="A53" s="180"/>
      <c r="B53" s="185"/>
      <c r="C53" s="181"/>
      <c r="D53" s="186"/>
      <c r="E53" s="181"/>
      <c r="F53" s="187"/>
      <c r="G53" s="183"/>
    </row>
    <row r="54" spans="1:7" ht="12.75" customHeight="1">
      <c r="A54" s="180" t="s">
        <v>35</v>
      </c>
      <c r="B54" s="184">
        <v>47</v>
      </c>
      <c r="C54" s="181" t="str">
        <f>VLOOKUP(B54,'пр.взв'!B31:G110,2,FALSE)</f>
        <v>АПРУНЦ Арутюн Меликович</v>
      </c>
      <c r="D54" s="186" t="str">
        <f>VLOOKUP(C54,'пр.взв'!C31:H110,2,FALSE)</f>
        <v>04.01.1997, 1р</v>
      </c>
      <c r="E54" s="181" t="str">
        <f>VLOOKUP(D54,'пр.взв'!D31:I110,2,FALSE)</f>
        <v>ПФО, Самарская, Похвистнево</v>
      </c>
      <c r="F54" s="187">
        <f>VLOOKUP(E54,'пр.взв'!E31:J110,2,FALSE)</f>
        <v>0</v>
      </c>
      <c r="G54" s="183" t="str">
        <f>'пр.взв'!G99</f>
        <v>Амбарцумян Б.Э., Сулейманов Э.Ф., Астапов Л.Н.</v>
      </c>
    </row>
    <row r="55" spans="1:7" ht="12.75" customHeight="1">
      <c r="A55" s="180"/>
      <c r="B55" s="185"/>
      <c r="C55" s="181"/>
      <c r="D55" s="186"/>
      <c r="E55" s="181"/>
      <c r="F55" s="187"/>
      <c r="G55" s="183"/>
    </row>
    <row r="56" spans="1:7" ht="12.75" customHeight="1">
      <c r="A56" s="180" t="s">
        <v>36</v>
      </c>
      <c r="B56" s="184">
        <v>20</v>
      </c>
      <c r="C56" s="181" t="str">
        <f>VLOOKUP(B56,'пр.взв'!B7:G86,2,FALSE)</f>
        <v>ШЕХОВЦЕВ Евгений Андреевич</v>
      </c>
      <c r="D56" s="186" t="str">
        <f>VLOOKUP(B56,'пр.взв'!B7:G86,3,FALSE)</f>
        <v>17.07.1996, 1р</v>
      </c>
      <c r="E56" s="181" t="str">
        <f>VLOOKUP(B56,'пр.взв'!B7:G86,4,FALSE)</f>
        <v>ЮФО, Ростовская обл.</v>
      </c>
      <c r="F56" s="182">
        <f>VLOOKUP(B56,'пр.взв'!B7:G86,5,FALSE)</f>
        <v>0</v>
      </c>
      <c r="G56" s="183" t="str">
        <f>'пр.взв'!G57</f>
        <v>Пантелеев Е.А </v>
      </c>
    </row>
    <row r="57" spans="1:7" ht="12.75" customHeight="1">
      <c r="A57" s="180"/>
      <c r="B57" s="185"/>
      <c r="C57" s="181"/>
      <c r="D57" s="186"/>
      <c r="E57" s="181"/>
      <c r="F57" s="182"/>
      <c r="G57" s="183"/>
    </row>
    <row r="58" spans="1:7" ht="12.75" customHeight="1">
      <c r="A58" s="180" t="s">
        <v>37</v>
      </c>
      <c r="B58" s="184">
        <v>16</v>
      </c>
      <c r="C58" s="181" t="str">
        <f>VLOOKUP(B58,'пр.взв'!B7:G86,2,FALSE)</f>
        <v>ФРОЛОВ Вадим Анатольевич</v>
      </c>
      <c r="D58" s="186" t="str">
        <f>VLOOKUP(B58,'пр.взв'!B7:G86,3,FALSE)</f>
        <v>29.08.1996, 1р</v>
      </c>
      <c r="E58" s="181" t="str">
        <f>VLOOKUP(B58,'пр.взв'!B7:G86,4,FALSE)</f>
        <v>ПФО, Самарская, Самара</v>
      </c>
      <c r="F58" s="182">
        <f>VLOOKUP(B58,'пр.взв'!B7:G86,5,FALSE)</f>
        <v>0</v>
      </c>
      <c r="G58" s="183" t="str">
        <f>VLOOKUP(B58,'пр.взв'!B7:G86,6,FALSE)</f>
        <v>Киргизов В.В., Коновалов А.П.</v>
      </c>
    </row>
    <row r="59" spans="1:7" ht="12.75" customHeight="1">
      <c r="A59" s="180"/>
      <c r="B59" s="185"/>
      <c r="C59" s="181"/>
      <c r="D59" s="186"/>
      <c r="E59" s="181"/>
      <c r="F59" s="182"/>
      <c r="G59" s="183"/>
    </row>
    <row r="60" spans="1:7" ht="12.75" customHeight="1">
      <c r="A60" s="180" t="s">
        <v>38</v>
      </c>
      <c r="B60" s="184">
        <v>6</v>
      </c>
      <c r="C60" s="181" t="str">
        <f>VLOOKUP(B60,'пр.взв'!B7:G86,2,FALSE)</f>
        <v>БУЛАТОВ Никита Сергеевич</v>
      </c>
      <c r="D60" s="186" t="str">
        <f>VLOOKUP(B60,'пр.взв'!B7:G86,3,FALSE)</f>
        <v>15.01.1997, КМС</v>
      </c>
      <c r="E60" s="181" t="str">
        <f>VLOOKUP(B60,'пр.взв'!B7:G86,4,FALSE)</f>
        <v>ЦФО, Тверская, Тверь</v>
      </c>
      <c r="F60" s="182">
        <f>VLOOKUP(B60,'пр.взв'!B7:G86,5,FALSE)</f>
        <v>0</v>
      </c>
      <c r="G60" s="183" t="str">
        <f>VLOOKUP(B60,'пр.взв'!B7:G86,6,FALSE)</f>
        <v>Булатов В.И., Булатов И.В.</v>
      </c>
    </row>
    <row r="61" spans="1:7" ht="12.75" customHeight="1">
      <c r="A61" s="180"/>
      <c r="B61" s="185"/>
      <c r="C61" s="181"/>
      <c r="D61" s="186"/>
      <c r="E61" s="181"/>
      <c r="F61" s="182"/>
      <c r="G61" s="183"/>
    </row>
    <row r="62" spans="1:7" ht="12.75" customHeight="1">
      <c r="A62" s="180" t="s">
        <v>39</v>
      </c>
      <c r="B62" s="184">
        <v>34</v>
      </c>
      <c r="C62" s="181" t="str">
        <f>VLOOKUP(B62,'пр.взв'!B7:G86,2,FALSE)</f>
        <v>БУТЕНКО Максим Игоревич</v>
      </c>
      <c r="D62" s="186" t="str">
        <f>VLOOKUP(B62,'пр.взв'!B7:G86,3,FALSE)</f>
        <v>15.03.1997, 1р</v>
      </c>
      <c r="E62" s="181" t="str">
        <f>VLOOKUP(B62,'пр.взв'!B7:G86,4,FALSE)</f>
        <v>УФО, Курганская</v>
      </c>
      <c r="F62" s="182">
        <f>VLOOKUP(B62,'пр.взв'!B7:G86,5,FALSE)</f>
        <v>0</v>
      </c>
      <c r="G62" s="183" t="str">
        <f>VLOOKUP(B62,'пр.взв'!B7:G86,6,FALSE)</f>
        <v>Кудрявцев С.Ю.</v>
      </c>
    </row>
    <row r="63" spans="1:7" ht="12.75" customHeight="1">
      <c r="A63" s="180"/>
      <c r="B63" s="185"/>
      <c r="C63" s="181"/>
      <c r="D63" s="186"/>
      <c r="E63" s="181"/>
      <c r="F63" s="182"/>
      <c r="G63" s="183"/>
    </row>
    <row r="64" spans="1:7" ht="12.75" customHeight="1">
      <c r="A64" s="180" t="s">
        <v>40</v>
      </c>
      <c r="B64" s="184">
        <v>29</v>
      </c>
      <c r="C64" s="181" t="str">
        <f>VLOOKUP(B64,'пр.взв'!B7:G86,2,FALSE)</f>
        <v>ГАГАЕВ Шамад Амирбекович</v>
      </c>
      <c r="D64" s="186" t="str">
        <f>VLOOKUP(B64,'пр.взв'!B7:G86,3,FALSE)</f>
        <v>23.08.1997, 1р</v>
      </c>
      <c r="E64" s="181" t="str">
        <f>VLOOKUP(B64,'пр.взв'!B7:G86,4,FALSE)</f>
        <v>ПФО, Самарская, Тольятти</v>
      </c>
      <c r="F64" s="182">
        <f>VLOOKUP(B64,'пр.взв'!B7:G86,5,FALSE)</f>
        <v>0</v>
      </c>
      <c r="G64" s="183" t="str">
        <f>VLOOKUP(B64,'пр.взв'!B7:G86,6,FALSE)</f>
        <v>Маховский Г.Н.</v>
      </c>
    </row>
    <row r="65" spans="1:7" ht="12.75" customHeight="1">
      <c r="A65" s="180"/>
      <c r="B65" s="185"/>
      <c r="C65" s="181"/>
      <c r="D65" s="186"/>
      <c r="E65" s="181"/>
      <c r="F65" s="182"/>
      <c r="G65" s="183"/>
    </row>
    <row r="66" spans="1:7" ht="12.75" customHeight="1">
      <c r="A66" s="180" t="s">
        <v>41</v>
      </c>
      <c r="B66" s="184">
        <v>10</v>
      </c>
      <c r="C66" s="181" t="str">
        <f>VLOOKUP(B66,'пр.взв'!B9:G88,2,FALSE)</f>
        <v>ХАМЕТОВ Эмиль Рифатович</v>
      </c>
      <c r="D66" s="186" t="str">
        <f>VLOOKUP(B66,'пр.взв'!B9:G88,3,FALSE)</f>
        <v>03.08.1997, 1р</v>
      </c>
      <c r="E66" s="181" t="str">
        <f>VLOOKUP(B66,'пр.взв'!B9:G88,4,FALSE)</f>
        <v>ПФО, Самарская, Сызрань</v>
      </c>
      <c r="F66" s="182">
        <f>VLOOKUP(B66,'пр.взв'!B9:G88,5,FALSE)</f>
        <v>0</v>
      </c>
      <c r="G66" s="183" t="str">
        <f>VLOOKUP(B66,'пр.взв'!B9:G88,6,FALSE)</f>
        <v>Арычков А., Брагин Д. </v>
      </c>
    </row>
    <row r="67" spans="1:7" ht="12.75" customHeight="1">
      <c r="A67" s="180"/>
      <c r="B67" s="185"/>
      <c r="C67" s="181"/>
      <c r="D67" s="186"/>
      <c r="E67" s="181"/>
      <c r="F67" s="182"/>
      <c r="G67" s="183"/>
    </row>
    <row r="68" spans="1:7" ht="12.75" customHeight="1">
      <c r="A68" s="180" t="s">
        <v>42</v>
      </c>
      <c r="B68" s="184">
        <v>49</v>
      </c>
      <c r="C68" s="181" t="str">
        <f>VLOOKUP(B68,'пр.взв'!B103:G126,2,FALSE)</f>
        <v>МАРКИН Кирилл Валерьевич</v>
      </c>
      <c r="D68" s="186" t="str">
        <f>VLOOKUP(C68,'пр.взв'!C103:H126,2,FALSE)</f>
        <v>06.06.1997, 1р</v>
      </c>
      <c r="E68" s="181" t="str">
        <f>VLOOKUP(D68,'пр.взв'!D103:I126,2,FALSE)</f>
        <v>ПФО, Чувашская Р., Чебоксары</v>
      </c>
      <c r="F68" s="187">
        <f>VLOOKUP(E68,'пр.взв'!E103:J126,2,FALSE)</f>
        <v>0</v>
      </c>
      <c r="G68" s="183" t="str">
        <f>'пр.взв'!G103</f>
        <v>Малов С.А., Гусев О.М.</v>
      </c>
    </row>
    <row r="69" spans="1:7" ht="12.75" customHeight="1">
      <c r="A69" s="180"/>
      <c r="B69" s="185"/>
      <c r="C69" s="181"/>
      <c r="D69" s="186"/>
      <c r="E69" s="181"/>
      <c r="F69" s="187"/>
      <c r="G69" s="183"/>
    </row>
    <row r="70" spans="1:7" ht="12.75" customHeight="1">
      <c r="A70" s="180" t="s">
        <v>43</v>
      </c>
      <c r="B70" s="184">
        <v>41</v>
      </c>
      <c r="C70" s="181" t="str">
        <f>VLOOKUP(B70,'пр.взв'!B13:G92,2,FALSE)</f>
        <v>БАРХАНОЕВ Азраил  Баширович </v>
      </c>
      <c r="D70" s="186" t="str">
        <f>VLOOKUP(B70,'пр.взв'!B13:G92,3,FALSE)</f>
        <v>24.06.1997 1р</v>
      </c>
      <c r="E70" s="181" t="str">
        <f>VLOOKUP(B70,'пр.взв'!B13:G92,4,FALSE)</f>
        <v>СКФО, Р. Ингушетия</v>
      </c>
      <c r="F70" s="182">
        <f>VLOOKUP(B70,'пр.взв'!B13:G92,5,FALSE)</f>
        <v>0</v>
      </c>
      <c r="G70" s="183" t="str">
        <f>VLOOKUP(B70,'пр.взв'!B13:G92,6,FALSE)</f>
        <v>Чахкиев И.</v>
      </c>
    </row>
    <row r="71" spans="1:7" ht="12.75" customHeight="1">
      <c r="A71" s="180"/>
      <c r="B71" s="185"/>
      <c r="C71" s="181"/>
      <c r="D71" s="186"/>
      <c r="E71" s="181"/>
      <c r="F71" s="182"/>
      <c r="G71" s="183"/>
    </row>
    <row r="72" spans="1:7" ht="12.75" customHeight="1">
      <c r="A72" s="180" t="s">
        <v>44</v>
      </c>
      <c r="B72" s="184">
        <v>39</v>
      </c>
      <c r="C72" s="181" t="str">
        <f>VLOOKUP(B72,'пр.взв'!B15:G94,2,FALSE)</f>
        <v>КОРОЛЕВ Сергей Анатольевич</v>
      </c>
      <c r="D72" s="186" t="str">
        <f>VLOOKUP(B72,'пр.взв'!B15:G94,3,FALSE)</f>
        <v>24.05.1996 1р</v>
      </c>
      <c r="E72" s="181" t="str">
        <f>VLOOKUP(B72,'пр.взв'!B15:G94,4,FALSE)</f>
        <v>СЗФО, Псковская обл. </v>
      </c>
      <c r="F72" s="182">
        <f>VLOOKUP(B72,'пр.взв'!B15:G94,5,FALSE)</f>
        <v>0</v>
      </c>
      <c r="G72" s="183" t="str">
        <f>VLOOKUP(B72,'пр.взв'!B15:G94,6,FALSE)</f>
        <v>Симонов А.О.</v>
      </c>
    </row>
    <row r="73" spans="1:7" ht="12.75" customHeight="1">
      <c r="A73" s="180"/>
      <c r="B73" s="185"/>
      <c r="C73" s="181"/>
      <c r="D73" s="186"/>
      <c r="E73" s="181"/>
      <c r="F73" s="182"/>
      <c r="G73" s="183"/>
    </row>
    <row r="74" spans="1:7" ht="12.75" customHeight="1">
      <c r="A74" s="180" t="s">
        <v>45</v>
      </c>
      <c r="B74" s="184">
        <v>19</v>
      </c>
      <c r="C74" s="181" t="str">
        <f>VLOOKUP(B74,'пр.взв'!B17:G96,2,FALSE)</f>
        <v>ЩУКИН Дмитрий Сергеевич</v>
      </c>
      <c r="D74" s="186" t="str">
        <f>VLOOKUP(B74,'пр.взв'!B17:G96,3,FALSE)</f>
        <v>24.02.1996, КМС</v>
      </c>
      <c r="E74" s="181" t="str">
        <f>VLOOKUP(B74,'пр.взв'!B17:G96,4,FALSE)</f>
        <v>ПФО, Чувашская Р., Чебоксары</v>
      </c>
      <c r="F74" s="182">
        <f>VLOOKUP(B74,'пр.взв'!B17:G96,5,FALSE)</f>
        <v>0</v>
      </c>
      <c r="G74" s="183" t="str">
        <f>VLOOKUP(B74,'пр.взв'!B17:G96,6,FALSE)</f>
        <v>Малов С.А., Рыбаков А.Б.</v>
      </c>
    </row>
    <row r="75" spans="1:7" ht="12.75" customHeight="1">
      <c r="A75" s="180"/>
      <c r="B75" s="185"/>
      <c r="C75" s="181"/>
      <c r="D75" s="186"/>
      <c r="E75" s="181"/>
      <c r="F75" s="182"/>
      <c r="G75" s="183"/>
    </row>
    <row r="76" spans="1:7" ht="12.75" customHeight="1">
      <c r="A76" s="180" t="s">
        <v>46</v>
      </c>
      <c r="B76" s="184">
        <v>9</v>
      </c>
      <c r="C76" s="181" t="str">
        <f>VLOOKUP(B76,'пр.взв'!B19:G98,2,FALSE)</f>
        <v>МАТВЕЕВ Михаил Александрович</v>
      </c>
      <c r="D76" s="186" t="str">
        <f>VLOOKUP(B76,'пр.взв'!B19:G98,3,FALSE)</f>
        <v>19.04.1997, 1р</v>
      </c>
      <c r="E76" s="181" t="str">
        <f>VLOOKUP(B76,'пр.взв'!B19:G98,4,FALSE)</f>
        <v>СФО, Алтайский, Бийск, МО</v>
      </c>
      <c r="F76" s="182">
        <f>VLOOKUP(B76,'пр.взв'!B19:G98,5,FALSE)</f>
        <v>0</v>
      </c>
      <c r="G76" s="183" t="str">
        <f>VLOOKUP(B76,'пр.взв'!B19:G98,6,FALSE)</f>
        <v>Акулов В.Н.</v>
      </c>
    </row>
    <row r="77" spans="1:7" ht="12.75" customHeight="1">
      <c r="A77" s="180"/>
      <c r="B77" s="185"/>
      <c r="C77" s="181"/>
      <c r="D77" s="186"/>
      <c r="E77" s="181"/>
      <c r="F77" s="182"/>
      <c r="G77" s="183"/>
    </row>
    <row r="78" spans="1:7" ht="12.75" customHeight="1">
      <c r="A78" s="180" t="s">
        <v>47</v>
      </c>
      <c r="B78" s="184">
        <v>17</v>
      </c>
      <c r="C78" s="181" t="str">
        <f>VLOOKUP(B78,'пр.взв'!B21:G100,2,FALSE)</f>
        <v>ШАРАХОВ Данил Васильевич </v>
      </c>
      <c r="D78" s="186" t="str">
        <f>VLOOKUP(B78,'пр.взв'!B21:G100,3,FALSE)</f>
        <v>14.07.1997 1р</v>
      </c>
      <c r="E78" s="181" t="str">
        <f>VLOOKUP(B78,'пр.взв'!B21:G100,4,FALSE)</f>
        <v>ДФО, Приморский край</v>
      </c>
      <c r="F78" s="182">
        <f>VLOOKUP(B78,'пр.взв'!B21:G100,5,FALSE)</f>
        <v>0</v>
      </c>
      <c r="G78" s="183" t="str">
        <f>VLOOKUP(B78,'пр.взв'!B21:G100,6,FALSE)</f>
        <v>Денисов В.Л.Алимасов В.М. Кижапкин С.</v>
      </c>
    </row>
    <row r="79" spans="1:7" ht="12.75" customHeight="1">
      <c r="A79" s="180"/>
      <c r="B79" s="185"/>
      <c r="C79" s="181"/>
      <c r="D79" s="186"/>
      <c r="E79" s="181"/>
      <c r="F79" s="182"/>
      <c r="G79" s="183"/>
    </row>
    <row r="80" spans="1:7" ht="12.75" customHeight="1">
      <c r="A80" s="180" t="s">
        <v>48</v>
      </c>
      <c r="B80" s="184">
        <v>5</v>
      </c>
      <c r="C80" s="181" t="str">
        <f>VLOOKUP(B80,'пр.взв'!B15:G38,2,FALSE)</f>
        <v>РОБСКИЙ Андрей Сергеевич </v>
      </c>
      <c r="D80" s="186" t="str">
        <f>VLOOKUP(C80,'пр.взв'!C15:H38,2,FALSE)</f>
        <v>13.07.1996 1р</v>
      </c>
      <c r="E80" s="181" t="str">
        <f>VLOOKUP(D80,'пр.взв'!D15:I38,2,FALSE)</f>
        <v>Москва</v>
      </c>
      <c r="F80" s="187">
        <f>VLOOKUP(E80,'пр.взв'!E15:J38,2,FALSE)</f>
        <v>0</v>
      </c>
      <c r="G80" s="183" t="str">
        <f>'пр.взв'!G15</f>
        <v>Алямкин В.Г. Павлов Д.А. Казеев А.Е.</v>
      </c>
    </row>
    <row r="81" spans="1:7" ht="12.75" customHeight="1">
      <c r="A81" s="180"/>
      <c r="B81" s="185"/>
      <c r="C81" s="181"/>
      <c r="D81" s="186"/>
      <c r="E81" s="181"/>
      <c r="F81" s="187"/>
      <c r="G81" s="183"/>
    </row>
    <row r="82" spans="1:7" ht="12.75" customHeight="1">
      <c r="A82" s="180" t="s">
        <v>49</v>
      </c>
      <c r="B82" s="184">
        <v>53</v>
      </c>
      <c r="C82" s="181" t="str">
        <f>VLOOKUP(B82,'пр.взв'!B111:G134,2,FALSE)</f>
        <v>ВОЛОЩЕНКО Евгений Александрович </v>
      </c>
      <c r="D82" s="186" t="str">
        <f>VLOOKUP(C82,'пр.взв'!C111:H134,2,FALSE)</f>
        <v>04.05.1997 КМС </v>
      </c>
      <c r="E82" s="181" t="str">
        <f>VLOOKUP(D82,'пр.взв'!D111:I134,2,FALSE)</f>
        <v>СЗФО, Мурманская обл, МО </v>
      </c>
      <c r="F82" s="187">
        <f>VLOOKUP(E82,'пр.взв'!E111:J134,2,FALSE)</f>
        <v>0</v>
      </c>
      <c r="G82" s="183" t="str">
        <f>'пр.взв'!G111</f>
        <v>Лоптунов А.В.</v>
      </c>
    </row>
    <row r="83" spans="1:7" ht="12.75" customHeight="1">
      <c r="A83" s="180"/>
      <c r="B83" s="185"/>
      <c r="C83" s="181"/>
      <c r="D83" s="186"/>
      <c r="E83" s="181"/>
      <c r="F83" s="187"/>
      <c r="G83" s="183"/>
    </row>
    <row r="84" spans="1:7" ht="12.75" customHeight="1">
      <c r="A84" s="180" t="s">
        <v>50</v>
      </c>
      <c r="B84" s="184">
        <v>50</v>
      </c>
      <c r="C84" s="181" t="str">
        <f>VLOOKUP(B84,'пр.взв'!B27:G106,2,FALSE)</f>
        <v>БАРЖАЕВ Руслан Ринатович</v>
      </c>
      <c r="D84" s="186" t="str">
        <f>VLOOKUP(B84,'пр.взв'!B27:G106,3,FALSE)</f>
        <v>09.05.1996, 1р</v>
      </c>
      <c r="E84" s="181" t="str">
        <f>VLOOKUP(B84,'пр.взв'!B27:G106,4,FALSE)</f>
        <v>ПФО, Самарская, Тольятти</v>
      </c>
      <c r="F84" s="182">
        <f>VLOOKUP(B84,'пр.взв'!B27:G106,5,FALSE)</f>
        <v>0</v>
      </c>
      <c r="G84" s="183" t="str">
        <f>VLOOKUP(B84,'пр.взв'!B27:G106,6,FALSE)</f>
        <v>Сенкевич Ю.Н.</v>
      </c>
    </row>
    <row r="85" spans="1:7" ht="12.75" customHeight="1">
      <c r="A85" s="180"/>
      <c r="B85" s="185"/>
      <c r="C85" s="181"/>
      <c r="D85" s="186"/>
      <c r="E85" s="181"/>
      <c r="F85" s="182"/>
      <c r="G85" s="183"/>
    </row>
    <row r="86" spans="1:7" ht="12.75" customHeight="1">
      <c r="A86" s="180" t="s">
        <v>59</v>
      </c>
      <c r="B86" s="184">
        <v>44</v>
      </c>
      <c r="C86" s="181" t="str">
        <f>VLOOKUP(B86,'пр.взв'!B29:G108,2,FALSE)</f>
        <v>МЫСЛЕВ Андрей Иванович </v>
      </c>
      <c r="D86" s="186" t="str">
        <f>VLOOKUP(B86,'пр.взв'!B29:G108,3,FALSE)</f>
        <v>17.07.1996 1р</v>
      </c>
      <c r="E86" s="181" t="str">
        <f>VLOOKUP(B86,'пр.взв'!B29:G108,4,FALSE)</f>
        <v>Москва</v>
      </c>
      <c r="F86" s="182">
        <f>VLOOKUP(B86,'пр.взв'!B29:G108,5,FALSE)</f>
        <v>0</v>
      </c>
      <c r="G86" s="183" t="str">
        <f>VLOOKUP(B86,'пр.взв'!B29:G108,6,FALSE)</f>
        <v>Алямкин В.Г. Павлов Д.А. Казеев А.Е.</v>
      </c>
    </row>
    <row r="87" spans="1:7" ht="12.75" customHeight="1">
      <c r="A87" s="180"/>
      <c r="B87" s="185"/>
      <c r="C87" s="181"/>
      <c r="D87" s="186"/>
      <c r="E87" s="181"/>
      <c r="F87" s="182"/>
      <c r="G87" s="183"/>
    </row>
    <row r="88" spans="1:7" ht="12.75" customHeight="1">
      <c r="A88" s="180" t="s">
        <v>60</v>
      </c>
      <c r="B88" s="184">
        <v>23</v>
      </c>
      <c r="C88" s="181" t="str">
        <f>VLOOKUP(B88,'пр.взв'!B31:G110,2,FALSE)</f>
        <v>ЯКИМОВ Степан Юрьевич</v>
      </c>
      <c r="D88" s="186" t="str">
        <f>VLOOKUP(B88,'пр.взв'!B31:G110,3,FALSE)</f>
        <v>25.02.1996 1р</v>
      </c>
      <c r="E88" s="181" t="str">
        <f>VLOOKUP(B88,'пр.взв'!B31:G110,4,FALSE)</f>
        <v>Москва</v>
      </c>
      <c r="F88" s="182">
        <f>VLOOKUP(B88,'пр.взв'!B31:G110,5,FALSE)</f>
        <v>0</v>
      </c>
      <c r="G88" s="183" t="str">
        <f>VLOOKUP(B88,'пр.взв'!B31:G110,6,FALSE)</f>
        <v>Бобров А.А. Леонтьев А.А.</v>
      </c>
    </row>
    <row r="89" spans="1:7" ht="12.75" customHeight="1">
      <c r="A89" s="180"/>
      <c r="B89" s="185"/>
      <c r="C89" s="181"/>
      <c r="D89" s="186"/>
      <c r="E89" s="181"/>
      <c r="F89" s="182"/>
      <c r="G89" s="183"/>
    </row>
    <row r="90" spans="1:7" ht="12.75" customHeight="1">
      <c r="A90" s="180" t="s">
        <v>61</v>
      </c>
      <c r="B90" s="184">
        <v>22</v>
      </c>
      <c r="C90" s="181" t="str">
        <f>VLOOKUP(B90,'пр.взв'!B33:G112,2,FALSE)</f>
        <v>НЕЩЕГЛОТОВ Илья Алексеевич</v>
      </c>
      <c r="D90" s="186" t="str">
        <f>VLOOKUP(B90,'пр.взв'!B33:G112,3,FALSE)</f>
        <v>16.02.1996, 1р</v>
      </c>
      <c r="E90" s="181" t="str">
        <f>VLOOKUP(B90,'пр.взв'!B33:G112,4,FALSE)</f>
        <v>ПФО, Пензенская, Д</v>
      </c>
      <c r="F90" s="182">
        <f>VLOOKUP(B90,'пр.взв'!B33:G112,5,FALSE)</f>
        <v>0</v>
      </c>
      <c r="G90" s="183" t="str">
        <f>VLOOKUP(B90,'пр.взв'!B33:G112,6,FALSE)</f>
        <v>Балыков Ю.А., Балыков В.Ю.</v>
      </c>
    </row>
    <row r="91" spans="1:7" ht="12.75" customHeight="1">
      <c r="A91" s="180"/>
      <c r="B91" s="185"/>
      <c r="C91" s="181"/>
      <c r="D91" s="186"/>
      <c r="E91" s="181"/>
      <c r="F91" s="182"/>
      <c r="G91" s="183"/>
    </row>
    <row r="92" spans="1:7" ht="12.75" customHeight="1">
      <c r="A92" s="180" t="s">
        <v>62</v>
      </c>
      <c r="B92" s="184">
        <v>18</v>
      </c>
      <c r="C92" s="181" t="str">
        <f>VLOOKUP(B92,'пр.взв'!B35:G114,2,FALSE)</f>
        <v>АСТАХОВ Илья Евгеньевич</v>
      </c>
      <c r="D92" s="186" t="str">
        <f>VLOOKUP(B92,'пр.взв'!B35:G114,3,FALSE)</f>
        <v>15.09.1996 1р</v>
      </c>
      <c r="E92" s="181" t="str">
        <f>VLOOKUP(B92,'пр.взв'!B35:G114,4,FALSE)</f>
        <v>ЦФО, Рязанская обл.</v>
      </c>
      <c r="F92" s="182">
        <f>VLOOKUP(B92,'пр.взв'!B35:G114,5,FALSE)</f>
        <v>0</v>
      </c>
      <c r="G92" s="183" t="str">
        <f>VLOOKUP(B92,'пр.взв'!B35:G114,6,FALSE)</f>
        <v>Яковенко Д.В. Брагин И.Е.</v>
      </c>
    </row>
    <row r="93" spans="1:7" ht="12.75" customHeight="1">
      <c r="A93" s="180"/>
      <c r="B93" s="185"/>
      <c r="C93" s="181"/>
      <c r="D93" s="186"/>
      <c r="E93" s="181"/>
      <c r="F93" s="182"/>
      <c r="G93" s="183"/>
    </row>
    <row r="94" spans="1:7" ht="12.75" customHeight="1">
      <c r="A94" s="180" t="s">
        <v>63</v>
      </c>
      <c r="B94" s="184">
        <v>4</v>
      </c>
      <c r="C94" s="181" t="str">
        <f>VLOOKUP(B94,'пр.взв'!B13:G36,2,FALSE)</f>
        <v>ТАКАХО Аслан Аскерович</v>
      </c>
      <c r="D94" s="186" t="str">
        <f>VLOOKUP(C94,'пр.взв'!C13:H36,2,FALSE)</f>
        <v>07.08.1996 КМС</v>
      </c>
      <c r="E94" s="181" t="str">
        <f>VLOOKUP(D94,'пр.взв'!D13:I36,2,FALSE)</f>
        <v>ЮФО, Адыгея</v>
      </c>
      <c r="F94" s="187">
        <f>VLOOKUP(E94,'пр.взв'!E13:J36,2,FALSE)</f>
        <v>0</v>
      </c>
      <c r="G94" s="183" t="str">
        <f>'пр.взв'!G13</f>
        <v>Дзыбов Х.</v>
      </c>
    </row>
    <row r="95" spans="1:7" ht="12.75" customHeight="1">
      <c r="A95" s="180"/>
      <c r="B95" s="185"/>
      <c r="C95" s="181"/>
      <c r="D95" s="186"/>
      <c r="E95" s="181"/>
      <c r="F95" s="187"/>
      <c r="G95" s="183"/>
    </row>
    <row r="96" spans="1:7" ht="12.75" customHeight="1">
      <c r="A96" s="180" t="s">
        <v>64</v>
      </c>
      <c r="B96" s="184">
        <v>46</v>
      </c>
      <c r="C96" s="181" t="str">
        <f>VLOOKUP(B96,'пр.взв'!B39:G118,2,FALSE)</f>
        <v>ВАСИЛЬЕВ Дмитрий Вячеславович</v>
      </c>
      <c r="D96" s="186" t="str">
        <f>VLOOKUP(B96,'пр.взв'!B39:G118,3,FALSE)</f>
        <v>04.01.1997, 1р</v>
      </c>
      <c r="E96" s="181" t="str">
        <f>VLOOKUP(B96,'пр.взв'!B39:G118,4,FALSE)</f>
        <v>ПФО, Самарская, Похвистнево</v>
      </c>
      <c r="F96" s="182">
        <f>VLOOKUP(B96,'пр.взв'!B39:G118,5,FALSE)</f>
        <v>0</v>
      </c>
      <c r="G96" s="183" t="str">
        <f>VLOOKUP(B96,'пр.взв'!B39:G118,6,FALSE)</f>
        <v>Ангалышев Р.</v>
      </c>
    </row>
    <row r="97" spans="1:7" ht="12.75" customHeight="1">
      <c r="A97" s="180"/>
      <c r="B97" s="185"/>
      <c r="C97" s="181"/>
      <c r="D97" s="186"/>
      <c r="E97" s="181"/>
      <c r="F97" s="182"/>
      <c r="G97" s="183"/>
    </row>
    <row r="98" spans="1:7" ht="12.75" customHeight="1">
      <c r="A98" s="180" t="s">
        <v>65</v>
      </c>
      <c r="B98" s="184">
        <v>43</v>
      </c>
      <c r="C98" s="181" t="str">
        <f>VLOOKUP(B98,'пр.взв'!B41:G120,2,FALSE)</f>
        <v>САЛЬНИКОВ Андрей Андреевич</v>
      </c>
      <c r="D98" s="186" t="str">
        <f>VLOOKUP(B98,'пр.взв'!B41:G120,3,FALSE)</f>
        <v>17.09.1996, КМС</v>
      </c>
      <c r="E98" s="181" t="str">
        <f>VLOOKUP(B98,'пр.взв'!B41:G120,4,FALSE)</f>
        <v>УФО, ХМАО, Радужный</v>
      </c>
      <c r="F98" s="182">
        <f>VLOOKUP(B98,'пр.взв'!B41:G120,5,FALSE)</f>
        <v>0</v>
      </c>
      <c r="G98" s="183" t="str">
        <f>VLOOKUP(B98,'пр.взв'!B41:G120,6,FALSE)</f>
        <v>Закиров А.Р., Дыбенко К.В.</v>
      </c>
    </row>
    <row r="99" spans="1:7" ht="12.75" customHeight="1">
      <c r="A99" s="180"/>
      <c r="B99" s="185"/>
      <c r="C99" s="181"/>
      <c r="D99" s="186"/>
      <c r="E99" s="181"/>
      <c r="F99" s="182"/>
      <c r="G99" s="183"/>
    </row>
    <row r="100" spans="1:7" ht="12.75" customHeight="1" thickBot="1">
      <c r="A100" s="180" t="s">
        <v>66</v>
      </c>
      <c r="B100" s="184">
        <v>38</v>
      </c>
      <c r="C100" s="181" t="str">
        <f>VLOOKUP(B100,'пр.взв'!B43:G122,2,FALSE)</f>
        <v>ЛОБАЧЕВ Данила Денисович</v>
      </c>
      <c r="D100" s="186" t="str">
        <f>VLOOKUP(B100,'пр.взв'!B43:G122,3,FALSE)</f>
        <v>22.11.1996, 1р</v>
      </c>
      <c r="E100" s="181" t="str">
        <f>VLOOKUP(B100,'пр.взв'!B43:G122,4,FALSE)</f>
        <v>ПФО, Самарская, Тольятти</v>
      </c>
      <c r="F100" s="182">
        <f>VLOOKUP(B100,'пр.взв'!B43:G122,5,FALSE)</f>
        <v>0</v>
      </c>
      <c r="G100" s="183" t="str">
        <f>VLOOKUP(B100,'пр.взв'!B43:G122,6,FALSE)</f>
        <v>Маховский Г.Н.</v>
      </c>
    </row>
    <row r="101" spans="1:13" ht="12.75" customHeight="1">
      <c r="A101" s="180"/>
      <c r="B101" s="185"/>
      <c r="C101" s="181"/>
      <c r="D101" s="186"/>
      <c r="E101" s="181"/>
      <c r="F101" s="182"/>
      <c r="G101" s="183"/>
      <c r="M101" s="62"/>
    </row>
    <row r="102" spans="1:7" ht="12.75" customHeight="1">
      <c r="A102" s="180" t="s">
        <v>67</v>
      </c>
      <c r="B102" s="184">
        <v>36</v>
      </c>
      <c r="C102" s="181" t="str">
        <f>VLOOKUP(B102,'пр.взв'!B45:G124,2,FALSE)</f>
        <v>БОГОСЛАВСКИЙ Илья Евгеньевич </v>
      </c>
      <c r="D102" s="186" t="str">
        <f>VLOOKUP(B102,'пр.взв'!B45:G124,3,FALSE)</f>
        <v>28.10.1996 1р</v>
      </c>
      <c r="E102" s="181" t="str">
        <f>VLOOKUP(B102,'пр.взв'!B45:G124,4,FALSE)</f>
        <v>ЮФО, Краснодарский, Анапа , МО</v>
      </c>
      <c r="F102" s="182">
        <f>VLOOKUP(B102,'пр.взв'!B45:G124,5,FALSE)</f>
        <v>0</v>
      </c>
      <c r="G102" s="183" t="str">
        <f>VLOOKUP(B102,'пр.взв'!B45:G124,6,FALSE)</f>
        <v>Лопатин А.В.</v>
      </c>
    </row>
    <row r="103" spans="1:7" ht="12.75" customHeight="1">
      <c r="A103" s="180"/>
      <c r="B103" s="185"/>
      <c r="C103" s="181"/>
      <c r="D103" s="186"/>
      <c r="E103" s="181"/>
      <c r="F103" s="182"/>
      <c r="G103" s="183"/>
    </row>
    <row r="104" spans="1:7" ht="12.75" customHeight="1">
      <c r="A104" s="180" t="s">
        <v>68</v>
      </c>
      <c r="B104" s="184">
        <v>30</v>
      </c>
      <c r="C104" s="181" t="str">
        <f>VLOOKUP(B104,'пр.взв'!B47:G126,2,FALSE)</f>
        <v>КИЖАПКИН Матвей Сергеевич</v>
      </c>
      <c r="D104" s="186" t="str">
        <f>VLOOKUP(B104,'пр.взв'!B47:G126,3,FALSE)</f>
        <v>22.08.1996 КМС</v>
      </c>
      <c r="E104" s="181" t="str">
        <f>VLOOKUP(B104,'пр.взв'!B47:G126,4,FALSE)</f>
        <v>ДФО, Приморский край</v>
      </c>
      <c r="F104" s="182">
        <f>VLOOKUP(B104,'пр.взв'!B47:G126,5,FALSE)</f>
        <v>0</v>
      </c>
      <c r="G104" s="183" t="str">
        <f>VLOOKUP(B104,'пр.взв'!B47:G126,6,FALSE)</f>
        <v>Соцков В.А.</v>
      </c>
    </row>
    <row r="105" spans="1:7" ht="12.75" customHeight="1">
      <c r="A105" s="180"/>
      <c r="B105" s="185"/>
      <c r="C105" s="181"/>
      <c r="D105" s="186"/>
      <c r="E105" s="181"/>
      <c r="F105" s="182"/>
      <c r="G105" s="183"/>
    </row>
    <row r="106" spans="1:7" ht="12.75" customHeight="1">
      <c r="A106" s="180" t="s">
        <v>69</v>
      </c>
      <c r="B106" s="184">
        <v>12</v>
      </c>
      <c r="C106" s="181" t="str">
        <f>VLOOKUP(B106,'пр.взв'!B29:G52,2,FALSE)</f>
        <v>ШИШКИН Владимир Александрович</v>
      </c>
      <c r="D106" s="186" t="str">
        <f>VLOOKUP(C106,'пр.взв'!C29:H52,2,FALSE)</f>
        <v>25.01.1997, 1р</v>
      </c>
      <c r="E106" s="181" t="str">
        <f>VLOOKUP(D106,'пр.взв'!D29:I52,2,FALSE)</f>
        <v>УФО, Челябинская</v>
      </c>
      <c r="F106" s="187">
        <f>VLOOKUP(E106,'пр.взв'!E29:J52,2,FALSE)</f>
        <v>0</v>
      </c>
      <c r="G106" s="183" t="str">
        <f>'пр.взв'!G29</f>
        <v>Абдураханов И.А., Симонов В.С.</v>
      </c>
    </row>
    <row r="107" spans="1:7" ht="12.75" customHeight="1">
      <c r="A107" s="180"/>
      <c r="B107" s="185"/>
      <c r="C107" s="181"/>
      <c r="D107" s="186"/>
      <c r="E107" s="181"/>
      <c r="F107" s="187"/>
      <c r="G107" s="183"/>
    </row>
    <row r="108" spans="1:7" ht="12.75" customHeight="1">
      <c r="A108" s="180" t="s">
        <v>70</v>
      </c>
      <c r="B108" s="184">
        <v>8</v>
      </c>
      <c r="C108" s="181" t="str">
        <f>VLOOKUP(B108,'пр.взв'!B21:G44,2,FALSE)</f>
        <v>МЯЧИН Виталий Сергеевич</v>
      </c>
      <c r="D108" s="186" t="str">
        <f>VLOOKUP(C108,'пр.взв'!C21:H44,2,FALSE)</f>
        <v>03.08.1997 1р</v>
      </c>
      <c r="E108" s="181" t="str">
        <f>VLOOKUP(D108,'пр.взв'!D21:I44,2,FALSE)</f>
        <v>ПФО, Самарская обл., Кинель-Черкассы</v>
      </c>
      <c r="F108" s="187">
        <f>VLOOKUP(E108,'пр.взв'!E21:J44,2,FALSE)</f>
        <v>0</v>
      </c>
      <c r="G108" s="183" t="str">
        <f>'пр.взв'!G21</f>
        <v>Айрапов А.М., Копытин В.А.</v>
      </c>
    </row>
    <row r="109" spans="1:7" ht="12.75" customHeight="1">
      <c r="A109" s="180"/>
      <c r="B109" s="185"/>
      <c r="C109" s="181"/>
      <c r="D109" s="186"/>
      <c r="E109" s="181"/>
      <c r="F109" s="187"/>
      <c r="G109" s="183"/>
    </row>
    <row r="110" spans="1:7" ht="12.75" customHeight="1">
      <c r="A110" s="180" t="s">
        <v>71</v>
      </c>
      <c r="B110" s="184">
        <v>3</v>
      </c>
      <c r="C110" s="181" t="str">
        <f>VLOOKUP(B110,'пр.взв'!B11:G34,2,FALSE)</f>
        <v>ЧИНГВИНЦЕВ Алексей Игоревич</v>
      </c>
      <c r="D110" s="186" t="str">
        <f>VLOOKUP(C110,'пр.взв'!C11:H34,2,FALSE)</f>
        <v>17.04.1997. 1р</v>
      </c>
      <c r="E110" s="181" t="str">
        <f>VLOOKUP(D110,'пр.взв'!D11:I34,2,FALSE)</f>
        <v>ПФО, Самарская, Самара</v>
      </c>
      <c r="F110" s="187">
        <f>VLOOKUP(E110,'пр.взв'!E11:J34,2,FALSE)</f>
        <v>0</v>
      </c>
      <c r="G110" s="183" t="str">
        <f>'пр.взв'!G11</f>
        <v>Становский М.Н., Родомакин Ю.С.</v>
      </c>
    </row>
    <row r="111" spans="1:7" ht="12.75" customHeight="1">
      <c r="A111" s="180"/>
      <c r="B111" s="185"/>
      <c r="C111" s="181"/>
      <c r="D111" s="186"/>
      <c r="E111" s="181"/>
      <c r="F111" s="187"/>
      <c r="G111" s="183"/>
    </row>
    <row r="112" spans="1:7" ht="12.75" customHeight="1">
      <c r="A112" s="180" t="s">
        <v>72</v>
      </c>
      <c r="B112" s="184">
        <v>55</v>
      </c>
      <c r="C112" s="181" t="str">
        <f>VLOOKUP(B112,'пр.взв'!B55:G134,2,FALSE)</f>
        <v>ИСПУГАНОВ Михаил Игоревич</v>
      </c>
      <c r="D112" s="186" t="str">
        <f>VLOOKUP(B112,'пр.взв'!B55:G134,3,FALSE)</f>
        <v>09.01.1997 1р</v>
      </c>
      <c r="E112" s="181" t="str">
        <f>VLOOKUP(B112,'пр.взв'!B55:G134,4,FALSE)</f>
        <v>ПФО, Самарская обл., Кинель-Черкассы</v>
      </c>
      <c r="F112" s="182">
        <f>VLOOKUP(B112,'пр.взв'!B55:G134,5,FALSE)</f>
        <v>0</v>
      </c>
      <c r="G112" s="183" t="str">
        <f>VLOOKUP(B112,'пр.взв'!B55:G134,6,FALSE)</f>
        <v>Айрапов А.М., Копытин В.А.</v>
      </c>
    </row>
    <row r="113" spans="1:7" ht="12.75" customHeight="1">
      <c r="A113" s="180"/>
      <c r="B113" s="185"/>
      <c r="C113" s="181"/>
      <c r="D113" s="186"/>
      <c r="E113" s="181"/>
      <c r="F113" s="182"/>
      <c r="G113" s="183"/>
    </row>
    <row r="114" spans="1:7" ht="12.75" customHeight="1">
      <c r="A114" s="180" t="s">
        <v>73</v>
      </c>
      <c r="B114" s="184">
        <v>33</v>
      </c>
      <c r="C114" s="181" t="str">
        <f>VLOOKUP(B114,'пр.взв'!B57:G136,2,FALSE)</f>
        <v>АГАФОНОВ Константин Александрович</v>
      </c>
      <c r="D114" s="186" t="str">
        <f>VLOOKUP(B114,'пр.взв'!B57:G136,3,FALSE)</f>
        <v>17.06.1996, 1р.</v>
      </c>
      <c r="E114" s="181" t="str">
        <f>VLOOKUP(B114,'пр.взв'!B57:G136,4,FALSE)</f>
        <v>ПФО, Самарская, Самара</v>
      </c>
      <c r="F114" s="182">
        <f>VLOOKUP(B114,'пр.взв'!B57:G136,5,FALSE)</f>
        <v>0</v>
      </c>
      <c r="G114" s="183" t="str">
        <f>VLOOKUP(B114,'пр.взв'!B57:G136,6,FALSE)</f>
        <v>Киргизов В.В.</v>
      </c>
    </row>
    <row r="115" spans="1:7" ht="12.75" customHeight="1">
      <c r="A115" s="180"/>
      <c r="B115" s="185"/>
      <c r="C115" s="181"/>
      <c r="D115" s="186"/>
      <c r="E115" s="181"/>
      <c r="F115" s="182"/>
      <c r="G115" s="183"/>
    </row>
    <row r="116" spans="1:7" ht="12.75" customHeight="1">
      <c r="A116" s="180" t="s">
        <v>74</v>
      </c>
      <c r="B116" s="184">
        <v>25</v>
      </c>
      <c r="C116" s="181" t="str">
        <f>VLOOKUP(B116,'пр.взв'!B55:G78,2,FALSE)</f>
        <v>ФЕДОРОВ Александр Нестерович</v>
      </c>
      <c r="D116" s="186" t="str">
        <f>VLOOKUP(C116,'пр.взв'!C55:H78,2,FALSE)</f>
        <v>24.03.1997, 1р</v>
      </c>
      <c r="E116" s="181" t="str">
        <f>VLOOKUP(D116,'пр.взв'!D55:I78,2,FALSE)</f>
        <v>ПФО, Чувашская Р., Чебоксары</v>
      </c>
      <c r="F116" s="187">
        <f>VLOOKUP(E116,'пр.взв'!E55:J78,2,FALSE)</f>
        <v>0</v>
      </c>
      <c r="G116" s="183" t="str">
        <f>'пр.взв'!G55</f>
        <v>Пегасов С.В., Уливанов Л.К.</v>
      </c>
    </row>
    <row r="117" spans="1:7" ht="12.75" customHeight="1">
      <c r="A117" s="180"/>
      <c r="B117" s="185"/>
      <c r="C117" s="181"/>
      <c r="D117" s="186"/>
      <c r="E117" s="181"/>
      <c r="F117" s="187"/>
      <c r="G117" s="183"/>
    </row>
    <row r="118" spans="1:7" ht="12.75" customHeight="1">
      <c r="A118" s="194" t="s">
        <v>75</v>
      </c>
      <c r="B118" s="184">
        <v>14</v>
      </c>
      <c r="C118" s="188" t="str">
        <f>VLOOKUP(B118,'пр.взв'!B33:G56,2,FALSE)</f>
        <v>ВИНОГРАДОВ Дмитрий Владимирович</v>
      </c>
      <c r="D118" s="246" t="str">
        <f>VLOOKUP(C118,'пр.взв'!C33:H56,2,FALSE)</f>
        <v>10.03.1997, 1р</v>
      </c>
      <c r="E118" s="188" t="str">
        <f>VLOOKUP(D118,'пр.взв'!D33:I56,2,FALSE)</f>
        <v>ПФО, Самарская, Отрадный</v>
      </c>
      <c r="F118" s="248">
        <f>VLOOKUP(E118,'пр.взв'!E33:J56,2,FALSE)</f>
        <v>0</v>
      </c>
      <c r="G118" s="125" t="str">
        <f>'пр.взв'!G33</f>
        <v>Лозюк В.А.</v>
      </c>
    </row>
    <row r="119" spans="1:7" ht="12.75" customHeight="1" thickBot="1">
      <c r="A119" s="243"/>
      <c r="B119" s="244"/>
      <c r="C119" s="245"/>
      <c r="D119" s="247"/>
      <c r="E119" s="245"/>
      <c r="F119" s="249"/>
      <c r="G119" s="242"/>
    </row>
    <row r="120" spans="1:26" ht="34.5" customHeight="1">
      <c r="A120" s="27" t="str">
        <f>HYPERLINK('[1]реквизиты'!$A$6)</f>
        <v>Гл. судья, судья МК</v>
      </c>
      <c r="B120" s="31"/>
      <c r="C120" s="31"/>
      <c r="D120" s="32"/>
      <c r="E120" s="34" t="str">
        <f>HYPERLINK('[1]реквизиты'!$G$6)</f>
        <v>С.В. Рычев</v>
      </c>
      <c r="G120" s="36" t="str">
        <f>HYPERLINK('[1]реквизиты'!$G$7)</f>
        <v>/ г. Александрово /</v>
      </c>
      <c r="H120" s="3"/>
      <c r="I120" s="3"/>
      <c r="J120" s="3"/>
      <c r="K120" s="3"/>
      <c r="L120" s="3"/>
      <c r="M120" s="3"/>
      <c r="N120" s="32"/>
      <c r="O120" s="32"/>
      <c r="P120" s="32"/>
      <c r="Q120" s="37"/>
      <c r="R120" s="35"/>
      <c r="S120" s="37"/>
      <c r="T120" s="35"/>
      <c r="U120" s="37"/>
      <c r="W120" s="37"/>
      <c r="X120" s="35"/>
      <c r="Y120" s="21"/>
      <c r="Z120" s="21"/>
    </row>
    <row r="121" spans="1:26" ht="28.5" customHeight="1">
      <c r="A121" s="38" t="str">
        <f>HYPERLINK('[1]реквизиты'!$A$8)</f>
        <v>Гл. секретарь, судья РК</v>
      </c>
      <c r="B121" s="31"/>
      <c r="C121" s="47"/>
      <c r="D121" s="39"/>
      <c r="E121" s="34" t="str">
        <f>HYPERLINK('[1]реквизиты'!$G$8)</f>
        <v>С.Г. Пчелов</v>
      </c>
      <c r="F121" s="3"/>
      <c r="G121" s="36" t="str">
        <f>HYPERLINK('[1]реквизиты'!$G$9)</f>
        <v>/  г. Чебоксары /</v>
      </c>
      <c r="H121" s="3"/>
      <c r="I121" s="3"/>
      <c r="J121" s="3"/>
      <c r="K121" s="3"/>
      <c r="L121" s="3"/>
      <c r="M121" s="3"/>
      <c r="N121" s="32"/>
      <c r="O121" s="32"/>
      <c r="P121" s="32"/>
      <c r="Q121" s="37"/>
      <c r="R121" s="35"/>
      <c r="S121" s="37"/>
      <c r="T121" s="35"/>
      <c r="U121" s="37"/>
      <c r="W121" s="37"/>
      <c r="X121" s="35"/>
      <c r="Y121" s="21"/>
      <c r="Z121" s="21"/>
    </row>
    <row r="122" spans="1:13" ht="12.75">
      <c r="A122" s="177"/>
      <c r="B122" s="146"/>
      <c r="C122" s="144"/>
      <c r="D122" s="142"/>
      <c r="E122" s="178"/>
      <c r="F122" s="179"/>
      <c r="G122" s="144"/>
      <c r="H122" s="3"/>
      <c r="I122" s="3"/>
      <c r="J122" s="3"/>
      <c r="K122" s="3"/>
      <c r="L122" s="3"/>
      <c r="M122" s="3"/>
    </row>
    <row r="123" spans="1:13" ht="12.75">
      <c r="A123" s="177"/>
      <c r="B123" s="147"/>
      <c r="C123" s="144"/>
      <c r="D123" s="142"/>
      <c r="E123" s="178"/>
      <c r="F123" s="179"/>
      <c r="G123" s="144"/>
      <c r="H123" s="3"/>
      <c r="I123" s="3"/>
      <c r="J123" s="3"/>
      <c r="K123" s="3"/>
      <c r="L123" s="3"/>
      <c r="M123" s="3"/>
    </row>
    <row r="124" spans="1:10" ht="12.75">
      <c r="A124" s="177"/>
      <c r="B124" s="146"/>
      <c r="C124" s="144"/>
      <c r="D124" s="142"/>
      <c r="E124" s="178"/>
      <c r="F124" s="179"/>
      <c r="G124" s="144"/>
      <c r="H124" s="3"/>
      <c r="I124" s="3"/>
      <c r="J124" s="3"/>
    </row>
    <row r="125" spans="1:10" ht="12.75">
      <c r="A125" s="177"/>
      <c r="B125" s="147"/>
      <c r="C125" s="144"/>
      <c r="D125" s="142"/>
      <c r="E125" s="178"/>
      <c r="F125" s="179"/>
      <c r="G125" s="144"/>
      <c r="H125" s="3"/>
      <c r="I125" s="3"/>
      <c r="J125" s="3"/>
    </row>
    <row r="126" spans="1:10" ht="12.75">
      <c r="A126" s="177"/>
      <c r="B126" s="146"/>
      <c r="C126" s="144"/>
      <c r="D126" s="142"/>
      <c r="E126" s="178"/>
      <c r="F126" s="179"/>
      <c r="G126" s="144"/>
      <c r="H126" s="3"/>
      <c r="I126" s="3"/>
      <c r="J126" s="3"/>
    </row>
    <row r="127" spans="1:10" ht="12.75">
      <c r="A127" s="177"/>
      <c r="B127" s="147"/>
      <c r="C127" s="144"/>
      <c r="D127" s="142"/>
      <c r="E127" s="178"/>
      <c r="F127" s="179"/>
      <c r="G127" s="144"/>
      <c r="H127" s="3"/>
      <c r="I127" s="3"/>
      <c r="J127" s="3"/>
    </row>
    <row r="128" spans="1:10" ht="12.75">
      <c r="A128" s="177"/>
      <c r="B128" s="146"/>
      <c r="C128" s="144"/>
      <c r="D128" s="142"/>
      <c r="E128" s="178"/>
      <c r="F128" s="179"/>
      <c r="G128" s="144"/>
      <c r="H128" s="3"/>
      <c r="I128" s="3"/>
      <c r="J128" s="3"/>
    </row>
    <row r="129" spans="1:10" ht="12.75">
      <c r="A129" s="177"/>
      <c r="B129" s="147"/>
      <c r="C129" s="144"/>
      <c r="D129" s="142"/>
      <c r="E129" s="178"/>
      <c r="F129" s="179"/>
      <c r="G129" s="144"/>
      <c r="H129" s="3"/>
      <c r="I129" s="3"/>
      <c r="J129" s="3"/>
    </row>
    <row r="130" spans="1:10" ht="12.75">
      <c r="A130" s="177"/>
      <c r="B130" s="146"/>
      <c r="C130" s="144"/>
      <c r="D130" s="142"/>
      <c r="E130" s="178"/>
      <c r="F130" s="179"/>
      <c r="G130" s="144"/>
      <c r="H130" s="3"/>
      <c r="I130" s="3"/>
      <c r="J130" s="3"/>
    </row>
    <row r="131" spans="1:10" ht="12.75">
      <c r="A131" s="177"/>
      <c r="B131" s="147"/>
      <c r="C131" s="144"/>
      <c r="D131" s="142"/>
      <c r="E131" s="178"/>
      <c r="F131" s="179"/>
      <c r="G131" s="144"/>
      <c r="H131" s="3"/>
      <c r="I131" s="3"/>
      <c r="J131" s="3"/>
    </row>
    <row r="132" spans="1:10" ht="12.75">
      <c r="A132" s="177"/>
      <c r="B132" s="146"/>
      <c r="C132" s="144"/>
      <c r="D132" s="142"/>
      <c r="E132" s="178"/>
      <c r="F132" s="179"/>
      <c r="G132" s="144"/>
      <c r="H132" s="3"/>
      <c r="I132" s="3"/>
      <c r="J132" s="3"/>
    </row>
    <row r="133" spans="1:10" ht="12.75">
      <c r="A133" s="177"/>
      <c r="B133" s="147"/>
      <c r="C133" s="144"/>
      <c r="D133" s="142"/>
      <c r="E133" s="178"/>
      <c r="F133" s="179"/>
      <c r="G133" s="144"/>
      <c r="H133" s="3"/>
      <c r="I133" s="3"/>
      <c r="J133" s="3"/>
    </row>
    <row r="134" spans="1:10" ht="12.75">
      <c r="A134" s="177"/>
      <c r="B134" s="146"/>
      <c r="C134" s="144"/>
      <c r="D134" s="142"/>
      <c r="E134" s="178"/>
      <c r="F134" s="179"/>
      <c r="G134" s="144"/>
      <c r="H134" s="3"/>
      <c r="I134" s="3"/>
      <c r="J134" s="3"/>
    </row>
    <row r="135" spans="1:10" ht="12.75">
      <c r="A135" s="177"/>
      <c r="B135" s="147"/>
      <c r="C135" s="144"/>
      <c r="D135" s="142"/>
      <c r="E135" s="178"/>
      <c r="F135" s="179"/>
      <c r="G135" s="144"/>
      <c r="H135" s="3"/>
      <c r="I135" s="3"/>
      <c r="J135" s="3"/>
    </row>
    <row r="136" spans="1:10" ht="12.75">
      <c r="A136" s="177"/>
      <c r="B136" s="146"/>
      <c r="C136" s="144"/>
      <c r="D136" s="142"/>
      <c r="E136" s="178"/>
      <c r="F136" s="179"/>
      <c r="G136" s="144"/>
      <c r="H136" s="3"/>
      <c r="I136" s="3"/>
      <c r="J136" s="3"/>
    </row>
    <row r="137" spans="1:10" ht="12.75">
      <c r="A137" s="177"/>
      <c r="B137" s="147"/>
      <c r="C137" s="144"/>
      <c r="D137" s="142"/>
      <c r="E137" s="178"/>
      <c r="F137" s="179"/>
      <c r="G137" s="144"/>
      <c r="H137" s="3"/>
      <c r="I137" s="3"/>
      <c r="J137" s="3"/>
    </row>
    <row r="138" spans="1:10" ht="12.75">
      <c r="A138" s="177"/>
      <c r="B138" s="146"/>
      <c r="C138" s="144"/>
      <c r="D138" s="142"/>
      <c r="E138" s="178"/>
      <c r="F138" s="179"/>
      <c r="G138" s="144"/>
      <c r="H138" s="3"/>
      <c r="I138" s="3"/>
      <c r="J138" s="3"/>
    </row>
    <row r="139" spans="1:10" ht="12.75">
      <c r="A139" s="177"/>
      <c r="B139" s="147"/>
      <c r="C139" s="144"/>
      <c r="D139" s="142"/>
      <c r="E139" s="178"/>
      <c r="F139" s="179"/>
      <c r="G139" s="144"/>
      <c r="H139" s="3"/>
      <c r="I139" s="3"/>
      <c r="J139" s="3"/>
    </row>
    <row r="140" spans="1:10" ht="12.75">
      <c r="A140" s="177"/>
      <c r="B140" s="146"/>
      <c r="C140" s="144"/>
      <c r="D140" s="142"/>
      <c r="E140" s="178"/>
      <c r="F140" s="179"/>
      <c r="G140" s="144"/>
      <c r="H140" s="3"/>
      <c r="I140" s="3"/>
      <c r="J140" s="3"/>
    </row>
    <row r="141" spans="1:10" ht="12.75">
      <c r="A141" s="177"/>
      <c r="B141" s="147"/>
      <c r="C141" s="144"/>
      <c r="D141" s="142"/>
      <c r="E141" s="178"/>
      <c r="F141" s="179"/>
      <c r="G141" s="144"/>
      <c r="H141" s="3"/>
      <c r="I141" s="3"/>
      <c r="J141" s="3"/>
    </row>
    <row r="142" spans="1:10" ht="12.75">
      <c r="A142" s="177"/>
      <c r="B142" s="146"/>
      <c r="C142" s="144"/>
      <c r="D142" s="142"/>
      <c r="E142" s="178"/>
      <c r="F142" s="179"/>
      <c r="G142" s="144"/>
      <c r="H142" s="3"/>
      <c r="I142" s="3"/>
      <c r="J142" s="3"/>
    </row>
    <row r="143" spans="1:10" ht="12.75">
      <c r="A143" s="177"/>
      <c r="B143" s="147"/>
      <c r="C143" s="144"/>
      <c r="D143" s="142"/>
      <c r="E143" s="178"/>
      <c r="F143" s="179"/>
      <c r="G143" s="144"/>
      <c r="H143" s="3"/>
      <c r="I143" s="3"/>
      <c r="J143" s="3"/>
    </row>
    <row r="144" spans="1:10" ht="12.75">
      <c r="A144" s="177"/>
      <c r="B144" s="146"/>
      <c r="C144" s="144"/>
      <c r="D144" s="142"/>
      <c r="E144" s="178"/>
      <c r="F144" s="179"/>
      <c r="G144" s="144"/>
      <c r="H144" s="3"/>
      <c r="I144" s="3"/>
      <c r="J144" s="3"/>
    </row>
    <row r="145" spans="1:10" ht="12.75">
      <c r="A145" s="177"/>
      <c r="B145" s="147"/>
      <c r="C145" s="144"/>
      <c r="D145" s="142"/>
      <c r="E145" s="178"/>
      <c r="F145" s="179"/>
      <c r="G145" s="144"/>
      <c r="H145" s="3"/>
      <c r="I145" s="3"/>
      <c r="J145" s="3"/>
    </row>
    <row r="146" spans="1:10" ht="12.75">
      <c r="A146" s="177"/>
      <c r="B146" s="146"/>
      <c r="C146" s="144"/>
      <c r="D146" s="142"/>
      <c r="E146" s="178"/>
      <c r="F146" s="179"/>
      <c r="G146" s="144"/>
      <c r="H146" s="3"/>
      <c r="I146" s="3"/>
      <c r="J146" s="3"/>
    </row>
    <row r="147" spans="1:10" ht="12.75">
      <c r="A147" s="177"/>
      <c r="B147" s="147"/>
      <c r="C147" s="144"/>
      <c r="D147" s="142"/>
      <c r="E147" s="178"/>
      <c r="F147" s="179"/>
      <c r="G147" s="144"/>
      <c r="H147" s="3"/>
      <c r="I147" s="3"/>
      <c r="J147" s="3"/>
    </row>
    <row r="148" spans="1:10" ht="12.75">
      <c r="A148" s="177"/>
      <c r="B148" s="146"/>
      <c r="C148" s="144"/>
      <c r="D148" s="142"/>
      <c r="E148" s="178"/>
      <c r="F148" s="179"/>
      <c r="G148" s="144"/>
      <c r="H148" s="3"/>
      <c r="I148" s="3"/>
      <c r="J148" s="3"/>
    </row>
    <row r="149" spans="1:10" ht="12.75">
      <c r="A149" s="177"/>
      <c r="B149" s="147"/>
      <c r="C149" s="144"/>
      <c r="D149" s="142"/>
      <c r="E149" s="178"/>
      <c r="F149" s="179"/>
      <c r="G149" s="144"/>
      <c r="H149" s="3"/>
      <c r="I149" s="3"/>
      <c r="J149" s="3"/>
    </row>
    <row r="150" spans="1:10" ht="12.75">
      <c r="A150" s="177"/>
      <c r="B150" s="146"/>
      <c r="C150" s="144"/>
      <c r="D150" s="142"/>
      <c r="E150" s="178"/>
      <c r="F150" s="179"/>
      <c r="G150" s="144"/>
      <c r="H150" s="3"/>
      <c r="I150" s="3"/>
      <c r="J150" s="3"/>
    </row>
    <row r="151" spans="1:10" ht="12.75">
      <c r="A151" s="177"/>
      <c r="B151" s="147"/>
      <c r="C151" s="144"/>
      <c r="D151" s="142"/>
      <c r="E151" s="178"/>
      <c r="F151" s="179"/>
      <c r="G151" s="144"/>
      <c r="H151" s="3"/>
      <c r="I151" s="3"/>
      <c r="J151" s="3"/>
    </row>
    <row r="152" spans="1:10" ht="12.75">
      <c r="A152" s="177"/>
      <c r="B152" s="146"/>
      <c r="C152" s="144"/>
      <c r="D152" s="142"/>
      <c r="E152" s="178"/>
      <c r="F152" s="179"/>
      <c r="G152" s="144"/>
      <c r="H152" s="3"/>
      <c r="I152" s="3"/>
      <c r="J152" s="3"/>
    </row>
    <row r="153" spans="1:10" ht="12.75">
      <c r="A153" s="177"/>
      <c r="B153" s="147"/>
      <c r="C153" s="144"/>
      <c r="D153" s="142"/>
      <c r="E153" s="178"/>
      <c r="F153" s="179"/>
      <c r="G153" s="144"/>
      <c r="H153" s="3"/>
      <c r="I153" s="3"/>
      <c r="J153" s="3"/>
    </row>
    <row r="154" spans="1:10" ht="12.75">
      <c r="A154" s="177"/>
      <c r="B154" s="146"/>
      <c r="C154" s="144"/>
      <c r="D154" s="142"/>
      <c r="E154" s="178"/>
      <c r="F154" s="179"/>
      <c r="G154" s="144"/>
      <c r="H154" s="3"/>
      <c r="I154" s="3"/>
      <c r="J154" s="3"/>
    </row>
    <row r="155" spans="1:10" ht="12.75">
      <c r="A155" s="177"/>
      <c r="B155" s="147"/>
      <c r="C155" s="144"/>
      <c r="D155" s="142"/>
      <c r="E155" s="178"/>
      <c r="F155" s="179"/>
      <c r="G155" s="144"/>
      <c r="H155" s="3"/>
      <c r="I155" s="3"/>
      <c r="J155" s="3"/>
    </row>
    <row r="156" spans="1:10" ht="12.75">
      <c r="A156" s="177"/>
      <c r="B156" s="146"/>
      <c r="C156" s="144"/>
      <c r="D156" s="142"/>
      <c r="E156" s="178"/>
      <c r="F156" s="179"/>
      <c r="G156" s="144"/>
      <c r="H156" s="3"/>
      <c r="I156" s="3"/>
      <c r="J156" s="3"/>
    </row>
    <row r="157" spans="1:10" ht="12.75">
      <c r="A157" s="177"/>
      <c r="B157" s="147"/>
      <c r="C157" s="144"/>
      <c r="D157" s="142"/>
      <c r="E157" s="178"/>
      <c r="F157" s="179"/>
      <c r="G157" s="144"/>
      <c r="H157" s="3"/>
      <c r="I157" s="3"/>
      <c r="J157" s="3"/>
    </row>
    <row r="158" spans="1:10" ht="12.75">
      <c r="A158" s="177"/>
      <c r="B158" s="146"/>
      <c r="C158" s="144"/>
      <c r="D158" s="142"/>
      <c r="E158" s="178"/>
      <c r="F158" s="179"/>
      <c r="G158" s="144"/>
      <c r="H158" s="3"/>
      <c r="I158" s="3"/>
      <c r="J158" s="3"/>
    </row>
    <row r="159" spans="1:10" ht="12.75">
      <c r="A159" s="177"/>
      <c r="B159" s="147"/>
      <c r="C159" s="144"/>
      <c r="D159" s="142"/>
      <c r="E159" s="178"/>
      <c r="F159" s="179"/>
      <c r="G159" s="144"/>
      <c r="H159" s="3"/>
      <c r="I159" s="3"/>
      <c r="J159" s="3"/>
    </row>
    <row r="160" spans="1:10" ht="12.75">
      <c r="A160" s="43"/>
      <c r="B160" s="25"/>
      <c r="C160" s="15"/>
      <c r="D160" s="16"/>
      <c r="E160" s="18"/>
      <c r="F160" s="44"/>
      <c r="G160" s="15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</sheetData>
  <sheetProtection/>
  <mergeCells count="543">
    <mergeCell ref="G118:G119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24:G25"/>
    <mergeCell ref="E28:E29"/>
    <mergeCell ref="F28:F29"/>
    <mergeCell ref="D26:D27"/>
    <mergeCell ref="G28:G29"/>
    <mergeCell ref="G26:G27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B20:B21"/>
    <mergeCell ref="C20:C21"/>
    <mergeCell ref="D20:D21"/>
    <mergeCell ref="E24:E25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E12:E13"/>
    <mergeCell ref="F12:F13"/>
    <mergeCell ref="F14:F15"/>
    <mergeCell ref="G14:G15"/>
    <mergeCell ref="A12:A13"/>
    <mergeCell ref="B12:B13"/>
    <mergeCell ref="C12:C13"/>
    <mergeCell ref="D12:D13"/>
    <mergeCell ref="G10:G11"/>
    <mergeCell ref="A8:A9"/>
    <mergeCell ref="B8:B9"/>
    <mergeCell ref="E8:E9"/>
    <mergeCell ref="F8:F9"/>
    <mergeCell ref="C8:C9"/>
    <mergeCell ref="D8:D9"/>
    <mergeCell ref="A10:A11"/>
    <mergeCell ref="B10:B11"/>
    <mergeCell ref="C10:C11"/>
    <mergeCell ref="D10:D11"/>
    <mergeCell ref="E10:E11"/>
    <mergeCell ref="F10:F11"/>
    <mergeCell ref="C4:C5"/>
    <mergeCell ref="D4:D5"/>
    <mergeCell ref="E4:E5"/>
    <mergeCell ref="F4:F5"/>
    <mergeCell ref="G4:G5"/>
    <mergeCell ref="G8:G9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122:E123"/>
    <mergeCell ref="F122:F123"/>
    <mergeCell ref="G122:G123"/>
    <mergeCell ref="E62:E63"/>
    <mergeCell ref="F62:F63"/>
    <mergeCell ref="G62:G63"/>
    <mergeCell ref="E64:E65"/>
    <mergeCell ref="F64:F65"/>
    <mergeCell ref="G64:G65"/>
    <mergeCell ref="A122:A123"/>
    <mergeCell ref="B122:B123"/>
    <mergeCell ref="C122:C123"/>
    <mergeCell ref="D122:D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C132:C133"/>
    <mergeCell ref="D132:D133"/>
    <mergeCell ref="E132:E133"/>
    <mergeCell ref="F132:F133"/>
    <mergeCell ref="G128:G129"/>
    <mergeCell ref="A130:A131"/>
    <mergeCell ref="B130:B131"/>
    <mergeCell ref="C130:C131"/>
    <mergeCell ref="D130:D131"/>
    <mergeCell ref="E130:E131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C140:C141"/>
    <mergeCell ref="D140:D141"/>
    <mergeCell ref="E140:E141"/>
    <mergeCell ref="F140:F141"/>
    <mergeCell ref="G136:G137"/>
    <mergeCell ref="A138:A139"/>
    <mergeCell ref="B138:B139"/>
    <mergeCell ref="C138:C139"/>
    <mergeCell ref="D138:D139"/>
    <mergeCell ref="E138:E139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C148:C149"/>
    <mergeCell ref="D148:D149"/>
    <mergeCell ref="E148:E149"/>
    <mergeCell ref="F148:F149"/>
    <mergeCell ref="G144:G145"/>
    <mergeCell ref="A146:A147"/>
    <mergeCell ref="B146:B147"/>
    <mergeCell ref="C146:C147"/>
    <mergeCell ref="D146:D147"/>
    <mergeCell ref="E146:E147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A152:A153"/>
    <mergeCell ref="B152:B153"/>
    <mergeCell ref="C152:C153"/>
    <mergeCell ref="D152:D153"/>
    <mergeCell ref="E152:E153"/>
    <mergeCell ref="F152:F153"/>
    <mergeCell ref="A154:A155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E156:E157"/>
    <mergeCell ref="F156:F157"/>
    <mergeCell ref="G152:G153"/>
    <mergeCell ref="G154:G155"/>
    <mergeCell ref="C3:F3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2012-10-25T05:47:35Z</cp:lastPrinted>
  <dcterms:created xsi:type="dcterms:W3CDTF">1996-10-08T23:32:33Z</dcterms:created>
  <dcterms:modified xsi:type="dcterms:W3CDTF">2012-10-26T09:19:08Z</dcterms:modified>
  <cp:category/>
  <cp:version/>
  <cp:contentType/>
  <cp:contentStatus/>
</cp:coreProperties>
</file>