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4">'ит.пр'!$A$1:$H$35</definedName>
    <definedName name="_xlnm.Print_Area" localSheetId="3">'пр.взв'!$A$1:$H$62</definedName>
    <definedName name="_xlnm.Print_Area" localSheetId="2">'пр.хода'!$A$1:$AB$36</definedName>
  </definedNames>
  <calcPr fullCalcOnLoad="1"/>
</workbook>
</file>

<file path=xl/sharedStrings.xml><?xml version="1.0" encoding="utf-8"?>
<sst xmlns="http://schemas.openxmlformats.org/spreadsheetml/2006/main" count="199" uniqueCount="106">
  <si>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</si>
  <si>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</si>
  <si>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</si>
  <si>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</si>
  <si>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</si>
  <si>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</si>
  <si>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</si>
  <si>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</si>
  <si>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</si>
  <si>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</si>
  <si>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</si>
  <si>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</si>
  <si>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</si>
  <si>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</si>
  <si>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</si>
  <si>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</si>
  <si>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</si>
  <si>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</si>
  <si>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</si>
  <si>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</si>
  <si>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</si>
  <si>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</si>
  <si>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</si>
  <si>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</si>
  <si>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</si>
  <si>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</si>
  <si>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</si>
  <si>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</si>
  <si>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</si>
  <si>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</si>
  <si>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</si>
  <si>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</si>
  <si>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</si>
  <si>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</si>
  <si>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</si>
  <si>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</si>
  <si>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</si>
  <si>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</si>
  <si>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</si>
  <si>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</si>
  <si>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</si>
  <si>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</si>
  <si>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</si>
  <si>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</si>
  <si>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</si>
  <si>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</si>
  <si>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</si>
  <si>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</si>
  <si>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</si>
  <si>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</si>
  <si>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Тренер победителя:</t>
  </si>
  <si>
    <t>Крайнов Анатолий Николаевич</t>
  </si>
  <si>
    <t>29.04.1993,кмс</t>
  </si>
  <si>
    <t>Иваново</t>
  </si>
  <si>
    <t>Новиков В.В.</t>
  </si>
  <si>
    <t>Степанян Артем Валерьевич</t>
  </si>
  <si>
    <t>Владимир</t>
  </si>
  <si>
    <t>Кашутин А.В. Андреев А.С.</t>
  </si>
  <si>
    <t>Гезалов Самаддин Афган-Оглы</t>
  </si>
  <si>
    <t>Пермь</t>
  </si>
  <si>
    <t>Оборин А.В.</t>
  </si>
  <si>
    <t>Иванов Евгений Сергеевич</t>
  </si>
  <si>
    <t>22.05.1994,кмс</t>
  </si>
  <si>
    <t>Логвинов А.В.</t>
  </si>
  <si>
    <t>Холопов Алексей Сергеевич</t>
  </si>
  <si>
    <t>Павлов Николай Владимирович</t>
  </si>
  <si>
    <t>Ярославль</t>
  </si>
  <si>
    <t>Бахиров Мухаммад Шавкатович</t>
  </si>
  <si>
    <t>Климовицкий Дмитрий Александрович</t>
  </si>
  <si>
    <t>13.08.1994,кмс</t>
  </si>
  <si>
    <t>Москва</t>
  </si>
  <si>
    <t>Кузнецов С.В. Вашурин В.В.</t>
  </si>
  <si>
    <t>Джахбаров Шамиль Магомедович</t>
  </si>
  <si>
    <t>21.03.1990,кмс</t>
  </si>
  <si>
    <t>Саратов</t>
  </si>
  <si>
    <t>Антонов В.П.</t>
  </si>
  <si>
    <t>Дуранин Александр Евгеньевич</t>
  </si>
  <si>
    <t>10.12.1991,кмс</t>
  </si>
  <si>
    <t>Выкса</t>
  </si>
  <si>
    <t>Воронин С.М.</t>
  </si>
  <si>
    <t>В.к.    57    кг.</t>
  </si>
  <si>
    <t>Гордеев М. А.</t>
  </si>
  <si>
    <t>Кострома</t>
  </si>
  <si>
    <t>Александров</t>
  </si>
  <si>
    <t>Сокров Рустам Шамилевич</t>
  </si>
  <si>
    <t>01.10.1993,кмс</t>
  </si>
  <si>
    <t>Андреев А.С. Кашутин А.В.</t>
  </si>
  <si>
    <t xml:space="preserve">Буздов Заур </t>
  </si>
  <si>
    <t>св</t>
  </si>
  <si>
    <t>2.30</t>
  </si>
  <si>
    <t>0.33</t>
  </si>
  <si>
    <t>1.30</t>
  </si>
  <si>
    <t>3.10</t>
  </si>
  <si>
    <t>2.20</t>
  </si>
  <si>
    <t>1.10</t>
  </si>
  <si>
    <t>1.20</t>
  </si>
  <si>
    <t>3.30</t>
  </si>
  <si>
    <t>3.15</t>
  </si>
  <si>
    <t>24.03.1992,мс</t>
  </si>
  <si>
    <t>14.11.1992,кмс</t>
  </si>
  <si>
    <t>13.06.1990,кмс</t>
  </si>
  <si>
    <t>28.06.1990,кмс</t>
  </si>
  <si>
    <t>16.11.1992,мс</t>
  </si>
  <si>
    <t>2 бп</t>
  </si>
  <si>
    <t>0</t>
  </si>
  <si>
    <t>1 2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</si>
</sst>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5" fillId="0" borderId="18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9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180" fontId="12" fillId="0" borderId="13" xfId="0" applyNumberFormat="1" applyFont="1" applyBorder="1" applyAlignment="1">
      <alignment horizontal="center" vertical="center"/>
    </xf>
    <xf numFmtId="0" fontId="26" fillId="33" borderId="20" xfId="42" applyFont="1" applyFill="1" applyBorder="1" applyAlignment="1" applyProtection="1">
      <alignment horizontal="center" vertical="center" wrapText="1"/>
      <protection/>
    </xf>
    <xf numFmtId="0" fontId="26" fillId="33" borderId="21" xfId="42" applyFont="1" applyFill="1" applyBorder="1" applyAlignment="1" applyProtection="1">
      <alignment horizontal="center" vertical="center" wrapText="1"/>
      <protection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0" xfId="42" applyFont="1" applyFill="1" applyBorder="1" applyAlignment="1" applyProtection="1">
      <alignment horizontal="center" vertical="center"/>
      <protection/>
    </xf>
    <xf numFmtId="0" fontId="29" fillId="34" borderId="21" xfId="42" applyFont="1" applyFill="1" applyBorder="1" applyAlignment="1" applyProtection="1">
      <alignment horizontal="center" vertical="center"/>
      <protection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30" fillId="35" borderId="24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>
      <alignment horizontal="center"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4" fillId="35" borderId="52" xfId="0" applyFont="1" applyFill="1" applyBorder="1" applyAlignment="1">
      <alignment horizontal="center" vertical="center" textRotation="90" wrapText="1"/>
    </xf>
    <xf numFmtId="0" fontId="24" fillId="35" borderId="6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5" fillId="0" borderId="20" xfId="42" applyNumberFormat="1" applyFont="1" applyFill="1" applyBorder="1" applyAlignment="1" applyProtection="1">
      <alignment horizontal="center" vertical="center" wrapText="1"/>
      <protection/>
    </xf>
    <xf numFmtId="0" fontId="20" fillId="0" borderId="21" xfId="42" applyNumberFormat="1" applyFont="1" applyFill="1" applyBorder="1" applyAlignment="1" applyProtection="1">
      <alignment horizontal="center" vertical="center" wrapText="1"/>
      <protection/>
    </xf>
    <xf numFmtId="0" fontId="20" fillId="0" borderId="22" xfId="42" applyNumberFormat="1" applyFont="1" applyFill="1" applyBorder="1" applyAlignment="1" applyProtection="1">
      <alignment horizontal="center" vertical="center" wrapText="1"/>
      <protection/>
    </xf>
    <xf numFmtId="0" fontId="23" fillId="0" borderId="52" xfId="0" applyFont="1" applyBorder="1" applyAlignment="1">
      <alignment horizontal="center" vertical="center" textRotation="90" wrapText="1"/>
    </xf>
    <xf numFmtId="0" fontId="23" fillId="0" borderId="66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20" xfId="42" applyFont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8" xfId="42" applyFont="1" applyBorder="1" applyAlignment="1" applyProtection="1">
      <alignment horizontal="center" vertical="center" wrapText="1"/>
      <protection/>
    </xf>
    <xf numFmtId="0" fontId="4" fillId="0" borderId="29" xfId="42" applyFont="1" applyBorder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5" fillId="0" borderId="21" xfId="42" applyNumberFormat="1" applyFont="1" applyFill="1" applyBorder="1" applyAlignment="1" applyProtection="1">
      <alignment horizontal="center" vertical="center" wrapText="1"/>
      <protection/>
    </xf>
    <xf numFmtId="0" fontId="5" fillId="0" borderId="22" xfId="42" applyNumberFormat="1" applyFont="1" applyFill="1" applyBorder="1" applyAlignment="1" applyProtection="1">
      <alignment horizontal="center" vertical="center" wrapText="1"/>
      <protection/>
    </xf>
    <xf numFmtId="0" fontId="9" fillId="0" borderId="4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0" borderId="23" xfId="42" applyFont="1" applyBorder="1" applyAlignment="1" applyProtection="1">
      <alignment horizontal="center" vertical="center" wrapText="1"/>
      <protection/>
    </xf>
    <xf numFmtId="49" fontId="6" fillId="0" borderId="42" xfId="0" applyNumberFormat="1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2" fillId="0" borderId="3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419100</xdr:colOff>
      <xdr:row>1</xdr:row>
      <xdr:rowOff>180975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81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XXIV традиционный Всероссийский турнир по борьбе самбо на "Кубок Александра Невского" </v>
          </cell>
        </row>
        <row r="3">
          <cell r="A3" t="str">
            <v>05-07.12.2012</v>
          </cell>
        </row>
        <row r="6">
          <cell r="A6" t="str">
            <v>Гл. судья, судья МК</v>
          </cell>
          <cell r="G6" t="str">
            <v>Степанов А.А.</v>
          </cell>
        </row>
        <row r="7">
          <cell r="G7" t="str">
            <v>Кострома</v>
          </cell>
        </row>
        <row r="8">
          <cell r="A8" t="str">
            <v>Гл. секретарь, судья МК</v>
          </cell>
          <cell r="G8" t="str">
            <v>Рычев С.В.</v>
          </cell>
        </row>
        <row r="9">
          <cell r="G9" t="str">
            <v>Александров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3">
      <selection activeCell="L10" sqref="L1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5" t="str">
        <f>'[1]реквизиты'!$A$2</f>
        <v>XXIV традиционный Всероссийский турнир по борьбе самбо на "Кубок Александра Невского" </v>
      </c>
      <c r="B1" s="76"/>
      <c r="C1" s="76"/>
      <c r="D1" s="76"/>
      <c r="E1" s="76"/>
      <c r="F1" s="76"/>
      <c r="G1" s="76"/>
      <c r="H1" s="77"/>
    </row>
    <row r="2" spans="1:8" ht="17.25" customHeight="1">
      <c r="A2" s="78" t="str">
        <f>'[1]реквизиты'!$A$3</f>
        <v>05-07.12.2012</v>
      </c>
      <c r="B2" s="78"/>
      <c r="C2" s="78"/>
      <c r="D2" s="78"/>
      <c r="E2" s="78"/>
      <c r="F2" s="78"/>
      <c r="G2" s="78"/>
      <c r="H2" s="78"/>
    </row>
    <row r="3" spans="1:8" ht="18.75" thickBot="1">
      <c r="A3" s="79" t="s">
        <v>44</v>
      </c>
      <c r="B3" s="79"/>
      <c r="C3" s="79"/>
      <c r="D3" s="79"/>
      <c r="E3" s="79"/>
      <c r="F3" s="79"/>
      <c r="G3" s="79"/>
      <c r="H3" s="79"/>
    </row>
    <row r="4" spans="2:8" ht="18.75" thickBot="1">
      <c r="B4" s="65"/>
      <c r="C4" s="66"/>
      <c r="D4" s="80" t="str">
        <f>'пр.взв'!D4</f>
        <v>В.к.    57    кг.</v>
      </c>
      <c r="E4" s="81"/>
      <c r="F4" s="82"/>
      <c r="G4" s="66"/>
      <c r="H4" s="66"/>
    </row>
    <row r="5" spans="1:8" ht="12" customHeight="1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83" t="s">
        <v>45</v>
      </c>
      <c r="B6" s="86" t="e">
        <f>VLOOKUP(J6,'пр.взв'!B7:H30,2,FALSE)</f>
        <v>#N/A</v>
      </c>
      <c r="C6" s="86"/>
      <c r="D6" s="86"/>
      <c r="E6" s="86"/>
      <c r="F6" s="86"/>
      <c r="G6" s="86"/>
      <c r="H6" s="88" t="e">
        <f>VLOOKUP(J6,'пр.взв'!B7:H30,3,FALSE)</f>
        <v>#N/A</v>
      </c>
      <c r="I6" s="66"/>
      <c r="J6" s="67">
        <v>0</v>
      </c>
    </row>
    <row r="7" spans="1:10" ht="18">
      <c r="A7" s="84"/>
      <c r="B7" s="87"/>
      <c r="C7" s="87"/>
      <c r="D7" s="87"/>
      <c r="E7" s="87"/>
      <c r="F7" s="87"/>
      <c r="G7" s="87"/>
      <c r="H7" s="89"/>
      <c r="I7" s="66"/>
      <c r="J7" s="67"/>
    </row>
    <row r="8" spans="1:10" ht="18">
      <c r="A8" s="84"/>
      <c r="B8" s="90" t="e">
        <f>VLOOKUP(J6,'пр.взв'!B7:H30,5,FALSE)</f>
        <v>#N/A</v>
      </c>
      <c r="C8" s="90"/>
      <c r="D8" s="90"/>
      <c r="E8" s="90"/>
      <c r="F8" s="90"/>
      <c r="G8" s="90"/>
      <c r="H8" s="89"/>
      <c r="I8" s="66"/>
      <c r="J8" s="67"/>
    </row>
    <row r="9" spans="1:10" ht="18.75" thickBot="1">
      <c r="A9" s="85"/>
      <c r="B9" s="91"/>
      <c r="C9" s="91"/>
      <c r="D9" s="91"/>
      <c r="E9" s="91"/>
      <c r="F9" s="91"/>
      <c r="G9" s="91"/>
      <c r="H9" s="92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93" t="s">
        <v>46</v>
      </c>
      <c r="B11" s="86" t="e">
        <f>VLOOKUP(J11,'пр.взв'!B2:H91,2,FALSE)</f>
        <v>#N/A</v>
      </c>
      <c r="C11" s="86"/>
      <c r="D11" s="86"/>
      <c r="E11" s="86"/>
      <c r="F11" s="86"/>
      <c r="G11" s="86"/>
      <c r="H11" s="88" t="e">
        <f>VLOOKUP(J11,'пр.взв'!B2:H91,3,FALSE)</f>
        <v>#N/A</v>
      </c>
      <c r="I11" s="66"/>
      <c r="J11" s="67">
        <v>0</v>
      </c>
    </row>
    <row r="12" spans="1:10" ht="18" customHeight="1">
      <c r="A12" s="94"/>
      <c r="B12" s="87"/>
      <c r="C12" s="87"/>
      <c r="D12" s="87"/>
      <c r="E12" s="87"/>
      <c r="F12" s="87"/>
      <c r="G12" s="87"/>
      <c r="H12" s="89"/>
      <c r="I12" s="66"/>
      <c r="J12" s="67"/>
    </row>
    <row r="13" spans="1:10" ht="18">
      <c r="A13" s="94"/>
      <c r="B13" s="90" t="e">
        <f>VLOOKUP(J11,'пр.взв'!B2:H91,5,FALSE)</f>
        <v>#N/A</v>
      </c>
      <c r="C13" s="90"/>
      <c r="D13" s="90"/>
      <c r="E13" s="90"/>
      <c r="F13" s="90"/>
      <c r="G13" s="90"/>
      <c r="H13" s="89"/>
      <c r="I13" s="66"/>
      <c r="J13" s="67"/>
    </row>
    <row r="14" spans="1:10" ht="18.75" thickBot="1">
      <c r="A14" s="95"/>
      <c r="B14" s="91"/>
      <c r="C14" s="91"/>
      <c r="D14" s="91"/>
      <c r="E14" s="91"/>
      <c r="F14" s="91"/>
      <c r="G14" s="91"/>
      <c r="H14" s="92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96" t="s">
        <v>47</v>
      </c>
      <c r="B16" s="86" t="e">
        <f>VLOOKUP(J16,'пр.взв'!B1:H96,2,FALSE)</f>
        <v>#N/A</v>
      </c>
      <c r="C16" s="86"/>
      <c r="D16" s="86"/>
      <c r="E16" s="86"/>
      <c r="F16" s="86"/>
      <c r="G16" s="86"/>
      <c r="H16" s="88" t="e">
        <f>VLOOKUP(J16,'пр.взв'!B1:H96,3,FALSE)</f>
        <v>#N/A</v>
      </c>
      <c r="I16" s="66"/>
      <c r="J16" s="67">
        <v>0</v>
      </c>
    </row>
    <row r="17" spans="1:10" ht="18" customHeight="1">
      <c r="A17" s="97"/>
      <c r="B17" s="87"/>
      <c r="C17" s="87"/>
      <c r="D17" s="87"/>
      <c r="E17" s="87"/>
      <c r="F17" s="87"/>
      <c r="G17" s="87"/>
      <c r="H17" s="89"/>
      <c r="I17" s="66"/>
      <c r="J17" s="67"/>
    </row>
    <row r="18" spans="1:10" ht="18">
      <c r="A18" s="97"/>
      <c r="B18" s="90" t="e">
        <f>VLOOKUP(J16,'пр.взв'!B1:H96,5,FALSE)</f>
        <v>#N/A</v>
      </c>
      <c r="C18" s="90"/>
      <c r="D18" s="90"/>
      <c r="E18" s="90"/>
      <c r="F18" s="90"/>
      <c r="G18" s="90"/>
      <c r="H18" s="89"/>
      <c r="I18" s="66"/>
      <c r="J18" s="67"/>
    </row>
    <row r="19" spans="1:10" ht="18.75" thickBot="1">
      <c r="A19" s="98"/>
      <c r="B19" s="91"/>
      <c r="C19" s="91"/>
      <c r="D19" s="91"/>
      <c r="E19" s="91"/>
      <c r="F19" s="91"/>
      <c r="G19" s="91"/>
      <c r="H19" s="92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96" t="s">
        <v>47</v>
      </c>
      <c r="B21" s="86" t="e">
        <f>VLOOKUP(J21,'пр.взв'!B2:H101,2,FALSE)</f>
        <v>#N/A</v>
      </c>
      <c r="C21" s="86"/>
      <c r="D21" s="86"/>
      <c r="E21" s="86"/>
      <c r="F21" s="86"/>
      <c r="G21" s="86"/>
      <c r="H21" s="88" t="e">
        <f>VLOOKUP(J21,'пр.взв'!B2:H101,3,FALSE)</f>
        <v>#N/A</v>
      </c>
      <c r="I21" s="66"/>
      <c r="J21" s="67">
        <v>0</v>
      </c>
    </row>
    <row r="22" spans="1:10" ht="18" customHeight="1">
      <c r="A22" s="97"/>
      <c r="B22" s="87"/>
      <c r="C22" s="87"/>
      <c r="D22" s="87"/>
      <c r="E22" s="87"/>
      <c r="F22" s="87"/>
      <c r="G22" s="87"/>
      <c r="H22" s="89"/>
      <c r="I22" s="66"/>
      <c r="J22" s="67"/>
    </row>
    <row r="23" spans="1:9" ht="18">
      <c r="A23" s="97"/>
      <c r="B23" s="90" t="e">
        <f>VLOOKUP(J21,'пр.взв'!B2:H101,5,FALSE)</f>
        <v>#N/A</v>
      </c>
      <c r="C23" s="90"/>
      <c r="D23" s="90"/>
      <c r="E23" s="90"/>
      <c r="F23" s="90"/>
      <c r="G23" s="90"/>
      <c r="H23" s="89"/>
      <c r="I23" s="66"/>
    </row>
    <row r="24" spans="1:9" ht="18.75" thickBot="1">
      <c r="A24" s="98"/>
      <c r="B24" s="91"/>
      <c r="C24" s="91"/>
      <c r="D24" s="91"/>
      <c r="E24" s="91"/>
      <c r="F24" s="91"/>
      <c r="G24" s="91"/>
      <c r="H24" s="92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50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99" t="e">
        <f>VLOOKUP(J28,'пр.взв'!B7:H116,7,FALSE)</f>
        <v>#N/A</v>
      </c>
      <c r="B28" s="100"/>
      <c r="C28" s="100"/>
      <c r="D28" s="100"/>
      <c r="E28" s="100"/>
      <c r="F28" s="100"/>
      <c r="G28" s="100"/>
      <c r="H28" s="88"/>
      <c r="J28">
        <v>0</v>
      </c>
    </row>
    <row r="29" spans="1:8" ht="13.5" thickBot="1">
      <c r="A29" s="101"/>
      <c r="B29" s="91"/>
      <c r="C29" s="91"/>
      <c r="D29" s="91"/>
      <c r="E29" s="91"/>
      <c r="F29" s="91"/>
      <c r="G29" s="91"/>
      <c r="H29" s="92"/>
    </row>
    <row r="32" spans="1:8" ht="18">
      <c r="A32" s="66" t="s">
        <v>48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F15" sqref="F15:F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4" t="s">
        <v>22</v>
      </c>
      <c r="C1" s="134"/>
      <c r="D1" s="134"/>
      <c r="E1" s="134"/>
      <c r="F1" s="134"/>
      <c r="G1" s="134"/>
      <c r="H1" s="134"/>
      <c r="I1" s="134"/>
      <c r="K1" s="123" t="s">
        <v>22</v>
      </c>
      <c r="L1" s="123"/>
      <c r="M1" s="123"/>
      <c r="N1" s="123"/>
      <c r="O1" s="123"/>
      <c r="P1" s="123"/>
      <c r="Q1" s="123"/>
      <c r="R1" s="123"/>
    </row>
    <row r="2" spans="1:18" ht="15" customHeight="1" thickBot="1">
      <c r="A2" s="13"/>
      <c r="B2" s="15"/>
      <c r="C2" s="15" t="s">
        <v>36</v>
      </c>
      <c r="D2" s="15"/>
      <c r="E2" s="15"/>
      <c r="F2" s="42" t="str">
        <f>HYPERLINK('пр.взв'!D4)</f>
        <v>В.к.    57    кг.</v>
      </c>
      <c r="G2" s="15"/>
      <c r="H2" s="15"/>
      <c r="I2" s="15"/>
      <c r="K2" s="2"/>
      <c r="L2" s="2" t="s">
        <v>36</v>
      </c>
      <c r="M2" s="2"/>
      <c r="N2" s="2"/>
      <c r="O2" s="42" t="str">
        <f>HYPERLINK('пр.взв'!D4)</f>
        <v>В.к.    57    кг.</v>
      </c>
      <c r="P2" s="2"/>
      <c r="Q2" s="2"/>
      <c r="R2" s="2"/>
    </row>
    <row r="3" spans="1:18" ht="12.75">
      <c r="A3" s="132"/>
      <c r="B3" s="135" t="s">
        <v>4</v>
      </c>
      <c r="C3" s="137" t="s">
        <v>2</v>
      </c>
      <c r="D3" s="139" t="s">
        <v>23</v>
      </c>
      <c r="E3" s="137" t="s">
        <v>24</v>
      </c>
      <c r="F3" s="137" t="s">
        <v>25</v>
      </c>
      <c r="G3" s="139" t="s">
        <v>26</v>
      </c>
      <c r="H3" s="137" t="s">
        <v>27</v>
      </c>
      <c r="I3" s="141" t="s">
        <v>28</v>
      </c>
      <c r="K3" s="124" t="s">
        <v>4</v>
      </c>
      <c r="L3" s="126" t="s">
        <v>2</v>
      </c>
      <c r="M3" s="128" t="s">
        <v>23</v>
      </c>
      <c r="N3" s="126" t="s">
        <v>24</v>
      </c>
      <c r="O3" s="126" t="s">
        <v>25</v>
      </c>
      <c r="P3" s="128" t="s">
        <v>26</v>
      </c>
      <c r="Q3" s="126" t="s">
        <v>27</v>
      </c>
      <c r="R3" s="121" t="s">
        <v>28</v>
      </c>
    </row>
    <row r="4" spans="1:18" ht="13.5" thickBot="1">
      <c r="A4" s="132"/>
      <c r="B4" s="136"/>
      <c r="C4" s="138"/>
      <c r="D4" s="140"/>
      <c r="E4" s="138"/>
      <c r="F4" s="138"/>
      <c r="G4" s="140"/>
      <c r="H4" s="138"/>
      <c r="I4" s="142"/>
      <c r="K4" s="125"/>
      <c r="L4" s="127"/>
      <c r="M4" s="129"/>
      <c r="N4" s="127"/>
      <c r="O4" s="127"/>
      <c r="P4" s="129"/>
      <c r="Q4" s="127"/>
      <c r="R4" s="122"/>
    </row>
    <row r="5" spans="1:18" ht="12.75">
      <c r="A5" s="132"/>
      <c r="B5" s="119"/>
      <c r="C5" s="120" t="e">
        <f>VLOOKUP(B5,'пр.взв'!B7:F30,2,FALSE)</f>
        <v>#N/A</v>
      </c>
      <c r="D5" s="133" t="e">
        <f>VLOOKUP(B5,'пр.взв'!B7:G30,3,FALSE)</f>
        <v>#N/A</v>
      </c>
      <c r="E5" s="133" t="e">
        <f>VLOOKUP(B5,'пр.взв'!B5:H30,5,FALSE)</f>
        <v>#N/A</v>
      </c>
      <c r="F5" s="116"/>
      <c r="G5" s="116"/>
      <c r="H5" s="117"/>
      <c r="I5" s="118"/>
      <c r="K5" s="119"/>
      <c r="L5" s="120" t="e">
        <f>VLOOKUP(K5,'пр.взв'!B7:F30,2,FALSE)</f>
        <v>#N/A</v>
      </c>
      <c r="M5" s="120" t="e">
        <f>VLOOKUP(K5,'пр.взв'!B7:H30,3,FALSE)</f>
        <v>#N/A</v>
      </c>
      <c r="N5" s="120" t="e">
        <f>VLOOKUP(K5,'пр.взв'!B7:H30,5,FALSE)</f>
        <v>#N/A</v>
      </c>
      <c r="O5" s="116"/>
      <c r="P5" s="116"/>
      <c r="Q5" s="117"/>
      <c r="R5" s="118"/>
    </row>
    <row r="6" spans="1:18" ht="12.75">
      <c r="A6" s="132"/>
      <c r="B6" s="110"/>
      <c r="C6" s="114"/>
      <c r="D6" s="130"/>
      <c r="E6" s="130"/>
      <c r="F6" s="104"/>
      <c r="G6" s="104"/>
      <c r="H6" s="106"/>
      <c r="I6" s="108"/>
      <c r="K6" s="110"/>
      <c r="L6" s="114"/>
      <c r="M6" s="114"/>
      <c r="N6" s="114"/>
      <c r="O6" s="104"/>
      <c r="P6" s="104"/>
      <c r="Q6" s="106"/>
      <c r="R6" s="108"/>
    </row>
    <row r="7" spans="1:18" ht="12.75">
      <c r="A7" s="132"/>
      <c r="B7" s="110"/>
      <c r="C7" s="112" t="e">
        <f>VLOOKUP(B7,'пр.взв'!B7:H30,2,FALSE)</f>
        <v>#N/A</v>
      </c>
      <c r="D7" s="130" t="e">
        <f>VLOOKUP(B7,'пр.взв'!B7:H30,3,FALSE)</f>
        <v>#N/A</v>
      </c>
      <c r="E7" s="130" t="e">
        <f>VLOOKUP(B7,'пр.взв'!B7:H30,5,FALSE)</f>
        <v>#N/A</v>
      </c>
      <c r="F7" s="104"/>
      <c r="G7" s="104"/>
      <c r="H7" s="106"/>
      <c r="I7" s="108"/>
      <c r="K7" s="110"/>
      <c r="L7" s="112" t="e">
        <f>VLOOKUP(K7,'пр.взв'!B7:F30,2,FALSE)</f>
        <v>#N/A</v>
      </c>
      <c r="M7" s="112" t="e">
        <f>VLOOKUP(K7,'пр.взв'!B7:H88,3,FALSE)</f>
        <v>#N/A</v>
      </c>
      <c r="N7" s="112" t="e">
        <f>VLOOKUP(K7,'пр.взв'!B7:H88,5,FALSE)</f>
        <v>#N/A</v>
      </c>
      <c r="O7" s="104"/>
      <c r="P7" s="104"/>
      <c r="Q7" s="106"/>
      <c r="R7" s="108"/>
    </row>
    <row r="8" spans="1:18" ht="13.5" thickBot="1">
      <c r="A8" s="132"/>
      <c r="B8" s="111"/>
      <c r="C8" s="113"/>
      <c r="D8" s="131"/>
      <c r="E8" s="131"/>
      <c r="F8" s="105"/>
      <c r="G8" s="105"/>
      <c r="H8" s="107"/>
      <c r="I8" s="109"/>
      <c r="K8" s="111"/>
      <c r="L8" s="114"/>
      <c r="M8" s="114"/>
      <c r="N8" s="114"/>
      <c r="O8" s="105"/>
      <c r="P8" s="105"/>
      <c r="Q8" s="107"/>
      <c r="R8" s="109"/>
    </row>
    <row r="9" spans="1:18" ht="12.75">
      <c r="A9" s="132"/>
      <c r="B9" s="119"/>
      <c r="C9" s="120" t="e">
        <f>VLOOKUP(B9,'пр.взв'!B7:F876,2,FALSE)</f>
        <v>#N/A</v>
      </c>
      <c r="D9" s="133" t="e">
        <f>VLOOKUP(B9,'пр.взв'!B7:G89,3,FALSE)</f>
        <v>#N/A</v>
      </c>
      <c r="E9" s="133" t="e">
        <f>VLOOKUP(B9,'пр.взв'!B7:H89,5,FALSE)</f>
        <v>#N/A</v>
      </c>
      <c r="F9" s="116"/>
      <c r="G9" s="116"/>
      <c r="H9" s="117"/>
      <c r="I9" s="118"/>
      <c r="K9" s="119"/>
      <c r="L9" s="120" t="e">
        <f>VLOOKUP(K9,'пр.взв'!B7:F30,2,FALSE)</f>
        <v>#N/A</v>
      </c>
      <c r="M9" s="120" t="e">
        <f>VLOOKUP(K9,'пр.взв'!B7:H90,3,FALSE)</f>
        <v>#N/A</v>
      </c>
      <c r="N9" s="120" t="e">
        <f>VLOOKUP(K9,'пр.взв'!B7:H90,5,FALSE)</f>
        <v>#N/A</v>
      </c>
      <c r="O9" s="116"/>
      <c r="P9" s="116"/>
      <c r="Q9" s="117"/>
      <c r="R9" s="118"/>
    </row>
    <row r="10" spans="1:18" ht="12.75">
      <c r="A10" s="132"/>
      <c r="B10" s="110"/>
      <c r="C10" s="114"/>
      <c r="D10" s="130"/>
      <c r="E10" s="130"/>
      <c r="F10" s="104"/>
      <c r="G10" s="104"/>
      <c r="H10" s="106"/>
      <c r="I10" s="108"/>
      <c r="K10" s="110"/>
      <c r="L10" s="114"/>
      <c r="M10" s="114"/>
      <c r="N10" s="114"/>
      <c r="O10" s="104"/>
      <c r="P10" s="104"/>
      <c r="Q10" s="106"/>
      <c r="R10" s="108"/>
    </row>
    <row r="11" spans="1:18" ht="12.75">
      <c r="A11" s="132"/>
      <c r="B11" s="110"/>
      <c r="C11" s="112" t="e">
        <f>VLOOKUP(B11,'пр.взв'!B7:F30,2,FALSE)</f>
        <v>#N/A</v>
      </c>
      <c r="D11" s="130" t="e">
        <f>VLOOKUP(B11,'пр.взв'!B7:H90,3,FALSE)</f>
        <v>#N/A</v>
      </c>
      <c r="E11" s="130" t="e">
        <f>VLOOKUP(B11,'пр.взв'!B7:H90,5,FALSE)</f>
        <v>#N/A</v>
      </c>
      <c r="F11" s="104"/>
      <c r="G11" s="104"/>
      <c r="H11" s="106"/>
      <c r="I11" s="108"/>
      <c r="K11" s="110"/>
      <c r="L11" s="112" t="e">
        <f>VLOOKUP(K11,'пр.взв'!B7:F30,2,FALSE)</f>
        <v>#N/A</v>
      </c>
      <c r="M11" s="112" t="e">
        <f>VLOOKUP(K11,'пр.взв'!B7:H92,3,FALSE)</f>
        <v>#N/A</v>
      </c>
      <c r="N11" s="112" t="e">
        <f>VLOOKUP(K11,'пр.взв'!B7:H92,5,FALSE)</f>
        <v>#N/A</v>
      </c>
      <c r="O11" s="104"/>
      <c r="P11" s="104"/>
      <c r="Q11" s="106"/>
      <c r="R11" s="108"/>
    </row>
    <row r="12" spans="1:18" ht="13.5" thickBot="1">
      <c r="A12" s="132"/>
      <c r="B12" s="111"/>
      <c r="C12" s="113"/>
      <c r="D12" s="131"/>
      <c r="E12" s="131"/>
      <c r="F12" s="105"/>
      <c r="G12" s="105"/>
      <c r="H12" s="107"/>
      <c r="I12" s="109"/>
      <c r="K12" s="111"/>
      <c r="L12" s="114"/>
      <c r="M12" s="114"/>
      <c r="N12" s="114"/>
      <c r="O12" s="105"/>
      <c r="P12" s="105"/>
      <c r="Q12" s="107"/>
      <c r="R12" s="109"/>
    </row>
    <row r="13" spans="1:18" ht="12.75">
      <c r="A13" s="132"/>
      <c r="B13" s="119"/>
      <c r="C13" s="120" t="e">
        <f>VLOOKUP(B13,'пр.взв'!B7:F30,2,FALSE)</f>
        <v>#N/A</v>
      </c>
      <c r="D13" s="133" t="e">
        <f>VLOOKUP(B13,'пр.взв'!B5:G93,3,FALSE)</f>
        <v>#N/A</v>
      </c>
      <c r="E13" s="133" t="e">
        <f>VLOOKUP(B13,'пр.взв'!B3:H93,5,FALSE)</f>
        <v>#N/A</v>
      </c>
      <c r="F13" s="116"/>
      <c r="G13" s="116"/>
      <c r="H13" s="117"/>
      <c r="I13" s="118"/>
      <c r="K13" s="119"/>
      <c r="L13" s="120" t="e">
        <f>VLOOKUP(K13,'пр.взв'!B7:F30,2,FALSE)</f>
        <v>#N/A</v>
      </c>
      <c r="M13" s="120" t="e">
        <f>VLOOKUP(K13,'пр.взв'!B5:H94,3,FALSE)</f>
        <v>#N/A</v>
      </c>
      <c r="N13" s="120" t="e">
        <f>VLOOKUP(K13,'пр.взв'!B5:H94,5,FALSE)</f>
        <v>#N/A</v>
      </c>
      <c r="O13" s="116"/>
      <c r="P13" s="116"/>
      <c r="Q13" s="117"/>
      <c r="R13" s="118"/>
    </row>
    <row r="14" spans="1:18" ht="12.75">
      <c r="A14" s="132"/>
      <c r="B14" s="110"/>
      <c r="C14" s="114"/>
      <c r="D14" s="130"/>
      <c r="E14" s="130"/>
      <c r="F14" s="104"/>
      <c r="G14" s="104"/>
      <c r="H14" s="106"/>
      <c r="I14" s="108"/>
      <c r="K14" s="110"/>
      <c r="L14" s="114"/>
      <c r="M14" s="114"/>
      <c r="N14" s="114"/>
      <c r="O14" s="104"/>
      <c r="P14" s="104"/>
      <c r="Q14" s="106"/>
      <c r="R14" s="108"/>
    </row>
    <row r="15" spans="1:18" ht="12.75">
      <c r="A15" s="132"/>
      <c r="B15" s="110"/>
      <c r="C15" s="112" t="e">
        <f>VLOOKUP(B15,'пр.взв'!B7:F30,2,FALSE)</f>
        <v>#N/A</v>
      </c>
      <c r="D15" s="130" t="e">
        <f>VLOOKUP(B15,'пр.взв'!B5:H94,3,FALSE)</f>
        <v>#N/A</v>
      </c>
      <c r="E15" s="130" t="e">
        <f>VLOOKUP(B15,'пр.взв'!B5:H94,5,FALSE)</f>
        <v>#N/A</v>
      </c>
      <c r="F15" s="104"/>
      <c r="G15" s="104"/>
      <c r="H15" s="106"/>
      <c r="I15" s="108"/>
      <c r="K15" s="110"/>
      <c r="L15" s="112" t="e">
        <f>VLOOKUP(K15,'пр.взв'!B7:F30,2,FALSE)</f>
        <v>#N/A</v>
      </c>
      <c r="M15" s="112" t="e">
        <f>VLOOKUP(K15,'пр.взв'!B5:H96,3,FALSE)</f>
        <v>#N/A</v>
      </c>
      <c r="N15" s="112" t="e">
        <f>VLOOKUP(K15,'пр.взв'!B5:H96,5,FALSE)</f>
        <v>#N/A</v>
      </c>
      <c r="O15" s="104"/>
      <c r="P15" s="104"/>
      <c r="Q15" s="106"/>
      <c r="R15" s="108"/>
    </row>
    <row r="16" spans="1:18" ht="13.5" thickBot="1">
      <c r="A16" s="132"/>
      <c r="B16" s="111"/>
      <c r="C16" s="113"/>
      <c r="D16" s="131"/>
      <c r="E16" s="131"/>
      <c r="F16" s="105"/>
      <c r="G16" s="105"/>
      <c r="H16" s="107"/>
      <c r="I16" s="109"/>
      <c r="K16" s="111"/>
      <c r="L16" s="114"/>
      <c r="M16" s="114"/>
      <c r="N16" s="114"/>
      <c r="O16" s="105"/>
      <c r="P16" s="105"/>
      <c r="Q16" s="107"/>
      <c r="R16" s="109"/>
    </row>
    <row r="17" spans="1:18" ht="12.75">
      <c r="A17" s="132"/>
      <c r="B17" s="119"/>
      <c r="C17" s="120" t="e">
        <f>VLOOKUP(B17,'пр.взв'!B7:F30,2,FALSE)</f>
        <v>#N/A</v>
      </c>
      <c r="D17" s="133" t="e">
        <f>VLOOKUP(B17,'пр.взв'!B7:G97,3,FALSE)</f>
        <v>#N/A</v>
      </c>
      <c r="E17" s="133" t="e">
        <f>VLOOKUP(B17,'пр.взв'!B7:H97,5,FALSE)</f>
        <v>#N/A</v>
      </c>
      <c r="F17" s="116"/>
      <c r="G17" s="116"/>
      <c r="H17" s="117"/>
      <c r="I17" s="118"/>
      <c r="K17" s="119"/>
      <c r="L17" s="120" t="e">
        <f>VLOOKUP(K17,'пр.взв'!B7:F30,2,FALSE)</f>
        <v>#N/A</v>
      </c>
      <c r="M17" s="120" t="e">
        <f>VLOOKUP(K17,'пр.взв'!B7:H98,3,FALSE)</f>
        <v>#N/A</v>
      </c>
      <c r="N17" s="120" t="e">
        <f>VLOOKUP(K17,'пр.взв'!B7:H98,5,FALSE)</f>
        <v>#N/A</v>
      </c>
      <c r="O17" s="116"/>
      <c r="P17" s="116"/>
      <c r="Q17" s="117"/>
      <c r="R17" s="118"/>
    </row>
    <row r="18" spans="1:18" ht="12.75">
      <c r="A18" s="132"/>
      <c r="B18" s="110"/>
      <c r="C18" s="114"/>
      <c r="D18" s="130"/>
      <c r="E18" s="130"/>
      <c r="F18" s="104"/>
      <c r="G18" s="104"/>
      <c r="H18" s="106"/>
      <c r="I18" s="108"/>
      <c r="K18" s="110"/>
      <c r="L18" s="114"/>
      <c r="M18" s="114"/>
      <c r="N18" s="114"/>
      <c r="O18" s="104"/>
      <c r="P18" s="104"/>
      <c r="Q18" s="106"/>
      <c r="R18" s="108"/>
    </row>
    <row r="19" spans="1:18" ht="12.75">
      <c r="A19" s="132"/>
      <c r="B19" s="110"/>
      <c r="C19" s="112" t="e">
        <f>VLOOKUP(B19,'пр.взв'!B7:F30,2,FALSE)</f>
        <v>#N/A</v>
      </c>
      <c r="D19" s="130" t="e">
        <f>VLOOKUP(B19,'пр.взв'!B7:H98,4,FALSE)</f>
        <v>#N/A</v>
      </c>
      <c r="E19" s="130" t="e">
        <f>VLOOKUP(C19,'пр.взв'!C7:I98,3,FALSE)</f>
        <v>#N/A</v>
      </c>
      <c r="F19" s="104"/>
      <c r="G19" s="104"/>
      <c r="H19" s="106"/>
      <c r="I19" s="108"/>
      <c r="K19" s="110"/>
      <c r="L19" s="112" t="e">
        <f>VLOOKUP(K19,'пр.взв'!B7:F30,2,FALSE)</f>
        <v>#N/A</v>
      </c>
      <c r="M19" s="112" t="e">
        <f>VLOOKUP(K19,'пр.взв'!B7:H100,3,FALSE)</f>
        <v>#N/A</v>
      </c>
      <c r="N19" s="112" t="e">
        <f>VLOOKUP(K19,'пр.взв'!B7:H100,5,FALSE)</f>
        <v>#N/A</v>
      </c>
      <c r="O19" s="104"/>
      <c r="P19" s="104"/>
      <c r="Q19" s="106"/>
      <c r="R19" s="108"/>
    </row>
    <row r="20" spans="1:18" ht="13.5" thickBot="1">
      <c r="A20" s="132"/>
      <c r="B20" s="111"/>
      <c r="C20" s="113"/>
      <c r="D20" s="131"/>
      <c r="E20" s="131"/>
      <c r="F20" s="105"/>
      <c r="G20" s="105"/>
      <c r="H20" s="107"/>
      <c r="I20" s="109"/>
      <c r="K20" s="111"/>
      <c r="L20" s="114"/>
      <c r="M20" s="114"/>
      <c r="N20" s="114"/>
      <c r="O20" s="105"/>
      <c r="P20" s="105"/>
      <c r="Q20" s="107"/>
      <c r="R20" s="109"/>
    </row>
    <row r="21" spans="1:18" ht="12.75">
      <c r="A21" s="132"/>
      <c r="B21" s="119"/>
      <c r="C21" s="120" t="e">
        <f>VLOOKUP(B21,'пр.взв'!B7:F30,2,FALSE)</f>
        <v>#N/A</v>
      </c>
      <c r="D21" s="133" t="e">
        <f>VLOOKUP(B21,'пр.взв'!B3:G101,3,FALSE)</f>
        <v>#N/A</v>
      </c>
      <c r="E21" s="133" t="e">
        <f>VLOOKUP(B21,'пр.взв'!B2:H101,5,FALSE)</f>
        <v>#N/A</v>
      </c>
      <c r="F21" s="116"/>
      <c r="G21" s="116"/>
      <c r="H21" s="117"/>
      <c r="I21" s="118"/>
      <c r="K21" s="119"/>
      <c r="L21" s="120" t="e">
        <f>VLOOKUP(K21,'пр.взв'!B7:F30,2,FALSE)</f>
        <v>#N/A</v>
      </c>
      <c r="M21" s="120" t="e">
        <f>VLOOKUP(K21,'пр.взв'!B3:H102,3,FALSE)</f>
        <v>#N/A</v>
      </c>
      <c r="N21" s="120" t="e">
        <f>VLOOKUP(K21,'пр.взв'!B3:H102,5,FALSE)</f>
        <v>#N/A</v>
      </c>
      <c r="O21" s="116"/>
      <c r="P21" s="116"/>
      <c r="Q21" s="117"/>
      <c r="R21" s="118"/>
    </row>
    <row r="22" spans="1:18" ht="12.75">
      <c r="A22" s="132"/>
      <c r="B22" s="110"/>
      <c r="C22" s="114"/>
      <c r="D22" s="130"/>
      <c r="E22" s="130"/>
      <c r="F22" s="104"/>
      <c r="G22" s="104"/>
      <c r="H22" s="106"/>
      <c r="I22" s="108"/>
      <c r="K22" s="110"/>
      <c r="L22" s="114"/>
      <c r="M22" s="114"/>
      <c r="N22" s="114"/>
      <c r="O22" s="104"/>
      <c r="P22" s="104"/>
      <c r="Q22" s="106"/>
      <c r="R22" s="108"/>
    </row>
    <row r="23" spans="1:18" ht="12.75">
      <c r="A23" s="132"/>
      <c r="B23" s="110"/>
      <c r="C23" s="112" t="e">
        <f>VLOOKUP(B23,'пр.взв'!B7:F30,2,FALSE)</f>
        <v>#N/A</v>
      </c>
      <c r="D23" s="130" t="e">
        <f>VLOOKUP(B23,'пр.взв'!B3:H102,3,FALSE)</f>
        <v>#N/A</v>
      </c>
      <c r="E23" s="130" t="e">
        <f>VLOOKUP(B23,'пр.взв'!B2:H102,5,FALSE)</f>
        <v>#N/A</v>
      </c>
      <c r="F23" s="104"/>
      <c r="G23" s="104"/>
      <c r="H23" s="106"/>
      <c r="I23" s="108"/>
      <c r="K23" s="110"/>
      <c r="L23" s="112" t="e">
        <f>VLOOKUP(K23,'пр.взв'!B6:F90,2,FALSE)</f>
        <v>#N/A</v>
      </c>
      <c r="M23" s="112" t="e">
        <f>VLOOKUP(K23,'пр.взв'!B3:H104,3,FALSE)</f>
        <v>#N/A</v>
      </c>
      <c r="N23" s="112" t="e">
        <f>VLOOKUP(K23,'пр.взв'!B3:H104,5,FALSE)</f>
        <v>#N/A</v>
      </c>
      <c r="O23" s="104"/>
      <c r="P23" s="104"/>
      <c r="Q23" s="106"/>
      <c r="R23" s="108"/>
    </row>
    <row r="24" spans="1:18" ht="13.5" thickBot="1">
      <c r="A24" s="132"/>
      <c r="B24" s="111"/>
      <c r="C24" s="113"/>
      <c r="D24" s="131"/>
      <c r="E24" s="131"/>
      <c r="F24" s="105"/>
      <c r="G24" s="105"/>
      <c r="H24" s="107"/>
      <c r="I24" s="109"/>
      <c r="K24" s="111"/>
      <c r="L24" s="114"/>
      <c r="M24" s="114"/>
      <c r="N24" s="114"/>
      <c r="O24" s="105"/>
      <c r="P24" s="105"/>
      <c r="Q24" s="107"/>
      <c r="R24" s="109"/>
    </row>
    <row r="25" spans="1:18" ht="12.75">
      <c r="A25" s="132"/>
      <c r="B25" s="119"/>
      <c r="C25" s="120" t="e">
        <f>VLOOKUP(B25,'пр.взв'!B7:F30,2,FALSE)</f>
        <v>#N/A</v>
      </c>
      <c r="D25" s="133" t="e">
        <f>VLOOKUP(B25,'пр.взв'!B7:G105,3,FALSE)</f>
        <v>#N/A</v>
      </c>
      <c r="E25" s="133" t="e">
        <f>VLOOKUP(B25,'пр.взв'!B2:H105,5,FALSE)</f>
        <v>#N/A</v>
      </c>
      <c r="F25" s="116"/>
      <c r="G25" s="116"/>
      <c r="H25" s="117"/>
      <c r="I25" s="118"/>
      <c r="K25" s="119"/>
      <c r="L25" s="120" t="e">
        <f>VLOOKUP(K25,'пр.взв'!B7:F30,2,FALSE)</f>
        <v>#N/A</v>
      </c>
      <c r="M25" s="120" t="e">
        <f>VLOOKUP(K25,'пр.взв'!B2:H106,3,FALSE)</f>
        <v>#N/A</v>
      </c>
      <c r="N25" s="120" t="e">
        <f>VLOOKUP(K25,'пр.взв'!B7:H106,5,FALSE)</f>
        <v>#N/A</v>
      </c>
      <c r="O25" s="116"/>
      <c r="P25" s="116"/>
      <c r="Q25" s="117"/>
      <c r="R25" s="118"/>
    </row>
    <row r="26" spans="1:18" ht="12.75">
      <c r="A26" s="132"/>
      <c r="B26" s="110"/>
      <c r="C26" s="114"/>
      <c r="D26" s="130"/>
      <c r="E26" s="130"/>
      <c r="F26" s="104"/>
      <c r="G26" s="104"/>
      <c r="H26" s="106"/>
      <c r="I26" s="108"/>
      <c r="K26" s="110"/>
      <c r="L26" s="114"/>
      <c r="M26" s="114"/>
      <c r="N26" s="114"/>
      <c r="O26" s="104"/>
      <c r="P26" s="104"/>
      <c r="Q26" s="106"/>
      <c r="R26" s="108"/>
    </row>
    <row r="27" spans="1:18" ht="12.75">
      <c r="A27" s="132"/>
      <c r="B27" s="110"/>
      <c r="C27" s="112" t="e">
        <f>VLOOKUP(B27,'пр.взв'!B7:F30,2,FALSE)</f>
        <v>#N/A</v>
      </c>
      <c r="D27" s="130" t="e">
        <f>VLOOKUP(B27,'пр.взв'!B7:H106,3,FALSE)</f>
        <v>#N/A</v>
      </c>
      <c r="E27" s="130" t="e">
        <f>VLOOKUP(B27,'пр.взв'!B2:H106,5,FALSE)</f>
        <v>#N/A</v>
      </c>
      <c r="F27" s="104"/>
      <c r="G27" s="104"/>
      <c r="H27" s="106"/>
      <c r="I27" s="108"/>
      <c r="K27" s="110"/>
      <c r="L27" s="112" t="e">
        <f>VLOOKUP(K27,'пр.взв'!B7:F30,2,FALSE)</f>
        <v>#N/A</v>
      </c>
      <c r="M27" s="112" t="e">
        <f>VLOOKUP(K27,'пр.взв'!B2:H108,3,FALSE)</f>
        <v>#N/A</v>
      </c>
      <c r="N27" s="112" t="e">
        <f>VLOOKUP(K27,'пр.взв'!B7:H108,5,FALSE)</f>
        <v>#N/A</v>
      </c>
      <c r="O27" s="104"/>
      <c r="P27" s="104"/>
      <c r="Q27" s="106"/>
      <c r="R27" s="108"/>
    </row>
    <row r="28" spans="1:18" ht="13.5" thickBot="1">
      <c r="A28" s="132"/>
      <c r="B28" s="111"/>
      <c r="C28" s="113"/>
      <c r="D28" s="131"/>
      <c r="E28" s="131"/>
      <c r="F28" s="105"/>
      <c r="G28" s="105"/>
      <c r="H28" s="107"/>
      <c r="I28" s="109"/>
      <c r="K28" s="111"/>
      <c r="L28" s="114"/>
      <c r="M28" s="114"/>
      <c r="N28" s="114"/>
      <c r="O28" s="105"/>
      <c r="P28" s="105"/>
      <c r="Q28" s="107"/>
      <c r="R28" s="109"/>
    </row>
    <row r="29" spans="1:18" ht="12.75">
      <c r="A29" s="132"/>
      <c r="B29" s="119"/>
      <c r="C29" s="120" t="e">
        <f>VLOOKUP(B29,'пр.взв'!B7:F30,2,FALSE)</f>
        <v>#N/A</v>
      </c>
      <c r="D29" s="133" t="e">
        <f>VLOOKUP(B29,'пр.взв'!B3:G109,3,FALSE)</f>
        <v>#N/A</v>
      </c>
      <c r="E29" s="133" t="e">
        <f>VLOOKUP(B29,'пр.взв'!B2:H109,5,FALSE)</f>
        <v>#N/A</v>
      </c>
      <c r="F29" s="116"/>
      <c r="G29" s="116"/>
      <c r="H29" s="117"/>
      <c r="I29" s="118"/>
      <c r="K29" s="119"/>
      <c r="L29" s="120" t="e">
        <f>VLOOKUP(K29,'пр.взв'!B7:F30,2,FALSE)</f>
        <v>#N/A</v>
      </c>
      <c r="M29" s="120" t="e">
        <f>VLOOKUP(K29,'пр.взв'!B3:H110,3,FALSE)</f>
        <v>#N/A</v>
      </c>
      <c r="N29" s="120" t="e">
        <f>VLOOKUP(K29,'пр.взв'!B3:H110,5,FALSE)</f>
        <v>#N/A</v>
      </c>
      <c r="O29" s="116"/>
      <c r="P29" s="116"/>
      <c r="Q29" s="117"/>
      <c r="R29" s="118"/>
    </row>
    <row r="30" spans="1:18" ht="12.75">
      <c r="A30" s="132"/>
      <c r="B30" s="110"/>
      <c r="C30" s="114"/>
      <c r="D30" s="130"/>
      <c r="E30" s="130"/>
      <c r="F30" s="104"/>
      <c r="G30" s="104"/>
      <c r="H30" s="106"/>
      <c r="I30" s="108"/>
      <c r="K30" s="110"/>
      <c r="L30" s="114"/>
      <c r="M30" s="114"/>
      <c r="N30" s="114"/>
      <c r="O30" s="104"/>
      <c r="P30" s="104"/>
      <c r="Q30" s="106"/>
      <c r="R30" s="108"/>
    </row>
    <row r="31" spans="1:18" ht="12.75">
      <c r="A31" s="132"/>
      <c r="B31" s="110"/>
      <c r="C31" s="112" t="e">
        <f>VLOOKUP(B31,'пр.взв'!B7:F30,2,FALSE)</f>
        <v>#N/A</v>
      </c>
      <c r="D31" s="130" t="e">
        <f>VLOOKUP(B31,'пр.взв'!B3:H110,3,FALSE)</f>
        <v>#N/A</v>
      </c>
      <c r="E31" s="130" t="e">
        <f>VLOOKUP(B31,'пр.взв'!B3:H110,5,FALSE)</f>
        <v>#N/A</v>
      </c>
      <c r="F31" s="104"/>
      <c r="G31" s="104"/>
      <c r="H31" s="106"/>
      <c r="I31" s="108"/>
      <c r="K31" s="110"/>
      <c r="L31" s="112" t="e">
        <f>VLOOKUP(K31,'пр.взв'!B7:F30,2,FALSE)</f>
        <v>#N/A</v>
      </c>
      <c r="M31" s="112" t="e">
        <f>VLOOKUP(K31,'пр.взв'!B3:H112,3,FALSE)</f>
        <v>#N/A</v>
      </c>
      <c r="N31" s="112" t="e">
        <f>VLOOKUP(K31,'пр.взв'!B3:H112,5,FALSE)</f>
        <v>#N/A</v>
      </c>
      <c r="O31" s="104"/>
      <c r="P31" s="104"/>
      <c r="Q31" s="106"/>
      <c r="R31" s="108"/>
    </row>
    <row r="32" spans="1:18" ht="13.5" thickBot="1">
      <c r="A32" s="132"/>
      <c r="B32" s="111"/>
      <c r="C32" s="113"/>
      <c r="D32" s="131"/>
      <c r="E32" s="131"/>
      <c r="F32" s="105"/>
      <c r="G32" s="105"/>
      <c r="H32" s="107"/>
      <c r="I32" s="109"/>
      <c r="K32" s="111"/>
      <c r="L32" s="114"/>
      <c r="M32" s="114"/>
      <c r="N32" s="114"/>
      <c r="O32" s="105"/>
      <c r="P32" s="105"/>
      <c r="Q32" s="107"/>
      <c r="R32" s="109"/>
    </row>
    <row r="33" spans="1:18" ht="12.75">
      <c r="A33" s="132"/>
      <c r="B33" s="119"/>
      <c r="C33" s="120" t="e">
        <f>VLOOKUP(B33,'пр.взв'!B7:F30,2,FALSE)</f>
        <v>#N/A</v>
      </c>
      <c r="D33" s="133" t="e">
        <f>VLOOKUP(B33,'пр.взв'!B5:G113,3,FALSE)</f>
        <v>#N/A</v>
      </c>
      <c r="E33" s="133" t="e">
        <f>VLOOKUP(B33,'пр.взв'!B3:H113,5,FALSE)</f>
        <v>#N/A</v>
      </c>
      <c r="F33" s="116"/>
      <c r="G33" s="116"/>
      <c r="H33" s="117"/>
      <c r="I33" s="118"/>
      <c r="K33" s="119"/>
      <c r="L33" s="120" t="e">
        <f>VLOOKUP(K33,'пр.взв'!B7:F30,2,FALSE)</f>
        <v>#N/A</v>
      </c>
      <c r="M33" s="120" t="e">
        <f>VLOOKUP(K33,'пр.взв'!B3:H114,3,FALSE)</f>
        <v>#N/A</v>
      </c>
      <c r="N33" s="120" t="e">
        <f>VLOOKUP(K33,'пр.взв'!B3:H114,5,FALSE)</f>
        <v>#N/A</v>
      </c>
      <c r="O33" s="116"/>
      <c r="P33" s="116"/>
      <c r="Q33" s="117"/>
      <c r="R33" s="118"/>
    </row>
    <row r="34" spans="1:18" ht="12.75">
      <c r="A34" s="132"/>
      <c r="B34" s="110"/>
      <c r="C34" s="114"/>
      <c r="D34" s="130"/>
      <c r="E34" s="130"/>
      <c r="F34" s="104"/>
      <c r="G34" s="104"/>
      <c r="H34" s="106"/>
      <c r="I34" s="108"/>
      <c r="K34" s="110"/>
      <c r="L34" s="114"/>
      <c r="M34" s="114"/>
      <c r="N34" s="114"/>
      <c r="O34" s="104"/>
      <c r="P34" s="104"/>
      <c r="Q34" s="106"/>
      <c r="R34" s="108"/>
    </row>
    <row r="35" spans="1:18" ht="12.75">
      <c r="A35" s="132"/>
      <c r="B35" s="110"/>
      <c r="C35" s="112" t="e">
        <f>VLOOKUP(B35,'пр.взв'!B7:F30,2,FALSE)</f>
        <v>#N/A</v>
      </c>
      <c r="D35" s="130" t="e">
        <f>VLOOKUP(B35,'пр.взв'!B5:H114,3,FALSE)</f>
        <v>#N/A</v>
      </c>
      <c r="E35" s="130" t="e">
        <f>VLOOKUP(B35,'пр.взв'!B3:H114,5,FALSE)</f>
        <v>#N/A</v>
      </c>
      <c r="F35" s="104"/>
      <c r="G35" s="104"/>
      <c r="H35" s="106"/>
      <c r="I35" s="108"/>
      <c r="K35" s="110"/>
      <c r="L35" s="112" t="e">
        <f>VLOOKUP(K35,'пр.взв'!B7:F30,2,FALSE)</f>
        <v>#N/A</v>
      </c>
      <c r="M35" s="112" t="e">
        <f>VLOOKUP(K35,'пр.взв'!B3:H116,3,FALSE)</f>
        <v>#N/A</v>
      </c>
      <c r="N35" s="112" t="e">
        <f>VLOOKUP(K35,'пр.взв'!B3:H116,5,FALSE)</f>
        <v>#N/A</v>
      </c>
      <c r="O35" s="104"/>
      <c r="P35" s="104"/>
      <c r="Q35" s="106"/>
      <c r="R35" s="108"/>
    </row>
    <row r="36" spans="1:18" ht="13.5" thickBot="1">
      <c r="A36" s="132"/>
      <c r="B36" s="111"/>
      <c r="C36" s="113"/>
      <c r="D36" s="131"/>
      <c r="E36" s="131"/>
      <c r="F36" s="105"/>
      <c r="G36" s="105"/>
      <c r="H36" s="107"/>
      <c r="I36" s="109"/>
      <c r="K36" s="111"/>
      <c r="L36" s="114"/>
      <c r="M36" s="114"/>
      <c r="N36" s="114"/>
      <c r="O36" s="105"/>
      <c r="P36" s="105"/>
      <c r="Q36" s="107"/>
      <c r="R36" s="109"/>
    </row>
    <row r="37" spans="1:18" ht="12.75">
      <c r="A37" s="132"/>
      <c r="B37" s="119"/>
      <c r="C37" s="120" t="e">
        <f>VLOOKUP(B37,'пр.взв'!B7:F30,2,FALSE)</f>
        <v>#N/A</v>
      </c>
      <c r="D37" s="133" t="e">
        <f>VLOOKUP(B37,'пр.взв'!B3:G117,3,FALSE)</f>
        <v>#N/A</v>
      </c>
      <c r="E37" s="133" t="e">
        <f>VLOOKUP(B37,'пр.взв'!B7:H117,5,FALSE)</f>
        <v>#N/A</v>
      </c>
      <c r="F37" s="116"/>
      <c r="G37" s="116"/>
      <c r="H37" s="117"/>
      <c r="I37" s="118"/>
      <c r="K37" s="119"/>
      <c r="L37" s="120" t="e">
        <f>VLOOKUP(K37,'пр.взв'!B7:F30,2,FALSE)</f>
        <v>#N/A</v>
      </c>
      <c r="M37" s="120" t="e">
        <f>VLOOKUP(K37,'пр.взв'!B3:H118,3,FALSE)</f>
        <v>#N/A</v>
      </c>
      <c r="N37" s="120" t="e">
        <f>VLOOKUP(K37,'пр.взв'!B3:H118,5,FALSE)</f>
        <v>#N/A</v>
      </c>
      <c r="O37" s="116"/>
      <c r="P37" s="116"/>
      <c r="Q37" s="117"/>
      <c r="R37" s="118"/>
    </row>
    <row r="38" spans="1:18" ht="12.75">
      <c r="A38" s="132"/>
      <c r="B38" s="110"/>
      <c r="C38" s="114"/>
      <c r="D38" s="130"/>
      <c r="E38" s="130"/>
      <c r="F38" s="104"/>
      <c r="G38" s="104"/>
      <c r="H38" s="106"/>
      <c r="I38" s="108"/>
      <c r="K38" s="110"/>
      <c r="L38" s="114"/>
      <c r="M38" s="114"/>
      <c r="N38" s="114"/>
      <c r="O38" s="104"/>
      <c r="P38" s="104"/>
      <c r="Q38" s="106"/>
      <c r="R38" s="108"/>
    </row>
    <row r="39" spans="1:18" ht="12.75">
      <c r="A39" s="132"/>
      <c r="B39" s="110"/>
      <c r="C39" s="112" t="e">
        <f>VLOOKUP(B39,'пр.взв'!B7:F30,2,FALSE)</f>
        <v>#N/A</v>
      </c>
      <c r="D39" s="130" t="e">
        <f>VLOOKUP(B39,'пр.взв'!B3:H118,3,FALSE)</f>
        <v>#N/A</v>
      </c>
      <c r="E39" s="130" t="e">
        <f>VLOOKUP(B39,'пр.взв'!B3:H118,5,FALSE)</f>
        <v>#N/A</v>
      </c>
      <c r="F39" s="104"/>
      <c r="G39" s="104"/>
      <c r="H39" s="106"/>
      <c r="I39" s="108"/>
      <c r="K39" s="110"/>
      <c r="L39" s="112" t="e">
        <f>VLOOKUP(K39,'пр.взв'!B7:F30,2,FALSE)</f>
        <v>#N/A</v>
      </c>
      <c r="M39" s="112" t="e">
        <f>VLOOKUP(K39,'пр.взв'!B3:H120,3,FALSE)</f>
        <v>#N/A</v>
      </c>
      <c r="N39" s="112" t="e">
        <f>VLOOKUP(K39,'пр.взв'!B3:H120,5,FALSE)</f>
        <v>#N/A</v>
      </c>
      <c r="O39" s="104"/>
      <c r="P39" s="104"/>
      <c r="Q39" s="106"/>
      <c r="R39" s="108"/>
    </row>
    <row r="40" spans="1:18" ht="13.5" thickBot="1">
      <c r="A40" s="132"/>
      <c r="B40" s="111"/>
      <c r="C40" s="113"/>
      <c r="D40" s="131"/>
      <c r="E40" s="131"/>
      <c r="F40" s="105"/>
      <c r="G40" s="105"/>
      <c r="H40" s="107"/>
      <c r="I40" s="109"/>
      <c r="K40" s="111"/>
      <c r="L40" s="114"/>
      <c r="M40" s="114"/>
      <c r="N40" s="114"/>
      <c r="O40" s="105"/>
      <c r="P40" s="105"/>
      <c r="Q40" s="107"/>
      <c r="R40" s="109"/>
    </row>
    <row r="41" spans="1:18" ht="12.75">
      <c r="A41" s="132"/>
      <c r="B41" s="119"/>
      <c r="C41" s="120" t="e">
        <f>VLOOKUP(B41,'пр.взв'!B7:F30,2,FALSE)</f>
        <v>#N/A</v>
      </c>
      <c r="D41" s="133" t="e">
        <f>VLOOKUP(B41,'пр.взв'!B3:G121,3,FALSE)</f>
        <v>#N/A</v>
      </c>
      <c r="E41" s="133" t="e">
        <f>VLOOKUP(B41,'пр.взв'!B4:H121,5,FALSE)</f>
        <v>#N/A</v>
      </c>
      <c r="F41" s="116"/>
      <c r="G41" s="116"/>
      <c r="H41" s="117"/>
      <c r="I41" s="118"/>
      <c r="K41" s="119"/>
      <c r="L41" s="120" t="e">
        <f>VLOOKUP(K41,'пр.взв'!B7:F30,2,FALSE)</f>
        <v>#N/A</v>
      </c>
      <c r="M41" s="120" t="e">
        <f>VLOOKUP(K41,'пр.взв'!B4:H122,3,FALSE)</f>
        <v>#N/A</v>
      </c>
      <c r="N41" s="120" t="e">
        <f>VLOOKUP(K41,'пр.взв'!B4:H122,5,FALSE)</f>
        <v>#N/A</v>
      </c>
      <c r="O41" s="116"/>
      <c r="P41" s="116"/>
      <c r="Q41" s="117"/>
      <c r="R41" s="118"/>
    </row>
    <row r="42" spans="1:18" ht="12.75">
      <c r="A42" s="132"/>
      <c r="B42" s="110"/>
      <c r="C42" s="114"/>
      <c r="D42" s="130"/>
      <c r="E42" s="130"/>
      <c r="F42" s="104"/>
      <c r="G42" s="104"/>
      <c r="H42" s="106"/>
      <c r="I42" s="108"/>
      <c r="K42" s="110"/>
      <c r="L42" s="114"/>
      <c r="M42" s="114"/>
      <c r="N42" s="114"/>
      <c r="O42" s="104"/>
      <c r="P42" s="104"/>
      <c r="Q42" s="106"/>
      <c r="R42" s="108"/>
    </row>
    <row r="43" spans="1:18" ht="12.75">
      <c r="A43" s="132"/>
      <c r="B43" s="110"/>
      <c r="C43" s="112" t="e">
        <f>VLOOKUP(B43,'пр.взв'!B7:F30,2,FALSE)</f>
        <v>#N/A</v>
      </c>
      <c r="D43" s="130" t="e">
        <f>VLOOKUP(B43,'пр.взв'!B3:H122,3,FALSE)</f>
        <v>#N/A</v>
      </c>
      <c r="E43" s="130" t="e">
        <f>VLOOKUP(B43,'пр.взв'!B4:H122,5,FALSE)</f>
        <v>#N/A</v>
      </c>
      <c r="F43" s="104"/>
      <c r="G43" s="104"/>
      <c r="H43" s="106"/>
      <c r="I43" s="108"/>
      <c r="K43" s="110"/>
      <c r="L43" s="112" t="e">
        <f>VLOOKUP(K43,'пр.взв'!B7:G30,2,FALSE)</f>
        <v>#N/A</v>
      </c>
      <c r="M43" s="112" t="e">
        <f>VLOOKUP(K43,'пр.взв'!B4:H124,3,FALSE)</f>
        <v>#N/A</v>
      </c>
      <c r="N43" s="112" t="e">
        <f>VLOOKUP(K43,'пр.взв'!B4:H124,5,FALSE)</f>
        <v>#N/A</v>
      </c>
      <c r="O43" s="104"/>
      <c r="P43" s="104"/>
      <c r="Q43" s="106"/>
      <c r="R43" s="108"/>
    </row>
    <row r="44" spans="1:18" ht="13.5" thickBot="1">
      <c r="A44" s="132"/>
      <c r="B44" s="111"/>
      <c r="C44" s="113"/>
      <c r="D44" s="131"/>
      <c r="E44" s="131"/>
      <c r="F44" s="105"/>
      <c r="G44" s="105"/>
      <c r="H44" s="107"/>
      <c r="I44" s="109"/>
      <c r="K44" s="111"/>
      <c r="L44" s="114"/>
      <c r="M44" s="114"/>
      <c r="N44" s="114"/>
      <c r="O44" s="105"/>
      <c r="P44" s="105"/>
      <c r="Q44" s="107"/>
      <c r="R44" s="109"/>
    </row>
    <row r="45" spans="1:18" ht="12.75">
      <c r="A45" s="132"/>
      <c r="B45" s="119"/>
      <c r="C45" s="120" t="e">
        <f>VLOOKUP(B45,'пр.взв'!B7:F30,2,FALSE)</f>
        <v>#N/A</v>
      </c>
      <c r="D45" s="133" t="e">
        <f>VLOOKUP(B45,'пр.взв'!B7:G125,3,FALSE)</f>
        <v>#N/A</v>
      </c>
      <c r="E45" s="133" t="e">
        <f>VLOOKUP(B45,'пр.взв'!B4:H125,5,FALSE)</f>
        <v>#N/A</v>
      </c>
      <c r="F45" s="116"/>
      <c r="G45" s="116"/>
      <c r="H45" s="117"/>
      <c r="I45" s="118"/>
      <c r="K45" s="119"/>
      <c r="L45" s="120" t="e">
        <f>VLOOKUP(K45,'пр.взв'!B7:F30,2,FALSE)</f>
        <v>#N/A</v>
      </c>
      <c r="M45" s="120" t="e">
        <f>VLOOKUP(K45,'пр.взв'!B4:H126,3,FALSE)</f>
        <v>#N/A</v>
      </c>
      <c r="N45" s="120" t="e">
        <f>VLOOKUP(K45,'пр.взв'!B4:H126,5,FALSE)</f>
        <v>#N/A</v>
      </c>
      <c r="O45" s="116"/>
      <c r="P45" s="116"/>
      <c r="Q45" s="117"/>
      <c r="R45" s="118"/>
    </row>
    <row r="46" spans="1:18" ht="12.75">
      <c r="A46" s="132"/>
      <c r="B46" s="110"/>
      <c r="C46" s="114"/>
      <c r="D46" s="130"/>
      <c r="E46" s="130"/>
      <c r="F46" s="104"/>
      <c r="G46" s="104"/>
      <c r="H46" s="106"/>
      <c r="I46" s="108"/>
      <c r="K46" s="110"/>
      <c r="L46" s="114"/>
      <c r="M46" s="114"/>
      <c r="N46" s="114"/>
      <c r="O46" s="104"/>
      <c r="P46" s="104"/>
      <c r="Q46" s="106"/>
      <c r="R46" s="108"/>
    </row>
    <row r="47" spans="1:18" ht="12.75">
      <c r="A47" s="132"/>
      <c r="B47" s="110"/>
      <c r="C47" s="112" t="e">
        <f>VLOOKUP(B47,'пр.взв'!B7:F30,2,FALSE)</f>
        <v>#N/A</v>
      </c>
      <c r="D47" s="130" t="e">
        <f>VLOOKUP(B47,'пр.взв'!B7:H126,3,FALSE)</f>
        <v>#N/A</v>
      </c>
      <c r="E47" s="130" t="e">
        <f>VLOOKUP(B47,'пр.взв'!B4:H126,5,FALSE)</f>
        <v>#N/A</v>
      </c>
      <c r="F47" s="104"/>
      <c r="G47" s="104"/>
      <c r="H47" s="106"/>
      <c r="I47" s="108"/>
      <c r="K47" s="110"/>
      <c r="L47" s="112" t="e">
        <f>VLOOKUP(K47,'пр.взв'!B7:F30,2,FALSE)</f>
        <v>#N/A</v>
      </c>
      <c r="M47" s="112" t="e">
        <f>VLOOKUP(K47,'пр.взв'!B4:H128,3,FALSE)</f>
        <v>#N/A</v>
      </c>
      <c r="N47" s="112" t="e">
        <f>VLOOKUP(K47,'пр.взв'!B4:H128,5,FALSE)</f>
        <v>#N/A</v>
      </c>
      <c r="O47" s="104"/>
      <c r="P47" s="104"/>
      <c r="Q47" s="106"/>
      <c r="R47" s="108"/>
    </row>
    <row r="48" spans="1:18" ht="13.5" thickBot="1">
      <c r="A48" s="132"/>
      <c r="B48" s="111"/>
      <c r="C48" s="113"/>
      <c r="D48" s="131"/>
      <c r="E48" s="131"/>
      <c r="F48" s="105"/>
      <c r="G48" s="105"/>
      <c r="H48" s="107"/>
      <c r="I48" s="109"/>
      <c r="K48" s="111"/>
      <c r="L48" s="114"/>
      <c r="M48" s="114"/>
      <c r="N48" s="114"/>
      <c r="O48" s="105"/>
      <c r="P48" s="105"/>
      <c r="Q48" s="107"/>
      <c r="R48" s="109"/>
    </row>
    <row r="49" spans="1:18" ht="12.75">
      <c r="A49" s="132"/>
      <c r="B49" s="119"/>
      <c r="C49" s="120" t="e">
        <f>VLOOKUP(B49,'пр.взв'!B3:F30,2,FALSE)</f>
        <v>#N/A</v>
      </c>
      <c r="D49" s="133" t="e">
        <f>VLOOKUP(B49,'пр.взв'!B5:G129,3,FALSE)</f>
        <v>#N/A</v>
      </c>
      <c r="E49" s="133" t="e">
        <f>VLOOKUP(B49,'пр.взв'!B4:H129,5,FALSE)</f>
        <v>#N/A</v>
      </c>
      <c r="F49" s="116"/>
      <c r="G49" s="116"/>
      <c r="H49" s="117"/>
      <c r="I49" s="118"/>
      <c r="K49" s="119"/>
      <c r="L49" s="120" t="e">
        <f>VLOOKUP(K49,'пр.взв'!B7:F30,2,FALSE)</f>
        <v>#N/A</v>
      </c>
      <c r="M49" s="120" t="e">
        <f>VLOOKUP(K49,'пр.взв'!B5:H130,3,FALSE)</f>
        <v>#N/A</v>
      </c>
      <c r="N49" s="120" t="e">
        <f>VLOOKUP(K49,'пр.взв'!B5:H130,5,FALSE)</f>
        <v>#N/A</v>
      </c>
      <c r="O49" s="116"/>
      <c r="P49" s="116"/>
      <c r="Q49" s="117"/>
      <c r="R49" s="118"/>
    </row>
    <row r="50" spans="1:18" ht="12.75">
      <c r="A50" s="132"/>
      <c r="B50" s="110"/>
      <c r="C50" s="114"/>
      <c r="D50" s="130"/>
      <c r="E50" s="130"/>
      <c r="F50" s="104"/>
      <c r="G50" s="104"/>
      <c r="H50" s="106"/>
      <c r="I50" s="108"/>
      <c r="K50" s="110"/>
      <c r="L50" s="114"/>
      <c r="M50" s="114"/>
      <c r="N50" s="114"/>
      <c r="O50" s="104"/>
      <c r="P50" s="104"/>
      <c r="Q50" s="106"/>
      <c r="R50" s="108"/>
    </row>
    <row r="51" spans="1:18" ht="12.75">
      <c r="A51" s="132"/>
      <c r="B51" s="110"/>
      <c r="C51" s="112" t="e">
        <f>VLOOKUP(B51,'пр.взв'!B7:F30,2,FALSE)</f>
        <v>#N/A</v>
      </c>
      <c r="D51" s="130" t="e">
        <f>VLOOKUP(B51,'пр.взв'!B5:H130,3,FALSE)</f>
        <v>#N/A</v>
      </c>
      <c r="E51" s="130" t="e">
        <f>VLOOKUP(B51,'пр.взв'!B5:H130,,FALSE)</f>
        <v>#N/A</v>
      </c>
      <c r="F51" s="104"/>
      <c r="G51" s="104"/>
      <c r="H51" s="106"/>
      <c r="I51" s="108"/>
      <c r="K51" s="110"/>
      <c r="L51" s="112" t="e">
        <f>VLOOKUP(K51,'пр.взв'!B7:F30,2,FALSE)</f>
        <v>#N/A</v>
      </c>
      <c r="M51" s="112" t="e">
        <f>VLOOKUP(K51,'пр.взв'!B5:H132,3,FALSE)</f>
        <v>#N/A</v>
      </c>
      <c r="N51" s="112" t="e">
        <f>VLOOKUP(K51,'пр.взв'!B5:H132,5,FALSE)</f>
        <v>#N/A</v>
      </c>
      <c r="O51" s="104"/>
      <c r="P51" s="104"/>
      <c r="Q51" s="106"/>
      <c r="R51" s="108"/>
    </row>
    <row r="52" spans="1:18" ht="13.5" thickBot="1">
      <c r="A52" s="132"/>
      <c r="B52" s="111"/>
      <c r="C52" s="113"/>
      <c r="D52" s="131"/>
      <c r="E52" s="131"/>
      <c r="F52" s="105"/>
      <c r="G52" s="105"/>
      <c r="H52" s="107"/>
      <c r="I52" s="109"/>
      <c r="K52" s="111"/>
      <c r="L52" s="114"/>
      <c r="M52" s="114"/>
      <c r="N52" s="114"/>
      <c r="O52" s="105"/>
      <c r="P52" s="105"/>
      <c r="Q52" s="107"/>
      <c r="R52" s="109"/>
    </row>
    <row r="53" spans="1:18" ht="12.75">
      <c r="A53" s="132"/>
      <c r="B53" s="119"/>
      <c r="C53" s="120" t="e">
        <f>VLOOKUP(B53,'пр.взв'!B7:F30,2,FALSE)</f>
        <v>#N/A</v>
      </c>
      <c r="D53" s="133" t="e">
        <f>VLOOKUP(B53,'пр.взв'!B5:G133,3,FALSE)</f>
        <v>#N/A</v>
      </c>
      <c r="E53" s="133" t="e">
        <f>VLOOKUP(B53,'пр.взв'!B5:H133,5,FALSE)</f>
        <v>#N/A</v>
      </c>
      <c r="F53" s="116"/>
      <c r="G53" s="116"/>
      <c r="H53" s="117"/>
      <c r="I53" s="118"/>
      <c r="K53" s="119"/>
      <c r="L53" s="120" t="e">
        <f>VLOOKUP(K53,'пр.взв'!B7:F30,2,FALSE)</f>
        <v>#N/A</v>
      </c>
      <c r="M53" s="120" t="e">
        <f>VLOOKUP(K53,'пр.взв'!B5:H134,3,FALSE)</f>
        <v>#N/A</v>
      </c>
      <c r="N53" s="120" t="e">
        <f>VLOOKUP(K53,'пр.взв'!B5:H134,5,FALSE)</f>
        <v>#N/A</v>
      </c>
      <c r="O53" s="116"/>
      <c r="P53" s="116"/>
      <c r="Q53" s="117"/>
      <c r="R53" s="118"/>
    </row>
    <row r="54" spans="1:18" ht="12.75">
      <c r="A54" s="132"/>
      <c r="B54" s="110"/>
      <c r="C54" s="114"/>
      <c r="D54" s="130"/>
      <c r="E54" s="130"/>
      <c r="F54" s="104"/>
      <c r="G54" s="104"/>
      <c r="H54" s="106"/>
      <c r="I54" s="108"/>
      <c r="K54" s="110"/>
      <c r="L54" s="114"/>
      <c r="M54" s="114"/>
      <c r="N54" s="114"/>
      <c r="O54" s="104"/>
      <c r="P54" s="104"/>
      <c r="Q54" s="106"/>
      <c r="R54" s="108"/>
    </row>
    <row r="55" spans="1:18" ht="12.75">
      <c r="A55" s="132"/>
      <c r="B55" s="110"/>
      <c r="C55" s="112" t="e">
        <f>VLOOKUP(B55,'пр.взв'!B7:F30,2,FALSE)</f>
        <v>#N/A</v>
      </c>
      <c r="D55" s="130" t="e">
        <f>VLOOKUP(B55,'пр.взв'!B5:H134,3,FALSE)</f>
        <v>#N/A</v>
      </c>
      <c r="E55" s="130" t="e">
        <f>VLOOKUP(B55,'пр.взв'!B5:H134,5,FALSE)</f>
        <v>#N/A</v>
      </c>
      <c r="F55" s="104"/>
      <c r="G55" s="104"/>
      <c r="H55" s="106"/>
      <c r="I55" s="108"/>
      <c r="K55" s="110"/>
      <c r="L55" s="112" t="e">
        <f>VLOOKUP(K55,'пр.взв'!B7:F30,2,FALSE)</f>
        <v>#N/A</v>
      </c>
      <c r="M55" s="112" t="e">
        <f>VLOOKUP(K55,'пр.взв'!B5:H136,3,FALSE)</f>
        <v>#N/A</v>
      </c>
      <c r="N55" s="112" t="e">
        <f>VLOOKUP(K55,'пр.взв'!B5:H136,5,FALSE)</f>
        <v>#N/A</v>
      </c>
      <c r="O55" s="104"/>
      <c r="P55" s="104"/>
      <c r="Q55" s="106"/>
      <c r="R55" s="108"/>
    </row>
    <row r="56" spans="1:18" ht="13.5" thickBot="1">
      <c r="A56" s="132"/>
      <c r="B56" s="111"/>
      <c r="C56" s="113"/>
      <c r="D56" s="131"/>
      <c r="E56" s="131"/>
      <c r="F56" s="105"/>
      <c r="G56" s="105"/>
      <c r="H56" s="107"/>
      <c r="I56" s="109"/>
      <c r="K56" s="111"/>
      <c r="L56" s="114"/>
      <c r="M56" s="114"/>
      <c r="N56" s="114"/>
      <c r="O56" s="105"/>
      <c r="P56" s="105"/>
      <c r="Q56" s="107"/>
      <c r="R56" s="109"/>
    </row>
    <row r="57" spans="1:18" ht="12.75">
      <c r="A57" s="132"/>
      <c r="B57" s="119"/>
      <c r="C57" s="120" t="e">
        <f>VLOOKUP(B57,'пр.взв'!B7:F30,2,FALSE)</f>
        <v>#N/A</v>
      </c>
      <c r="D57" s="133" t="e">
        <f>VLOOKUP(B57,'пр.взв'!B5:G137,3,FALSE)</f>
        <v>#N/A</v>
      </c>
      <c r="E57" s="133" t="e">
        <f>VLOOKUP(B57,'пр.взв'!B5:H137,5,FALSE)</f>
        <v>#N/A</v>
      </c>
      <c r="F57" s="115"/>
      <c r="G57" s="116"/>
      <c r="H57" s="117"/>
      <c r="I57" s="118"/>
      <c r="K57" s="119"/>
      <c r="L57" s="120" t="e">
        <f>VLOOKUP(K57,'пр.взв'!B7:F30,2,FALSE)</f>
        <v>#N/A</v>
      </c>
      <c r="M57" s="120" t="e">
        <f>VLOOKUP(K57,'пр.взв'!B5:H138,3,FALSE)</f>
        <v>#N/A</v>
      </c>
      <c r="N57" s="120" t="e">
        <f>VLOOKUP(K57,'пр.взв'!B5:H138,5,FALSE)</f>
        <v>#N/A</v>
      </c>
      <c r="O57" s="115"/>
      <c r="P57" s="116"/>
      <c r="Q57" s="117"/>
      <c r="R57" s="118"/>
    </row>
    <row r="58" spans="1:18" ht="12.75">
      <c r="A58" s="132"/>
      <c r="B58" s="110"/>
      <c r="C58" s="114"/>
      <c r="D58" s="130"/>
      <c r="E58" s="130"/>
      <c r="F58" s="102"/>
      <c r="G58" s="104"/>
      <c r="H58" s="106"/>
      <c r="I58" s="108"/>
      <c r="K58" s="110"/>
      <c r="L58" s="114"/>
      <c r="M58" s="114"/>
      <c r="N58" s="114"/>
      <c r="O58" s="102"/>
      <c r="P58" s="104"/>
      <c r="Q58" s="106"/>
      <c r="R58" s="108"/>
    </row>
    <row r="59" spans="1:18" ht="12.75">
      <c r="A59" s="132"/>
      <c r="B59" s="110"/>
      <c r="C59" s="112" t="e">
        <f>VLOOKUP(B59,'пр.взв'!B7:F30,2,FALSE)</f>
        <v>#N/A</v>
      </c>
      <c r="D59" s="130" t="e">
        <f>VLOOKUP(B59,'пр.взв'!B5:H138,3,FALSE)</f>
        <v>#N/A</v>
      </c>
      <c r="E59" s="130" t="e">
        <f>VLOOKUP(B59,'пр.взв'!B5:H138,5,FALSE)</f>
        <v>#N/A</v>
      </c>
      <c r="F59" s="102"/>
      <c r="G59" s="104"/>
      <c r="H59" s="106"/>
      <c r="I59" s="108"/>
      <c r="K59" s="110"/>
      <c r="L59" s="112" t="e">
        <f>VLOOKUP(K59,'пр.взв'!B7:F30,2,FALSE)</f>
        <v>#N/A</v>
      </c>
      <c r="M59" s="114" t="e">
        <f>VLOOKUP(K59,'пр.взв'!B5:H140,3,FALSE)</f>
        <v>#N/A</v>
      </c>
      <c r="N59" s="114" t="e">
        <f>VLOOKUP(K59,'пр.взв'!B5:H140,5,FALSE)</f>
        <v>#N/A</v>
      </c>
      <c r="O59" s="102"/>
      <c r="P59" s="104"/>
      <c r="Q59" s="106"/>
      <c r="R59" s="108"/>
    </row>
    <row r="60" spans="1:18" ht="13.5" thickBot="1">
      <c r="A60" s="132"/>
      <c r="B60" s="111"/>
      <c r="C60" s="113"/>
      <c r="D60" s="131"/>
      <c r="E60" s="131"/>
      <c r="F60" s="103"/>
      <c r="G60" s="105"/>
      <c r="H60" s="107"/>
      <c r="I60" s="109"/>
      <c r="K60" s="111"/>
      <c r="L60" s="113"/>
      <c r="M60" s="113"/>
      <c r="N60" s="113"/>
      <c r="O60" s="103"/>
      <c r="P60" s="105"/>
      <c r="Q60" s="107"/>
      <c r="R60" s="10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H39:H40"/>
    <mergeCell ref="B43:B44"/>
    <mergeCell ref="C43:C44"/>
    <mergeCell ref="D43:D44"/>
    <mergeCell ref="E43:E44"/>
    <mergeCell ref="H27:H28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29:H30"/>
    <mergeCell ref="I29:I30"/>
    <mergeCell ref="D31:D32"/>
    <mergeCell ref="G31:G32"/>
    <mergeCell ref="H31:H32"/>
    <mergeCell ref="I31:I3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E35:E36"/>
    <mergeCell ref="B55:B56"/>
    <mergeCell ref="C55:C56"/>
    <mergeCell ref="D55:D56"/>
    <mergeCell ref="E55:E56"/>
    <mergeCell ref="E41:E42"/>
    <mergeCell ref="E45:E46"/>
    <mergeCell ref="B45:B46"/>
    <mergeCell ref="C45:C46"/>
    <mergeCell ref="B39:B40"/>
    <mergeCell ref="F33:F34"/>
    <mergeCell ref="G33:G34"/>
    <mergeCell ref="H33:H34"/>
    <mergeCell ref="I33:I34"/>
    <mergeCell ref="H37:H38"/>
    <mergeCell ref="I37:I38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B47:B48"/>
    <mergeCell ref="C47:C48"/>
    <mergeCell ref="D47:D48"/>
    <mergeCell ref="E47:E48"/>
    <mergeCell ref="B49:B50"/>
    <mergeCell ref="C49:C50"/>
    <mergeCell ref="D49:D50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90"/>
  <sheetViews>
    <sheetView tabSelected="1" view="pageBreakPreview" zoomScale="6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:C5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7" width="4.57421875" style="0" customWidth="1"/>
    <col min="8" max="8" width="4.140625" style="0" customWidth="1"/>
    <col min="9" max="9" width="4.7109375" style="0" customWidth="1"/>
    <col min="10" max="10" width="4.00390625" style="0" customWidth="1"/>
    <col min="11" max="11" width="5.28125" style="0" customWidth="1"/>
    <col min="12" max="12" width="4.140625" style="0" customWidth="1"/>
    <col min="13" max="13" width="2.57421875" style="0" customWidth="1"/>
    <col min="14" max="14" width="4.421875" style="0" customWidth="1"/>
    <col min="15" max="15" width="4.7109375" style="0" customWidth="1"/>
    <col min="16" max="16" width="4.28125" style="0" customWidth="1"/>
    <col min="17" max="25" width="2.57421875" style="0" customWidth="1"/>
    <col min="26" max="26" width="4.574218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03" t="s">
        <v>38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1:28" ht="24.75" customHeight="1" thickBot="1">
      <c r="A2" s="25"/>
      <c r="B2" s="209" t="s">
        <v>39</v>
      </c>
      <c r="C2" s="210"/>
      <c r="D2" s="210"/>
      <c r="E2" s="210"/>
      <c r="F2" s="210"/>
      <c r="G2" s="210"/>
      <c r="H2" s="210"/>
      <c r="I2" s="210"/>
      <c r="J2" s="210"/>
      <c r="K2" s="196" t="str">
        <f>HYPERLINK('[1]реквизиты'!$A$2)</f>
        <v>XXIV традиционный Всероссийский турнир по борьбе самбо на "Кубок Александра Невского" 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8"/>
    </row>
    <row r="3" spans="1:30" ht="20.25" customHeight="1" thickBot="1">
      <c r="A3" s="26"/>
      <c r="B3" s="207" t="str">
        <f>HYPERLINK('[1]реквизиты'!$A$3)</f>
        <v>05-07.12.2012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8"/>
      <c r="X3" s="204" t="str">
        <f>HYPERLINK('пр.взв'!D4)</f>
        <v>В.к.    57    кг.</v>
      </c>
      <c r="Y3" s="205"/>
      <c r="Z3" s="205"/>
      <c r="AA3" s="205"/>
      <c r="AB3" s="206"/>
      <c r="AC3" s="16"/>
      <c r="AD3" s="16"/>
    </row>
    <row r="4" spans="1:34" ht="14.25" customHeight="1" thickBot="1">
      <c r="A4" s="171"/>
      <c r="B4" s="176" t="s">
        <v>4</v>
      </c>
      <c r="C4" s="178" t="s">
        <v>2</v>
      </c>
      <c r="D4" s="188" t="s">
        <v>3</v>
      </c>
      <c r="E4" s="190" t="s">
        <v>40</v>
      </c>
      <c r="F4" s="192" t="s">
        <v>5</v>
      </c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4"/>
      <c r="Y4" s="195"/>
      <c r="Z4" s="199" t="s">
        <v>6</v>
      </c>
      <c r="AA4" s="201" t="s">
        <v>43</v>
      </c>
      <c r="AB4" s="167" t="s">
        <v>21</v>
      </c>
      <c r="AC4" s="16"/>
      <c r="AD4" s="16"/>
      <c r="AH4" s="27"/>
    </row>
    <row r="5" spans="1:33" ht="15" customHeight="1" thickBot="1">
      <c r="A5" s="171"/>
      <c r="B5" s="177"/>
      <c r="C5" s="179"/>
      <c r="D5" s="189"/>
      <c r="E5" s="191"/>
      <c r="F5" s="174">
        <v>1</v>
      </c>
      <c r="G5" s="173"/>
      <c r="H5" s="174">
        <v>2</v>
      </c>
      <c r="I5" s="175"/>
      <c r="J5" s="172">
        <v>3</v>
      </c>
      <c r="K5" s="173"/>
      <c r="L5" s="174">
        <v>4</v>
      </c>
      <c r="M5" s="175"/>
      <c r="N5" s="172">
        <v>5</v>
      </c>
      <c r="O5" s="173"/>
      <c r="P5" s="174">
        <v>6</v>
      </c>
      <c r="Q5" s="175"/>
      <c r="R5" s="172">
        <v>7</v>
      </c>
      <c r="S5" s="173"/>
      <c r="T5" s="174">
        <v>8</v>
      </c>
      <c r="U5" s="175"/>
      <c r="V5" s="174">
        <v>9</v>
      </c>
      <c r="W5" s="175"/>
      <c r="X5" s="174">
        <v>10</v>
      </c>
      <c r="Y5" s="175"/>
      <c r="Z5" s="200"/>
      <c r="AA5" s="202"/>
      <c r="AB5" s="168"/>
      <c r="AC5" s="38"/>
      <c r="AD5" s="38"/>
      <c r="AE5" s="29"/>
      <c r="AF5" s="29"/>
      <c r="AG5" s="3"/>
    </row>
    <row r="6" spans="1:34" ht="10.5" customHeight="1">
      <c r="A6" s="162"/>
      <c r="B6" s="164">
        <v>1</v>
      </c>
      <c r="C6" s="165" t="str">
        <f>VLOOKUP(B6,'пр.взв'!B7:F30,2,FALSE)</f>
        <v>Климовицкий Дмитрий Александрович</v>
      </c>
      <c r="D6" s="126" t="str">
        <f>VLOOKUP(B6,'пр.взв'!B7:G30,3,FALSE)</f>
        <v>13.08.1994,кмс</v>
      </c>
      <c r="E6" s="126" t="str">
        <f>VLOOKUP(B6,'пр.взв'!B7:H30,5,FALSE)</f>
        <v>Москва</v>
      </c>
      <c r="F6" s="187">
        <v>2</v>
      </c>
      <c r="G6" s="55">
        <v>1</v>
      </c>
      <c r="H6" s="170">
        <v>3</v>
      </c>
      <c r="I6" s="55">
        <v>3</v>
      </c>
      <c r="J6" s="170">
        <v>4</v>
      </c>
      <c r="K6" s="55">
        <v>4</v>
      </c>
      <c r="L6" s="170"/>
      <c r="M6" s="55"/>
      <c r="N6" s="170"/>
      <c r="O6" s="55"/>
      <c r="P6" s="170"/>
      <c r="Q6" s="55"/>
      <c r="R6" s="170"/>
      <c r="S6" s="55"/>
      <c r="T6" s="170"/>
      <c r="U6" s="55"/>
      <c r="V6" s="170"/>
      <c r="W6" s="55"/>
      <c r="X6" s="170"/>
      <c r="Y6" s="55"/>
      <c r="Z6" s="158">
        <v>3</v>
      </c>
      <c r="AA6" s="143">
        <f>SUM(G6+I6+K6+M6+O6+Q6+S6+U6+W6+Y6)</f>
        <v>8</v>
      </c>
      <c r="AB6" s="143">
        <v>9</v>
      </c>
      <c r="AC6" s="36"/>
      <c r="AD6" s="36"/>
      <c r="AE6" s="36"/>
      <c r="AF6" s="36"/>
      <c r="AG6" s="36"/>
      <c r="AH6" s="36"/>
    </row>
    <row r="7" spans="1:34" ht="10.5" customHeight="1" thickBot="1">
      <c r="A7" s="169"/>
      <c r="B7" s="161"/>
      <c r="C7" s="166"/>
      <c r="D7" s="180"/>
      <c r="E7" s="180"/>
      <c r="F7" s="186"/>
      <c r="G7" s="24"/>
      <c r="H7" s="170"/>
      <c r="I7" s="24"/>
      <c r="J7" s="170"/>
      <c r="K7" s="24" t="s">
        <v>95</v>
      </c>
      <c r="L7" s="170"/>
      <c r="M7" s="24"/>
      <c r="N7" s="170"/>
      <c r="O7" s="24"/>
      <c r="P7" s="170"/>
      <c r="Q7" s="24"/>
      <c r="R7" s="170"/>
      <c r="S7" s="24"/>
      <c r="T7" s="170"/>
      <c r="U7" s="24"/>
      <c r="V7" s="170"/>
      <c r="W7" s="24"/>
      <c r="X7" s="170"/>
      <c r="Y7" s="24"/>
      <c r="Z7" s="159"/>
      <c r="AA7" s="144"/>
      <c r="AB7" s="144"/>
      <c r="AC7" s="36"/>
      <c r="AD7" s="36"/>
      <c r="AE7" s="36"/>
      <c r="AF7" s="36"/>
      <c r="AG7" s="36"/>
      <c r="AH7" s="36"/>
    </row>
    <row r="8" spans="1:34" ht="10.5" customHeight="1" thickTop="1">
      <c r="A8" s="162"/>
      <c r="B8" s="152">
        <v>2</v>
      </c>
      <c r="C8" s="154" t="str">
        <f>VLOOKUP(B8,'пр.взв'!B9:F30,2,FALSE)</f>
        <v>Иванов Евгений Сергеевич</v>
      </c>
      <c r="D8" s="148" t="str">
        <f>VLOOKUP(B8,'пр.взв'!B9:G88,3,FALSE)</f>
        <v>22.05.1994,кмс</v>
      </c>
      <c r="E8" s="148" t="str">
        <f>VLOOKUP(B8,'пр.взв'!B9:H88,5,FALSE)</f>
        <v>Иваново</v>
      </c>
      <c r="F8" s="185">
        <v>1</v>
      </c>
      <c r="G8" s="22">
        <v>3</v>
      </c>
      <c r="H8" s="183">
        <v>5</v>
      </c>
      <c r="I8" s="22">
        <v>1</v>
      </c>
      <c r="J8" s="183">
        <v>3</v>
      </c>
      <c r="K8" s="22">
        <v>4</v>
      </c>
      <c r="L8" s="183"/>
      <c r="M8" s="22"/>
      <c r="N8" s="183"/>
      <c r="O8" s="22"/>
      <c r="P8" s="183"/>
      <c r="Q8" s="22"/>
      <c r="R8" s="183"/>
      <c r="S8" s="22"/>
      <c r="T8" s="183"/>
      <c r="U8" s="23"/>
      <c r="V8" s="183"/>
      <c r="W8" s="23"/>
      <c r="X8" s="183"/>
      <c r="Y8" s="23"/>
      <c r="Z8" s="158">
        <v>3</v>
      </c>
      <c r="AA8" s="143">
        <f>SUM(G8+I8+K8+M8+O8+Q8+S8+U8+W8+Y8)</f>
        <v>8</v>
      </c>
      <c r="AB8" s="143">
        <v>8</v>
      </c>
      <c r="AC8" s="36"/>
      <c r="AD8" s="36"/>
      <c r="AE8" s="36"/>
      <c r="AF8" s="36"/>
      <c r="AG8" s="36"/>
      <c r="AH8" s="36"/>
    </row>
    <row r="9" spans="1:34" ht="10.5" customHeight="1" thickBot="1">
      <c r="A9" s="163"/>
      <c r="B9" s="153"/>
      <c r="C9" s="155"/>
      <c r="D9" s="149"/>
      <c r="E9" s="149"/>
      <c r="F9" s="186"/>
      <c r="G9" s="20"/>
      <c r="H9" s="184"/>
      <c r="I9" s="20"/>
      <c r="J9" s="184"/>
      <c r="K9" s="20" t="s">
        <v>96</v>
      </c>
      <c r="L9" s="184"/>
      <c r="M9" s="20"/>
      <c r="N9" s="184"/>
      <c r="O9" s="20"/>
      <c r="P9" s="184"/>
      <c r="Q9" s="20"/>
      <c r="R9" s="184"/>
      <c r="S9" s="20"/>
      <c r="T9" s="184"/>
      <c r="U9" s="21"/>
      <c r="V9" s="184"/>
      <c r="W9" s="21"/>
      <c r="X9" s="184"/>
      <c r="Y9" s="21"/>
      <c r="Z9" s="159"/>
      <c r="AA9" s="144"/>
      <c r="AB9" s="144"/>
      <c r="AC9" s="36"/>
      <c r="AD9" s="36"/>
      <c r="AE9" s="36"/>
      <c r="AF9" s="36"/>
      <c r="AG9" s="36"/>
      <c r="AH9" s="36"/>
    </row>
    <row r="10" spans="1:34" ht="10.5" customHeight="1" thickTop="1">
      <c r="A10" s="17"/>
      <c r="B10" s="160">
        <v>3</v>
      </c>
      <c r="C10" s="154" t="str">
        <f>VLOOKUP(B10,'пр.взв'!B11:F30,2,FALSE)</f>
        <v>Павлов Николай Владимирович</v>
      </c>
      <c r="D10" s="156" t="str">
        <f>VLOOKUP(B10,'пр.взв'!B11:G90,3,FALSE)</f>
        <v>24.03.1992,мс</v>
      </c>
      <c r="E10" s="156" t="str">
        <f>VLOOKUP(B10,'пр.взв'!B1:H90,5,FALSE)</f>
        <v>Ярославль</v>
      </c>
      <c r="F10" s="181">
        <v>4</v>
      </c>
      <c r="G10" s="18">
        <v>1</v>
      </c>
      <c r="H10" s="150">
        <v>1</v>
      </c>
      <c r="I10" s="74">
        <v>2.5</v>
      </c>
      <c r="J10" s="150">
        <v>2</v>
      </c>
      <c r="K10" s="18">
        <v>0</v>
      </c>
      <c r="L10" s="150">
        <v>5</v>
      </c>
      <c r="M10" s="18">
        <v>1</v>
      </c>
      <c r="N10" s="150">
        <v>10</v>
      </c>
      <c r="O10" s="18">
        <v>4</v>
      </c>
      <c r="P10" s="150"/>
      <c r="Q10" s="18"/>
      <c r="R10" s="150"/>
      <c r="S10" s="18"/>
      <c r="T10" s="150"/>
      <c r="U10" s="19"/>
      <c r="V10" s="150"/>
      <c r="W10" s="19"/>
      <c r="X10" s="150"/>
      <c r="Y10" s="19"/>
      <c r="Z10" s="158"/>
      <c r="AA10" s="143">
        <f>SUM(G10+I10+K10+M10+O10+Q10+S10+U10+W10+Y10)</f>
        <v>8.5</v>
      </c>
      <c r="AB10" s="143">
        <v>3</v>
      </c>
      <c r="AC10" s="36"/>
      <c r="AD10" s="36"/>
      <c r="AE10" s="36"/>
      <c r="AF10" s="36"/>
      <c r="AG10" s="36"/>
      <c r="AH10" s="36"/>
    </row>
    <row r="11" spans="1:34" ht="10.5" customHeight="1" thickBot="1">
      <c r="A11" s="17"/>
      <c r="B11" s="161"/>
      <c r="C11" s="155"/>
      <c r="D11" s="157"/>
      <c r="E11" s="157"/>
      <c r="F11" s="182"/>
      <c r="G11" s="20"/>
      <c r="H11" s="151"/>
      <c r="I11" s="20"/>
      <c r="J11" s="151"/>
      <c r="K11" s="20" t="s">
        <v>96</v>
      </c>
      <c r="L11" s="151"/>
      <c r="M11" s="20"/>
      <c r="N11" s="151"/>
      <c r="O11" s="20" t="s">
        <v>97</v>
      </c>
      <c r="P11" s="151"/>
      <c r="Q11" s="20"/>
      <c r="R11" s="151"/>
      <c r="S11" s="20"/>
      <c r="T11" s="151"/>
      <c r="U11" s="21"/>
      <c r="V11" s="151"/>
      <c r="W11" s="21"/>
      <c r="X11" s="151"/>
      <c r="Y11" s="21"/>
      <c r="Z11" s="159"/>
      <c r="AA11" s="144"/>
      <c r="AB11" s="144"/>
      <c r="AC11" s="36"/>
      <c r="AD11" s="36"/>
      <c r="AE11" s="36"/>
      <c r="AF11" s="36"/>
      <c r="AG11" s="36"/>
      <c r="AH11" s="36"/>
    </row>
    <row r="12" spans="1:34" ht="10.5" customHeight="1" thickTop="1">
      <c r="A12" s="17"/>
      <c r="B12" s="152">
        <v>4</v>
      </c>
      <c r="C12" s="154" t="str">
        <f>VLOOKUP(B12,'пр.взв'!B13:F30,2,FALSE)</f>
        <v>Степанян Артем Валерьевич</v>
      </c>
      <c r="D12" s="156" t="str">
        <f>VLOOKUP(B12,'пр.взв'!B13:G92,3,FALSE)</f>
        <v>14.11.1992,кмс</v>
      </c>
      <c r="E12" s="148" t="str">
        <f>VLOOKUP(B12,'пр.взв'!B1:H92,5,FALSE)</f>
        <v>Владимир</v>
      </c>
      <c r="F12" s="181">
        <v>3</v>
      </c>
      <c r="G12" s="18">
        <v>3</v>
      </c>
      <c r="H12" s="150">
        <v>6</v>
      </c>
      <c r="I12" s="18">
        <v>0</v>
      </c>
      <c r="J12" s="150">
        <v>1</v>
      </c>
      <c r="K12" s="18">
        <v>0</v>
      </c>
      <c r="L12" s="150" t="s">
        <v>88</v>
      </c>
      <c r="M12" s="18"/>
      <c r="N12" s="150">
        <v>8</v>
      </c>
      <c r="O12" s="18">
        <v>1</v>
      </c>
      <c r="P12" s="150">
        <v>10</v>
      </c>
      <c r="Q12" s="18">
        <v>3</v>
      </c>
      <c r="R12" s="150"/>
      <c r="S12" s="18"/>
      <c r="T12" s="150"/>
      <c r="U12" s="19"/>
      <c r="V12" s="150"/>
      <c r="W12" s="19"/>
      <c r="X12" s="150"/>
      <c r="Y12" s="19"/>
      <c r="Z12" s="158"/>
      <c r="AA12" s="143">
        <f>SUM(G12+I12+K12+M12+O12+Q12+S12+U12+W12+Y12)</f>
        <v>7</v>
      </c>
      <c r="AB12" s="143">
        <v>2</v>
      </c>
      <c r="AC12" s="36"/>
      <c r="AD12" s="36"/>
      <c r="AE12" s="36"/>
      <c r="AF12" s="36"/>
      <c r="AG12" s="36"/>
      <c r="AH12" s="36"/>
    </row>
    <row r="13" spans="1:34" ht="10.5" customHeight="1" thickBot="1">
      <c r="A13" s="17"/>
      <c r="B13" s="153"/>
      <c r="C13" s="155"/>
      <c r="D13" s="157"/>
      <c r="E13" s="149"/>
      <c r="F13" s="182"/>
      <c r="G13" s="20"/>
      <c r="H13" s="151"/>
      <c r="I13" s="20" t="s">
        <v>92</v>
      </c>
      <c r="J13" s="151"/>
      <c r="K13" s="20" t="s">
        <v>95</v>
      </c>
      <c r="L13" s="151"/>
      <c r="M13" s="20"/>
      <c r="N13" s="151"/>
      <c r="O13" s="20"/>
      <c r="P13" s="151"/>
      <c r="Q13" s="20"/>
      <c r="R13" s="151"/>
      <c r="S13" s="20"/>
      <c r="T13" s="151"/>
      <c r="U13" s="21"/>
      <c r="V13" s="151"/>
      <c r="W13" s="21"/>
      <c r="X13" s="151"/>
      <c r="Y13" s="21"/>
      <c r="Z13" s="159"/>
      <c r="AA13" s="144"/>
      <c r="AB13" s="144"/>
      <c r="AC13" s="36"/>
      <c r="AD13" s="36"/>
      <c r="AE13" s="36"/>
      <c r="AF13" s="36"/>
      <c r="AG13" s="36"/>
      <c r="AH13" s="36"/>
    </row>
    <row r="14" spans="1:34" ht="10.5" customHeight="1" thickTop="1">
      <c r="A14" s="17"/>
      <c r="B14" s="160">
        <v>5</v>
      </c>
      <c r="C14" s="154" t="str">
        <f>VLOOKUP(B14,'пр.взв'!B15:F30,2,FALSE)</f>
        <v>Сокров Рустам Шамилевич</v>
      </c>
      <c r="D14" s="156" t="str">
        <f>VLOOKUP(B14,'пр.взв'!B15:G94,3,FALSE)</f>
        <v>01.10.1993,кмс</v>
      </c>
      <c r="E14" s="148" t="str">
        <f>VLOOKUP(B14,'пр.взв'!B1:H94,5,FALSE)</f>
        <v>Владимир</v>
      </c>
      <c r="F14" s="181">
        <v>6</v>
      </c>
      <c r="G14" s="18">
        <v>0</v>
      </c>
      <c r="H14" s="150">
        <v>2</v>
      </c>
      <c r="I14" s="18">
        <v>3</v>
      </c>
      <c r="J14" s="150" t="s">
        <v>88</v>
      </c>
      <c r="K14" s="18"/>
      <c r="L14" s="150">
        <v>3</v>
      </c>
      <c r="M14" s="18">
        <v>3</v>
      </c>
      <c r="N14" s="150"/>
      <c r="O14" s="18"/>
      <c r="P14" s="150"/>
      <c r="Q14" s="18"/>
      <c r="R14" s="150"/>
      <c r="S14" s="18"/>
      <c r="T14" s="150"/>
      <c r="U14" s="19"/>
      <c r="V14" s="150"/>
      <c r="W14" s="19"/>
      <c r="X14" s="150"/>
      <c r="Y14" s="19"/>
      <c r="Z14" s="158">
        <v>4</v>
      </c>
      <c r="AA14" s="143">
        <f>SUM(G14+I14+K14+M14+O14+Q14+S14+U14+W14+Y14)</f>
        <v>6</v>
      </c>
      <c r="AB14" s="143">
        <v>5</v>
      </c>
      <c r="AC14" s="36"/>
      <c r="AD14" s="36"/>
      <c r="AE14" s="36"/>
      <c r="AF14" s="36"/>
      <c r="AG14" s="36"/>
      <c r="AH14" s="36"/>
    </row>
    <row r="15" spans="1:34" ht="10.5" customHeight="1" thickBot="1">
      <c r="A15" s="17"/>
      <c r="B15" s="161"/>
      <c r="C15" s="155"/>
      <c r="D15" s="157"/>
      <c r="E15" s="149"/>
      <c r="F15" s="182"/>
      <c r="G15" s="20" t="s">
        <v>89</v>
      </c>
      <c r="H15" s="151"/>
      <c r="I15" s="20"/>
      <c r="J15" s="151"/>
      <c r="K15" s="20"/>
      <c r="L15" s="151"/>
      <c r="M15" s="20"/>
      <c r="N15" s="151"/>
      <c r="O15" s="20"/>
      <c r="P15" s="151"/>
      <c r="Q15" s="20"/>
      <c r="R15" s="151"/>
      <c r="S15" s="20"/>
      <c r="T15" s="151"/>
      <c r="U15" s="21"/>
      <c r="V15" s="151"/>
      <c r="W15" s="21"/>
      <c r="X15" s="151"/>
      <c r="Y15" s="21"/>
      <c r="Z15" s="159"/>
      <c r="AA15" s="144"/>
      <c r="AB15" s="144"/>
      <c r="AC15" s="36"/>
      <c r="AD15" s="36"/>
      <c r="AE15" s="36"/>
      <c r="AF15" s="36"/>
      <c r="AG15" s="36"/>
      <c r="AH15" s="36"/>
    </row>
    <row r="16" spans="1:34" ht="10.5" customHeight="1" thickTop="1">
      <c r="A16" s="17"/>
      <c r="B16" s="152">
        <v>6</v>
      </c>
      <c r="C16" s="154" t="str">
        <f>VLOOKUP(B16,'пр.взв'!B17:F30,2,FALSE)</f>
        <v>Джахбаров Шамиль Магомедович</v>
      </c>
      <c r="D16" s="156" t="str">
        <f>VLOOKUP(B16,'пр.взв'!B17:G96,3,FALSE)</f>
        <v>21.03.1990,кмс</v>
      </c>
      <c r="E16" s="148" t="str">
        <f>VLOOKUP(B16,'пр.взв'!B3:H96,5,FALSE)</f>
        <v>Саратов</v>
      </c>
      <c r="F16" s="181">
        <v>5</v>
      </c>
      <c r="G16" s="18">
        <v>4</v>
      </c>
      <c r="H16" s="150">
        <v>4</v>
      </c>
      <c r="I16" s="18">
        <v>4</v>
      </c>
      <c r="J16" s="150"/>
      <c r="K16" s="18"/>
      <c r="L16" s="150"/>
      <c r="M16" s="18"/>
      <c r="N16" s="150"/>
      <c r="O16" s="18"/>
      <c r="P16" s="150"/>
      <c r="Q16" s="18"/>
      <c r="R16" s="150"/>
      <c r="S16" s="18"/>
      <c r="T16" s="150"/>
      <c r="U16" s="19"/>
      <c r="V16" s="150"/>
      <c r="W16" s="19"/>
      <c r="X16" s="150"/>
      <c r="Y16" s="19"/>
      <c r="Z16" s="158">
        <v>2</v>
      </c>
      <c r="AA16" s="143">
        <f>SUM(G16+I16+K16+M16+O16+Q16+S16+U16+W16+Y16)</f>
        <v>8</v>
      </c>
      <c r="AB16" s="143">
        <v>10</v>
      </c>
      <c r="AC16" s="36"/>
      <c r="AD16" s="36"/>
      <c r="AE16" s="36"/>
      <c r="AF16" s="36"/>
      <c r="AG16" s="36"/>
      <c r="AH16" s="36"/>
    </row>
    <row r="17" spans="1:34" ht="10.5" customHeight="1" thickBot="1">
      <c r="A17" s="17"/>
      <c r="B17" s="153"/>
      <c r="C17" s="155"/>
      <c r="D17" s="157"/>
      <c r="E17" s="149"/>
      <c r="F17" s="182"/>
      <c r="G17" s="20" t="s">
        <v>89</v>
      </c>
      <c r="H17" s="151"/>
      <c r="I17" s="20" t="s">
        <v>92</v>
      </c>
      <c r="J17" s="151"/>
      <c r="K17" s="20"/>
      <c r="L17" s="151"/>
      <c r="M17" s="20"/>
      <c r="N17" s="151"/>
      <c r="O17" s="20"/>
      <c r="P17" s="151"/>
      <c r="Q17" s="20"/>
      <c r="R17" s="151"/>
      <c r="S17" s="20"/>
      <c r="T17" s="151"/>
      <c r="U17" s="21"/>
      <c r="V17" s="151"/>
      <c r="W17" s="21"/>
      <c r="X17" s="151"/>
      <c r="Y17" s="21"/>
      <c r="Z17" s="159"/>
      <c r="AA17" s="144"/>
      <c r="AB17" s="144"/>
      <c r="AC17" s="36"/>
      <c r="AD17" s="36"/>
      <c r="AE17" s="36"/>
      <c r="AF17" s="36"/>
      <c r="AG17" s="36"/>
      <c r="AH17" s="36"/>
    </row>
    <row r="18" spans="1:34" ht="10.5" customHeight="1" thickTop="1">
      <c r="A18" s="17"/>
      <c r="B18" s="152">
        <v>7</v>
      </c>
      <c r="C18" s="154" t="str">
        <f>VLOOKUP(B18,'пр.взв'!B19:F30,2,FALSE)</f>
        <v>Буздов Заур </v>
      </c>
      <c r="D18" s="156" t="str">
        <f>VLOOKUP(B18,'пр.взв'!B19:G98,3,FALSE)</f>
        <v>13.06.1990,кмс</v>
      </c>
      <c r="E18" s="148" t="str">
        <f>VLOOKUP(B18,'пр.взв'!B5:H98,5,FALSE)</f>
        <v>Владимир</v>
      </c>
      <c r="F18" s="181">
        <v>8</v>
      </c>
      <c r="G18" s="18">
        <v>4</v>
      </c>
      <c r="H18" s="150">
        <v>9</v>
      </c>
      <c r="I18" s="18">
        <v>4</v>
      </c>
      <c r="J18" s="150"/>
      <c r="K18" s="18"/>
      <c r="L18" s="150"/>
      <c r="M18" s="18"/>
      <c r="N18" s="150"/>
      <c r="O18" s="18"/>
      <c r="P18" s="150"/>
      <c r="Q18" s="18"/>
      <c r="R18" s="150"/>
      <c r="S18" s="18"/>
      <c r="T18" s="150"/>
      <c r="U18" s="19"/>
      <c r="V18" s="150"/>
      <c r="W18" s="19"/>
      <c r="X18" s="150"/>
      <c r="Y18" s="19"/>
      <c r="Z18" s="158">
        <v>2</v>
      </c>
      <c r="AA18" s="143">
        <f>SUM(G18+I18+K18+M18+O18+Q18+S18+U18+W18+Y18)</f>
        <v>8</v>
      </c>
      <c r="AB18" s="143">
        <v>12</v>
      </c>
      <c r="AC18" s="36"/>
      <c r="AD18" s="36"/>
      <c r="AE18" s="36"/>
      <c r="AF18" s="36"/>
      <c r="AG18" s="36"/>
      <c r="AH18" s="36"/>
    </row>
    <row r="19" spans="1:34" ht="10.5" customHeight="1" thickBot="1">
      <c r="A19" s="17"/>
      <c r="B19" s="153"/>
      <c r="C19" s="155"/>
      <c r="D19" s="157"/>
      <c r="E19" s="149"/>
      <c r="F19" s="182"/>
      <c r="G19" s="20" t="s">
        <v>90</v>
      </c>
      <c r="H19" s="151"/>
      <c r="I19" s="20" t="s">
        <v>93</v>
      </c>
      <c r="J19" s="151"/>
      <c r="K19" s="20"/>
      <c r="L19" s="151"/>
      <c r="M19" s="20"/>
      <c r="N19" s="151"/>
      <c r="O19" s="20"/>
      <c r="P19" s="151"/>
      <c r="Q19" s="20"/>
      <c r="R19" s="151"/>
      <c r="S19" s="20"/>
      <c r="T19" s="151"/>
      <c r="U19" s="21"/>
      <c r="V19" s="151"/>
      <c r="W19" s="21"/>
      <c r="X19" s="151"/>
      <c r="Y19" s="21"/>
      <c r="Z19" s="159"/>
      <c r="AA19" s="144"/>
      <c r="AB19" s="144"/>
      <c r="AC19" s="36"/>
      <c r="AD19" s="36"/>
      <c r="AE19" s="36"/>
      <c r="AF19" s="36"/>
      <c r="AG19" s="36"/>
      <c r="AH19" s="36"/>
    </row>
    <row r="20" spans="1:34" ht="10.5" customHeight="1" thickTop="1">
      <c r="A20" s="17"/>
      <c r="B20" s="152">
        <v>8</v>
      </c>
      <c r="C20" s="154" t="str">
        <f>VLOOKUP(B20,'пр.взв'!B21:F30,2,FALSE)</f>
        <v>Бахиров Мухаммад Шавкатович</v>
      </c>
      <c r="D20" s="156" t="str">
        <f>VLOOKUP(B20,'пр.взв'!B21:G100,3,FALSE)</f>
        <v>16.11.1992,мс</v>
      </c>
      <c r="E20" s="148" t="str">
        <f>VLOOKUP(B20,'пр.взв'!B7:H100,5,FALSE)</f>
        <v>Ярославль</v>
      </c>
      <c r="F20" s="181">
        <v>7</v>
      </c>
      <c r="G20" s="18">
        <v>0</v>
      </c>
      <c r="H20" s="150">
        <v>11</v>
      </c>
      <c r="I20" s="18">
        <v>1</v>
      </c>
      <c r="J20" s="150">
        <v>9</v>
      </c>
      <c r="K20" s="18">
        <v>1</v>
      </c>
      <c r="L20" s="150">
        <v>10</v>
      </c>
      <c r="M20" s="18">
        <v>1</v>
      </c>
      <c r="N20" s="150">
        <v>4</v>
      </c>
      <c r="O20" s="18">
        <v>3</v>
      </c>
      <c r="P20" s="150"/>
      <c r="Q20" s="18"/>
      <c r="R20" s="150"/>
      <c r="S20" s="18"/>
      <c r="T20" s="150"/>
      <c r="U20" s="19"/>
      <c r="V20" s="150"/>
      <c r="W20" s="19"/>
      <c r="X20" s="150"/>
      <c r="Y20" s="19"/>
      <c r="Z20" s="158"/>
      <c r="AA20" s="143">
        <f>SUM(G20+I20+K20+M20+O20+Q20+S20+U20+W20+Y20)</f>
        <v>6</v>
      </c>
      <c r="AB20" s="143">
        <v>3</v>
      </c>
      <c r="AC20" s="36"/>
      <c r="AD20" s="36"/>
      <c r="AE20" s="36"/>
      <c r="AF20" s="36"/>
      <c r="AG20" s="36"/>
      <c r="AH20" s="36"/>
    </row>
    <row r="21" spans="1:34" ht="10.5" customHeight="1" thickBot="1">
      <c r="A21" s="17"/>
      <c r="B21" s="153"/>
      <c r="C21" s="155"/>
      <c r="D21" s="157"/>
      <c r="E21" s="149"/>
      <c r="F21" s="182"/>
      <c r="G21" s="20" t="s">
        <v>90</v>
      </c>
      <c r="H21" s="151"/>
      <c r="I21" s="20"/>
      <c r="J21" s="151"/>
      <c r="K21" s="20"/>
      <c r="L21" s="151"/>
      <c r="M21" s="20"/>
      <c r="N21" s="151"/>
      <c r="O21" s="20"/>
      <c r="P21" s="151"/>
      <c r="Q21" s="20"/>
      <c r="R21" s="151"/>
      <c r="S21" s="20"/>
      <c r="T21" s="151"/>
      <c r="U21" s="21"/>
      <c r="V21" s="151"/>
      <c r="W21" s="21"/>
      <c r="X21" s="151"/>
      <c r="Y21" s="21"/>
      <c r="Z21" s="159"/>
      <c r="AA21" s="144"/>
      <c r="AB21" s="144"/>
      <c r="AC21" s="36"/>
      <c r="AD21" s="36"/>
      <c r="AE21" s="36"/>
      <c r="AF21" s="36"/>
      <c r="AG21" s="36"/>
      <c r="AH21" s="36"/>
    </row>
    <row r="22" spans="1:34" ht="10.5" customHeight="1" thickTop="1">
      <c r="A22" s="17"/>
      <c r="B22" s="152">
        <v>9</v>
      </c>
      <c r="C22" s="154" t="str">
        <f>VLOOKUP(B22,'пр.взв'!B23:F30,2,FALSE)</f>
        <v>Крайнов Анатолий Николаевич</v>
      </c>
      <c r="D22" s="156" t="str">
        <f>VLOOKUP(B22,'пр.взв'!B23:G102,3,FALSE)</f>
        <v>29.04.1993,кмс</v>
      </c>
      <c r="E22" s="148" t="str">
        <f>VLOOKUP(B22,'пр.взв'!B9:H102,5,FALSE)</f>
        <v>Иваново</v>
      </c>
      <c r="F22" s="181">
        <v>10</v>
      </c>
      <c r="G22" s="18">
        <v>3</v>
      </c>
      <c r="H22" s="150">
        <v>7</v>
      </c>
      <c r="I22" s="18">
        <v>0</v>
      </c>
      <c r="J22" s="150">
        <v>8</v>
      </c>
      <c r="K22" s="18">
        <v>3</v>
      </c>
      <c r="L22" s="150"/>
      <c r="M22" s="18"/>
      <c r="N22" s="150"/>
      <c r="O22" s="18"/>
      <c r="P22" s="150"/>
      <c r="Q22" s="18"/>
      <c r="R22" s="150"/>
      <c r="S22" s="18"/>
      <c r="T22" s="150"/>
      <c r="U22" s="19"/>
      <c r="V22" s="150"/>
      <c r="W22" s="19"/>
      <c r="X22" s="150"/>
      <c r="Y22" s="19"/>
      <c r="Z22" s="158">
        <v>3</v>
      </c>
      <c r="AA22" s="143">
        <f>SUM(G22+I22+K22+M22+O22+Q22+S22+U22+W22+Y22)</f>
        <v>6</v>
      </c>
      <c r="AB22" s="143">
        <v>6</v>
      </c>
      <c r="AC22" s="36"/>
      <c r="AD22" s="36"/>
      <c r="AE22" s="36"/>
      <c r="AF22" s="36"/>
      <c r="AG22" s="36"/>
      <c r="AH22" s="36"/>
    </row>
    <row r="23" spans="1:34" ht="10.5" customHeight="1" thickBot="1">
      <c r="A23" s="17"/>
      <c r="B23" s="153"/>
      <c r="C23" s="155"/>
      <c r="D23" s="157"/>
      <c r="E23" s="149"/>
      <c r="F23" s="182"/>
      <c r="G23" s="20"/>
      <c r="H23" s="151"/>
      <c r="I23" s="20" t="s">
        <v>93</v>
      </c>
      <c r="J23" s="151"/>
      <c r="K23" s="20"/>
      <c r="L23" s="151"/>
      <c r="M23" s="20"/>
      <c r="N23" s="151"/>
      <c r="O23" s="20"/>
      <c r="P23" s="151"/>
      <c r="Q23" s="20"/>
      <c r="R23" s="151"/>
      <c r="S23" s="20"/>
      <c r="T23" s="151"/>
      <c r="U23" s="21"/>
      <c r="V23" s="151"/>
      <c r="W23" s="21"/>
      <c r="X23" s="151"/>
      <c r="Y23" s="21"/>
      <c r="Z23" s="159"/>
      <c r="AA23" s="144"/>
      <c r="AB23" s="144"/>
      <c r="AC23" s="36"/>
      <c r="AD23" s="36"/>
      <c r="AE23" s="36"/>
      <c r="AF23" s="36"/>
      <c r="AG23" s="36"/>
      <c r="AH23" s="36"/>
    </row>
    <row r="24" spans="1:34" ht="10.5" customHeight="1" thickTop="1">
      <c r="A24" s="17"/>
      <c r="B24" s="152">
        <v>10</v>
      </c>
      <c r="C24" s="154" t="str">
        <f>VLOOKUP(B24,'пр.взв'!B25:F30,2,FALSE)</f>
        <v>Холопов Алексей Сергеевич</v>
      </c>
      <c r="D24" s="156" t="str">
        <f>VLOOKUP(B24,'пр.взв'!B25:G104,3,FALSE)</f>
        <v>28.06.1990,кмс</v>
      </c>
      <c r="E24" s="148" t="str">
        <f>VLOOKUP(B24,'пр.взв'!B11:H104,5,FALSE)</f>
        <v>Владимир</v>
      </c>
      <c r="F24" s="181">
        <v>9</v>
      </c>
      <c r="G24" s="18">
        <v>2</v>
      </c>
      <c r="H24" s="150">
        <v>12</v>
      </c>
      <c r="I24" s="18">
        <v>0</v>
      </c>
      <c r="J24" s="150">
        <v>11</v>
      </c>
      <c r="K24" s="18">
        <v>1</v>
      </c>
      <c r="L24" s="150">
        <v>8</v>
      </c>
      <c r="M24" s="18">
        <v>3</v>
      </c>
      <c r="N24" s="150">
        <v>3</v>
      </c>
      <c r="O24" s="18">
        <v>0</v>
      </c>
      <c r="P24" s="150">
        <v>4</v>
      </c>
      <c r="Q24" s="18">
        <v>2</v>
      </c>
      <c r="R24" s="150"/>
      <c r="S24" s="18"/>
      <c r="T24" s="150"/>
      <c r="U24" s="19"/>
      <c r="V24" s="150"/>
      <c r="W24" s="19"/>
      <c r="X24" s="150"/>
      <c r="Y24" s="19"/>
      <c r="Z24" s="158"/>
      <c r="AA24" s="143">
        <f>SUM(G24+I24+K24+M24+O24+Q24+S24+U24+W24+Y24)</f>
        <v>8</v>
      </c>
      <c r="AB24" s="143">
        <v>1</v>
      </c>
      <c r="AC24" s="36"/>
      <c r="AD24" s="36"/>
      <c r="AE24" s="36"/>
      <c r="AF24" s="36"/>
      <c r="AG24" s="36"/>
      <c r="AH24" s="36"/>
    </row>
    <row r="25" spans="1:34" ht="10.5" customHeight="1" thickBot="1">
      <c r="A25" s="17"/>
      <c r="B25" s="153"/>
      <c r="C25" s="155"/>
      <c r="D25" s="157"/>
      <c r="E25" s="149"/>
      <c r="F25" s="182"/>
      <c r="G25" s="20"/>
      <c r="H25" s="151"/>
      <c r="I25" s="20" t="s">
        <v>94</v>
      </c>
      <c r="J25" s="151"/>
      <c r="K25" s="20"/>
      <c r="L25" s="151"/>
      <c r="M25" s="20"/>
      <c r="N25" s="151"/>
      <c r="O25" s="20" t="s">
        <v>97</v>
      </c>
      <c r="P25" s="151"/>
      <c r="Q25" s="20"/>
      <c r="R25" s="151"/>
      <c r="S25" s="20"/>
      <c r="T25" s="151"/>
      <c r="U25" s="21"/>
      <c r="V25" s="151"/>
      <c r="W25" s="21"/>
      <c r="X25" s="151"/>
      <c r="Y25" s="21"/>
      <c r="Z25" s="159"/>
      <c r="AA25" s="144"/>
      <c r="AB25" s="144"/>
      <c r="AC25" s="36"/>
      <c r="AD25" s="36"/>
      <c r="AE25" s="36"/>
      <c r="AF25" s="36"/>
      <c r="AG25" s="36"/>
      <c r="AH25" s="36"/>
    </row>
    <row r="26" spans="1:34" ht="10.5" customHeight="1" thickTop="1">
      <c r="A26" s="17"/>
      <c r="B26" s="152">
        <v>11</v>
      </c>
      <c r="C26" s="154" t="str">
        <f>VLOOKUP(B26,'пр.взв'!B27:F30,2,FALSE)</f>
        <v>Гезалов Самаддин Афган-Оглы</v>
      </c>
      <c r="D26" s="156" t="str">
        <f>VLOOKUP(B26,'пр.взв'!B27:G106,3,FALSE)</f>
        <v>14.11.1992,кмс</v>
      </c>
      <c r="E26" s="148" t="str">
        <f>VLOOKUP(B26,'пр.взв'!B13:H106,5,FALSE)</f>
        <v>Пермь</v>
      </c>
      <c r="F26" s="181">
        <v>12</v>
      </c>
      <c r="G26" s="18">
        <v>0</v>
      </c>
      <c r="H26" s="150">
        <v>8</v>
      </c>
      <c r="I26" s="18">
        <v>3</v>
      </c>
      <c r="J26" s="150">
        <v>10</v>
      </c>
      <c r="K26" s="18">
        <v>3</v>
      </c>
      <c r="L26" s="150"/>
      <c r="M26" s="18"/>
      <c r="N26" s="150"/>
      <c r="O26" s="18"/>
      <c r="P26" s="150"/>
      <c r="Q26" s="18"/>
      <c r="R26" s="150"/>
      <c r="S26" s="18"/>
      <c r="T26" s="150"/>
      <c r="U26" s="19"/>
      <c r="V26" s="150"/>
      <c r="W26" s="19"/>
      <c r="X26" s="150"/>
      <c r="Y26" s="19"/>
      <c r="Z26" s="158">
        <v>3</v>
      </c>
      <c r="AA26" s="143">
        <f>SUM(G26+I26+K26+M26+O26+Q26+S26+U26+W26+Y26)</f>
        <v>6</v>
      </c>
      <c r="AB26" s="143">
        <v>7</v>
      </c>
      <c r="AC26" s="36"/>
      <c r="AD26" s="36"/>
      <c r="AE26" s="36"/>
      <c r="AF26" s="36"/>
      <c r="AG26" s="36"/>
      <c r="AH26" s="36"/>
    </row>
    <row r="27" spans="1:34" ht="10.5" customHeight="1" thickBot="1">
      <c r="A27" s="17"/>
      <c r="B27" s="153"/>
      <c r="C27" s="155"/>
      <c r="D27" s="157"/>
      <c r="E27" s="149"/>
      <c r="F27" s="182"/>
      <c r="G27" s="20" t="s">
        <v>91</v>
      </c>
      <c r="H27" s="151"/>
      <c r="I27" s="20"/>
      <c r="J27" s="151"/>
      <c r="K27" s="20"/>
      <c r="L27" s="151"/>
      <c r="M27" s="20"/>
      <c r="N27" s="151"/>
      <c r="O27" s="20"/>
      <c r="P27" s="151"/>
      <c r="Q27" s="20"/>
      <c r="R27" s="151"/>
      <c r="S27" s="20"/>
      <c r="T27" s="151"/>
      <c r="U27" s="21"/>
      <c r="V27" s="151"/>
      <c r="W27" s="21"/>
      <c r="X27" s="151"/>
      <c r="Y27" s="21"/>
      <c r="Z27" s="159"/>
      <c r="AA27" s="144"/>
      <c r="AB27" s="144"/>
      <c r="AC27" s="36"/>
      <c r="AD27" s="36"/>
      <c r="AE27" s="36"/>
      <c r="AF27" s="36"/>
      <c r="AG27" s="36"/>
      <c r="AH27" s="36"/>
    </row>
    <row r="28" spans="1:34" ht="10.5" customHeight="1" thickTop="1">
      <c r="A28" s="17"/>
      <c r="B28" s="152">
        <v>12</v>
      </c>
      <c r="C28" s="154" t="str">
        <f>VLOOKUP(B28,'пр.взв'!B29:F30,2,FALSE)</f>
        <v>Дуранин Александр Евгеньевич</v>
      </c>
      <c r="D28" s="156" t="str">
        <f>VLOOKUP(B28,'пр.взв'!B29:G108,3,FALSE)</f>
        <v>10.12.1991,кмс</v>
      </c>
      <c r="E28" s="148" t="str">
        <f>VLOOKUP(B28,'пр.взв'!B15:H108,5,FALSE)</f>
        <v>Выкса</v>
      </c>
      <c r="F28" s="181">
        <v>11</v>
      </c>
      <c r="G28" s="18">
        <v>4</v>
      </c>
      <c r="H28" s="150">
        <v>10</v>
      </c>
      <c r="I28" s="18">
        <v>4</v>
      </c>
      <c r="J28" s="150"/>
      <c r="K28" s="18"/>
      <c r="L28" s="150"/>
      <c r="M28" s="18"/>
      <c r="N28" s="150"/>
      <c r="O28" s="18"/>
      <c r="P28" s="150"/>
      <c r="Q28" s="18"/>
      <c r="R28" s="150"/>
      <c r="S28" s="18"/>
      <c r="T28" s="150"/>
      <c r="U28" s="19"/>
      <c r="V28" s="150"/>
      <c r="W28" s="19"/>
      <c r="X28" s="150"/>
      <c r="Y28" s="19"/>
      <c r="Z28" s="158">
        <v>2</v>
      </c>
      <c r="AA28" s="143">
        <f>SUM(G28+I28+K28+M28+O28+Q28+S28+U28+W28+Y28)</f>
        <v>8</v>
      </c>
      <c r="AB28" s="143">
        <v>11</v>
      </c>
      <c r="AC28" s="36"/>
      <c r="AD28" s="36"/>
      <c r="AE28" s="36"/>
      <c r="AF28" s="36"/>
      <c r="AG28" s="36"/>
      <c r="AH28" s="36"/>
    </row>
    <row r="29" spans="1:34" ht="10.5" customHeight="1" thickBot="1">
      <c r="A29" s="17"/>
      <c r="B29" s="153"/>
      <c r="C29" s="155"/>
      <c r="D29" s="157"/>
      <c r="E29" s="149"/>
      <c r="F29" s="182"/>
      <c r="G29" s="20" t="s">
        <v>91</v>
      </c>
      <c r="H29" s="151"/>
      <c r="I29" s="20" t="s">
        <v>94</v>
      </c>
      <c r="J29" s="151"/>
      <c r="K29" s="20"/>
      <c r="L29" s="151"/>
      <c r="M29" s="20"/>
      <c r="N29" s="151"/>
      <c r="O29" s="20"/>
      <c r="P29" s="151"/>
      <c r="Q29" s="20"/>
      <c r="R29" s="151"/>
      <c r="S29" s="20"/>
      <c r="T29" s="151"/>
      <c r="U29" s="21"/>
      <c r="V29" s="151"/>
      <c r="W29" s="21"/>
      <c r="X29" s="151"/>
      <c r="Y29" s="21"/>
      <c r="Z29" s="159"/>
      <c r="AA29" s="144"/>
      <c r="AB29" s="144"/>
      <c r="AC29" s="36"/>
      <c r="AD29" s="36"/>
      <c r="AE29" s="36"/>
      <c r="AF29" s="36"/>
      <c r="AG29" s="36"/>
      <c r="AH29" s="36"/>
    </row>
    <row r="30" spans="1:34" ht="10.5" customHeight="1" thickTop="1">
      <c r="A30" s="1"/>
      <c r="B30" s="34"/>
      <c r="C30" s="33"/>
      <c r="D30" s="33"/>
      <c r="E30" s="33"/>
      <c r="F30" s="35"/>
      <c r="G30" s="32"/>
      <c r="H30" s="35"/>
      <c r="I30" s="32"/>
      <c r="J30" s="35"/>
      <c r="K30" s="32"/>
      <c r="L30" s="35"/>
      <c r="M30" s="32"/>
      <c r="N30" s="35"/>
      <c r="O30" s="32"/>
      <c r="P30" s="35"/>
      <c r="Q30" s="32"/>
      <c r="R30" s="35"/>
      <c r="S30" s="32"/>
      <c r="T30" s="35"/>
      <c r="U30" s="32"/>
      <c r="V30" s="35"/>
      <c r="W30" s="32"/>
      <c r="X30" s="35"/>
      <c r="Y30" s="32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ht="10.5" customHeight="1">
      <c r="A31" s="1"/>
      <c r="B31" s="43" t="str">
        <f>HYPERLINK('[1]реквизиты'!$A$6)</f>
        <v>Гл. судья, судья МК</v>
      </c>
      <c r="C31" s="47"/>
      <c r="D31" s="47"/>
      <c r="E31" s="48"/>
      <c r="F31" s="49"/>
      <c r="N31" s="50" t="str">
        <f>HYPERLINK('[1]реквизиты'!$G$6)</f>
        <v>Степанов А.А.</v>
      </c>
      <c r="O31" s="48"/>
      <c r="P31" s="48"/>
      <c r="Q31" s="48"/>
      <c r="R31" s="53"/>
      <c r="S31" s="51"/>
      <c r="T31" s="53"/>
      <c r="U31" s="51"/>
      <c r="V31" s="53"/>
      <c r="W31" s="52" t="str">
        <f>HYPERLINK('[1]реквизиты'!$G$7)</f>
        <v>Кострома</v>
      </c>
      <c r="X31" s="53"/>
      <c r="Y31" s="51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2:34" ht="10.5" customHeight="1">
      <c r="B32" s="54" t="str">
        <f>HYPERLINK('[1]реквизиты'!$A$8)</f>
        <v>Гл. секретарь, судья МК</v>
      </c>
      <c r="C32" s="47"/>
      <c r="D32" s="64"/>
      <c r="E32" s="71"/>
      <c r="F32" s="72"/>
      <c r="G32" s="4"/>
      <c r="H32" s="4"/>
      <c r="I32" s="4"/>
      <c r="J32" s="4"/>
      <c r="K32" s="4"/>
      <c r="L32" s="4"/>
      <c r="M32" s="4"/>
      <c r="N32" s="50" t="str">
        <f>HYPERLINK('[1]реквизиты'!$G$8)</f>
        <v>Рычев С.В.</v>
      </c>
      <c r="O32" s="48"/>
      <c r="P32" s="48"/>
      <c r="Q32" s="48"/>
      <c r="R32" s="53"/>
      <c r="S32" s="51"/>
      <c r="T32" s="53"/>
      <c r="U32" s="51"/>
      <c r="V32" s="53"/>
      <c r="W32" s="52" t="str">
        <f>HYPERLINK('[1]реквизиты'!$G$9)</f>
        <v>Александров</v>
      </c>
      <c r="X32" s="53"/>
      <c r="Y32" s="51"/>
      <c r="Z32" s="36"/>
      <c r="AA32" s="36"/>
      <c r="AB32" s="36"/>
      <c r="AC32" s="36"/>
      <c r="AD32" s="36"/>
      <c r="AE32" s="36"/>
      <c r="AF32" s="36"/>
      <c r="AG32" s="36"/>
      <c r="AH32" s="36"/>
    </row>
    <row r="33" spans="2:34" ht="10.5" customHeight="1">
      <c r="B33" s="9"/>
      <c r="C33" s="9"/>
      <c r="D33" s="44"/>
      <c r="E33" s="4"/>
      <c r="F33" s="45"/>
      <c r="G33" s="25"/>
      <c r="K33" s="28"/>
      <c r="L33" s="35"/>
      <c r="M33" s="28"/>
      <c r="N33" s="35"/>
      <c r="O33" s="28"/>
      <c r="P33" s="35"/>
      <c r="Q33" s="28"/>
      <c r="R33" s="35"/>
      <c r="S33" s="28"/>
      <c r="T33" s="35"/>
      <c r="U33" s="28"/>
      <c r="V33" s="35"/>
      <c r="W33" s="28"/>
      <c r="X33" s="35"/>
      <c r="Y33" s="28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4:34" ht="10.5" customHeight="1">
      <c r="N34" s="35"/>
      <c r="O34" s="32"/>
      <c r="P34" s="35"/>
      <c r="Q34" s="32"/>
      <c r="R34" s="35"/>
      <c r="S34" s="32"/>
      <c r="T34" s="35"/>
      <c r="U34" s="32"/>
      <c r="V34" s="35"/>
      <c r="W34" s="32"/>
      <c r="X34" s="35"/>
      <c r="Y34" s="32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2:34" ht="10.5" customHeight="1">
      <c r="B35" s="46"/>
      <c r="C35" s="46"/>
      <c r="D35" s="46"/>
      <c r="E35" s="25"/>
      <c r="F35" s="25"/>
      <c r="H35" s="25"/>
      <c r="K35" s="28"/>
      <c r="L35" s="35"/>
      <c r="M35" s="28"/>
      <c r="N35" s="35"/>
      <c r="O35" s="28"/>
      <c r="P35" s="35"/>
      <c r="Q35" s="28"/>
      <c r="R35" s="35"/>
      <c r="S35" s="28"/>
      <c r="T35" s="35"/>
      <c r="U35" s="28"/>
      <c r="V35" s="35"/>
      <c r="W35" s="28"/>
      <c r="X35" s="35"/>
      <c r="Y35" s="28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2:34" ht="10.5" customHeight="1">
      <c r="B36" s="34"/>
      <c r="C36" s="33"/>
      <c r="D36" s="33"/>
      <c r="E36" s="33"/>
      <c r="F36" s="35"/>
      <c r="G36" s="32"/>
      <c r="H36" s="35"/>
      <c r="I36" s="32"/>
      <c r="J36" s="35"/>
      <c r="K36" s="32"/>
      <c r="L36" s="35"/>
      <c r="M36" s="32"/>
      <c r="N36" s="35"/>
      <c r="O36" s="32"/>
      <c r="P36" s="35"/>
      <c r="Q36" s="32"/>
      <c r="R36" s="35"/>
      <c r="S36" s="32"/>
      <c r="T36" s="35"/>
      <c r="U36" s="32"/>
      <c r="V36" s="35"/>
      <c r="W36" s="32"/>
      <c r="X36" s="35"/>
      <c r="Y36" s="32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2:34" ht="10.5" customHeight="1">
      <c r="B37" s="37"/>
      <c r="C37" s="33"/>
      <c r="D37" s="33"/>
      <c r="E37" s="33"/>
      <c r="F37" s="35"/>
      <c r="G37" s="28"/>
      <c r="H37" s="35"/>
      <c r="I37" s="28"/>
      <c r="J37" s="35"/>
      <c r="K37" s="28"/>
      <c r="L37" s="35"/>
      <c r="M37" s="28"/>
      <c r="N37" s="35"/>
      <c r="O37" s="28"/>
      <c r="P37" s="35"/>
      <c r="Q37" s="28"/>
      <c r="R37" s="35"/>
      <c r="S37" s="28"/>
      <c r="T37" s="35"/>
      <c r="U37" s="28"/>
      <c r="V37" s="35"/>
      <c r="W37" s="28"/>
      <c r="X37" s="35"/>
      <c r="Y37" s="28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2:34" ht="10.5" customHeight="1">
      <c r="B38" s="34"/>
      <c r="C38" s="33"/>
      <c r="D38" s="33"/>
      <c r="E38" s="33"/>
      <c r="F38" s="35"/>
      <c r="G38" s="32"/>
      <c r="H38" s="35"/>
      <c r="I38" s="32"/>
      <c r="J38" s="35"/>
      <c r="K38" s="32"/>
      <c r="L38" s="35"/>
      <c r="M38" s="32"/>
      <c r="N38" s="35"/>
      <c r="O38" s="32"/>
      <c r="P38" s="35"/>
      <c r="Q38" s="32"/>
      <c r="R38" s="35"/>
      <c r="S38" s="32"/>
      <c r="T38" s="35"/>
      <c r="U38" s="32"/>
      <c r="V38" s="35"/>
      <c r="W38" s="32"/>
      <c r="X38" s="35"/>
      <c r="Y38" s="32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2:34" ht="10.5" customHeight="1">
      <c r="B39" s="37"/>
      <c r="C39" s="33"/>
      <c r="D39" s="33"/>
      <c r="E39" s="33"/>
      <c r="F39" s="35"/>
      <c r="G39" s="28"/>
      <c r="H39" s="35"/>
      <c r="I39" s="28"/>
      <c r="J39" s="35"/>
      <c r="K39" s="28"/>
      <c r="L39" s="35"/>
      <c r="M39" s="28"/>
      <c r="N39" s="35"/>
      <c r="O39" s="28"/>
      <c r="P39" s="35"/>
      <c r="Q39" s="28"/>
      <c r="R39" s="35"/>
      <c r="S39" s="28"/>
      <c r="T39" s="35"/>
      <c r="U39" s="28"/>
      <c r="V39" s="35"/>
      <c r="W39" s="28"/>
      <c r="X39" s="35"/>
      <c r="Y39" s="28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2:34" ht="10.5" customHeight="1">
      <c r="B40" s="34"/>
      <c r="C40" s="33"/>
      <c r="D40" s="33"/>
      <c r="E40" s="33"/>
      <c r="F40" s="35"/>
      <c r="G40" s="32"/>
      <c r="H40" s="35"/>
      <c r="I40" s="32"/>
      <c r="J40" s="35"/>
      <c r="K40" s="32"/>
      <c r="L40" s="35"/>
      <c r="M40" s="32"/>
      <c r="N40" s="35"/>
      <c r="O40" s="32"/>
      <c r="P40" s="35"/>
      <c r="Q40" s="32"/>
      <c r="R40" s="35"/>
      <c r="S40" s="32"/>
      <c r="T40" s="35"/>
      <c r="U40" s="32"/>
      <c r="V40" s="35"/>
      <c r="W40" s="32"/>
      <c r="X40" s="35"/>
      <c r="Y40" s="32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2:34" ht="10.5" customHeight="1">
      <c r="B41" s="37"/>
      <c r="C41" s="33"/>
      <c r="D41" s="33"/>
      <c r="E41" s="33"/>
      <c r="F41" s="35"/>
      <c r="G41" s="28"/>
      <c r="H41" s="35"/>
      <c r="I41" s="28"/>
      <c r="J41" s="35"/>
      <c r="K41" s="28"/>
      <c r="L41" s="35"/>
      <c r="M41" s="28"/>
      <c r="N41" s="35"/>
      <c r="O41" s="28"/>
      <c r="P41" s="35"/>
      <c r="Q41" s="28"/>
      <c r="R41" s="35"/>
      <c r="S41" s="28"/>
      <c r="T41" s="35"/>
      <c r="U41" s="28"/>
      <c r="V41" s="35"/>
      <c r="W41" s="28"/>
      <c r="X41" s="35"/>
      <c r="Y41" s="28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2:34" ht="10.5" customHeight="1">
      <c r="B42" s="34"/>
      <c r="C42" s="33"/>
      <c r="D42" s="33"/>
      <c r="E42" s="33"/>
      <c r="F42" s="35"/>
      <c r="G42" s="32"/>
      <c r="H42" s="35"/>
      <c r="I42" s="32"/>
      <c r="J42" s="35"/>
      <c r="K42" s="32"/>
      <c r="L42" s="35"/>
      <c r="M42" s="32"/>
      <c r="N42" s="35"/>
      <c r="O42" s="32"/>
      <c r="P42" s="35"/>
      <c r="Q42" s="32"/>
      <c r="R42" s="35"/>
      <c r="S42" s="32"/>
      <c r="T42" s="35"/>
      <c r="U42" s="32"/>
      <c r="V42" s="35"/>
      <c r="W42" s="32"/>
      <c r="X42" s="35"/>
      <c r="Y42" s="32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2:34" ht="10.5" customHeight="1">
      <c r="B43" s="37"/>
      <c r="C43" s="33"/>
      <c r="D43" s="33"/>
      <c r="E43" s="33"/>
      <c r="F43" s="35"/>
      <c r="G43" s="28"/>
      <c r="H43" s="35"/>
      <c r="I43" s="28"/>
      <c r="J43" s="35"/>
      <c r="K43" s="28"/>
      <c r="L43" s="35"/>
      <c r="M43" s="28"/>
      <c r="N43" s="35"/>
      <c r="O43" s="28"/>
      <c r="P43" s="35"/>
      <c r="Q43" s="28"/>
      <c r="R43" s="35"/>
      <c r="S43" s="28"/>
      <c r="T43" s="35"/>
      <c r="U43" s="28"/>
      <c r="V43" s="35"/>
      <c r="W43" s="28"/>
      <c r="X43" s="35"/>
      <c r="Y43" s="28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2:34" ht="10.5" customHeight="1">
      <c r="B44" s="34"/>
      <c r="C44" s="33"/>
      <c r="D44" s="33"/>
      <c r="E44" s="33"/>
      <c r="F44" s="35"/>
      <c r="G44" s="32"/>
      <c r="H44" s="35"/>
      <c r="I44" s="32"/>
      <c r="J44" s="35"/>
      <c r="K44" s="32"/>
      <c r="L44" s="35"/>
      <c r="M44" s="32"/>
      <c r="N44" s="35"/>
      <c r="O44" s="32"/>
      <c r="P44" s="35"/>
      <c r="Q44" s="32"/>
      <c r="R44" s="35"/>
      <c r="S44" s="32"/>
      <c r="T44" s="35"/>
      <c r="U44" s="32"/>
      <c r="V44" s="35"/>
      <c r="W44" s="32"/>
      <c r="X44" s="35"/>
      <c r="Y44" s="32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2:34" ht="10.5" customHeight="1">
      <c r="B45" s="37"/>
      <c r="C45" s="33"/>
      <c r="D45" s="33"/>
      <c r="E45" s="33"/>
      <c r="F45" s="35"/>
      <c r="G45" s="28"/>
      <c r="H45" s="35"/>
      <c r="I45" s="28"/>
      <c r="J45" s="35"/>
      <c r="K45" s="28"/>
      <c r="L45" s="35"/>
      <c r="M45" s="28"/>
      <c r="N45" s="35"/>
      <c r="O45" s="28"/>
      <c r="P45" s="35"/>
      <c r="Q45" s="28"/>
      <c r="R45" s="35"/>
      <c r="S45" s="28"/>
      <c r="T45" s="35"/>
      <c r="U45" s="28"/>
      <c r="V45" s="35"/>
      <c r="W45" s="28"/>
      <c r="X45" s="35"/>
      <c r="Y45" s="28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2:34" ht="10.5" customHeight="1">
      <c r="B46" s="34"/>
      <c r="C46" s="33"/>
      <c r="D46" s="33"/>
      <c r="E46" s="33"/>
      <c r="F46" s="35"/>
      <c r="G46" s="32"/>
      <c r="H46" s="35"/>
      <c r="I46" s="32"/>
      <c r="J46" s="35"/>
      <c r="K46" s="32"/>
      <c r="L46" s="35"/>
      <c r="M46" s="32"/>
      <c r="N46" s="35"/>
      <c r="O46" s="32"/>
      <c r="P46" s="35"/>
      <c r="Q46" s="32"/>
      <c r="R46" s="35"/>
      <c r="S46" s="32"/>
      <c r="T46" s="35"/>
      <c r="U46" s="32"/>
      <c r="V46" s="35"/>
      <c r="W46" s="32"/>
      <c r="X46" s="35"/>
      <c r="Y46" s="32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2:34" ht="10.5" customHeight="1">
      <c r="B47" s="37"/>
      <c r="C47" s="33"/>
      <c r="D47" s="33"/>
      <c r="E47" s="33"/>
      <c r="F47" s="35"/>
      <c r="G47" s="28"/>
      <c r="H47" s="35"/>
      <c r="I47" s="28"/>
      <c r="J47" s="35"/>
      <c r="K47" s="28"/>
      <c r="L47" s="35"/>
      <c r="M47" s="28"/>
      <c r="N47" s="35"/>
      <c r="O47" s="28"/>
      <c r="P47" s="35"/>
      <c r="Q47" s="28"/>
      <c r="R47" s="35"/>
      <c r="S47" s="28"/>
      <c r="T47" s="35"/>
      <c r="U47" s="28"/>
      <c r="V47" s="35"/>
      <c r="W47" s="28"/>
      <c r="X47" s="35"/>
      <c r="Y47" s="28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2:34" ht="10.5" customHeight="1">
      <c r="B48" s="34"/>
      <c r="C48" s="33"/>
      <c r="D48" s="33"/>
      <c r="E48" s="33"/>
      <c r="F48" s="35"/>
      <c r="G48" s="32"/>
      <c r="H48" s="35"/>
      <c r="I48" s="32"/>
      <c r="J48" s="35"/>
      <c r="K48" s="32"/>
      <c r="L48" s="35"/>
      <c r="M48" s="32"/>
      <c r="N48" s="35"/>
      <c r="O48" s="32"/>
      <c r="P48" s="35"/>
      <c r="Q48" s="32"/>
      <c r="R48" s="35"/>
      <c r="S48" s="32"/>
      <c r="T48" s="35"/>
      <c r="U48" s="32"/>
      <c r="V48" s="35"/>
      <c r="W48" s="32"/>
      <c r="X48" s="35"/>
      <c r="Y48" s="32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2:34" ht="10.5" customHeight="1">
      <c r="B49" s="37"/>
      <c r="C49" s="33"/>
      <c r="D49" s="33"/>
      <c r="E49" s="33"/>
      <c r="F49" s="35"/>
      <c r="G49" s="28"/>
      <c r="H49" s="35"/>
      <c r="I49" s="28"/>
      <c r="J49" s="35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2:34" ht="10.5" customHeight="1">
      <c r="B50" s="34"/>
      <c r="C50" s="33"/>
      <c r="D50" s="33"/>
      <c r="E50" s="33"/>
      <c r="F50" s="35"/>
      <c r="G50" s="32"/>
      <c r="H50" s="35"/>
      <c r="I50" s="32"/>
      <c r="J50" s="35"/>
      <c r="K50" s="32"/>
      <c r="L50" s="35"/>
      <c r="M50" s="32"/>
      <c r="N50" s="35"/>
      <c r="O50" s="32"/>
      <c r="P50" s="35"/>
      <c r="Q50" s="32"/>
      <c r="R50" s="35"/>
      <c r="S50" s="32"/>
      <c r="T50" s="35"/>
      <c r="U50" s="32"/>
      <c r="V50" s="35"/>
      <c r="W50" s="32"/>
      <c r="X50" s="35"/>
      <c r="Y50" s="32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2:34" ht="10.5" customHeight="1">
      <c r="B51" s="37"/>
      <c r="C51" s="33"/>
      <c r="D51" s="33"/>
      <c r="E51" s="33"/>
      <c r="F51" s="35"/>
      <c r="G51" s="28"/>
      <c r="H51" s="35"/>
      <c r="I51" s="28"/>
      <c r="J51" s="35"/>
      <c r="K51" s="28"/>
      <c r="L51" s="35"/>
      <c r="M51" s="28"/>
      <c r="N51" s="35"/>
      <c r="O51" s="28"/>
      <c r="P51" s="35"/>
      <c r="Q51" s="28"/>
      <c r="R51" s="35"/>
      <c r="S51" s="28"/>
      <c r="T51" s="35"/>
      <c r="U51" s="28"/>
      <c r="V51" s="35"/>
      <c r="W51" s="28"/>
      <c r="X51" s="35"/>
      <c r="Y51" s="28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2:34" ht="10.5" customHeight="1">
      <c r="B52" s="34"/>
      <c r="C52" s="33"/>
      <c r="D52" s="33"/>
      <c r="E52" s="33"/>
      <c r="F52" s="35"/>
      <c r="G52" s="32"/>
      <c r="H52" s="35"/>
      <c r="I52" s="32"/>
      <c r="J52" s="35"/>
      <c r="K52" s="32"/>
      <c r="L52" s="35"/>
      <c r="M52" s="32"/>
      <c r="N52" s="35"/>
      <c r="O52" s="32"/>
      <c r="P52" s="35"/>
      <c r="Q52" s="32"/>
      <c r="R52" s="35"/>
      <c r="S52" s="32"/>
      <c r="T52" s="35"/>
      <c r="U52" s="32"/>
      <c r="V52" s="35"/>
      <c r="W52" s="32"/>
      <c r="X52" s="35"/>
      <c r="Y52" s="32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2:34" ht="10.5" customHeight="1">
      <c r="B53" s="37"/>
      <c r="C53" s="33"/>
      <c r="D53" s="33"/>
      <c r="E53" s="33"/>
      <c r="F53" s="35"/>
      <c r="G53" s="28"/>
      <c r="H53" s="35"/>
      <c r="I53" s="28"/>
      <c r="J53" s="35"/>
      <c r="K53" s="28"/>
      <c r="L53" s="35"/>
      <c r="M53" s="28"/>
      <c r="N53" s="35"/>
      <c r="O53" s="28"/>
      <c r="P53" s="35"/>
      <c r="Q53" s="28"/>
      <c r="R53" s="35"/>
      <c r="S53" s="28"/>
      <c r="T53" s="35"/>
      <c r="U53" s="28"/>
      <c r="V53" s="35"/>
      <c r="W53" s="28"/>
      <c r="X53" s="35"/>
      <c r="Y53" s="28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2:34" ht="10.5" customHeight="1">
      <c r="B54" s="34"/>
      <c r="C54" s="33"/>
      <c r="D54" s="33"/>
      <c r="E54" s="33"/>
      <c r="F54" s="35"/>
      <c r="G54" s="32"/>
      <c r="H54" s="35"/>
      <c r="I54" s="32"/>
      <c r="J54" s="35"/>
      <c r="K54" s="32"/>
      <c r="L54" s="35"/>
      <c r="M54" s="32"/>
      <c r="N54" s="35"/>
      <c r="O54" s="32"/>
      <c r="P54" s="35"/>
      <c r="Q54" s="32"/>
      <c r="R54" s="35"/>
      <c r="S54" s="32"/>
      <c r="T54" s="35"/>
      <c r="U54" s="32"/>
      <c r="V54" s="35"/>
      <c r="W54" s="32"/>
      <c r="X54" s="35"/>
      <c r="Y54" s="32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2:34" ht="10.5" customHeight="1">
      <c r="B55" s="37"/>
      <c r="C55" s="33"/>
      <c r="D55" s="33"/>
      <c r="E55" s="33"/>
      <c r="F55" s="35"/>
      <c r="G55" s="28"/>
      <c r="H55" s="35"/>
      <c r="I55" s="28"/>
      <c r="J55" s="35"/>
      <c r="K55" s="28"/>
      <c r="L55" s="35"/>
      <c r="M55" s="28"/>
      <c r="N55" s="35"/>
      <c r="O55" s="28"/>
      <c r="P55" s="35"/>
      <c r="Q55" s="28"/>
      <c r="R55" s="35"/>
      <c r="S55" s="28"/>
      <c r="T55" s="35"/>
      <c r="U55" s="28"/>
      <c r="V55" s="35"/>
      <c r="W55" s="28"/>
      <c r="X55" s="35"/>
      <c r="Y55" s="28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2:34" ht="10.5" customHeight="1">
      <c r="B56" s="34"/>
      <c r="C56" s="33"/>
      <c r="D56" s="33"/>
      <c r="E56" s="33"/>
      <c r="F56" s="35"/>
      <c r="G56" s="32"/>
      <c r="H56" s="35"/>
      <c r="I56" s="32"/>
      <c r="J56" s="35"/>
      <c r="K56" s="32"/>
      <c r="L56" s="35"/>
      <c r="M56" s="32"/>
      <c r="N56" s="35"/>
      <c r="O56" s="32"/>
      <c r="P56" s="35"/>
      <c r="Q56" s="32"/>
      <c r="R56" s="35"/>
      <c r="S56" s="32"/>
      <c r="T56" s="35"/>
      <c r="U56" s="32"/>
      <c r="V56" s="35"/>
      <c r="W56" s="32"/>
      <c r="X56" s="35"/>
      <c r="Y56" s="32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2:34" ht="10.5" customHeight="1">
      <c r="B57" s="37"/>
      <c r="C57" s="33"/>
      <c r="D57" s="33"/>
      <c r="E57" s="33"/>
      <c r="F57" s="35"/>
      <c r="G57" s="28"/>
      <c r="H57" s="35"/>
      <c r="I57" s="28"/>
      <c r="J57" s="35"/>
      <c r="K57" s="28"/>
      <c r="L57" s="35"/>
      <c r="M57" s="28"/>
      <c r="N57" s="35"/>
      <c r="O57" s="28"/>
      <c r="P57" s="35"/>
      <c r="Q57" s="28"/>
      <c r="R57" s="35"/>
      <c r="S57" s="28"/>
      <c r="T57" s="35"/>
      <c r="U57" s="28"/>
      <c r="V57" s="35"/>
      <c r="W57" s="28"/>
      <c r="X57" s="35"/>
      <c r="Y57" s="28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2:34" ht="10.5" customHeight="1">
      <c r="B58" s="34"/>
      <c r="C58" s="33"/>
      <c r="D58" s="33"/>
      <c r="E58" s="33"/>
      <c r="F58" s="35"/>
      <c r="G58" s="32"/>
      <c r="H58" s="35"/>
      <c r="I58" s="32"/>
      <c r="J58" s="35"/>
      <c r="K58" s="32"/>
      <c r="L58" s="35"/>
      <c r="M58" s="32"/>
      <c r="N58" s="35"/>
      <c r="O58" s="32"/>
      <c r="P58" s="35"/>
      <c r="Q58" s="32"/>
      <c r="R58" s="35"/>
      <c r="S58" s="32"/>
      <c r="T58" s="35"/>
      <c r="U58" s="32"/>
      <c r="V58" s="35"/>
      <c r="W58" s="32"/>
      <c r="X58" s="35"/>
      <c r="Y58" s="32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2:34" ht="10.5" customHeight="1">
      <c r="B59" s="37"/>
      <c r="C59" s="33"/>
      <c r="D59" s="33"/>
      <c r="E59" s="33"/>
      <c r="F59" s="35"/>
      <c r="G59" s="28"/>
      <c r="H59" s="35"/>
      <c r="I59" s="28"/>
      <c r="J59" s="35"/>
      <c r="K59" s="28"/>
      <c r="L59" s="35"/>
      <c r="M59" s="28"/>
      <c r="N59" s="35"/>
      <c r="O59" s="28"/>
      <c r="P59" s="35"/>
      <c r="Q59" s="28"/>
      <c r="R59" s="35"/>
      <c r="S59" s="28"/>
      <c r="T59" s="35"/>
      <c r="U59" s="28"/>
      <c r="V59" s="35"/>
      <c r="W59" s="28"/>
      <c r="X59" s="35"/>
      <c r="Y59" s="28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2:40" ht="10.5" customHeight="1">
      <c r="B60" s="34"/>
      <c r="C60" s="33"/>
      <c r="D60" s="33"/>
      <c r="E60" s="33"/>
      <c r="F60" s="35"/>
      <c r="G60" s="32"/>
      <c r="H60" s="35"/>
      <c r="I60" s="32"/>
      <c r="J60" s="35"/>
      <c r="K60" s="32"/>
      <c r="L60" s="35"/>
      <c r="M60" s="32"/>
      <c r="N60" s="35"/>
      <c r="O60" s="32"/>
      <c r="P60" s="35"/>
      <c r="Q60" s="32"/>
      <c r="R60" s="35"/>
      <c r="S60" s="32"/>
      <c r="T60" s="35"/>
      <c r="U60" s="32"/>
      <c r="V60" s="35"/>
      <c r="W60" s="32"/>
      <c r="X60" s="35"/>
      <c r="Y60" s="32"/>
      <c r="Z60" s="36"/>
      <c r="AA60" s="36"/>
      <c r="AB60" s="36"/>
      <c r="AC60" s="36"/>
      <c r="AD60" s="36"/>
      <c r="AE60" s="36"/>
      <c r="AF60" s="36"/>
      <c r="AG60" s="36"/>
      <c r="AH60" s="62"/>
      <c r="AI60" s="63"/>
      <c r="AJ60" s="63"/>
      <c r="AK60" s="63"/>
      <c r="AL60" s="63"/>
      <c r="AM60" s="63"/>
      <c r="AN60" s="63"/>
    </row>
    <row r="61" spans="2:40" ht="10.5" customHeight="1">
      <c r="B61" s="37"/>
      <c r="C61" s="33"/>
      <c r="D61" s="33"/>
      <c r="E61" s="33"/>
      <c r="F61" s="35"/>
      <c r="G61" s="28"/>
      <c r="H61" s="35"/>
      <c r="I61" s="28"/>
      <c r="J61" s="35"/>
      <c r="K61" s="28"/>
      <c r="L61" s="35"/>
      <c r="M61" s="28"/>
      <c r="N61" s="35"/>
      <c r="O61" s="28"/>
      <c r="P61" s="35"/>
      <c r="Q61" s="28"/>
      <c r="R61" s="35"/>
      <c r="S61" s="28"/>
      <c r="T61" s="35"/>
      <c r="U61" s="28"/>
      <c r="V61" s="35"/>
      <c r="W61" s="28"/>
      <c r="X61" s="35"/>
      <c r="Y61" s="28"/>
      <c r="Z61" s="36"/>
      <c r="AA61" s="36"/>
      <c r="AB61" s="36"/>
      <c r="AC61" s="36"/>
      <c r="AD61" s="36"/>
      <c r="AE61" s="36"/>
      <c r="AF61" s="36"/>
      <c r="AG61" s="36"/>
      <c r="AH61" s="145"/>
      <c r="AI61" s="145"/>
      <c r="AJ61" s="146"/>
      <c r="AK61" s="146"/>
      <c r="AL61" s="147"/>
      <c r="AM61" s="147"/>
      <c r="AN61" s="63"/>
    </row>
    <row r="62" spans="2:40" ht="10.5" customHeight="1">
      <c r="B62" s="34"/>
      <c r="C62" s="33"/>
      <c r="D62" s="33"/>
      <c r="E62" s="33"/>
      <c r="F62" s="35"/>
      <c r="G62" s="32"/>
      <c r="H62" s="35"/>
      <c r="I62" s="32"/>
      <c r="J62" s="35"/>
      <c r="K62" s="32"/>
      <c r="L62" s="35"/>
      <c r="M62" s="32"/>
      <c r="N62" s="35"/>
      <c r="O62" s="32"/>
      <c r="P62" s="35"/>
      <c r="Q62" s="32"/>
      <c r="R62" s="35"/>
      <c r="S62" s="32"/>
      <c r="T62" s="35"/>
      <c r="U62" s="32"/>
      <c r="V62" s="35"/>
      <c r="W62" s="32"/>
      <c r="X62" s="35"/>
      <c r="Y62" s="32"/>
      <c r="Z62" s="36"/>
      <c r="AA62" s="36"/>
      <c r="AB62" s="36"/>
      <c r="AC62" s="36"/>
      <c r="AD62" s="36"/>
      <c r="AE62" s="36"/>
      <c r="AF62" s="36"/>
      <c r="AG62" s="36"/>
      <c r="AH62" s="145"/>
      <c r="AI62" s="145"/>
      <c r="AJ62" s="146"/>
      <c r="AK62" s="146"/>
      <c r="AL62" s="147"/>
      <c r="AM62" s="147"/>
      <c r="AN62" s="63"/>
    </row>
    <row r="63" spans="2:40" ht="10.5" customHeight="1">
      <c r="B63" s="37"/>
      <c r="C63" s="33"/>
      <c r="D63" s="33"/>
      <c r="E63" s="33"/>
      <c r="F63" s="35"/>
      <c r="G63" s="28"/>
      <c r="H63" s="35"/>
      <c r="I63" s="28"/>
      <c r="J63" s="35"/>
      <c r="K63" s="28"/>
      <c r="L63" s="35"/>
      <c r="M63" s="28"/>
      <c r="N63" s="35"/>
      <c r="O63" s="28"/>
      <c r="P63" s="35"/>
      <c r="Q63" s="28"/>
      <c r="R63" s="35"/>
      <c r="S63" s="28"/>
      <c r="T63" s="35"/>
      <c r="U63" s="28"/>
      <c r="V63" s="35"/>
      <c r="W63" s="28"/>
      <c r="X63" s="35"/>
      <c r="Y63" s="28"/>
      <c r="Z63" s="36"/>
      <c r="AA63" s="36"/>
      <c r="AB63" s="36"/>
      <c r="AC63" s="36"/>
      <c r="AD63" s="36"/>
      <c r="AE63" s="36"/>
      <c r="AF63" s="36"/>
      <c r="AG63" s="36"/>
      <c r="AH63" s="62"/>
      <c r="AI63" s="63"/>
      <c r="AJ63" s="63"/>
      <c r="AK63" s="63"/>
      <c r="AL63" s="63"/>
      <c r="AM63" s="63"/>
      <c r="AN63" s="63"/>
    </row>
    <row r="64" spans="2:34" ht="10.5" customHeight="1">
      <c r="B64" s="34"/>
      <c r="C64" s="33"/>
      <c r="D64" s="33"/>
      <c r="E64" s="33"/>
      <c r="F64" s="35"/>
      <c r="G64" s="32"/>
      <c r="H64" s="35"/>
      <c r="I64" s="32"/>
      <c r="J64" s="35"/>
      <c r="K64" s="32"/>
      <c r="L64" s="35"/>
      <c r="M64" s="32"/>
      <c r="N64" s="35"/>
      <c r="O64" s="32"/>
      <c r="P64" s="35"/>
      <c r="Q64" s="32"/>
      <c r="R64" s="35"/>
      <c r="S64" s="32"/>
      <c r="T64" s="35"/>
      <c r="U64" s="32"/>
      <c r="V64" s="35"/>
      <c r="W64" s="32"/>
      <c r="X64" s="35"/>
      <c r="Y64" s="32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2:34" ht="10.5" customHeight="1">
      <c r="B65" s="37"/>
      <c r="C65" s="33"/>
      <c r="D65" s="33"/>
      <c r="E65" s="33"/>
      <c r="F65" s="35"/>
      <c r="G65" s="28"/>
      <c r="H65" s="35"/>
      <c r="I65" s="28"/>
      <c r="J65" s="35"/>
      <c r="K65" s="28"/>
      <c r="L65" s="35"/>
      <c r="M65" s="28"/>
      <c r="N65" s="35"/>
      <c r="O65" s="28"/>
      <c r="P65" s="35"/>
      <c r="Q65" s="28"/>
      <c r="R65" s="35"/>
      <c r="S65" s="28"/>
      <c r="T65" s="35"/>
      <c r="U65" s="28"/>
      <c r="V65" s="35"/>
      <c r="W65" s="28"/>
      <c r="X65" s="35"/>
      <c r="Y65" s="28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2:34" ht="10.5" customHeight="1">
      <c r="B66" s="34"/>
      <c r="C66" s="33"/>
      <c r="D66" s="33"/>
      <c r="E66" s="33"/>
      <c r="F66" s="35"/>
      <c r="G66" s="32"/>
      <c r="H66" s="35"/>
      <c r="I66" s="32"/>
      <c r="J66" s="35"/>
      <c r="K66" s="32"/>
      <c r="L66" s="35"/>
      <c r="M66" s="32"/>
      <c r="N66" s="35"/>
      <c r="O66" s="32"/>
      <c r="P66" s="35"/>
      <c r="Q66" s="32"/>
      <c r="R66" s="35"/>
      <c r="S66" s="32"/>
      <c r="T66" s="35"/>
      <c r="U66" s="32"/>
      <c r="V66" s="35"/>
      <c r="W66" s="32"/>
      <c r="X66" s="35"/>
      <c r="Y66" s="32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2:34" ht="10.5" customHeight="1">
      <c r="B67" s="37"/>
      <c r="C67" s="33"/>
      <c r="D67" s="33"/>
      <c r="E67" s="33"/>
      <c r="F67" s="35"/>
      <c r="G67" s="28"/>
      <c r="H67" s="35"/>
      <c r="I67" s="28"/>
      <c r="J67" s="35"/>
      <c r="K67" s="28"/>
      <c r="L67" s="35"/>
      <c r="M67" s="28"/>
      <c r="N67" s="35"/>
      <c r="O67" s="28"/>
      <c r="P67" s="35"/>
      <c r="Q67" s="28"/>
      <c r="R67" s="35"/>
      <c r="S67" s="28"/>
      <c r="T67" s="35"/>
      <c r="U67" s="28"/>
      <c r="V67" s="35"/>
      <c r="W67" s="28"/>
      <c r="X67" s="35"/>
      <c r="Y67" s="28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2:34" ht="10.5" customHeight="1">
      <c r="B68" s="34"/>
      <c r="C68" s="33"/>
      <c r="D68" s="33"/>
      <c r="E68" s="33"/>
      <c r="F68" s="35"/>
      <c r="G68" s="32"/>
      <c r="H68" s="35"/>
      <c r="I68" s="32"/>
      <c r="J68" s="35"/>
      <c r="K68" s="32"/>
      <c r="L68" s="35"/>
      <c r="M68" s="32"/>
      <c r="N68" s="35"/>
      <c r="O68" s="32"/>
      <c r="P68" s="35"/>
      <c r="Q68" s="32"/>
      <c r="R68" s="35"/>
      <c r="S68" s="32"/>
      <c r="T68" s="35"/>
      <c r="U68" s="32"/>
      <c r="V68" s="35"/>
      <c r="W68" s="32"/>
      <c r="X68" s="35"/>
      <c r="Y68" s="32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2:34" ht="10.5" customHeight="1">
      <c r="B69" s="37"/>
      <c r="C69" s="33"/>
      <c r="D69" s="33"/>
      <c r="E69" s="33"/>
      <c r="F69" s="35"/>
      <c r="G69" s="28"/>
      <c r="H69" s="35"/>
      <c r="I69" s="28"/>
      <c r="J69" s="35"/>
      <c r="K69" s="28"/>
      <c r="L69" s="35"/>
      <c r="M69" s="28"/>
      <c r="N69" s="35"/>
      <c r="O69" s="28"/>
      <c r="P69" s="35"/>
      <c r="Q69" s="28"/>
      <c r="R69" s="35"/>
      <c r="S69" s="28"/>
      <c r="T69" s="35"/>
      <c r="U69" s="28"/>
      <c r="V69" s="35"/>
      <c r="W69" s="28"/>
      <c r="X69" s="35"/>
      <c r="Y69" s="28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2:34" ht="6" customHeight="1">
      <c r="B70" s="34"/>
      <c r="C70" s="33"/>
      <c r="D70" s="33"/>
      <c r="E70" s="33"/>
      <c r="F70" s="35"/>
      <c r="G70" s="32"/>
      <c r="H70" s="35"/>
      <c r="I70" s="32"/>
      <c r="J70" s="35"/>
      <c r="K70" s="32"/>
      <c r="L70" s="35"/>
      <c r="M70" s="32"/>
      <c r="N70" s="35"/>
      <c r="O70" s="32"/>
      <c r="P70" s="35"/>
      <c r="Q70" s="32"/>
      <c r="R70" s="35"/>
      <c r="S70" s="32"/>
      <c r="T70" s="35"/>
      <c r="U70" s="32"/>
      <c r="V70" s="35"/>
      <c r="W70" s="32"/>
      <c r="X70" s="35"/>
      <c r="Y70" s="32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2:34" ht="16.5" customHeight="1">
      <c r="B71" s="37"/>
      <c r="C71" s="33"/>
      <c r="D71" s="33"/>
      <c r="E71" s="33"/>
      <c r="F71" s="35"/>
      <c r="G71" s="28"/>
      <c r="H71" s="35"/>
      <c r="I71" s="28"/>
      <c r="J71" s="35"/>
      <c r="K71" s="28"/>
      <c r="L71" s="35"/>
      <c r="M71" s="28"/>
      <c r="N71" s="35"/>
      <c r="O71" s="28"/>
      <c r="P71" s="35"/>
      <c r="Q71" s="28"/>
      <c r="R71" s="35"/>
      <c r="S71" s="28"/>
      <c r="T71" s="35"/>
      <c r="U71" s="28"/>
      <c r="V71" s="35"/>
      <c r="W71" s="28"/>
      <c r="X71" s="35"/>
      <c r="Y71" s="28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2:34" ht="15" customHeight="1">
      <c r="B72" s="34"/>
      <c r="C72" s="33"/>
      <c r="D72" s="33"/>
      <c r="E72" s="33"/>
      <c r="F72" s="35"/>
      <c r="G72" s="32"/>
      <c r="H72" s="35"/>
      <c r="I72" s="32"/>
      <c r="J72" s="35"/>
      <c r="K72" s="32"/>
      <c r="L72" s="35"/>
      <c r="M72" s="32"/>
      <c r="N72" s="35"/>
      <c r="O72" s="32"/>
      <c r="P72" s="35"/>
      <c r="Q72" s="32"/>
      <c r="R72" s="35"/>
      <c r="S72" s="32"/>
      <c r="T72" s="35"/>
      <c r="U72" s="32"/>
      <c r="V72" s="35"/>
      <c r="W72" s="32"/>
      <c r="X72" s="35"/>
      <c r="Y72" s="32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2:34" ht="10.5" customHeight="1">
      <c r="B73" s="37"/>
      <c r="C73" s="33"/>
      <c r="D73" s="33"/>
      <c r="E73" s="33"/>
      <c r="F73" s="35"/>
      <c r="G73" s="28"/>
      <c r="H73" s="35"/>
      <c r="I73" s="28"/>
      <c r="J73" s="35"/>
      <c r="K73" s="28"/>
      <c r="L73" s="35"/>
      <c r="M73" s="28"/>
      <c r="N73" s="35"/>
      <c r="O73" s="28"/>
      <c r="P73" s="35"/>
      <c r="Q73" s="28"/>
      <c r="R73" s="35"/>
      <c r="S73" s="28"/>
      <c r="T73" s="35"/>
      <c r="U73" s="28"/>
      <c r="V73" s="35"/>
      <c r="W73" s="28"/>
      <c r="X73" s="35"/>
      <c r="Y73" s="28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2:34" ht="10.5" customHeight="1">
      <c r="B74" s="34"/>
      <c r="C74" s="33"/>
      <c r="D74" s="33"/>
      <c r="E74" s="33"/>
      <c r="F74" s="35"/>
      <c r="G74" s="32"/>
      <c r="H74" s="35"/>
      <c r="I74" s="32"/>
      <c r="J74" s="35"/>
      <c r="K74" s="32"/>
      <c r="L74" s="35"/>
      <c r="M74" s="32"/>
      <c r="N74" s="35"/>
      <c r="O74" s="32"/>
      <c r="P74" s="35"/>
      <c r="Q74" s="32"/>
      <c r="R74" s="35"/>
      <c r="S74" s="32"/>
      <c r="T74" s="35"/>
      <c r="U74" s="32"/>
      <c r="V74" s="35"/>
      <c r="W74" s="32"/>
      <c r="X74" s="35"/>
      <c r="Y74" s="32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2:34" ht="10.5" customHeight="1">
      <c r="B75" s="37"/>
      <c r="C75" s="33"/>
      <c r="D75" s="33"/>
      <c r="E75" s="33"/>
      <c r="F75" s="35"/>
      <c r="G75" s="28"/>
      <c r="H75" s="35"/>
      <c r="I75" s="28"/>
      <c r="J75" s="35"/>
      <c r="K75" s="28"/>
      <c r="L75" s="35"/>
      <c r="M75" s="28"/>
      <c r="N75" s="35"/>
      <c r="O75" s="28"/>
      <c r="P75" s="35"/>
      <c r="Q75" s="28"/>
      <c r="R75" s="35"/>
      <c r="S75" s="28"/>
      <c r="T75" s="35"/>
      <c r="U75" s="28"/>
      <c r="V75" s="35"/>
      <c r="W75" s="28"/>
      <c r="X75" s="35"/>
      <c r="Y75" s="28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2:34" ht="10.5" customHeight="1">
      <c r="B76" s="34"/>
      <c r="C76" s="33"/>
      <c r="D76" s="33"/>
      <c r="E76" s="33"/>
      <c r="F76" s="35"/>
      <c r="G76" s="32"/>
      <c r="H76" s="35"/>
      <c r="I76" s="32"/>
      <c r="J76" s="35"/>
      <c r="K76" s="32"/>
      <c r="L76" s="35"/>
      <c r="M76" s="32"/>
      <c r="N76" s="35"/>
      <c r="O76" s="32"/>
      <c r="P76" s="35"/>
      <c r="Q76" s="32"/>
      <c r="R76" s="35"/>
      <c r="S76" s="32"/>
      <c r="T76" s="35"/>
      <c r="U76" s="32"/>
      <c r="V76" s="35"/>
      <c r="W76" s="32"/>
      <c r="X76" s="35"/>
      <c r="Y76" s="32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2:34" ht="10.5" customHeight="1">
      <c r="B77" s="37"/>
      <c r="C77" s="33"/>
      <c r="D77" s="33"/>
      <c r="E77" s="33"/>
      <c r="F77" s="35"/>
      <c r="G77" s="28"/>
      <c r="H77" s="35"/>
      <c r="I77" s="28"/>
      <c r="J77" s="35"/>
      <c r="K77" s="28"/>
      <c r="L77" s="35"/>
      <c r="M77" s="28"/>
      <c r="N77" s="35"/>
      <c r="O77" s="28"/>
      <c r="P77" s="35"/>
      <c r="Q77" s="28"/>
      <c r="R77" s="35"/>
      <c r="S77" s="28"/>
      <c r="T77" s="35"/>
      <c r="U77" s="28"/>
      <c r="V77" s="35"/>
      <c r="W77" s="28"/>
      <c r="X77" s="35"/>
      <c r="Y77" s="28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2:34" ht="10.5" customHeight="1">
      <c r="B78" s="34"/>
      <c r="C78" s="33"/>
      <c r="D78" s="33"/>
      <c r="E78" s="33"/>
      <c r="F78" s="35"/>
      <c r="G78" s="32"/>
      <c r="H78" s="35"/>
      <c r="I78" s="32"/>
      <c r="J78" s="35"/>
      <c r="K78" s="32"/>
      <c r="L78" s="35"/>
      <c r="M78" s="32"/>
      <c r="N78" s="35"/>
      <c r="O78" s="32"/>
      <c r="P78" s="35"/>
      <c r="Q78" s="32"/>
      <c r="R78" s="35"/>
      <c r="S78" s="32"/>
      <c r="T78" s="35"/>
      <c r="U78" s="32"/>
      <c r="V78" s="35"/>
      <c r="W78" s="32"/>
      <c r="X78" s="35"/>
      <c r="Y78" s="32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2:34" ht="10.5" customHeight="1">
      <c r="B79" s="37"/>
      <c r="C79" s="33"/>
      <c r="D79" s="33"/>
      <c r="E79" s="33"/>
      <c r="F79" s="35"/>
      <c r="G79" s="28"/>
      <c r="H79" s="35"/>
      <c r="I79" s="28"/>
      <c r="J79" s="35"/>
      <c r="K79" s="28"/>
      <c r="L79" s="35"/>
      <c r="M79" s="28"/>
      <c r="N79" s="35"/>
      <c r="O79" s="28"/>
      <c r="P79" s="35"/>
      <c r="Q79" s="28"/>
      <c r="R79" s="35"/>
      <c r="S79" s="28"/>
      <c r="T79" s="35"/>
      <c r="U79" s="28"/>
      <c r="V79" s="35"/>
      <c r="W79" s="28"/>
      <c r="X79" s="35"/>
      <c r="Y79" s="28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2:34" ht="10.5" customHeight="1">
      <c r="B80" s="34"/>
      <c r="C80" s="33"/>
      <c r="D80" s="33"/>
      <c r="E80" s="33"/>
      <c r="F80" s="35"/>
      <c r="G80" s="32"/>
      <c r="H80" s="35"/>
      <c r="I80" s="32"/>
      <c r="J80" s="35"/>
      <c r="K80" s="32"/>
      <c r="L80" s="35"/>
      <c r="M80" s="32"/>
      <c r="N80" s="35"/>
      <c r="O80" s="32"/>
      <c r="P80" s="35"/>
      <c r="Q80" s="32"/>
      <c r="R80" s="35"/>
      <c r="S80" s="32"/>
      <c r="T80" s="35"/>
      <c r="U80" s="32"/>
      <c r="V80" s="35"/>
      <c r="W80" s="32"/>
      <c r="X80" s="35"/>
      <c r="Y80" s="32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2:34" ht="10.5" customHeight="1">
      <c r="B81" s="37"/>
      <c r="C81" s="33"/>
      <c r="D81" s="33"/>
      <c r="E81" s="33"/>
      <c r="F81" s="35"/>
      <c r="G81" s="28"/>
      <c r="H81" s="35"/>
      <c r="I81" s="28"/>
      <c r="J81" s="35"/>
      <c r="K81" s="28"/>
      <c r="L81" s="35"/>
      <c r="M81" s="28"/>
      <c r="N81" s="35"/>
      <c r="O81" s="28"/>
      <c r="P81" s="35"/>
      <c r="Q81" s="28"/>
      <c r="R81" s="35"/>
      <c r="S81" s="28"/>
      <c r="T81" s="35"/>
      <c r="U81" s="28"/>
      <c r="V81" s="35"/>
      <c r="W81" s="28"/>
      <c r="X81" s="35"/>
      <c r="Y81" s="28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2:34" ht="10.5" customHeight="1">
      <c r="B82" s="34"/>
      <c r="C82" s="33"/>
      <c r="D82" s="33"/>
      <c r="E82" s="33"/>
      <c r="F82" s="35"/>
      <c r="G82" s="32"/>
      <c r="H82" s="35"/>
      <c r="I82" s="32"/>
      <c r="J82" s="35"/>
      <c r="K82" s="32"/>
      <c r="L82" s="35"/>
      <c r="M82" s="32"/>
      <c r="N82" s="35"/>
      <c r="O82" s="32"/>
      <c r="P82" s="35"/>
      <c r="Q82" s="32"/>
      <c r="R82" s="35"/>
      <c r="S82" s="32"/>
      <c r="T82" s="35"/>
      <c r="U82" s="32"/>
      <c r="V82" s="35"/>
      <c r="W82" s="32"/>
      <c r="X82" s="35"/>
      <c r="Y82" s="32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2:34" ht="10.5" customHeight="1">
      <c r="B83" s="37"/>
      <c r="C83" s="33"/>
      <c r="D83" s="33"/>
      <c r="E83" s="33"/>
      <c r="F83" s="35"/>
      <c r="G83" s="28"/>
      <c r="H83" s="35"/>
      <c r="I83" s="28"/>
      <c r="J83" s="35"/>
      <c r="K83" s="28"/>
      <c r="L83" s="35"/>
      <c r="M83" s="28"/>
      <c r="N83" s="35"/>
      <c r="O83" s="28"/>
      <c r="P83" s="35"/>
      <c r="Q83" s="28"/>
      <c r="R83" s="35"/>
      <c r="S83" s="28"/>
      <c r="T83" s="35"/>
      <c r="U83" s="28"/>
      <c r="V83" s="35"/>
      <c r="W83" s="28"/>
      <c r="X83" s="35"/>
      <c r="Y83" s="28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2:34" ht="10.5" customHeight="1">
      <c r="B84" s="34"/>
      <c r="C84" s="33"/>
      <c r="D84" s="33"/>
      <c r="E84" s="33"/>
      <c r="F84" s="35"/>
      <c r="G84" s="32"/>
      <c r="H84" s="35"/>
      <c r="I84" s="32"/>
      <c r="J84" s="35"/>
      <c r="K84" s="32"/>
      <c r="L84" s="35"/>
      <c r="M84" s="32"/>
      <c r="N84" s="35"/>
      <c r="O84" s="32"/>
      <c r="P84" s="35"/>
      <c r="Q84" s="32"/>
      <c r="R84" s="35"/>
      <c r="S84" s="32"/>
      <c r="T84" s="35"/>
      <c r="U84" s="32"/>
      <c r="V84" s="35"/>
      <c r="W84" s="32"/>
      <c r="X84" s="35"/>
      <c r="Y84" s="32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2:34" ht="10.5" customHeight="1">
      <c r="B85" s="37"/>
      <c r="C85" s="33"/>
      <c r="D85" s="33"/>
      <c r="E85" s="33"/>
      <c r="F85" s="35"/>
      <c r="G85" s="28"/>
      <c r="H85" s="35"/>
      <c r="I85" s="28"/>
      <c r="J85" s="35"/>
      <c r="K85" s="28"/>
      <c r="L85" s="35"/>
      <c r="M85" s="28"/>
      <c r="N85" s="35"/>
      <c r="O85" s="28"/>
      <c r="P85" s="35"/>
      <c r="Q85" s="28"/>
      <c r="R85" s="35"/>
      <c r="S85" s="28"/>
      <c r="T85" s="35"/>
      <c r="U85" s="28"/>
      <c r="V85" s="35"/>
      <c r="W85" s="28"/>
      <c r="X85" s="35"/>
      <c r="Y85" s="28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2:34" ht="10.5" customHeight="1">
      <c r="B86" s="34"/>
      <c r="C86" s="33"/>
      <c r="D86" s="33"/>
      <c r="E86" s="33"/>
      <c r="F86" s="35"/>
      <c r="G86" s="32"/>
      <c r="H86" s="35"/>
      <c r="I86" s="32"/>
      <c r="J86" s="35"/>
      <c r="K86" s="32"/>
      <c r="L86" s="35"/>
      <c r="M86" s="32"/>
      <c r="N86" s="35"/>
      <c r="O86" s="32"/>
      <c r="P86" s="35"/>
      <c r="Q86" s="32"/>
      <c r="R86" s="35"/>
      <c r="S86" s="32"/>
      <c r="T86" s="35"/>
      <c r="U86" s="32"/>
      <c r="V86" s="35"/>
      <c r="W86" s="32"/>
      <c r="X86" s="35"/>
      <c r="Y86" s="32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2:34" ht="10.5" customHeight="1">
      <c r="B87" s="37"/>
      <c r="C87" s="33"/>
      <c r="D87" s="33"/>
      <c r="E87" s="33"/>
      <c r="F87" s="35"/>
      <c r="G87" s="28"/>
      <c r="H87" s="35"/>
      <c r="I87" s="28"/>
      <c r="J87" s="35"/>
      <c r="K87" s="28"/>
      <c r="L87" s="35"/>
      <c r="M87" s="28"/>
      <c r="N87" s="35"/>
      <c r="O87" s="28"/>
      <c r="P87" s="35"/>
      <c r="Q87" s="28"/>
      <c r="R87" s="35"/>
      <c r="S87" s="28"/>
      <c r="T87" s="35"/>
      <c r="U87" s="28"/>
      <c r="V87" s="35"/>
      <c r="W87" s="28"/>
      <c r="X87" s="35"/>
      <c r="Y87" s="28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2:34" ht="10.5" customHeight="1">
      <c r="B88" s="34"/>
      <c r="C88" s="33"/>
      <c r="D88" s="33"/>
      <c r="E88" s="33"/>
      <c r="F88" s="35"/>
      <c r="G88" s="32"/>
      <c r="H88" s="35"/>
      <c r="I88" s="32"/>
      <c r="J88" s="35"/>
      <c r="K88" s="32"/>
      <c r="L88" s="35"/>
      <c r="M88" s="32"/>
      <c r="N88" s="35"/>
      <c r="O88" s="32"/>
      <c r="P88" s="35"/>
      <c r="Q88" s="32"/>
      <c r="R88" s="35"/>
      <c r="S88" s="32"/>
      <c r="T88" s="35"/>
      <c r="U88" s="32"/>
      <c r="V88" s="35"/>
      <c r="W88" s="32"/>
      <c r="X88" s="35"/>
      <c r="Y88" s="32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2:34" ht="10.5" customHeight="1">
      <c r="B89" s="37"/>
      <c r="C89" s="33"/>
      <c r="D89" s="33"/>
      <c r="E89" s="33"/>
      <c r="F89" s="35"/>
      <c r="G89" s="28"/>
      <c r="H89" s="35"/>
      <c r="I89" s="28"/>
      <c r="J89" s="35"/>
      <c r="K89" s="28"/>
      <c r="L89" s="35"/>
      <c r="M89" s="28"/>
      <c r="N89" s="35"/>
      <c r="O89" s="28"/>
      <c r="P89" s="35"/>
      <c r="Q89" s="28"/>
      <c r="R89" s="35"/>
      <c r="S89" s="28"/>
      <c r="T89" s="35"/>
      <c r="U89" s="28"/>
      <c r="V89" s="35"/>
      <c r="W89" s="28"/>
      <c r="X89" s="35"/>
      <c r="Y89" s="28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2:34" ht="10.5" customHeight="1">
      <c r="B90" s="34"/>
      <c r="C90" s="33"/>
      <c r="D90" s="33"/>
      <c r="E90" s="33"/>
      <c r="F90" s="35"/>
      <c r="G90" s="32"/>
      <c r="H90" s="35"/>
      <c r="I90" s="32"/>
      <c r="J90" s="35"/>
      <c r="K90" s="32"/>
      <c r="L90" s="35"/>
      <c r="M90" s="32"/>
      <c r="N90" s="35"/>
      <c r="O90" s="32"/>
      <c r="P90" s="35"/>
      <c r="Q90" s="32"/>
      <c r="R90" s="35"/>
      <c r="S90" s="32"/>
      <c r="T90" s="35"/>
      <c r="U90" s="32"/>
      <c r="V90" s="35"/>
      <c r="W90" s="32"/>
      <c r="X90" s="35"/>
      <c r="Y90" s="32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2:34" ht="10.5" customHeight="1">
      <c r="B91" s="37"/>
      <c r="C91" s="33"/>
      <c r="D91" s="33"/>
      <c r="E91" s="33"/>
      <c r="F91" s="35"/>
      <c r="G91" s="28"/>
      <c r="H91" s="35"/>
      <c r="I91" s="28"/>
      <c r="J91" s="35"/>
      <c r="K91" s="28"/>
      <c r="L91" s="35"/>
      <c r="M91" s="28"/>
      <c r="N91" s="35"/>
      <c r="O91" s="28"/>
      <c r="P91" s="35"/>
      <c r="Q91" s="28"/>
      <c r="R91" s="35"/>
      <c r="S91" s="28"/>
      <c r="T91" s="35"/>
      <c r="U91" s="28"/>
      <c r="V91" s="35"/>
      <c r="W91" s="28"/>
      <c r="X91" s="35"/>
      <c r="Y91" s="28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2:34" ht="10.5" customHeight="1">
      <c r="B92" s="34"/>
      <c r="C92" s="33"/>
      <c r="D92" s="33"/>
      <c r="E92" s="33"/>
      <c r="F92" s="35"/>
      <c r="G92" s="32"/>
      <c r="H92" s="35"/>
      <c r="I92" s="32"/>
      <c r="J92" s="35"/>
      <c r="K92" s="32"/>
      <c r="L92" s="35"/>
      <c r="M92" s="32"/>
      <c r="N92" s="35"/>
      <c r="O92" s="32"/>
      <c r="P92" s="35"/>
      <c r="Q92" s="32"/>
      <c r="R92" s="35"/>
      <c r="S92" s="32"/>
      <c r="T92" s="35"/>
      <c r="U92" s="32"/>
      <c r="V92" s="35"/>
      <c r="W92" s="32"/>
      <c r="X92" s="35"/>
      <c r="Y92" s="32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2:34" ht="10.5" customHeight="1">
      <c r="B93" s="37"/>
      <c r="C93" s="33"/>
      <c r="D93" s="33"/>
      <c r="E93" s="33"/>
      <c r="F93" s="35"/>
      <c r="G93" s="28"/>
      <c r="H93" s="35"/>
      <c r="I93" s="28"/>
      <c r="J93" s="35"/>
      <c r="K93" s="28"/>
      <c r="L93" s="35"/>
      <c r="M93" s="28"/>
      <c r="N93" s="35"/>
      <c r="O93" s="28"/>
      <c r="P93" s="35"/>
      <c r="Q93" s="28"/>
      <c r="R93" s="35"/>
      <c r="S93" s="28"/>
      <c r="T93" s="35"/>
      <c r="U93" s="28"/>
      <c r="V93" s="35"/>
      <c r="W93" s="28"/>
      <c r="X93" s="35"/>
      <c r="Y93" s="28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2:34" ht="10.5" customHeight="1">
      <c r="B94" s="34"/>
      <c r="C94" s="33"/>
      <c r="D94" s="33"/>
      <c r="E94" s="33"/>
      <c r="F94" s="35"/>
      <c r="G94" s="32"/>
      <c r="H94" s="35"/>
      <c r="I94" s="32"/>
      <c r="J94" s="35"/>
      <c r="K94" s="32"/>
      <c r="L94" s="35"/>
      <c r="M94" s="32"/>
      <c r="N94" s="35"/>
      <c r="O94" s="32"/>
      <c r="P94" s="35"/>
      <c r="Q94" s="32"/>
      <c r="R94" s="35"/>
      <c r="S94" s="32"/>
      <c r="T94" s="35"/>
      <c r="U94" s="32"/>
      <c r="V94" s="35"/>
      <c r="W94" s="32"/>
      <c r="X94" s="35"/>
      <c r="Y94" s="32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2:34" ht="10.5" customHeight="1">
      <c r="B95" s="37"/>
      <c r="C95" s="33"/>
      <c r="D95" s="33"/>
      <c r="E95" s="33"/>
      <c r="F95" s="35"/>
      <c r="G95" s="28"/>
      <c r="H95" s="35"/>
      <c r="I95" s="28"/>
      <c r="J95" s="35"/>
      <c r="K95" s="28"/>
      <c r="L95" s="35"/>
      <c r="M95" s="28"/>
      <c r="N95" s="35"/>
      <c r="O95" s="28"/>
      <c r="P95" s="35"/>
      <c r="Q95" s="28"/>
      <c r="R95" s="35"/>
      <c r="S95" s="28"/>
      <c r="T95" s="35"/>
      <c r="U95" s="28"/>
      <c r="V95" s="35"/>
      <c r="W95" s="28"/>
      <c r="X95" s="35"/>
      <c r="Y95" s="28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2:34" ht="10.5" customHeight="1">
      <c r="B96" s="34"/>
      <c r="C96" s="33"/>
      <c r="D96" s="33"/>
      <c r="E96" s="33"/>
      <c r="F96" s="35"/>
      <c r="G96" s="32"/>
      <c r="H96" s="35"/>
      <c r="I96" s="32"/>
      <c r="J96" s="35"/>
      <c r="K96" s="32"/>
      <c r="L96" s="35"/>
      <c r="M96" s="32"/>
      <c r="N96" s="35"/>
      <c r="O96" s="32"/>
      <c r="P96" s="35"/>
      <c r="Q96" s="32"/>
      <c r="R96" s="35"/>
      <c r="S96" s="32"/>
      <c r="T96" s="35"/>
      <c r="U96" s="32"/>
      <c r="V96" s="35"/>
      <c r="W96" s="32"/>
      <c r="X96" s="35"/>
      <c r="Y96" s="32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2:28" ht="10.5" customHeight="1">
      <c r="B97" s="37"/>
      <c r="C97" s="33"/>
      <c r="D97" s="33"/>
      <c r="E97" s="33"/>
      <c r="F97" s="35"/>
      <c r="G97" s="28"/>
      <c r="H97" s="35"/>
      <c r="I97" s="28"/>
      <c r="J97" s="35"/>
      <c r="K97" s="28"/>
      <c r="L97" s="35"/>
      <c r="M97" s="28"/>
      <c r="N97" s="35"/>
      <c r="O97" s="28"/>
      <c r="P97" s="35"/>
      <c r="Q97" s="28"/>
      <c r="R97" s="35"/>
      <c r="S97" s="28"/>
      <c r="T97" s="35"/>
      <c r="U97" s="28"/>
      <c r="V97" s="35"/>
      <c r="W97" s="28"/>
      <c r="X97" s="35"/>
      <c r="Y97" s="28"/>
      <c r="Z97" s="36"/>
      <c r="AA97" s="36"/>
      <c r="AB97" s="36"/>
    </row>
    <row r="98" spans="2:28" ht="10.5" customHeight="1">
      <c r="B98" s="34"/>
      <c r="C98" s="33"/>
      <c r="D98" s="33"/>
      <c r="E98" s="33"/>
      <c r="F98" s="35"/>
      <c r="G98" s="32"/>
      <c r="H98" s="35"/>
      <c r="I98" s="32"/>
      <c r="J98" s="35"/>
      <c r="K98" s="32"/>
      <c r="L98" s="35"/>
      <c r="M98" s="32"/>
      <c r="N98" s="35"/>
      <c r="O98" s="32"/>
      <c r="P98" s="35"/>
      <c r="Q98" s="32"/>
      <c r="R98" s="35"/>
      <c r="S98" s="32"/>
      <c r="T98" s="35"/>
      <c r="U98" s="32"/>
      <c r="V98" s="35"/>
      <c r="W98" s="32"/>
      <c r="X98" s="35"/>
      <c r="Y98" s="32"/>
      <c r="Z98" s="36"/>
      <c r="AA98" s="36"/>
      <c r="AB98" s="36"/>
    </row>
    <row r="99" spans="2:28" ht="10.5" customHeight="1">
      <c r="B99" s="37"/>
      <c r="C99" s="33"/>
      <c r="D99" s="33"/>
      <c r="E99" s="33"/>
      <c r="F99" s="35"/>
      <c r="G99" s="28"/>
      <c r="H99" s="35"/>
      <c r="I99" s="28"/>
      <c r="J99" s="35"/>
      <c r="K99" s="28"/>
      <c r="L99" s="35"/>
      <c r="M99" s="28"/>
      <c r="N99" s="35"/>
      <c r="O99" s="28"/>
      <c r="P99" s="35"/>
      <c r="Q99" s="28"/>
      <c r="R99" s="35"/>
      <c r="S99" s="28"/>
      <c r="T99" s="35"/>
      <c r="U99" s="28"/>
      <c r="V99" s="35"/>
      <c r="W99" s="28"/>
      <c r="X99" s="35"/>
      <c r="Y99" s="28"/>
      <c r="Z99" s="36"/>
      <c r="AA99" s="36"/>
      <c r="AB99" s="36"/>
    </row>
    <row r="100" spans="2:28" ht="10.5" customHeight="1">
      <c r="B100" s="34"/>
      <c r="C100" s="33"/>
      <c r="D100" s="33"/>
      <c r="E100" s="33"/>
      <c r="F100" s="35"/>
      <c r="G100" s="32"/>
      <c r="H100" s="35"/>
      <c r="I100" s="32"/>
      <c r="J100" s="35"/>
      <c r="K100" s="32"/>
      <c r="L100" s="35"/>
      <c r="M100" s="32"/>
      <c r="N100" s="35"/>
      <c r="O100" s="32"/>
      <c r="P100" s="35"/>
      <c r="Q100" s="32"/>
      <c r="R100" s="35"/>
      <c r="S100" s="32"/>
      <c r="T100" s="35"/>
      <c r="U100" s="32"/>
      <c r="V100" s="35"/>
      <c r="W100" s="32"/>
      <c r="X100" s="35"/>
      <c r="Y100" s="32"/>
      <c r="Z100" s="36"/>
      <c r="AA100" s="36"/>
      <c r="AB100" s="36"/>
    </row>
    <row r="101" spans="2:28" ht="10.5" customHeight="1">
      <c r="B101" s="37"/>
      <c r="C101" s="33"/>
      <c r="D101" s="33"/>
      <c r="E101" s="33"/>
      <c r="F101" s="35"/>
      <c r="G101" s="28"/>
      <c r="H101" s="35"/>
      <c r="I101" s="28"/>
      <c r="J101" s="35"/>
      <c r="K101" s="28"/>
      <c r="L101" s="35"/>
      <c r="M101" s="28"/>
      <c r="N101" s="35"/>
      <c r="O101" s="28"/>
      <c r="P101" s="35"/>
      <c r="Q101" s="28"/>
      <c r="R101" s="35"/>
      <c r="S101" s="28"/>
      <c r="T101" s="35"/>
      <c r="U101" s="28"/>
      <c r="V101" s="35"/>
      <c r="W101" s="28"/>
      <c r="X101" s="35"/>
      <c r="Y101" s="28"/>
      <c r="Z101" s="36"/>
      <c r="AA101" s="36"/>
      <c r="AB101" s="36"/>
    </row>
    <row r="102" spans="2:28" ht="10.5" customHeight="1">
      <c r="B102" s="34"/>
      <c r="C102" s="33"/>
      <c r="D102" s="33"/>
      <c r="E102" s="33"/>
      <c r="F102" s="35"/>
      <c r="G102" s="32"/>
      <c r="H102" s="35"/>
      <c r="I102" s="32"/>
      <c r="J102" s="35"/>
      <c r="K102" s="32"/>
      <c r="L102" s="35"/>
      <c r="M102" s="32"/>
      <c r="N102" s="35"/>
      <c r="O102" s="32"/>
      <c r="P102" s="35"/>
      <c r="Q102" s="32"/>
      <c r="R102" s="35"/>
      <c r="S102" s="32"/>
      <c r="T102" s="35"/>
      <c r="U102" s="32"/>
      <c r="V102" s="35"/>
      <c r="W102" s="32"/>
      <c r="X102" s="35"/>
      <c r="Y102" s="32"/>
      <c r="Z102" s="36"/>
      <c r="AA102" s="36"/>
      <c r="AB102" s="36"/>
    </row>
    <row r="103" spans="2:28" ht="10.5" customHeight="1">
      <c r="B103" s="37"/>
      <c r="C103" s="33"/>
      <c r="D103" s="33"/>
      <c r="E103" s="33"/>
      <c r="F103" s="35"/>
      <c r="G103" s="28"/>
      <c r="H103" s="35"/>
      <c r="I103" s="28"/>
      <c r="J103" s="35"/>
      <c r="K103" s="28"/>
      <c r="L103" s="35"/>
      <c r="M103" s="28"/>
      <c r="N103" s="35"/>
      <c r="O103" s="28"/>
      <c r="P103" s="35"/>
      <c r="Q103" s="28"/>
      <c r="R103" s="35"/>
      <c r="S103" s="28"/>
      <c r="T103" s="35"/>
      <c r="U103" s="28"/>
      <c r="V103" s="35"/>
      <c r="W103" s="28"/>
      <c r="X103" s="35"/>
      <c r="Y103" s="28"/>
      <c r="Z103" s="36"/>
      <c r="AA103" s="36"/>
      <c r="AB103" s="36"/>
    </row>
    <row r="104" spans="2:28" ht="10.5" customHeight="1">
      <c r="B104" s="34"/>
      <c r="C104" s="33"/>
      <c r="D104" s="33"/>
      <c r="E104" s="33"/>
      <c r="F104" s="35"/>
      <c r="G104" s="32"/>
      <c r="H104" s="35"/>
      <c r="I104" s="32"/>
      <c r="J104" s="35"/>
      <c r="K104" s="32"/>
      <c r="L104" s="35"/>
      <c r="M104" s="32"/>
      <c r="N104" s="35"/>
      <c r="O104" s="32"/>
      <c r="P104" s="35"/>
      <c r="Q104" s="32"/>
      <c r="R104" s="35"/>
      <c r="S104" s="32"/>
      <c r="T104" s="35"/>
      <c r="U104" s="32"/>
      <c r="V104" s="35"/>
      <c r="W104" s="32"/>
      <c r="X104" s="35"/>
      <c r="Y104" s="32"/>
      <c r="Z104" s="36"/>
      <c r="AA104" s="36"/>
      <c r="AB104" s="36"/>
    </row>
    <row r="105" spans="2:28" ht="10.5" customHeight="1">
      <c r="B105" s="37"/>
      <c r="C105" s="33"/>
      <c r="D105" s="33"/>
      <c r="E105" s="33"/>
      <c r="F105" s="35"/>
      <c r="G105" s="28"/>
      <c r="H105" s="35"/>
      <c r="I105" s="28"/>
      <c r="J105" s="35"/>
      <c r="K105" s="28"/>
      <c r="L105" s="35"/>
      <c r="M105" s="28"/>
      <c r="N105" s="35"/>
      <c r="O105" s="28"/>
      <c r="P105" s="35"/>
      <c r="Q105" s="28"/>
      <c r="R105" s="35"/>
      <c r="S105" s="28"/>
      <c r="T105" s="35"/>
      <c r="U105" s="28"/>
      <c r="V105" s="35"/>
      <c r="W105" s="28"/>
      <c r="X105" s="35"/>
      <c r="Y105" s="28"/>
      <c r="Z105" s="36"/>
      <c r="AA105" s="36"/>
      <c r="AB105" s="36"/>
    </row>
    <row r="106" spans="2:28" ht="10.5" customHeight="1">
      <c r="B106" s="34"/>
      <c r="C106" s="33"/>
      <c r="D106" s="33"/>
      <c r="E106" s="33"/>
      <c r="F106" s="35"/>
      <c r="G106" s="32"/>
      <c r="H106" s="35"/>
      <c r="I106" s="32"/>
      <c r="J106" s="35"/>
      <c r="K106" s="32"/>
      <c r="L106" s="35"/>
      <c r="M106" s="32"/>
      <c r="N106" s="35"/>
      <c r="O106" s="32"/>
      <c r="P106" s="35"/>
      <c r="Q106" s="32"/>
      <c r="R106" s="35"/>
      <c r="S106" s="32"/>
      <c r="T106" s="35"/>
      <c r="U106" s="32"/>
      <c r="V106" s="35"/>
      <c r="W106" s="32"/>
      <c r="X106" s="35"/>
      <c r="Y106" s="32"/>
      <c r="Z106" s="36"/>
      <c r="AA106" s="36"/>
      <c r="AB106" s="36"/>
    </row>
    <row r="107" spans="2:28" ht="10.5" customHeight="1">
      <c r="B107" s="37"/>
      <c r="C107" s="33"/>
      <c r="D107" s="33"/>
      <c r="E107" s="33"/>
      <c r="F107" s="35"/>
      <c r="G107" s="28"/>
      <c r="H107" s="35"/>
      <c r="I107" s="28"/>
      <c r="J107" s="35"/>
      <c r="K107" s="28"/>
      <c r="L107" s="35"/>
      <c r="M107" s="28"/>
      <c r="N107" s="35"/>
      <c r="O107" s="28"/>
      <c r="P107" s="35"/>
      <c r="Q107" s="28"/>
      <c r="R107" s="35"/>
      <c r="S107" s="28"/>
      <c r="T107" s="35"/>
      <c r="U107" s="28"/>
      <c r="V107" s="35"/>
      <c r="W107" s="28"/>
      <c r="X107" s="35"/>
      <c r="Y107" s="28"/>
      <c r="Z107" s="36"/>
      <c r="AA107" s="36"/>
      <c r="AB107" s="36"/>
    </row>
    <row r="108" spans="2:28" ht="10.5" customHeight="1">
      <c r="B108" s="34"/>
      <c r="C108" s="33"/>
      <c r="D108" s="33"/>
      <c r="E108" s="33"/>
      <c r="F108" s="35"/>
      <c r="G108" s="32"/>
      <c r="H108" s="35"/>
      <c r="I108" s="32"/>
      <c r="J108" s="35"/>
      <c r="K108" s="32"/>
      <c r="L108" s="35"/>
      <c r="M108" s="32"/>
      <c r="N108" s="35"/>
      <c r="O108" s="32"/>
      <c r="P108" s="35"/>
      <c r="Q108" s="32"/>
      <c r="R108" s="35"/>
      <c r="S108" s="32"/>
      <c r="T108" s="35"/>
      <c r="U108" s="32"/>
      <c r="V108" s="35"/>
      <c r="W108" s="32"/>
      <c r="X108" s="35"/>
      <c r="Y108" s="32"/>
      <c r="Z108" s="36"/>
      <c r="AA108" s="36"/>
      <c r="AB108" s="36"/>
    </row>
    <row r="109" spans="2:28" ht="10.5" customHeight="1">
      <c r="B109" s="37"/>
      <c r="C109" s="33"/>
      <c r="D109" s="33"/>
      <c r="E109" s="33"/>
      <c r="F109" s="35"/>
      <c r="G109" s="28"/>
      <c r="H109" s="35"/>
      <c r="I109" s="28"/>
      <c r="J109" s="35"/>
      <c r="K109" s="28"/>
      <c r="L109" s="35"/>
      <c r="M109" s="28"/>
      <c r="N109" s="35"/>
      <c r="O109" s="28"/>
      <c r="P109" s="35"/>
      <c r="Q109" s="28"/>
      <c r="R109" s="35"/>
      <c r="S109" s="28"/>
      <c r="T109" s="35"/>
      <c r="U109" s="28"/>
      <c r="V109" s="35"/>
      <c r="W109" s="28"/>
      <c r="X109" s="35"/>
      <c r="Y109" s="28"/>
      <c r="Z109" s="36"/>
      <c r="AA109" s="36"/>
      <c r="AB109" s="36"/>
    </row>
    <row r="110" spans="2:28" ht="10.5" customHeight="1">
      <c r="B110" s="34"/>
      <c r="C110" s="33"/>
      <c r="D110" s="33"/>
      <c r="E110" s="33"/>
      <c r="F110" s="35"/>
      <c r="G110" s="32"/>
      <c r="H110" s="35"/>
      <c r="I110" s="32"/>
      <c r="J110" s="35"/>
      <c r="K110" s="32"/>
      <c r="L110" s="35"/>
      <c r="M110" s="32"/>
      <c r="N110" s="35"/>
      <c r="O110" s="32"/>
      <c r="P110" s="35"/>
      <c r="Q110" s="32"/>
      <c r="R110" s="35"/>
      <c r="S110" s="32"/>
      <c r="T110" s="35"/>
      <c r="U110" s="32"/>
      <c r="V110" s="35"/>
      <c r="W110" s="32"/>
      <c r="X110" s="35"/>
      <c r="Y110" s="32"/>
      <c r="Z110" s="36"/>
      <c r="AA110" s="36"/>
      <c r="AB110" s="36"/>
    </row>
    <row r="111" spans="2:28" ht="10.5" customHeight="1">
      <c r="B111" s="37"/>
      <c r="C111" s="33"/>
      <c r="D111" s="33"/>
      <c r="E111" s="33"/>
      <c r="F111" s="35"/>
      <c r="G111" s="28"/>
      <c r="H111" s="35"/>
      <c r="I111" s="28"/>
      <c r="J111" s="35"/>
      <c r="K111" s="28"/>
      <c r="L111" s="35"/>
      <c r="M111" s="28"/>
      <c r="N111" s="35"/>
      <c r="O111" s="28"/>
      <c r="P111" s="35"/>
      <c r="Q111" s="28"/>
      <c r="R111" s="35"/>
      <c r="S111" s="28"/>
      <c r="T111" s="35"/>
      <c r="U111" s="28"/>
      <c r="V111" s="35"/>
      <c r="W111" s="28"/>
      <c r="X111" s="35"/>
      <c r="Y111" s="28"/>
      <c r="Z111" s="36"/>
      <c r="AA111" s="36"/>
      <c r="AB111" s="36"/>
    </row>
    <row r="112" spans="2:28" ht="10.5" customHeight="1">
      <c r="B112" s="34"/>
      <c r="C112" s="33"/>
      <c r="D112" s="33"/>
      <c r="E112" s="33"/>
      <c r="F112" s="35"/>
      <c r="G112" s="32"/>
      <c r="H112" s="35"/>
      <c r="I112" s="32"/>
      <c r="J112" s="35"/>
      <c r="K112" s="32"/>
      <c r="L112" s="35"/>
      <c r="M112" s="32"/>
      <c r="N112" s="35"/>
      <c r="O112" s="32"/>
      <c r="P112" s="35"/>
      <c r="Q112" s="32"/>
      <c r="R112" s="35"/>
      <c r="S112" s="32"/>
      <c r="T112" s="35"/>
      <c r="U112" s="32"/>
      <c r="V112" s="35"/>
      <c r="W112" s="32"/>
      <c r="X112" s="35"/>
      <c r="Y112" s="32"/>
      <c r="Z112" s="36"/>
      <c r="AA112" s="36"/>
      <c r="AB112" s="36"/>
    </row>
    <row r="113" spans="2:28" ht="10.5" customHeight="1">
      <c r="B113" s="37"/>
      <c r="C113" s="33"/>
      <c r="D113" s="33"/>
      <c r="E113" s="33"/>
      <c r="F113" s="35"/>
      <c r="G113" s="28"/>
      <c r="H113" s="35"/>
      <c r="I113" s="28"/>
      <c r="J113" s="35"/>
      <c r="K113" s="28"/>
      <c r="L113" s="35"/>
      <c r="M113" s="28"/>
      <c r="N113" s="35"/>
      <c r="O113" s="28"/>
      <c r="P113" s="35"/>
      <c r="Q113" s="28"/>
      <c r="R113" s="35"/>
      <c r="S113" s="28"/>
      <c r="T113" s="35"/>
      <c r="U113" s="28"/>
      <c r="V113" s="35"/>
      <c r="W113" s="28"/>
      <c r="X113" s="35"/>
      <c r="Y113" s="28"/>
      <c r="Z113" s="36"/>
      <c r="AA113" s="36"/>
      <c r="AB113" s="36"/>
    </row>
    <row r="114" spans="2:28" ht="10.5" customHeight="1">
      <c r="B114" s="34"/>
      <c r="C114" s="33"/>
      <c r="D114" s="33"/>
      <c r="E114" s="33"/>
      <c r="F114" s="35"/>
      <c r="G114" s="32"/>
      <c r="H114" s="35"/>
      <c r="I114" s="32"/>
      <c r="J114" s="35"/>
      <c r="K114" s="32"/>
      <c r="L114" s="35"/>
      <c r="M114" s="32"/>
      <c r="N114" s="35"/>
      <c r="O114" s="32"/>
      <c r="P114" s="35"/>
      <c r="Q114" s="32"/>
      <c r="R114" s="35"/>
      <c r="S114" s="32"/>
      <c r="T114" s="35"/>
      <c r="U114" s="32"/>
      <c r="V114" s="35"/>
      <c r="W114" s="32"/>
      <c r="X114" s="35"/>
      <c r="Y114" s="32"/>
      <c r="Z114" s="36"/>
      <c r="AA114" s="36"/>
      <c r="AB114" s="36"/>
    </row>
    <row r="115" spans="2:28" ht="10.5" customHeight="1">
      <c r="B115" s="37"/>
      <c r="C115" s="33"/>
      <c r="D115" s="33"/>
      <c r="E115" s="33"/>
      <c r="F115" s="35"/>
      <c r="G115" s="28"/>
      <c r="H115" s="35"/>
      <c r="I115" s="28"/>
      <c r="J115" s="35"/>
      <c r="K115" s="28"/>
      <c r="L115" s="35"/>
      <c r="M115" s="28"/>
      <c r="N115" s="35"/>
      <c r="O115" s="28"/>
      <c r="P115" s="35"/>
      <c r="Q115" s="28"/>
      <c r="R115" s="35"/>
      <c r="S115" s="28"/>
      <c r="T115" s="35"/>
      <c r="U115" s="28"/>
      <c r="V115" s="35"/>
      <c r="W115" s="28"/>
      <c r="X115" s="35"/>
      <c r="Y115" s="28"/>
      <c r="Z115" s="36"/>
      <c r="AA115" s="36"/>
      <c r="AB115" s="36"/>
    </row>
    <row r="116" spans="2:28" ht="10.5" customHeight="1">
      <c r="B116" s="34"/>
      <c r="C116" s="33"/>
      <c r="D116" s="33"/>
      <c r="E116" s="33"/>
      <c r="F116" s="35"/>
      <c r="G116" s="32"/>
      <c r="H116" s="35"/>
      <c r="I116" s="32"/>
      <c r="J116" s="35"/>
      <c r="K116" s="32"/>
      <c r="L116" s="35"/>
      <c r="M116" s="32"/>
      <c r="N116" s="35"/>
      <c r="O116" s="32"/>
      <c r="P116" s="35"/>
      <c r="Q116" s="32"/>
      <c r="R116" s="35"/>
      <c r="S116" s="32"/>
      <c r="T116" s="35"/>
      <c r="U116" s="32"/>
      <c r="V116" s="35"/>
      <c r="W116" s="32"/>
      <c r="X116" s="35"/>
      <c r="Y116" s="32"/>
      <c r="Z116" s="36"/>
      <c r="AA116" s="36"/>
      <c r="AB116" s="36"/>
    </row>
    <row r="117" spans="2:28" ht="10.5" customHeight="1">
      <c r="B117" s="37"/>
      <c r="C117" s="33"/>
      <c r="D117" s="33"/>
      <c r="E117" s="33"/>
      <c r="F117" s="35"/>
      <c r="G117" s="28"/>
      <c r="H117" s="35"/>
      <c r="I117" s="28"/>
      <c r="J117" s="35"/>
      <c r="K117" s="28"/>
      <c r="L117" s="35"/>
      <c r="M117" s="28"/>
      <c r="N117" s="35"/>
      <c r="O117" s="28"/>
      <c r="P117" s="35"/>
      <c r="Q117" s="28"/>
      <c r="R117" s="35"/>
      <c r="S117" s="28"/>
      <c r="T117" s="35"/>
      <c r="U117" s="28"/>
      <c r="V117" s="35"/>
      <c r="W117" s="28"/>
      <c r="X117" s="35"/>
      <c r="Y117" s="28"/>
      <c r="Z117" s="36"/>
      <c r="AA117" s="36"/>
      <c r="AB117" s="36"/>
    </row>
    <row r="118" spans="2:28" ht="10.5" customHeight="1">
      <c r="B118" s="34"/>
      <c r="C118" s="33"/>
      <c r="D118" s="33"/>
      <c r="E118" s="33"/>
      <c r="F118" s="35"/>
      <c r="G118" s="32"/>
      <c r="H118" s="35"/>
      <c r="I118" s="32"/>
      <c r="J118" s="35"/>
      <c r="K118" s="32"/>
      <c r="L118" s="35"/>
      <c r="M118" s="32"/>
      <c r="N118" s="35"/>
      <c r="O118" s="32"/>
      <c r="P118" s="35"/>
      <c r="Q118" s="32"/>
      <c r="R118" s="35"/>
      <c r="S118" s="32"/>
      <c r="T118" s="35"/>
      <c r="U118" s="32"/>
      <c r="V118" s="35"/>
      <c r="W118" s="32"/>
      <c r="X118" s="35"/>
      <c r="Y118" s="32"/>
      <c r="Z118" s="36"/>
      <c r="AA118" s="36"/>
      <c r="AB118" s="36"/>
    </row>
    <row r="119" spans="2:28" ht="10.5" customHeight="1">
      <c r="B119" s="37"/>
      <c r="C119" s="33"/>
      <c r="D119" s="33"/>
      <c r="E119" s="33"/>
      <c r="F119" s="35"/>
      <c r="G119" s="28"/>
      <c r="H119" s="35"/>
      <c r="I119" s="28"/>
      <c r="J119" s="35"/>
      <c r="K119" s="28"/>
      <c r="L119" s="35"/>
      <c r="M119" s="28"/>
      <c r="N119" s="35"/>
      <c r="O119" s="28"/>
      <c r="P119" s="35"/>
      <c r="Q119" s="28"/>
      <c r="R119" s="35"/>
      <c r="S119" s="28"/>
      <c r="T119" s="35"/>
      <c r="U119" s="28"/>
      <c r="V119" s="35"/>
      <c r="W119" s="28"/>
      <c r="X119" s="35"/>
      <c r="Y119" s="28"/>
      <c r="Z119" s="36"/>
      <c r="AA119" s="36"/>
      <c r="AB119" s="36"/>
    </row>
    <row r="120" spans="2:28" ht="10.5" customHeight="1">
      <c r="B120" s="34"/>
      <c r="C120" s="33"/>
      <c r="D120" s="33"/>
      <c r="E120" s="33"/>
      <c r="F120" s="35"/>
      <c r="G120" s="32"/>
      <c r="H120" s="35"/>
      <c r="I120" s="32"/>
      <c r="J120" s="35"/>
      <c r="K120" s="32"/>
      <c r="L120" s="35"/>
      <c r="M120" s="32"/>
      <c r="N120" s="35"/>
      <c r="O120" s="32"/>
      <c r="P120" s="35"/>
      <c r="Q120" s="32"/>
      <c r="R120" s="35"/>
      <c r="S120" s="32"/>
      <c r="T120" s="35"/>
      <c r="U120" s="32"/>
      <c r="V120" s="35"/>
      <c r="W120" s="32"/>
      <c r="X120" s="35"/>
      <c r="Y120" s="32"/>
      <c r="Z120" s="36"/>
      <c r="AA120" s="36"/>
      <c r="AB120" s="36"/>
    </row>
    <row r="121" spans="2:28" ht="10.5" customHeight="1">
      <c r="B121" s="37"/>
      <c r="C121" s="33"/>
      <c r="D121" s="33"/>
      <c r="E121" s="33"/>
      <c r="F121" s="35"/>
      <c r="G121" s="28"/>
      <c r="H121" s="35"/>
      <c r="I121" s="28"/>
      <c r="J121" s="35"/>
      <c r="K121" s="28"/>
      <c r="L121" s="35"/>
      <c r="M121" s="28"/>
      <c r="N121" s="35"/>
      <c r="O121" s="28"/>
      <c r="P121" s="35"/>
      <c r="Q121" s="28"/>
      <c r="R121" s="35"/>
      <c r="S121" s="28"/>
      <c r="T121" s="35"/>
      <c r="U121" s="28"/>
      <c r="V121" s="35"/>
      <c r="W121" s="28"/>
      <c r="X121" s="35"/>
      <c r="Y121" s="28"/>
      <c r="Z121" s="36"/>
      <c r="AA121" s="36"/>
      <c r="AB121" s="36"/>
    </row>
    <row r="122" spans="2:28" ht="10.5" customHeight="1">
      <c r="B122" s="34"/>
      <c r="C122" s="33"/>
      <c r="D122" s="33"/>
      <c r="E122" s="33"/>
      <c r="F122" s="35"/>
      <c r="G122" s="32"/>
      <c r="H122" s="35"/>
      <c r="I122" s="32"/>
      <c r="J122" s="35"/>
      <c r="K122" s="32"/>
      <c r="L122" s="35"/>
      <c r="M122" s="32"/>
      <c r="N122" s="35"/>
      <c r="O122" s="32"/>
      <c r="P122" s="35"/>
      <c r="Q122" s="32"/>
      <c r="R122" s="35"/>
      <c r="S122" s="32"/>
      <c r="T122" s="35"/>
      <c r="U122" s="32"/>
      <c r="V122" s="35"/>
      <c r="W122" s="32"/>
      <c r="X122" s="35"/>
      <c r="Y122" s="32"/>
      <c r="Z122" s="36"/>
      <c r="AA122" s="36"/>
      <c r="AB122" s="36"/>
    </row>
    <row r="123" spans="2:28" ht="10.5" customHeight="1">
      <c r="B123" s="37"/>
      <c r="C123" s="33"/>
      <c r="D123" s="33"/>
      <c r="E123" s="33"/>
      <c r="F123" s="35"/>
      <c r="G123" s="28"/>
      <c r="H123" s="35"/>
      <c r="I123" s="28"/>
      <c r="J123" s="35"/>
      <c r="K123" s="28"/>
      <c r="L123" s="35"/>
      <c r="M123" s="28"/>
      <c r="N123" s="35"/>
      <c r="O123" s="28"/>
      <c r="P123" s="35"/>
      <c r="Q123" s="28"/>
      <c r="R123" s="35"/>
      <c r="S123" s="28"/>
      <c r="T123" s="35"/>
      <c r="U123" s="28"/>
      <c r="V123" s="35"/>
      <c r="W123" s="28"/>
      <c r="X123" s="35"/>
      <c r="Y123" s="28"/>
      <c r="Z123" s="36"/>
      <c r="AA123" s="36"/>
      <c r="AB123" s="36"/>
    </row>
    <row r="124" spans="2:28" ht="10.5" customHeight="1">
      <c r="B124" s="34"/>
      <c r="C124" s="33"/>
      <c r="D124" s="33"/>
      <c r="E124" s="33"/>
      <c r="F124" s="35"/>
      <c r="G124" s="32"/>
      <c r="H124" s="35"/>
      <c r="I124" s="32"/>
      <c r="J124" s="35"/>
      <c r="K124" s="32"/>
      <c r="L124" s="35"/>
      <c r="M124" s="32"/>
      <c r="N124" s="35"/>
      <c r="O124" s="32"/>
      <c r="P124" s="35"/>
      <c r="Q124" s="32"/>
      <c r="R124" s="35"/>
      <c r="S124" s="32"/>
      <c r="T124" s="35"/>
      <c r="U124" s="32"/>
      <c r="V124" s="35"/>
      <c r="W124" s="32"/>
      <c r="X124" s="35"/>
      <c r="Y124" s="32"/>
      <c r="Z124" s="36"/>
      <c r="AA124" s="36"/>
      <c r="AB124" s="36"/>
    </row>
    <row r="125" spans="2:28" ht="10.5" customHeight="1">
      <c r="B125" s="37"/>
      <c r="C125" s="33"/>
      <c r="D125" s="33"/>
      <c r="E125" s="33"/>
      <c r="F125" s="35"/>
      <c r="G125" s="28"/>
      <c r="H125" s="35"/>
      <c r="I125" s="28"/>
      <c r="J125" s="35"/>
      <c r="K125" s="28"/>
      <c r="L125" s="35"/>
      <c r="M125" s="28"/>
      <c r="N125" s="35"/>
      <c r="O125" s="28"/>
      <c r="P125" s="35"/>
      <c r="Q125" s="28"/>
      <c r="R125" s="35"/>
      <c r="S125" s="28"/>
      <c r="T125" s="35"/>
      <c r="U125" s="28"/>
      <c r="V125" s="35"/>
      <c r="W125" s="28"/>
      <c r="X125" s="35"/>
      <c r="Y125" s="28"/>
      <c r="Z125" s="36"/>
      <c r="AA125" s="36"/>
      <c r="AB125" s="36"/>
    </row>
    <row r="126" spans="2:28" ht="10.5" customHeight="1">
      <c r="B126" s="34"/>
      <c r="C126" s="33"/>
      <c r="D126" s="33"/>
      <c r="E126" s="33"/>
      <c r="F126" s="35"/>
      <c r="G126" s="32"/>
      <c r="H126" s="35"/>
      <c r="I126" s="32"/>
      <c r="J126" s="35"/>
      <c r="K126" s="32"/>
      <c r="L126" s="35"/>
      <c r="M126" s="32"/>
      <c r="N126" s="35"/>
      <c r="O126" s="32"/>
      <c r="P126" s="35"/>
      <c r="Q126" s="32"/>
      <c r="R126" s="35"/>
      <c r="S126" s="32"/>
      <c r="T126" s="35"/>
      <c r="U126" s="32"/>
      <c r="V126" s="35"/>
      <c r="W126" s="32"/>
      <c r="X126" s="35"/>
      <c r="Y126" s="32"/>
      <c r="Z126" s="36"/>
      <c r="AA126" s="36"/>
      <c r="AB126" s="36"/>
    </row>
    <row r="127" spans="2:28" ht="10.5" customHeight="1">
      <c r="B127" s="37"/>
      <c r="C127" s="33"/>
      <c r="D127" s="33"/>
      <c r="E127" s="33"/>
      <c r="F127" s="35"/>
      <c r="G127" s="28"/>
      <c r="H127" s="35"/>
      <c r="I127" s="28"/>
      <c r="J127" s="35"/>
      <c r="K127" s="28"/>
      <c r="L127" s="35"/>
      <c r="M127" s="28"/>
      <c r="N127" s="35"/>
      <c r="O127" s="28"/>
      <c r="P127" s="35"/>
      <c r="Q127" s="28"/>
      <c r="R127" s="35"/>
      <c r="S127" s="28"/>
      <c r="T127" s="35"/>
      <c r="U127" s="28"/>
      <c r="V127" s="35"/>
      <c r="W127" s="28"/>
      <c r="X127" s="35"/>
      <c r="Y127" s="28"/>
      <c r="Z127" s="36"/>
      <c r="AA127" s="36"/>
      <c r="AB127" s="36"/>
    </row>
    <row r="128" spans="2:28" ht="10.5" customHeight="1">
      <c r="B128" s="34"/>
      <c r="C128" s="33"/>
      <c r="D128" s="33"/>
      <c r="E128" s="33"/>
      <c r="F128" s="35"/>
      <c r="G128" s="32"/>
      <c r="H128" s="35"/>
      <c r="I128" s="32"/>
      <c r="J128" s="35"/>
      <c r="K128" s="32"/>
      <c r="L128" s="35"/>
      <c r="M128" s="32"/>
      <c r="N128" s="35"/>
      <c r="O128" s="32"/>
      <c r="P128" s="35"/>
      <c r="Q128" s="32"/>
      <c r="R128" s="35"/>
      <c r="S128" s="32"/>
      <c r="T128" s="35"/>
      <c r="U128" s="32"/>
      <c r="V128" s="35"/>
      <c r="W128" s="32"/>
      <c r="X128" s="35"/>
      <c r="Y128" s="32"/>
      <c r="Z128" s="36"/>
      <c r="AA128" s="36"/>
      <c r="AB128" s="36"/>
    </row>
    <row r="129" spans="2:28" ht="10.5" customHeight="1">
      <c r="B129" s="37"/>
      <c r="C129" s="33"/>
      <c r="D129" s="33"/>
      <c r="E129" s="33"/>
      <c r="F129" s="35"/>
      <c r="G129" s="28"/>
      <c r="H129" s="35"/>
      <c r="I129" s="28"/>
      <c r="J129" s="35"/>
      <c r="K129" s="28"/>
      <c r="L129" s="35"/>
      <c r="M129" s="28"/>
      <c r="N129" s="35"/>
      <c r="O129" s="28"/>
      <c r="P129" s="35"/>
      <c r="Q129" s="28"/>
      <c r="R129" s="35"/>
      <c r="S129" s="28"/>
      <c r="T129" s="35"/>
      <c r="U129" s="28"/>
      <c r="V129" s="35"/>
      <c r="W129" s="28"/>
      <c r="X129" s="35"/>
      <c r="Y129" s="28"/>
      <c r="Z129" s="36"/>
      <c r="AA129" s="36"/>
      <c r="AB129" s="36"/>
    </row>
    <row r="130" spans="2:28" ht="10.5" customHeight="1">
      <c r="B130" s="34"/>
      <c r="C130" s="33"/>
      <c r="D130" s="33"/>
      <c r="E130" s="33"/>
      <c r="F130" s="35"/>
      <c r="G130" s="32"/>
      <c r="H130" s="35"/>
      <c r="I130" s="32"/>
      <c r="J130" s="35"/>
      <c r="K130" s="32"/>
      <c r="L130" s="35"/>
      <c r="M130" s="32"/>
      <c r="N130" s="35"/>
      <c r="O130" s="32"/>
      <c r="P130" s="35"/>
      <c r="Q130" s="32"/>
      <c r="R130" s="35"/>
      <c r="S130" s="32"/>
      <c r="T130" s="35"/>
      <c r="U130" s="32"/>
      <c r="V130" s="35"/>
      <c r="W130" s="32"/>
      <c r="X130" s="35"/>
      <c r="Y130" s="32"/>
      <c r="Z130" s="36"/>
      <c r="AA130" s="36"/>
      <c r="AB130" s="36"/>
    </row>
    <row r="131" spans="2:28" ht="10.5" customHeight="1">
      <c r="B131" s="37"/>
      <c r="C131" s="33"/>
      <c r="D131" s="33"/>
      <c r="E131" s="33"/>
      <c r="F131" s="35"/>
      <c r="G131" s="28"/>
      <c r="H131" s="35"/>
      <c r="I131" s="28"/>
      <c r="J131" s="35"/>
      <c r="K131" s="28"/>
      <c r="L131" s="35"/>
      <c r="M131" s="28"/>
      <c r="N131" s="35"/>
      <c r="O131" s="28"/>
      <c r="P131" s="35"/>
      <c r="Q131" s="28"/>
      <c r="R131" s="35"/>
      <c r="S131" s="28"/>
      <c r="T131" s="35"/>
      <c r="U131" s="28"/>
      <c r="V131" s="35"/>
      <c r="W131" s="28"/>
      <c r="X131" s="35"/>
      <c r="Y131" s="28"/>
      <c r="Z131" s="36"/>
      <c r="AA131" s="36"/>
      <c r="AB131" s="36"/>
    </row>
    <row r="132" spans="2:28" ht="10.5" customHeight="1">
      <c r="B132" s="34"/>
      <c r="C132" s="33"/>
      <c r="D132" s="33"/>
      <c r="E132" s="33"/>
      <c r="F132" s="35"/>
      <c r="G132" s="32"/>
      <c r="H132" s="35"/>
      <c r="I132" s="32"/>
      <c r="J132" s="35"/>
      <c r="K132" s="32"/>
      <c r="L132" s="35"/>
      <c r="M132" s="32"/>
      <c r="N132" s="35"/>
      <c r="O132" s="32"/>
      <c r="P132" s="35"/>
      <c r="Q132" s="32"/>
      <c r="R132" s="35"/>
      <c r="S132" s="32"/>
      <c r="T132" s="35"/>
      <c r="U132" s="32"/>
      <c r="V132" s="35"/>
      <c r="W132" s="32"/>
      <c r="X132" s="35"/>
      <c r="Y132" s="32"/>
      <c r="Z132" s="36"/>
      <c r="AA132" s="36"/>
      <c r="AB132" s="36"/>
    </row>
    <row r="133" spans="2:28" ht="10.5" customHeight="1">
      <c r="B133" s="37"/>
      <c r="C133" s="33"/>
      <c r="D133" s="33"/>
      <c r="E133" s="33"/>
      <c r="F133" s="35"/>
      <c r="G133" s="28"/>
      <c r="H133" s="35"/>
      <c r="I133" s="28"/>
      <c r="J133" s="35"/>
      <c r="K133" s="28"/>
      <c r="L133" s="35"/>
      <c r="M133" s="28"/>
      <c r="N133" s="35"/>
      <c r="O133" s="28"/>
      <c r="P133" s="35"/>
      <c r="Q133" s="28"/>
      <c r="R133" s="35"/>
      <c r="S133" s="28"/>
      <c r="T133" s="35"/>
      <c r="U133" s="28"/>
      <c r="V133" s="35"/>
      <c r="W133" s="28"/>
      <c r="X133" s="35"/>
      <c r="Y133" s="28"/>
      <c r="Z133" s="36"/>
      <c r="AA133" s="36"/>
      <c r="AB133" s="36"/>
    </row>
    <row r="134" spans="2:28" ht="10.5" customHeight="1">
      <c r="B134" s="34"/>
      <c r="C134" s="33"/>
      <c r="D134" s="33"/>
      <c r="E134" s="33"/>
      <c r="F134" s="35"/>
      <c r="G134" s="32"/>
      <c r="H134" s="35"/>
      <c r="I134" s="32"/>
      <c r="J134" s="35"/>
      <c r="K134" s="32"/>
      <c r="L134" s="35"/>
      <c r="M134" s="32"/>
      <c r="N134" s="35"/>
      <c r="O134" s="32"/>
      <c r="P134" s="35"/>
      <c r="Q134" s="32"/>
      <c r="R134" s="35"/>
      <c r="S134" s="32"/>
      <c r="T134" s="35"/>
      <c r="U134" s="32"/>
      <c r="V134" s="35"/>
      <c r="W134" s="32"/>
      <c r="X134" s="35"/>
      <c r="Y134" s="32"/>
      <c r="Z134" s="36"/>
      <c r="AA134" s="36"/>
      <c r="AB134" s="36"/>
    </row>
    <row r="135" spans="2:28" ht="10.5" customHeight="1">
      <c r="B135" s="37"/>
      <c r="C135" s="33"/>
      <c r="D135" s="33"/>
      <c r="E135" s="33"/>
      <c r="F135" s="35"/>
      <c r="G135" s="28"/>
      <c r="H135" s="35"/>
      <c r="I135" s="28"/>
      <c r="J135" s="35"/>
      <c r="K135" s="28"/>
      <c r="L135" s="35"/>
      <c r="M135" s="28"/>
      <c r="N135" s="35"/>
      <c r="O135" s="28"/>
      <c r="P135" s="35"/>
      <c r="Q135" s="28"/>
      <c r="R135" s="35"/>
      <c r="S135" s="28"/>
      <c r="T135" s="35"/>
      <c r="U135" s="28"/>
      <c r="V135" s="35"/>
      <c r="W135" s="28"/>
      <c r="X135" s="35"/>
      <c r="Y135" s="28"/>
      <c r="Z135" s="36"/>
      <c r="AA135" s="36"/>
      <c r="AB135" s="36"/>
    </row>
    <row r="136" spans="2:28" ht="10.5" customHeight="1">
      <c r="B136" s="34"/>
      <c r="C136" s="33"/>
      <c r="D136" s="33"/>
      <c r="E136" s="33"/>
      <c r="F136" s="35"/>
      <c r="G136" s="32"/>
      <c r="H136" s="35"/>
      <c r="I136" s="32"/>
      <c r="J136" s="35"/>
      <c r="K136" s="32"/>
      <c r="L136" s="35"/>
      <c r="M136" s="32"/>
      <c r="N136" s="35"/>
      <c r="O136" s="32"/>
      <c r="P136" s="35"/>
      <c r="Q136" s="32"/>
      <c r="R136" s="35"/>
      <c r="S136" s="32"/>
      <c r="T136" s="35"/>
      <c r="U136" s="32"/>
      <c r="V136" s="35"/>
      <c r="W136" s="32"/>
      <c r="X136" s="35"/>
      <c r="Y136" s="32"/>
      <c r="Z136" s="36"/>
      <c r="AA136" s="36"/>
      <c r="AB136" s="36"/>
    </row>
    <row r="137" spans="2:28" ht="10.5" customHeight="1">
      <c r="B137" s="37"/>
      <c r="C137" s="33"/>
      <c r="D137" s="33"/>
      <c r="E137" s="33"/>
      <c r="F137" s="35"/>
      <c r="G137" s="28"/>
      <c r="H137" s="35"/>
      <c r="I137" s="28"/>
      <c r="J137" s="35"/>
      <c r="K137" s="28"/>
      <c r="L137" s="35"/>
      <c r="M137" s="28"/>
      <c r="N137" s="35"/>
      <c r="O137" s="28"/>
      <c r="P137" s="35"/>
      <c r="Q137" s="28"/>
      <c r="R137" s="35"/>
      <c r="S137" s="28"/>
      <c r="T137" s="35"/>
      <c r="U137" s="28"/>
      <c r="V137" s="35"/>
      <c r="W137" s="28"/>
      <c r="X137" s="35"/>
      <c r="Y137" s="28"/>
      <c r="Z137" s="36"/>
      <c r="AA137" s="36"/>
      <c r="AB137" s="36"/>
    </row>
    <row r="138" spans="2:28" ht="10.5" customHeight="1">
      <c r="B138" s="34"/>
      <c r="C138" s="33"/>
      <c r="D138" s="33"/>
      <c r="E138" s="33"/>
      <c r="F138" s="35"/>
      <c r="G138" s="32"/>
      <c r="H138" s="35"/>
      <c r="I138" s="32"/>
      <c r="J138" s="35"/>
      <c r="K138" s="32"/>
      <c r="L138" s="35"/>
      <c r="M138" s="32"/>
      <c r="N138" s="35"/>
      <c r="O138" s="32"/>
      <c r="P138" s="35"/>
      <c r="Q138" s="32"/>
      <c r="R138" s="35"/>
      <c r="S138" s="32"/>
      <c r="T138" s="35"/>
      <c r="U138" s="32"/>
      <c r="V138" s="35"/>
      <c r="W138" s="32"/>
      <c r="X138" s="35"/>
      <c r="Y138" s="32"/>
      <c r="Z138" s="36"/>
      <c r="AA138" s="36"/>
      <c r="AB138" s="36"/>
    </row>
    <row r="139" spans="2:28" ht="10.5" customHeight="1">
      <c r="B139" s="37"/>
      <c r="C139" s="33"/>
      <c r="D139" s="33"/>
      <c r="E139" s="33"/>
      <c r="F139" s="35"/>
      <c r="G139" s="28"/>
      <c r="H139" s="35"/>
      <c r="I139" s="28"/>
      <c r="J139" s="35"/>
      <c r="K139" s="28"/>
      <c r="L139" s="35"/>
      <c r="M139" s="28"/>
      <c r="N139" s="35"/>
      <c r="O139" s="28"/>
      <c r="P139" s="35"/>
      <c r="Q139" s="28"/>
      <c r="R139" s="35"/>
      <c r="S139" s="28"/>
      <c r="T139" s="35"/>
      <c r="U139" s="28"/>
      <c r="V139" s="35"/>
      <c r="W139" s="28"/>
      <c r="X139" s="35"/>
      <c r="Y139" s="28"/>
      <c r="Z139" s="36"/>
      <c r="AA139" s="36"/>
      <c r="AB139" s="36"/>
    </row>
    <row r="140" spans="2:28" ht="10.5" customHeight="1">
      <c r="B140" s="34"/>
      <c r="C140" s="33"/>
      <c r="D140" s="33"/>
      <c r="E140" s="33"/>
      <c r="F140" s="35"/>
      <c r="G140" s="32"/>
      <c r="H140" s="35"/>
      <c r="I140" s="32"/>
      <c r="J140" s="35"/>
      <c r="K140" s="32"/>
      <c r="L140" s="35"/>
      <c r="M140" s="32"/>
      <c r="N140" s="35"/>
      <c r="O140" s="32"/>
      <c r="P140" s="35"/>
      <c r="Q140" s="32"/>
      <c r="R140" s="35"/>
      <c r="S140" s="32"/>
      <c r="T140" s="35"/>
      <c r="U140" s="32"/>
      <c r="V140" s="35"/>
      <c r="W140" s="32"/>
      <c r="X140" s="35"/>
      <c r="Y140" s="32"/>
      <c r="Z140" s="36"/>
      <c r="AA140" s="36"/>
      <c r="AB140" s="36"/>
    </row>
    <row r="141" spans="2:28" ht="10.5" customHeight="1">
      <c r="B141" s="37"/>
      <c r="C141" s="33"/>
      <c r="D141" s="33"/>
      <c r="E141" s="33"/>
      <c r="F141" s="35"/>
      <c r="G141" s="28"/>
      <c r="H141" s="35"/>
      <c r="I141" s="28"/>
      <c r="J141" s="35"/>
      <c r="K141" s="28"/>
      <c r="L141" s="35"/>
      <c r="M141" s="28"/>
      <c r="N141" s="35"/>
      <c r="O141" s="28"/>
      <c r="P141" s="35"/>
      <c r="Q141" s="28"/>
      <c r="R141" s="35"/>
      <c r="S141" s="28"/>
      <c r="T141" s="35"/>
      <c r="U141" s="28"/>
      <c r="V141" s="35"/>
      <c r="W141" s="28"/>
      <c r="X141" s="35"/>
      <c r="Y141" s="28"/>
      <c r="Z141" s="36"/>
      <c r="AA141" s="36"/>
      <c r="AB141" s="36"/>
    </row>
    <row r="142" spans="2:28" ht="10.5" customHeight="1">
      <c r="B142" s="34"/>
      <c r="C142" s="33"/>
      <c r="D142" s="33"/>
      <c r="E142" s="33"/>
      <c r="F142" s="35"/>
      <c r="G142" s="32"/>
      <c r="H142" s="35"/>
      <c r="I142" s="32"/>
      <c r="J142" s="35"/>
      <c r="K142" s="32"/>
      <c r="L142" s="35"/>
      <c r="M142" s="32"/>
      <c r="N142" s="35"/>
      <c r="O142" s="32"/>
      <c r="P142" s="35"/>
      <c r="Q142" s="32"/>
      <c r="R142" s="35"/>
      <c r="S142" s="32"/>
      <c r="T142" s="35"/>
      <c r="U142" s="32"/>
      <c r="V142" s="35"/>
      <c r="W142" s="32"/>
      <c r="X142" s="35"/>
      <c r="Y142" s="32"/>
      <c r="Z142" s="36"/>
      <c r="AA142" s="36"/>
      <c r="AB142" s="36"/>
    </row>
    <row r="143" spans="2:28" ht="10.5" customHeight="1">
      <c r="B143" s="37"/>
      <c r="C143" s="33"/>
      <c r="D143" s="33"/>
      <c r="E143" s="33"/>
      <c r="F143" s="35"/>
      <c r="G143" s="28"/>
      <c r="H143" s="35"/>
      <c r="I143" s="28"/>
      <c r="J143" s="35"/>
      <c r="K143" s="28"/>
      <c r="L143" s="35"/>
      <c r="M143" s="28"/>
      <c r="N143" s="35"/>
      <c r="O143" s="28"/>
      <c r="P143" s="35"/>
      <c r="Q143" s="28"/>
      <c r="R143" s="35"/>
      <c r="S143" s="28"/>
      <c r="T143" s="35"/>
      <c r="U143" s="28"/>
      <c r="V143" s="35"/>
      <c r="W143" s="28"/>
      <c r="X143" s="35"/>
      <c r="Y143" s="28"/>
      <c r="Z143" s="36"/>
      <c r="AA143" s="36"/>
      <c r="AB143" s="36"/>
    </row>
    <row r="144" spans="2:28" ht="10.5" customHeight="1">
      <c r="B144" s="34"/>
      <c r="C144" s="33"/>
      <c r="D144" s="33"/>
      <c r="E144" s="33"/>
      <c r="F144" s="35"/>
      <c r="G144" s="32"/>
      <c r="H144" s="35"/>
      <c r="I144" s="32"/>
      <c r="J144" s="35"/>
      <c r="K144" s="32"/>
      <c r="L144" s="35"/>
      <c r="M144" s="32"/>
      <c r="N144" s="35"/>
      <c r="O144" s="32"/>
      <c r="P144" s="35"/>
      <c r="Q144" s="32"/>
      <c r="R144" s="35"/>
      <c r="S144" s="32"/>
      <c r="T144" s="35"/>
      <c r="U144" s="32"/>
      <c r="V144" s="35"/>
      <c r="W144" s="32"/>
      <c r="X144" s="35"/>
      <c r="Y144" s="32"/>
      <c r="Z144" s="36"/>
      <c r="AA144" s="36"/>
      <c r="AB144" s="36"/>
    </row>
    <row r="145" spans="2:28" ht="10.5" customHeight="1">
      <c r="B145" s="37"/>
      <c r="C145" s="33"/>
      <c r="D145" s="33"/>
      <c r="E145" s="33"/>
      <c r="F145" s="35"/>
      <c r="G145" s="28"/>
      <c r="H145" s="35"/>
      <c r="I145" s="28"/>
      <c r="J145" s="35"/>
      <c r="K145" s="28"/>
      <c r="L145" s="35"/>
      <c r="M145" s="28"/>
      <c r="N145" s="35"/>
      <c r="O145" s="28"/>
      <c r="P145" s="35"/>
      <c r="Q145" s="28"/>
      <c r="R145" s="35"/>
      <c r="S145" s="28"/>
      <c r="T145" s="35"/>
      <c r="U145" s="28"/>
      <c r="V145" s="35"/>
      <c r="W145" s="28"/>
      <c r="X145" s="35"/>
      <c r="Y145" s="28"/>
      <c r="Z145" s="36"/>
      <c r="AA145" s="36"/>
      <c r="AB145" s="36"/>
    </row>
    <row r="146" spans="2:28" ht="10.5" customHeight="1">
      <c r="B146" s="34"/>
      <c r="C146" s="33"/>
      <c r="D146" s="33"/>
      <c r="E146" s="33"/>
      <c r="F146" s="35"/>
      <c r="G146" s="32"/>
      <c r="H146" s="35"/>
      <c r="I146" s="32"/>
      <c r="J146" s="35"/>
      <c r="K146" s="32"/>
      <c r="L146" s="35"/>
      <c r="M146" s="32"/>
      <c r="N146" s="35"/>
      <c r="O146" s="32"/>
      <c r="P146" s="35"/>
      <c r="Q146" s="32"/>
      <c r="R146" s="35"/>
      <c r="S146" s="32"/>
      <c r="T146" s="35"/>
      <c r="U146" s="32"/>
      <c r="V146" s="35"/>
      <c r="W146" s="32"/>
      <c r="X146" s="35"/>
      <c r="Y146" s="32"/>
      <c r="Z146" s="36"/>
      <c r="AA146" s="36"/>
      <c r="AB146" s="36"/>
    </row>
    <row r="147" spans="2:28" ht="10.5" customHeight="1">
      <c r="B147" s="37"/>
      <c r="C147" s="33"/>
      <c r="D147" s="33"/>
      <c r="E147" s="33"/>
      <c r="F147" s="35"/>
      <c r="G147" s="28"/>
      <c r="H147" s="35"/>
      <c r="I147" s="28"/>
      <c r="J147" s="35"/>
      <c r="K147" s="28"/>
      <c r="L147" s="35"/>
      <c r="M147" s="28"/>
      <c r="N147" s="35"/>
      <c r="O147" s="28"/>
      <c r="P147" s="35"/>
      <c r="Q147" s="28"/>
      <c r="R147" s="35"/>
      <c r="S147" s="28"/>
      <c r="T147" s="35"/>
      <c r="U147" s="28"/>
      <c r="V147" s="35"/>
      <c r="W147" s="28"/>
      <c r="X147" s="35"/>
      <c r="Y147" s="28"/>
      <c r="Z147" s="36"/>
      <c r="AA147" s="36"/>
      <c r="AB147" s="36"/>
    </row>
    <row r="148" spans="2:28" ht="10.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2:28" ht="10.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2:28" ht="10.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2:28" ht="10.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 ht="10.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ht="10.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ht="10.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0.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0.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ht="10.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31" ht="10.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2:31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2:31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2:31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2:31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2:31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2:31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29:31" ht="12.75">
      <c r="AC165" s="4"/>
      <c r="AD165" s="4"/>
      <c r="AE165" s="4"/>
    </row>
    <row r="166" spans="29:31" ht="12.75">
      <c r="AC166" s="4"/>
      <c r="AD166" s="4"/>
      <c r="AE166" s="4"/>
    </row>
    <row r="167" spans="29:31" ht="12.75">
      <c r="AC167" s="4"/>
      <c r="AD167" s="4"/>
      <c r="AE167" s="4"/>
    </row>
    <row r="168" spans="29:31" ht="12.75">
      <c r="AC168" s="4"/>
      <c r="AD168" s="4"/>
      <c r="AE168" s="4"/>
    </row>
    <row r="169" spans="29:31" ht="12.75">
      <c r="AC169" s="4"/>
      <c r="AD169" s="4"/>
      <c r="AE169" s="4"/>
    </row>
    <row r="170" spans="29:31" ht="12.75">
      <c r="AC170" s="4"/>
      <c r="AD170" s="4"/>
      <c r="AE170" s="4"/>
    </row>
    <row r="171" spans="29:31" ht="12.75">
      <c r="AC171" s="4"/>
      <c r="AD171" s="4"/>
      <c r="AE171" s="4"/>
    </row>
    <row r="172" spans="29:31" ht="12.75">
      <c r="AC172" s="4"/>
      <c r="AD172" s="4"/>
      <c r="AE172" s="4"/>
    </row>
    <row r="173" spans="29:31" ht="12.75">
      <c r="AC173" s="4"/>
      <c r="AD173" s="4"/>
      <c r="AE173" s="4"/>
    </row>
    <row r="174" spans="29:31" ht="12.75">
      <c r="AC174" s="4"/>
      <c r="AD174" s="4"/>
      <c r="AE174" s="4"/>
    </row>
    <row r="175" spans="29:31" ht="12.75">
      <c r="AC175" s="4"/>
      <c r="AD175" s="4"/>
      <c r="AE175" s="4"/>
    </row>
    <row r="176" spans="29:31" ht="12.75">
      <c r="AC176" s="4"/>
      <c r="AD176" s="4"/>
      <c r="AE176" s="4"/>
    </row>
    <row r="177" spans="29:31" ht="12.75">
      <c r="AC177" s="4"/>
      <c r="AD177" s="4"/>
      <c r="AE177" s="4"/>
    </row>
    <row r="178" spans="29:31" ht="12.75">
      <c r="AC178" s="4"/>
      <c r="AD178" s="4"/>
      <c r="AE178" s="4"/>
    </row>
    <row r="179" spans="29:31" ht="12.75">
      <c r="AC179" s="4"/>
      <c r="AD179" s="4"/>
      <c r="AE179" s="4"/>
    </row>
    <row r="180" spans="29:31" ht="12.75">
      <c r="AC180" s="4"/>
      <c r="AD180" s="4"/>
      <c r="AE180" s="4"/>
    </row>
    <row r="181" spans="29:31" ht="12.75">
      <c r="AC181" s="4"/>
      <c r="AD181" s="4"/>
      <c r="AE181" s="4"/>
    </row>
    <row r="182" spans="29:31" ht="12.75">
      <c r="AC182" s="4"/>
      <c r="AD182" s="4"/>
      <c r="AE182" s="4"/>
    </row>
    <row r="183" spans="29:31" ht="12.75">
      <c r="AC183" s="4"/>
      <c r="AD183" s="4"/>
      <c r="AE183" s="4"/>
    </row>
    <row r="184" spans="29:31" ht="12.75">
      <c r="AC184" s="4"/>
      <c r="AD184" s="4"/>
      <c r="AE184" s="4"/>
    </row>
    <row r="185" spans="29:31" ht="12.75">
      <c r="AC185" s="4"/>
      <c r="AD185" s="4"/>
      <c r="AE185" s="4"/>
    </row>
    <row r="186" spans="29:31" ht="12.75">
      <c r="AC186" s="4"/>
      <c r="AD186" s="4"/>
      <c r="AE186" s="4"/>
    </row>
    <row r="187" spans="29:31" ht="12.75">
      <c r="AC187" s="4"/>
      <c r="AD187" s="4"/>
      <c r="AE187" s="4"/>
    </row>
    <row r="188" spans="29:31" ht="12.75">
      <c r="AC188" s="4"/>
      <c r="AD188" s="4"/>
      <c r="AE188" s="4"/>
    </row>
    <row r="189" spans="29:31" ht="12.75">
      <c r="AC189" s="4"/>
      <c r="AD189" s="4"/>
      <c r="AE189" s="4"/>
    </row>
    <row r="190" spans="29:31" ht="12.75">
      <c r="AC190" s="4"/>
      <c r="AD190" s="4"/>
      <c r="AE190" s="4"/>
    </row>
  </sheetData>
  <sheetProtection/>
  <mergeCells count="233">
    <mergeCell ref="A1:AB1"/>
    <mergeCell ref="X3:AB3"/>
    <mergeCell ref="B3:W3"/>
    <mergeCell ref="Z14:Z15"/>
    <mergeCell ref="AB8:AB9"/>
    <mergeCell ref="V8:V9"/>
    <mergeCell ref="X8:X9"/>
    <mergeCell ref="V10:V11"/>
    <mergeCell ref="X10:X11"/>
    <mergeCell ref="B2:J2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H8:H9"/>
    <mergeCell ref="X20:X21"/>
    <mergeCell ref="V16:V17"/>
    <mergeCell ref="X16:X17"/>
    <mergeCell ref="X12:X13"/>
    <mergeCell ref="V14:V15"/>
    <mergeCell ref="H6:H7"/>
    <mergeCell ref="D4:D5"/>
    <mergeCell ref="E4:E5"/>
    <mergeCell ref="V12:V13"/>
    <mergeCell ref="V6:V7"/>
    <mergeCell ref="F4:Y4"/>
    <mergeCell ref="P8:P9"/>
    <mergeCell ref="R8:R9"/>
    <mergeCell ref="J6:J7"/>
    <mergeCell ref="L6:L7"/>
    <mergeCell ref="N10:N11"/>
    <mergeCell ref="X6:X7"/>
    <mergeCell ref="V5:W5"/>
    <mergeCell ref="X5:Y5"/>
    <mergeCell ref="F5:G5"/>
    <mergeCell ref="H5:I5"/>
    <mergeCell ref="P5:Q5"/>
    <mergeCell ref="R5:S5"/>
    <mergeCell ref="N5:O5"/>
    <mergeCell ref="F6:F7"/>
    <mergeCell ref="H12:H13"/>
    <mergeCell ref="J12:J13"/>
    <mergeCell ref="L12:L13"/>
    <mergeCell ref="N12:N13"/>
    <mergeCell ref="J8:J9"/>
    <mergeCell ref="L8:L9"/>
    <mergeCell ref="N8:N9"/>
    <mergeCell ref="H10:H11"/>
    <mergeCell ref="J10:J11"/>
    <mergeCell ref="L10:L11"/>
    <mergeCell ref="P14:P15"/>
    <mergeCell ref="P10:P11"/>
    <mergeCell ref="R10:R11"/>
    <mergeCell ref="P12:P13"/>
    <mergeCell ref="R12:R13"/>
    <mergeCell ref="R14:R15"/>
    <mergeCell ref="P16:P17"/>
    <mergeCell ref="P18:P19"/>
    <mergeCell ref="N18:N19"/>
    <mergeCell ref="R16:R17"/>
    <mergeCell ref="H14:H15"/>
    <mergeCell ref="J14:J15"/>
    <mergeCell ref="H16:H17"/>
    <mergeCell ref="J16:J17"/>
    <mergeCell ref="L16:L17"/>
    <mergeCell ref="N16:N17"/>
    <mergeCell ref="R18:R19"/>
    <mergeCell ref="P20:P21"/>
    <mergeCell ref="R20:R21"/>
    <mergeCell ref="H20:H21"/>
    <mergeCell ref="J20:J21"/>
    <mergeCell ref="L20:L21"/>
    <mergeCell ref="N20:N21"/>
    <mergeCell ref="H18:H19"/>
    <mergeCell ref="J18:J19"/>
    <mergeCell ref="L18:L19"/>
    <mergeCell ref="P26:P27"/>
    <mergeCell ref="R26:R27"/>
    <mergeCell ref="L24:L25"/>
    <mergeCell ref="N24:N25"/>
    <mergeCell ref="P24:P25"/>
    <mergeCell ref="L22:L23"/>
    <mergeCell ref="N22:N23"/>
    <mergeCell ref="P22:P23"/>
    <mergeCell ref="J24:J25"/>
    <mergeCell ref="H28:H29"/>
    <mergeCell ref="J28:J29"/>
    <mergeCell ref="L28:L29"/>
    <mergeCell ref="N28:N29"/>
    <mergeCell ref="L26:L27"/>
    <mergeCell ref="N26:N27"/>
    <mergeCell ref="F16:F17"/>
    <mergeCell ref="F18:F19"/>
    <mergeCell ref="F20:F21"/>
    <mergeCell ref="F22:F23"/>
    <mergeCell ref="F24:F25"/>
    <mergeCell ref="F26:F27"/>
    <mergeCell ref="T6:T7"/>
    <mergeCell ref="T5:U5"/>
    <mergeCell ref="T10:T11"/>
    <mergeCell ref="T14:T15"/>
    <mergeCell ref="F8:F9"/>
    <mergeCell ref="F10:F11"/>
    <mergeCell ref="F12:F13"/>
    <mergeCell ref="F14:F15"/>
    <mergeCell ref="L14:L15"/>
    <mergeCell ref="N14:N1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E16:E17"/>
    <mergeCell ref="E18:E19"/>
    <mergeCell ref="P28:P29"/>
    <mergeCell ref="R28:R29"/>
    <mergeCell ref="H24:H25"/>
    <mergeCell ref="H22:H23"/>
    <mergeCell ref="R22:R23"/>
    <mergeCell ref="R24:R25"/>
    <mergeCell ref="J22:J23"/>
    <mergeCell ref="F28:F29"/>
    <mergeCell ref="B4:B5"/>
    <mergeCell ref="C4:C5"/>
    <mergeCell ref="D6:D7"/>
    <mergeCell ref="E6:E7"/>
    <mergeCell ref="D8:D9"/>
    <mergeCell ref="E8:E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26:B27"/>
    <mergeCell ref="C26:C27"/>
    <mergeCell ref="D26:D27"/>
    <mergeCell ref="E26:E27"/>
    <mergeCell ref="C24:C25"/>
    <mergeCell ref="D24:D25"/>
    <mergeCell ref="E24:E2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AL61:AM62"/>
    <mergeCell ref="E22:E23"/>
    <mergeCell ref="E28:E29"/>
    <mergeCell ref="AA28:AA29"/>
    <mergeCell ref="V28:V29"/>
    <mergeCell ref="X28:X29"/>
    <mergeCell ref="T28:T29"/>
    <mergeCell ref="T22:T23"/>
    <mergeCell ref="H26:H27"/>
    <mergeCell ref="J26:J27"/>
    <mergeCell ref="AB10:AB11"/>
    <mergeCell ref="AB12:AB13"/>
    <mergeCell ref="AB14:AB15"/>
    <mergeCell ref="AB16:AB17"/>
    <mergeCell ref="AH61:AI62"/>
    <mergeCell ref="AJ61:AK62"/>
    <mergeCell ref="AB26:AB27"/>
    <mergeCell ref="AB28:AB29"/>
    <mergeCell ref="AB18:AB19"/>
    <mergeCell ref="AB20:AB21"/>
    <mergeCell ref="AB22:AB23"/>
    <mergeCell ref="AB24:AB25"/>
  </mergeCells>
  <printOptions horizont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view="pageBreakPreview" zoomScaleSheetLayoutView="100" zoomScalePageLayoutView="0" workbookViewId="0" topLeftCell="A1">
      <selection activeCell="E27" sqref="E27:E2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29" t="s">
        <v>41</v>
      </c>
      <c r="B1" s="229"/>
      <c r="C1" s="229"/>
      <c r="D1" s="229"/>
      <c r="E1" s="229"/>
      <c r="F1" s="229"/>
      <c r="G1" s="229"/>
      <c r="H1" s="229"/>
    </row>
    <row r="2" spans="1:11" ht="24" customHeight="1">
      <c r="A2" s="219" t="str">
        <f>HYPERLINK('[1]реквизиты'!$A$2)</f>
        <v>XXIV традиционный Всероссийский турнир по борьбе самбо на "Кубок Александра Невского" </v>
      </c>
      <c r="B2" s="220"/>
      <c r="C2" s="220"/>
      <c r="D2" s="220"/>
      <c r="E2" s="220"/>
      <c r="F2" s="220"/>
      <c r="G2" s="220"/>
      <c r="H2" s="220"/>
      <c r="I2" s="5"/>
      <c r="J2" s="5"/>
      <c r="K2" s="5"/>
    </row>
    <row r="3" spans="1:8" ht="15" customHeight="1">
      <c r="A3" s="221" t="str">
        <f>HYPERLINK('[1]реквизиты'!$A$3)</f>
        <v>05-07.12.2012</v>
      </c>
      <c r="B3" s="221"/>
      <c r="C3" s="221"/>
      <c r="D3" s="221"/>
      <c r="E3" s="221"/>
      <c r="F3" s="221"/>
      <c r="G3" s="221"/>
      <c r="H3" s="221"/>
    </row>
    <row r="4" spans="4:5" ht="12.75">
      <c r="D4" s="9" t="s">
        <v>80</v>
      </c>
      <c r="E4" s="9"/>
    </row>
    <row r="5" spans="1:8" ht="12.75">
      <c r="A5" s="213" t="s">
        <v>1</v>
      </c>
      <c r="B5" s="222" t="s">
        <v>4</v>
      </c>
      <c r="C5" s="213" t="s">
        <v>2</v>
      </c>
      <c r="D5" s="213" t="s">
        <v>3</v>
      </c>
      <c r="E5" s="213" t="s">
        <v>49</v>
      </c>
      <c r="F5" s="213" t="s">
        <v>37</v>
      </c>
      <c r="G5" s="213" t="s">
        <v>7</v>
      </c>
      <c r="H5" s="213" t="s">
        <v>8</v>
      </c>
    </row>
    <row r="6" spans="1:8" ht="12.75">
      <c r="A6" s="213"/>
      <c r="B6" s="213"/>
      <c r="C6" s="213"/>
      <c r="D6" s="213"/>
      <c r="E6" s="213"/>
      <c r="F6" s="213"/>
      <c r="G6" s="213"/>
      <c r="H6" s="213"/>
    </row>
    <row r="7" spans="1:8" ht="12.75">
      <c r="A7" s="216" t="s">
        <v>9</v>
      </c>
      <c r="B7" s="217">
        <v>1</v>
      </c>
      <c r="C7" s="212" t="s">
        <v>68</v>
      </c>
      <c r="D7" s="213" t="s">
        <v>69</v>
      </c>
      <c r="E7" s="213"/>
      <c r="F7" s="214" t="s">
        <v>70</v>
      </c>
      <c r="G7" s="215"/>
      <c r="H7" s="211" t="s">
        <v>71</v>
      </c>
    </row>
    <row r="8" spans="1:8" ht="12.75">
      <c r="A8" s="216"/>
      <c r="B8" s="218"/>
      <c r="C8" s="212"/>
      <c r="D8" s="213"/>
      <c r="E8" s="213"/>
      <c r="F8" s="214"/>
      <c r="G8" s="215"/>
      <c r="H8" s="211"/>
    </row>
    <row r="9" spans="1:8" ht="12.75" customHeight="1">
      <c r="A9" s="216" t="s">
        <v>10</v>
      </c>
      <c r="B9" s="217">
        <v>2</v>
      </c>
      <c r="C9" s="212" t="s">
        <v>61</v>
      </c>
      <c r="D9" s="213" t="s">
        <v>62</v>
      </c>
      <c r="E9" s="213"/>
      <c r="F9" s="214" t="s">
        <v>53</v>
      </c>
      <c r="G9" s="215"/>
      <c r="H9" s="211" t="s">
        <v>54</v>
      </c>
    </row>
    <row r="10" spans="1:8" ht="12.75" customHeight="1">
      <c r="A10" s="216"/>
      <c r="B10" s="218"/>
      <c r="C10" s="212"/>
      <c r="D10" s="213"/>
      <c r="E10" s="213"/>
      <c r="F10" s="214"/>
      <c r="G10" s="215"/>
      <c r="H10" s="211"/>
    </row>
    <row r="11" spans="1:8" ht="12.75" customHeight="1">
      <c r="A11" s="216" t="s">
        <v>11</v>
      </c>
      <c r="B11" s="217">
        <v>3</v>
      </c>
      <c r="C11" s="212" t="s">
        <v>65</v>
      </c>
      <c r="D11" s="213" t="s">
        <v>98</v>
      </c>
      <c r="E11" s="213"/>
      <c r="F11" s="214" t="s">
        <v>66</v>
      </c>
      <c r="G11" s="215"/>
      <c r="H11" s="211" t="s">
        <v>79</v>
      </c>
    </row>
    <row r="12" spans="1:8" ht="12.75" customHeight="1">
      <c r="A12" s="216"/>
      <c r="B12" s="218"/>
      <c r="C12" s="212"/>
      <c r="D12" s="213"/>
      <c r="E12" s="213"/>
      <c r="F12" s="214"/>
      <c r="G12" s="215"/>
      <c r="H12" s="211"/>
    </row>
    <row r="13" spans="1:8" ht="12.75" customHeight="1">
      <c r="A13" s="216" t="s">
        <v>12</v>
      </c>
      <c r="B13" s="217">
        <v>4</v>
      </c>
      <c r="C13" s="212" t="s">
        <v>55</v>
      </c>
      <c r="D13" s="213" t="s">
        <v>99</v>
      </c>
      <c r="E13" s="213"/>
      <c r="F13" s="214" t="s">
        <v>56</v>
      </c>
      <c r="G13" s="215"/>
      <c r="H13" s="211" t="s">
        <v>57</v>
      </c>
    </row>
    <row r="14" spans="1:8" ht="12.75" customHeight="1">
      <c r="A14" s="216"/>
      <c r="B14" s="218"/>
      <c r="C14" s="212"/>
      <c r="D14" s="213"/>
      <c r="E14" s="213"/>
      <c r="F14" s="214"/>
      <c r="G14" s="215"/>
      <c r="H14" s="211"/>
    </row>
    <row r="15" spans="1:8" ht="12.75" customHeight="1">
      <c r="A15" s="216" t="s">
        <v>13</v>
      </c>
      <c r="B15" s="217">
        <v>5</v>
      </c>
      <c r="C15" s="212" t="s">
        <v>84</v>
      </c>
      <c r="D15" s="213" t="s">
        <v>85</v>
      </c>
      <c r="E15" s="213"/>
      <c r="F15" s="214" t="s">
        <v>56</v>
      </c>
      <c r="G15" s="215"/>
      <c r="H15" s="211" t="s">
        <v>86</v>
      </c>
    </row>
    <row r="16" spans="1:8" ht="12.75" customHeight="1">
      <c r="A16" s="216"/>
      <c r="B16" s="218"/>
      <c r="C16" s="212"/>
      <c r="D16" s="213"/>
      <c r="E16" s="213"/>
      <c r="F16" s="214"/>
      <c r="G16" s="215"/>
      <c r="H16" s="211"/>
    </row>
    <row r="17" spans="1:8" ht="12.75" customHeight="1">
      <c r="A17" s="216" t="s">
        <v>14</v>
      </c>
      <c r="B17" s="217">
        <v>6</v>
      </c>
      <c r="C17" s="212" t="s">
        <v>72</v>
      </c>
      <c r="D17" s="213" t="s">
        <v>73</v>
      </c>
      <c r="E17" s="213"/>
      <c r="F17" s="214" t="s">
        <v>74</v>
      </c>
      <c r="G17" s="215"/>
      <c r="H17" s="211" t="s">
        <v>75</v>
      </c>
    </row>
    <row r="18" spans="1:8" ht="12.75" customHeight="1">
      <c r="A18" s="216"/>
      <c r="B18" s="218"/>
      <c r="C18" s="212"/>
      <c r="D18" s="213"/>
      <c r="E18" s="213"/>
      <c r="F18" s="214"/>
      <c r="G18" s="215"/>
      <c r="H18" s="211"/>
    </row>
    <row r="19" spans="1:8" ht="12.75" customHeight="1">
      <c r="A19" s="216" t="s">
        <v>15</v>
      </c>
      <c r="B19" s="217">
        <v>7</v>
      </c>
      <c r="C19" s="212" t="s">
        <v>87</v>
      </c>
      <c r="D19" s="213" t="s">
        <v>100</v>
      </c>
      <c r="E19" s="213"/>
      <c r="F19" s="214" t="s">
        <v>56</v>
      </c>
      <c r="G19" s="215"/>
      <c r="H19" s="211" t="s">
        <v>63</v>
      </c>
    </row>
    <row r="20" spans="1:8" ht="12.75" customHeight="1">
      <c r="A20" s="216"/>
      <c r="B20" s="218"/>
      <c r="C20" s="212"/>
      <c r="D20" s="213"/>
      <c r="E20" s="213"/>
      <c r="F20" s="214"/>
      <c r="G20" s="215"/>
      <c r="H20" s="211"/>
    </row>
    <row r="21" spans="1:8" ht="12.75" customHeight="1">
      <c r="A21" s="216" t="s">
        <v>16</v>
      </c>
      <c r="B21" s="217">
        <v>8</v>
      </c>
      <c r="C21" s="212" t="s">
        <v>67</v>
      </c>
      <c r="D21" s="213" t="s">
        <v>102</v>
      </c>
      <c r="E21" s="213"/>
      <c r="F21" s="214" t="s">
        <v>66</v>
      </c>
      <c r="G21" s="215"/>
      <c r="H21" s="211" t="s">
        <v>79</v>
      </c>
    </row>
    <row r="22" spans="1:8" ht="12.75" customHeight="1">
      <c r="A22" s="216"/>
      <c r="B22" s="218"/>
      <c r="C22" s="212"/>
      <c r="D22" s="213"/>
      <c r="E22" s="213"/>
      <c r="F22" s="214"/>
      <c r="G22" s="215"/>
      <c r="H22" s="211"/>
    </row>
    <row r="23" spans="1:8" ht="12.75" customHeight="1">
      <c r="A23" s="216" t="s">
        <v>17</v>
      </c>
      <c r="B23" s="217">
        <v>9</v>
      </c>
      <c r="C23" s="212" t="s">
        <v>51</v>
      </c>
      <c r="D23" s="213" t="s">
        <v>52</v>
      </c>
      <c r="E23" s="213"/>
      <c r="F23" s="214" t="s">
        <v>53</v>
      </c>
      <c r="G23" s="215"/>
      <c r="H23" s="211" t="s">
        <v>54</v>
      </c>
    </row>
    <row r="24" spans="1:8" ht="12.75" customHeight="1">
      <c r="A24" s="216"/>
      <c r="B24" s="218"/>
      <c r="C24" s="212"/>
      <c r="D24" s="213"/>
      <c r="E24" s="213"/>
      <c r="F24" s="214"/>
      <c r="G24" s="215"/>
      <c r="H24" s="211"/>
    </row>
    <row r="25" spans="1:8" ht="12.75" customHeight="1">
      <c r="A25" s="216" t="s">
        <v>18</v>
      </c>
      <c r="B25" s="217">
        <v>10</v>
      </c>
      <c r="C25" s="212" t="s">
        <v>64</v>
      </c>
      <c r="D25" s="213" t="s">
        <v>101</v>
      </c>
      <c r="E25" s="213"/>
      <c r="F25" s="214" t="s">
        <v>56</v>
      </c>
      <c r="G25" s="215"/>
      <c r="H25" s="211" t="s">
        <v>63</v>
      </c>
    </row>
    <row r="26" spans="1:8" ht="12.75" customHeight="1">
      <c r="A26" s="216"/>
      <c r="B26" s="218"/>
      <c r="C26" s="212"/>
      <c r="D26" s="213"/>
      <c r="E26" s="213"/>
      <c r="F26" s="214"/>
      <c r="G26" s="215"/>
      <c r="H26" s="211"/>
    </row>
    <row r="27" spans="1:8" ht="12.75" customHeight="1">
      <c r="A27" s="216" t="s">
        <v>19</v>
      </c>
      <c r="B27" s="217">
        <v>11</v>
      </c>
      <c r="C27" s="212" t="s">
        <v>58</v>
      </c>
      <c r="D27" s="213" t="s">
        <v>99</v>
      </c>
      <c r="E27" s="213"/>
      <c r="F27" s="214" t="s">
        <v>59</v>
      </c>
      <c r="G27" s="215"/>
      <c r="H27" s="211" t="s">
        <v>60</v>
      </c>
    </row>
    <row r="28" spans="1:8" ht="12.75" customHeight="1">
      <c r="A28" s="216"/>
      <c r="B28" s="218"/>
      <c r="C28" s="212"/>
      <c r="D28" s="213"/>
      <c r="E28" s="213"/>
      <c r="F28" s="214"/>
      <c r="G28" s="215"/>
      <c r="H28" s="211"/>
    </row>
    <row r="29" spans="1:8" ht="12.75">
      <c r="A29" s="216" t="s">
        <v>20</v>
      </c>
      <c r="B29" s="217">
        <v>12</v>
      </c>
      <c r="C29" s="212" t="s">
        <v>76</v>
      </c>
      <c r="D29" s="213" t="s">
        <v>77</v>
      </c>
      <c r="E29" s="213"/>
      <c r="F29" s="214" t="s">
        <v>78</v>
      </c>
      <c r="G29" s="215"/>
      <c r="H29" s="211" t="s">
        <v>81</v>
      </c>
    </row>
    <row r="30" spans="1:8" ht="12.75">
      <c r="A30" s="216"/>
      <c r="B30" s="218"/>
      <c r="C30" s="212"/>
      <c r="D30" s="213"/>
      <c r="E30" s="213"/>
      <c r="F30" s="214"/>
      <c r="G30" s="215"/>
      <c r="H30" s="211"/>
    </row>
    <row r="32" spans="1:7" ht="16.5">
      <c r="A32" s="43" t="str">
        <f>HYPERLINK('[1]реквизиты'!$A$6)</f>
        <v>Гл. судья, судья МК</v>
      </c>
      <c r="B32" s="47"/>
      <c r="C32" s="47"/>
      <c r="D32" s="48"/>
      <c r="E32" s="49"/>
      <c r="G32" s="50" t="str">
        <f>HYPERLINK('[1]реквизиты'!$G$6)</f>
        <v>Степанов А.А.</v>
      </c>
    </row>
    <row r="33" spans="1:8" ht="15.75">
      <c r="A33" s="43"/>
      <c r="B33" s="47"/>
      <c r="C33" s="64"/>
      <c r="D33" s="71"/>
      <c r="E33" s="72"/>
      <c r="F33" s="4"/>
      <c r="G33" s="73" t="s">
        <v>82</v>
      </c>
      <c r="H33" s="4"/>
    </row>
    <row r="34" spans="1:8" ht="16.5">
      <c r="A34" s="43" t="str">
        <f>HYPERLINK('[1]реквизиты'!$A$8)</f>
        <v>Гл. секретарь, судья МК</v>
      </c>
      <c r="B34" s="47"/>
      <c r="C34" s="64"/>
      <c r="D34" s="71"/>
      <c r="E34" s="72"/>
      <c r="F34" s="4"/>
      <c r="G34" s="50" t="str">
        <f>HYPERLINK('[1]реквизиты'!$G$8)</f>
        <v>Рычев С.В.</v>
      </c>
      <c r="H34" s="4"/>
    </row>
    <row r="35" ht="12.75">
      <c r="G35" t="s">
        <v>83</v>
      </c>
    </row>
    <row r="87" spans="1:9" ht="12.75">
      <c r="A87" s="223"/>
      <c r="B87" s="224"/>
      <c r="C87" s="226"/>
      <c r="D87" s="227"/>
      <c r="E87" s="31"/>
      <c r="F87" s="227"/>
      <c r="G87" s="228"/>
      <c r="H87" s="226"/>
      <c r="I87" s="4"/>
    </row>
    <row r="88" spans="1:9" ht="12.75">
      <c r="A88" s="223"/>
      <c r="B88" s="225"/>
      <c r="C88" s="226"/>
      <c r="D88" s="227"/>
      <c r="E88" s="31"/>
      <c r="F88" s="227"/>
      <c r="G88" s="228"/>
      <c r="H88" s="226"/>
      <c r="I88" s="4"/>
    </row>
    <row r="89" spans="1:9" ht="12.75">
      <c r="A89" s="223"/>
      <c r="B89" s="224"/>
      <c r="C89" s="226"/>
      <c r="D89" s="227"/>
      <c r="E89" s="31"/>
      <c r="F89" s="227"/>
      <c r="G89" s="228"/>
      <c r="H89" s="226"/>
      <c r="I89" s="4"/>
    </row>
    <row r="90" spans="1:9" ht="12.75">
      <c r="A90" s="223"/>
      <c r="B90" s="225"/>
      <c r="C90" s="226"/>
      <c r="D90" s="227"/>
      <c r="E90" s="31"/>
      <c r="F90" s="227"/>
      <c r="G90" s="228"/>
      <c r="H90" s="226"/>
      <c r="I90" s="4"/>
    </row>
    <row r="91" spans="1:9" ht="12.75">
      <c r="A91" s="223"/>
      <c r="B91" s="224"/>
      <c r="C91" s="226"/>
      <c r="D91" s="227"/>
      <c r="E91" s="31"/>
      <c r="F91" s="227"/>
      <c r="G91" s="228"/>
      <c r="H91" s="226"/>
      <c r="I91" s="4"/>
    </row>
    <row r="92" spans="1:9" ht="12.75">
      <c r="A92" s="223"/>
      <c r="B92" s="225"/>
      <c r="C92" s="226"/>
      <c r="D92" s="227"/>
      <c r="E92" s="31"/>
      <c r="F92" s="227"/>
      <c r="G92" s="228"/>
      <c r="H92" s="226"/>
      <c r="I92" s="4"/>
    </row>
    <row r="93" spans="1:9" ht="12.75">
      <c r="A93" s="223"/>
      <c r="B93" s="224"/>
      <c r="C93" s="226"/>
      <c r="D93" s="227"/>
      <c r="E93" s="31"/>
      <c r="F93" s="227"/>
      <c r="G93" s="228"/>
      <c r="H93" s="226"/>
      <c r="I93" s="4"/>
    </row>
    <row r="94" spans="1:9" ht="12.75">
      <c r="A94" s="223"/>
      <c r="B94" s="225"/>
      <c r="C94" s="226"/>
      <c r="D94" s="227"/>
      <c r="E94" s="31"/>
      <c r="F94" s="227"/>
      <c r="G94" s="228"/>
      <c r="H94" s="226"/>
      <c r="I94" s="4"/>
    </row>
    <row r="95" spans="1:9" ht="12.75">
      <c r="A95" s="223"/>
      <c r="B95" s="224"/>
      <c r="C95" s="226"/>
      <c r="D95" s="227"/>
      <c r="E95" s="31"/>
      <c r="F95" s="227"/>
      <c r="G95" s="228"/>
      <c r="H95" s="226"/>
      <c r="I95" s="4"/>
    </row>
    <row r="96" spans="1:9" ht="12.75">
      <c r="A96" s="223"/>
      <c r="B96" s="225"/>
      <c r="C96" s="226"/>
      <c r="D96" s="227"/>
      <c r="E96" s="31"/>
      <c r="F96" s="227"/>
      <c r="G96" s="228"/>
      <c r="H96" s="226"/>
      <c r="I96" s="4"/>
    </row>
    <row r="97" spans="1:9" ht="12.75">
      <c r="A97" s="223"/>
      <c r="B97" s="224"/>
      <c r="C97" s="226"/>
      <c r="D97" s="227"/>
      <c r="E97" s="31"/>
      <c r="F97" s="227"/>
      <c r="G97" s="228"/>
      <c r="H97" s="226"/>
      <c r="I97" s="4"/>
    </row>
    <row r="98" spans="1:9" ht="12.75">
      <c r="A98" s="223"/>
      <c r="B98" s="225"/>
      <c r="C98" s="226"/>
      <c r="D98" s="227"/>
      <c r="E98" s="31"/>
      <c r="F98" s="227"/>
      <c r="G98" s="228"/>
      <c r="H98" s="226"/>
      <c r="I98" s="4"/>
    </row>
    <row r="99" spans="1:9" ht="12.75">
      <c r="A99" s="223"/>
      <c r="B99" s="224"/>
      <c r="C99" s="226"/>
      <c r="D99" s="227"/>
      <c r="E99" s="31"/>
      <c r="F99" s="227"/>
      <c r="G99" s="228"/>
      <c r="H99" s="226"/>
      <c r="I99" s="4"/>
    </row>
    <row r="100" spans="1:9" ht="12.75">
      <c r="A100" s="223"/>
      <c r="B100" s="225"/>
      <c r="C100" s="226"/>
      <c r="D100" s="227"/>
      <c r="E100" s="31"/>
      <c r="F100" s="227"/>
      <c r="G100" s="228"/>
      <c r="H100" s="226"/>
      <c r="I100" s="4"/>
    </row>
    <row r="101" spans="1:9" ht="12.75">
      <c r="A101" s="223"/>
      <c r="B101" s="224"/>
      <c r="C101" s="226"/>
      <c r="D101" s="227"/>
      <c r="E101" s="31"/>
      <c r="F101" s="227"/>
      <c r="G101" s="228"/>
      <c r="H101" s="226"/>
      <c r="I101" s="4"/>
    </row>
    <row r="102" spans="1:9" ht="12.75">
      <c r="A102" s="223"/>
      <c r="B102" s="225"/>
      <c r="C102" s="226"/>
      <c r="D102" s="227"/>
      <c r="E102" s="31"/>
      <c r="F102" s="227"/>
      <c r="G102" s="228"/>
      <c r="H102" s="226"/>
      <c r="I102" s="4"/>
    </row>
    <row r="103" spans="1:9" ht="12.75">
      <c r="A103" s="223"/>
      <c r="B103" s="224"/>
      <c r="C103" s="226"/>
      <c r="D103" s="227"/>
      <c r="E103" s="31"/>
      <c r="F103" s="227"/>
      <c r="G103" s="228"/>
      <c r="H103" s="226"/>
      <c r="I103" s="4"/>
    </row>
    <row r="104" spans="1:9" ht="12.75">
      <c r="A104" s="223"/>
      <c r="B104" s="225"/>
      <c r="C104" s="226"/>
      <c r="D104" s="227"/>
      <c r="E104" s="31"/>
      <c r="F104" s="227"/>
      <c r="G104" s="228"/>
      <c r="H104" s="226"/>
      <c r="I104" s="4"/>
    </row>
    <row r="105" spans="1:9" ht="12.75">
      <c r="A105" s="223"/>
      <c r="B105" s="224"/>
      <c r="C105" s="226"/>
      <c r="D105" s="227"/>
      <c r="E105" s="31"/>
      <c r="F105" s="227"/>
      <c r="G105" s="228"/>
      <c r="H105" s="226"/>
      <c r="I105" s="4"/>
    </row>
    <row r="106" spans="1:9" ht="12.75">
      <c r="A106" s="223"/>
      <c r="B106" s="225"/>
      <c r="C106" s="226"/>
      <c r="D106" s="227"/>
      <c r="E106" s="31"/>
      <c r="F106" s="227"/>
      <c r="G106" s="228"/>
      <c r="H106" s="226"/>
      <c r="I106" s="4"/>
    </row>
    <row r="107" spans="1:9" ht="12.75">
      <c r="A107" s="223"/>
      <c r="B107" s="224"/>
      <c r="C107" s="226"/>
      <c r="D107" s="227"/>
      <c r="E107" s="31"/>
      <c r="F107" s="227"/>
      <c r="G107" s="228"/>
      <c r="H107" s="226"/>
      <c r="I107" s="4"/>
    </row>
    <row r="108" spans="1:9" ht="12.75">
      <c r="A108" s="223"/>
      <c r="B108" s="225"/>
      <c r="C108" s="226"/>
      <c r="D108" s="227"/>
      <c r="E108" s="31"/>
      <c r="F108" s="227"/>
      <c r="G108" s="228"/>
      <c r="H108" s="226"/>
      <c r="I108" s="4"/>
    </row>
    <row r="109" spans="1:9" ht="12.75">
      <c r="A109" s="223"/>
      <c r="B109" s="224"/>
      <c r="C109" s="226"/>
      <c r="D109" s="227"/>
      <c r="E109" s="31"/>
      <c r="F109" s="227"/>
      <c r="G109" s="228"/>
      <c r="H109" s="226"/>
      <c r="I109" s="4"/>
    </row>
    <row r="110" spans="1:9" ht="12.75">
      <c r="A110" s="223"/>
      <c r="B110" s="225"/>
      <c r="C110" s="226"/>
      <c r="D110" s="227"/>
      <c r="E110" s="31"/>
      <c r="F110" s="227"/>
      <c r="G110" s="228"/>
      <c r="H110" s="226"/>
      <c r="I110" s="4"/>
    </row>
    <row r="111" spans="1:9" ht="12.75">
      <c r="A111" s="223"/>
      <c r="B111" s="224"/>
      <c r="C111" s="226"/>
      <c r="D111" s="227"/>
      <c r="E111" s="31"/>
      <c r="F111" s="227"/>
      <c r="G111" s="228"/>
      <c r="H111" s="226"/>
      <c r="I111" s="4"/>
    </row>
    <row r="112" spans="1:9" ht="12.75">
      <c r="A112" s="223"/>
      <c r="B112" s="225"/>
      <c r="C112" s="226"/>
      <c r="D112" s="227"/>
      <c r="E112" s="31"/>
      <c r="F112" s="227"/>
      <c r="G112" s="228"/>
      <c r="H112" s="226"/>
      <c r="I112" s="4"/>
    </row>
    <row r="113" spans="1:9" ht="12.75">
      <c r="A113" s="223"/>
      <c r="B113" s="224"/>
      <c r="C113" s="226"/>
      <c r="D113" s="227"/>
      <c r="E113" s="31"/>
      <c r="F113" s="227"/>
      <c r="G113" s="228"/>
      <c r="H113" s="226"/>
      <c r="I113" s="4"/>
    </row>
    <row r="114" spans="1:9" ht="12.75">
      <c r="A114" s="223"/>
      <c r="B114" s="225"/>
      <c r="C114" s="226"/>
      <c r="D114" s="227"/>
      <c r="E114" s="31"/>
      <c r="F114" s="227"/>
      <c r="G114" s="228"/>
      <c r="H114" s="226"/>
      <c r="I114" s="4"/>
    </row>
    <row r="115" spans="1:9" ht="12.75">
      <c r="A115" s="223"/>
      <c r="B115" s="224"/>
      <c r="C115" s="226"/>
      <c r="D115" s="227"/>
      <c r="E115" s="31"/>
      <c r="F115" s="227"/>
      <c r="G115" s="228"/>
      <c r="H115" s="226"/>
      <c r="I115" s="4"/>
    </row>
    <row r="116" spans="1:9" ht="12.75">
      <c r="A116" s="223"/>
      <c r="B116" s="225"/>
      <c r="C116" s="226"/>
      <c r="D116" s="227"/>
      <c r="E116" s="31"/>
      <c r="F116" s="227"/>
      <c r="G116" s="228"/>
      <c r="H116" s="226"/>
      <c r="I116" s="4"/>
    </row>
    <row r="117" spans="1:9" ht="12.75">
      <c r="A117" s="223"/>
      <c r="B117" s="224"/>
      <c r="C117" s="226"/>
      <c r="D117" s="227"/>
      <c r="E117" s="31"/>
      <c r="F117" s="227"/>
      <c r="G117" s="228"/>
      <c r="H117" s="226"/>
      <c r="I117" s="4"/>
    </row>
    <row r="118" spans="1:9" ht="12.75">
      <c r="A118" s="223"/>
      <c r="B118" s="225"/>
      <c r="C118" s="226"/>
      <c r="D118" s="227"/>
      <c r="E118" s="31"/>
      <c r="F118" s="227"/>
      <c r="G118" s="228"/>
      <c r="H118" s="226"/>
      <c r="I118" s="4"/>
    </row>
    <row r="119" spans="1:9" ht="12.75">
      <c r="A119" s="223"/>
      <c r="B119" s="224"/>
      <c r="C119" s="226"/>
      <c r="D119" s="227"/>
      <c r="E119" s="31"/>
      <c r="F119" s="227"/>
      <c r="G119" s="228"/>
      <c r="H119" s="226"/>
      <c r="I119" s="4"/>
    </row>
    <row r="120" spans="1:9" ht="12.75">
      <c r="A120" s="223"/>
      <c r="B120" s="225"/>
      <c r="C120" s="226"/>
      <c r="D120" s="227"/>
      <c r="E120" s="31"/>
      <c r="F120" s="227"/>
      <c r="G120" s="228"/>
      <c r="H120" s="226"/>
      <c r="I120" s="4"/>
    </row>
    <row r="121" spans="1:9" ht="12.75">
      <c r="A121" s="223"/>
      <c r="B121" s="224"/>
      <c r="C121" s="226"/>
      <c r="D121" s="227"/>
      <c r="E121" s="31"/>
      <c r="F121" s="227"/>
      <c r="G121" s="228"/>
      <c r="H121" s="226"/>
      <c r="I121" s="4"/>
    </row>
    <row r="122" spans="1:9" ht="12.75">
      <c r="A122" s="223"/>
      <c r="B122" s="225"/>
      <c r="C122" s="226"/>
      <c r="D122" s="227"/>
      <c r="E122" s="31"/>
      <c r="F122" s="227"/>
      <c r="G122" s="228"/>
      <c r="H122" s="226"/>
      <c r="I122" s="4"/>
    </row>
    <row r="123" spans="1:9" ht="12.75">
      <c r="A123" s="223"/>
      <c r="B123" s="224"/>
      <c r="C123" s="226"/>
      <c r="D123" s="227"/>
      <c r="E123" s="31"/>
      <c r="F123" s="227"/>
      <c r="G123" s="228"/>
      <c r="H123" s="226"/>
      <c r="I123" s="4"/>
    </row>
    <row r="124" spans="1:9" ht="12.75">
      <c r="A124" s="223"/>
      <c r="B124" s="225"/>
      <c r="C124" s="226"/>
      <c r="D124" s="227"/>
      <c r="E124" s="31"/>
      <c r="F124" s="227"/>
      <c r="G124" s="228"/>
      <c r="H124" s="226"/>
      <c r="I124" s="4"/>
    </row>
    <row r="125" spans="1:9" ht="12.75">
      <c r="A125" s="223"/>
      <c r="B125" s="224"/>
      <c r="C125" s="226"/>
      <c r="D125" s="227"/>
      <c r="E125" s="31"/>
      <c r="F125" s="227"/>
      <c r="G125" s="228"/>
      <c r="H125" s="226"/>
      <c r="I125" s="4"/>
    </row>
    <row r="126" spans="1:9" ht="12.75">
      <c r="A126" s="223"/>
      <c r="B126" s="225"/>
      <c r="C126" s="226"/>
      <c r="D126" s="227"/>
      <c r="E126" s="31"/>
      <c r="F126" s="227"/>
      <c r="G126" s="228"/>
      <c r="H126" s="226"/>
      <c r="I126" s="4"/>
    </row>
    <row r="127" spans="1:9" ht="12.75">
      <c r="A127" s="223"/>
      <c r="B127" s="224"/>
      <c r="C127" s="226"/>
      <c r="D127" s="227"/>
      <c r="E127" s="31"/>
      <c r="F127" s="227"/>
      <c r="G127" s="228"/>
      <c r="H127" s="226"/>
      <c r="I127" s="4"/>
    </row>
    <row r="128" spans="1:9" ht="12.75">
      <c r="A128" s="223"/>
      <c r="B128" s="225"/>
      <c r="C128" s="226"/>
      <c r="D128" s="227"/>
      <c r="E128" s="31"/>
      <c r="F128" s="227"/>
      <c r="G128" s="228"/>
      <c r="H128" s="226"/>
      <c r="I128" s="4"/>
    </row>
    <row r="129" spans="1:9" ht="12.75">
      <c r="A129" s="223"/>
      <c r="B129" s="224"/>
      <c r="C129" s="226"/>
      <c r="D129" s="227"/>
      <c r="E129" s="31"/>
      <c r="F129" s="227"/>
      <c r="G129" s="228"/>
      <c r="H129" s="226"/>
      <c r="I129" s="4"/>
    </row>
    <row r="130" spans="1:9" ht="12.75">
      <c r="A130" s="223"/>
      <c r="B130" s="225"/>
      <c r="C130" s="226"/>
      <c r="D130" s="227"/>
      <c r="E130" s="31"/>
      <c r="F130" s="227"/>
      <c r="G130" s="228"/>
      <c r="H130" s="226"/>
      <c r="I130" s="4"/>
    </row>
    <row r="131" spans="1:9" ht="12.75">
      <c r="A131" s="223"/>
      <c r="B131" s="224"/>
      <c r="C131" s="226"/>
      <c r="D131" s="227"/>
      <c r="E131" s="31"/>
      <c r="F131" s="227"/>
      <c r="G131" s="228"/>
      <c r="H131" s="226"/>
      <c r="I131" s="4"/>
    </row>
    <row r="132" spans="1:9" ht="12.75">
      <c r="A132" s="223"/>
      <c r="B132" s="225"/>
      <c r="C132" s="226"/>
      <c r="D132" s="227"/>
      <c r="E132" s="31"/>
      <c r="F132" s="227"/>
      <c r="G132" s="228"/>
      <c r="H132" s="226"/>
      <c r="I132" s="4"/>
    </row>
    <row r="133" spans="1:9" ht="12.75">
      <c r="A133" s="223"/>
      <c r="B133" s="224"/>
      <c r="C133" s="226"/>
      <c r="D133" s="227"/>
      <c r="E133" s="31"/>
      <c r="F133" s="227"/>
      <c r="G133" s="228"/>
      <c r="H133" s="226"/>
      <c r="I133" s="4"/>
    </row>
    <row r="134" spans="1:9" ht="12.75">
      <c r="A134" s="223"/>
      <c r="B134" s="225"/>
      <c r="C134" s="226"/>
      <c r="D134" s="227"/>
      <c r="E134" s="31"/>
      <c r="F134" s="227"/>
      <c r="G134" s="228"/>
      <c r="H134" s="226"/>
      <c r="I134" s="4"/>
    </row>
    <row r="135" spans="1:9" ht="12.75">
      <c r="A135" s="223"/>
      <c r="B135" s="224"/>
      <c r="C135" s="226"/>
      <c r="D135" s="227"/>
      <c r="E135" s="31"/>
      <c r="F135" s="227"/>
      <c r="G135" s="228"/>
      <c r="H135" s="226"/>
      <c r="I135" s="4"/>
    </row>
    <row r="136" spans="1:9" ht="12.75">
      <c r="A136" s="223"/>
      <c r="B136" s="225"/>
      <c r="C136" s="226"/>
      <c r="D136" s="227"/>
      <c r="E136" s="31"/>
      <c r="F136" s="227"/>
      <c r="G136" s="228"/>
      <c r="H136" s="226"/>
      <c r="I136" s="4"/>
    </row>
    <row r="137" spans="1:9" ht="12.75">
      <c r="A137" s="223"/>
      <c r="B137" s="224"/>
      <c r="C137" s="226"/>
      <c r="D137" s="227"/>
      <c r="E137" s="31"/>
      <c r="F137" s="227"/>
      <c r="G137" s="228"/>
      <c r="H137" s="226"/>
      <c r="I137" s="4"/>
    </row>
    <row r="138" spans="1:9" ht="12.75">
      <c r="A138" s="223"/>
      <c r="B138" s="225"/>
      <c r="C138" s="226"/>
      <c r="D138" s="227"/>
      <c r="E138" s="31"/>
      <c r="F138" s="227"/>
      <c r="G138" s="228"/>
      <c r="H138" s="226"/>
      <c r="I138" s="4"/>
    </row>
    <row r="139" spans="1:9" ht="12.75">
      <c r="A139" s="223"/>
      <c r="B139" s="224"/>
      <c r="C139" s="226"/>
      <c r="D139" s="227"/>
      <c r="E139" s="31"/>
      <c r="F139" s="227"/>
      <c r="G139" s="228"/>
      <c r="H139" s="226"/>
      <c r="I139" s="4"/>
    </row>
    <row r="140" spans="1:9" ht="12.75">
      <c r="A140" s="223"/>
      <c r="B140" s="225"/>
      <c r="C140" s="226"/>
      <c r="D140" s="227"/>
      <c r="E140" s="31"/>
      <c r="F140" s="227"/>
      <c r="G140" s="228"/>
      <c r="H140" s="226"/>
      <c r="I140" s="4"/>
    </row>
    <row r="141" spans="1:9" ht="12.75">
      <c r="A141" s="223"/>
      <c r="B141" s="224"/>
      <c r="C141" s="226"/>
      <c r="D141" s="227"/>
      <c r="E141" s="31"/>
      <c r="F141" s="227"/>
      <c r="G141" s="228"/>
      <c r="H141" s="226"/>
      <c r="I141" s="4"/>
    </row>
    <row r="142" spans="1:9" ht="12.75">
      <c r="A142" s="223"/>
      <c r="B142" s="225"/>
      <c r="C142" s="226"/>
      <c r="D142" s="227"/>
      <c r="E142" s="31"/>
      <c r="F142" s="227"/>
      <c r="G142" s="228"/>
      <c r="H142" s="226"/>
      <c r="I142" s="4"/>
    </row>
    <row r="143" spans="1:9" ht="12.75">
      <c r="A143" s="223"/>
      <c r="B143" s="224"/>
      <c r="C143" s="226"/>
      <c r="D143" s="227"/>
      <c r="E143" s="31"/>
      <c r="F143" s="227"/>
      <c r="G143" s="228"/>
      <c r="H143" s="226"/>
      <c r="I143" s="4"/>
    </row>
    <row r="144" spans="1:9" ht="12.75">
      <c r="A144" s="223"/>
      <c r="B144" s="225"/>
      <c r="C144" s="226"/>
      <c r="D144" s="227"/>
      <c r="E144" s="31"/>
      <c r="F144" s="227"/>
      <c r="G144" s="228"/>
      <c r="H144" s="226"/>
      <c r="I144" s="4"/>
    </row>
    <row r="145" spans="1:9" ht="12.75">
      <c r="A145" s="223"/>
      <c r="B145" s="224"/>
      <c r="C145" s="226"/>
      <c r="D145" s="227"/>
      <c r="E145" s="31"/>
      <c r="F145" s="227"/>
      <c r="G145" s="228"/>
      <c r="H145" s="226"/>
      <c r="I145" s="4"/>
    </row>
    <row r="146" spans="1:9" ht="12.75">
      <c r="A146" s="223"/>
      <c r="B146" s="225"/>
      <c r="C146" s="226"/>
      <c r="D146" s="227"/>
      <c r="E146" s="31"/>
      <c r="F146" s="227"/>
      <c r="G146" s="228"/>
      <c r="H146" s="226"/>
      <c r="I146" s="4"/>
    </row>
    <row r="147" spans="1:9" ht="12.75">
      <c r="A147" s="223"/>
      <c r="B147" s="224"/>
      <c r="C147" s="226"/>
      <c r="D147" s="227"/>
      <c r="E147" s="31"/>
      <c r="F147" s="227"/>
      <c r="G147" s="228"/>
      <c r="H147" s="226"/>
      <c r="I147" s="4"/>
    </row>
    <row r="148" spans="1:9" ht="12.75">
      <c r="A148" s="223"/>
      <c r="B148" s="225"/>
      <c r="C148" s="226"/>
      <c r="D148" s="227"/>
      <c r="E148" s="31"/>
      <c r="F148" s="227"/>
      <c r="G148" s="228"/>
      <c r="H148" s="226"/>
      <c r="I148" s="4"/>
    </row>
    <row r="149" spans="1:9" ht="12.75">
      <c r="A149" s="223"/>
      <c r="B149" s="224"/>
      <c r="C149" s="226"/>
      <c r="D149" s="227"/>
      <c r="E149" s="31"/>
      <c r="F149" s="227"/>
      <c r="G149" s="228"/>
      <c r="H149" s="226"/>
      <c r="I149" s="4"/>
    </row>
    <row r="150" spans="1:9" ht="12.75">
      <c r="A150" s="223"/>
      <c r="B150" s="225"/>
      <c r="C150" s="226"/>
      <c r="D150" s="227"/>
      <c r="E150" s="31"/>
      <c r="F150" s="227"/>
      <c r="G150" s="228"/>
      <c r="H150" s="226"/>
      <c r="I150" s="4"/>
    </row>
    <row r="151" spans="1:9" ht="12.75">
      <c r="A151" s="223"/>
      <c r="B151" s="224"/>
      <c r="C151" s="226"/>
      <c r="D151" s="227"/>
      <c r="E151" s="31"/>
      <c r="F151" s="227"/>
      <c r="G151" s="228"/>
      <c r="H151" s="226"/>
      <c r="I151" s="4"/>
    </row>
    <row r="152" spans="1:9" ht="12.75">
      <c r="A152" s="223"/>
      <c r="B152" s="225"/>
      <c r="C152" s="226"/>
      <c r="D152" s="227"/>
      <c r="E152" s="31"/>
      <c r="F152" s="227"/>
      <c r="G152" s="228"/>
      <c r="H152" s="226"/>
      <c r="I152" s="4"/>
    </row>
    <row r="153" spans="1:9" ht="12.75">
      <c r="A153" s="223"/>
      <c r="B153" s="224"/>
      <c r="C153" s="226"/>
      <c r="D153" s="227"/>
      <c r="E153" s="31"/>
      <c r="F153" s="227"/>
      <c r="G153" s="228"/>
      <c r="H153" s="226"/>
      <c r="I153" s="4"/>
    </row>
    <row r="154" spans="1:9" ht="12.75">
      <c r="A154" s="223"/>
      <c r="B154" s="225"/>
      <c r="C154" s="226"/>
      <c r="D154" s="227"/>
      <c r="E154" s="31"/>
      <c r="F154" s="227"/>
      <c r="G154" s="228"/>
      <c r="H154" s="226"/>
      <c r="I154" s="4"/>
    </row>
    <row r="155" spans="1:9" ht="12.75">
      <c r="A155" s="223"/>
      <c r="B155" s="224"/>
      <c r="C155" s="226"/>
      <c r="D155" s="227"/>
      <c r="E155" s="31"/>
      <c r="F155" s="227"/>
      <c r="G155" s="228"/>
      <c r="H155" s="226"/>
      <c r="I155" s="4"/>
    </row>
    <row r="156" spans="1:9" ht="12.75">
      <c r="A156" s="223"/>
      <c r="B156" s="225"/>
      <c r="C156" s="226"/>
      <c r="D156" s="227"/>
      <c r="E156" s="31"/>
      <c r="F156" s="227"/>
      <c r="G156" s="228"/>
      <c r="H156" s="226"/>
      <c r="I156" s="4"/>
    </row>
    <row r="157" spans="1:9" ht="12.75">
      <c r="A157" s="223"/>
      <c r="B157" s="224"/>
      <c r="C157" s="226"/>
      <c r="D157" s="227"/>
      <c r="E157" s="31"/>
      <c r="F157" s="227"/>
      <c r="G157" s="228"/>
      <c r="H157" s="226"/>
      <c r="I157" s="4"/>
    </row>
    <row r="158" spans="1:9" ht="12.75">
      <c r="A158" s="223"/>
      <c r="B158" s="225"/>
      <c r="C158" s="226"/>
      <c r="D158" s="227"/>
      <c r="E158" s="31"/>
      <c r="F158" s="227"/>
      <c r="G158" s="228"/>
      <c r="H158" s="226"/>
      <c r="I158" s="4"/>
    </row>
    <row r="159" spans="1:9" ht="12.75">
      <c r="A159" s="223"/>
      <c r="B159" s="224"/>
      <c r="C159" s="226"/>
      <c r="D159" s="227"/>
      <c r="E159" s="31"/>
      <c r="F159" s="227"/>
      <c r="G159" s="228"/>
      <c r="H159" s="226"/>
      <c r="I159" s="4"/>
    </row>
    <row r="160" spans="1:9" ht="12.75">
      <c r="A160" s="223"/>
      <c r="B160" s="225"/>
      <c r="C160" s="226"/>
      <c r="D160" s="227"/>
      <c r="E160" s="31"/>
      <c r="F160" s="227"/>
      <c r="G160" s="228"/>
      <c r="H160" s="226"/>
      <c r="I160" s="4"/>
    </row>
    <row r="161" spans="1:9" ht="12.75">
      <c r="A161" s="223"/>
      <c r="B161" s="224"/>
      <c r="C161" s="226"/>
      <c r="D161" s="227"/>
      <c r="E161" s="31"/>
      <c r="F161" s="227"/>
      <c r="G161" s="228"/>
      <c r="H161" s="226"/>
      <c r="I161" s="4"/>
    </row>
    <row r="162" spans="1:9" ht="12.75">
      <c r="A162" s="223"/>
      <c r="B162" s="225"/>
      <c r="C162" s="226"/>
      <c r="D162" s="227"/>
      <c r="E162" s="31"/>
      <c r="F162" s="227"/>
      <c r="G162" s="228"/>
      <c r="H162" s="226"/>
      <c r="I162" s="4"/>
    </row>
    <row r="163" spans="1:9" ht="12.75">
      <c r="A163" s="223"/>
      <c r="B163" s="224"/>
      <c r="C163" s="226"/>
      <c r="D163" s="227"/>
      <c r="E163" s="31"/>
      <c r="F163" s="227"/>
      <c r="G163" s="228"/>
      <c r="H163" s="226"/>
      <c r="I163" s="4"/>
    </row>
    <row r="164" spans="1:9" ht="12.75">
      <c r="A164" s="223"/>
      <c r="B164" s="225"/>
      <c r="C164" s="226"/>
      <c r="D164" s="227"/>
      <c r="E164" s="31"/>
      <c r="F164" s="227"/>
      <c r="G164" s="228"/>
      <c r="H164" s="226"/>
      <c r="I164" s="4"/>
    </row>
    <row r="165" spans="1:9" ht="12.75">
      <c r="A165" s="223"/>
      <c r="B165" s="224"/>
      <c r="C165" s="226"/>
      <c r="D165" s="227"/>
      <c r="E165" s="31"/>
      <c r="F165" s="227"/>
      <c r="G165" s="228"/>
      <c r="H165" s="226"/>
      <c r="I165" s="4"/>
    </row>
    <row r="166" spans="1:9" ht="12.75">
      <c r="A166" s="223"/>
      <c r="B166" s="225"/>
      <c r="C166" s="226"/>
      <c r="D166" s="227"/>
      <c r="E166" s="31"/>
      <c r="F166" s="227"/>
      <c r="G166" s="228"/>
      <c r="H166" s="226"/>
      <c r="I166" s="4"/>
    </row>
    <row r="167" spans="1:9" ht="12.75">
      <c r="A167" s="223"/>
      <c r="B167" s="224"/>
      <c r="C167" s="226"/>
      <c r="D167" s="227"/>
      <c r="E167" s="31"/>
      <c r="F167" s="227"/>
      <c r="G167" s="228"/>
      <c r="H167" s="226"/>
      <c r="I167" s="4"/>
    </row>
    <row r="168" spans="1:9" ht="12.75">
      <c r="A168" s="223"/>
      <c r="B168" s="225"/>
      <c r="C168" s="226"/>
      <c r="D168" s="227"/>
      <c r="E168" s="31"/>
      <c r="F168" s="227"/>
      <c r="G168" s="228"/>
      <c r="H168" s="226"/>
      <c r="I168" s="4"/>
    </row>
    <row r="169" spans="1:9" ht="12.75">
      <c r="A169" s="223"/>
      <c r="B169" s="224"/>
      <c r="C169" s="226"/>
      <c r="D169" s="227"/>
      <c r="E169" s="31"/>
      <c r="F169" s="227"/>
      <c r="G169" s="228"/>
      <c r="H169" s="226"/>
      <c r="I169" s="4"/>
    </row>
    <row r="170" spans="1:9" ht="12.75">
      <c r="A170" s="223"/>
      <c r="B170" s="225"/>
      <c r="C170" s="226"/>
      <c r="D170" s="227"/>
      <c r="E170" s="31"/>
      <c r="F170" s="227"/>
      <c r="G170" s="228"/>
      <c r="H170" s="226"/>
      <c r="I170" s="4"/>
    </row>
    <row r="171" spans="1:9" ht="12.75">
      <c r="A171" s="223"/>
      <c r="B171" s="224"/>
      <c r="C171" s="226"/>
      <c r="D171" s="227"/>
      <c r="E171" s="31"/>
      <c r="F171" s="227"/>
      <c r="G171" s="228"/>
      <c r="H171" s="226"/>
      <c r="I171" s="4"/>
    </row>
    <row r="172" spans="1:9" ht="12.75">
      <c r="A172" s="223"/>
      <c r="B172" s="225"/>
      <c r="C172" s="226"/>
      <c r="D172" s="227"/>
      <c r="E172" s="31"/>
      <c r="F172" s="227"/>
      <c r="G172" s="228"/>
      <c r="H172" s="226"/>
      <c r="I172" s="4"/>
    </row>
    <row r="173" spans="1:9" ht="12.75">
      <c r="A173" s="223"/>
      <c r="B173" s="224"/>
      <c r="C173" s="226"/>
      <c r="D173" s="227"/>
      <c r="E173" s="31"/>
      <c r="F173" s="227"/>
      <c r="G173" s="228"/>
      <c r="H173" s="226"/>
      <c r="I173" s="4"/>
    </row>
    <row r="174" spans="1:9" ht="12.75">
      <c r="A174" s="223"/>
      <c r="B174" s="225"/>
      <c r="C174" s="226"/>
      <c r="D174" s="227"/>
      <c r="E174" s="31"/>
      <c r="F174" s="227"/>
      <c r="G174" s="228"/>
      <c r="H174" s="226"/>
      <c r="I174" s="4"/>
    </row>
    <row r="175" spans="1:9" ht="12.75">
      <c r="A175" s="223"/>
      <c r="B175" s="224"/>
      <c r="C175" s="226"/>
      <c r="D175" s="227"/>
      <c r="E175" s="31"/>
      <c r="F175" s="227"/>
      <c r="G175" s="228"/>
      <c r="H175" s="226"/>
      <c r="I175" s="4"/>
    </row>
    <row r="176" spans="1:9" ht="12.75">
      <c r="A176" s="223"/>
      <c r="B176" s="225"/>
      <c r="C176" s="226"/>
      <c r="D176" s="227"/>
      <c r="E176" s="31"/>
      <c r="F176" s="227"/>
      <c r="G176" s="228"/>
      <c r="H176" s="226"/>
      <c r="I176" s="4"/>
    </row>
    <row r="177" spans="1:9" ht="12.75">
      <c r="A177" s="223"/>
      <c r="B177" s="224"/>
      <c r="C177" s="226"/>
      <c r="D177" s="227"/>
      <c r="E177" s="31"/>
      <c r="F177" s="227"/>
      <c r="G177" s="228"/>
      <c r="H177" s="226"/>
      <c r="I177" s="4"/>
    </row>
    <row r="178" spans="1:9" ht="12.75">
      <c r="A178" s="223"/>
      <c r="B178" s="225"/>
      <c r="C178" s="226"/>
      <c r="D178" s="227"/>
      <c r="E178" s="31"/>
      <c r="F178" s="227"/>
      <c r="G178" s="228"/>
      <c r="H178" s="226"/>
      <c r="I178" s="4"/>
    </row>
    <row r="179" spans="1:9" ht="12.75">
      <c r="A179" s="223"/>
      <c r="B179" s="224"/>
      <c r="C179" s="226"/>
      <c r="D179" s="227"/>
      <c r="E179" s="31"/>
      <c r="F179" s="227"/>
      <c r="G179" s="228"/>
      <c r="H179" s="226"/>
      <c r="I179" s="4"/>
    </row>
    <row r="180" spans="1:9" ht="12.75">
      <c r="A180" s="223"/>
      <c r="B180" s="225"/>
      <c r="C180" s="226"/>
      <c r="D180" s="227"/>
      <c r="E180" s="31"/>
      <c r="F180" s="227"/>
      <c r="G180" s="228"/>
      <c r="H180" s="226"/>
      <c r="I180" s="4"/>
    </row>
    <row r="181" spans="1:9" ht="12.75">
      <c r="A181" s="223"/>
      <c r="B181" s="224"/>
      <c r="C181" s="226"/>
      <c r="D181" s="227"/>
      <c r="E181" s="31"/>
      <c r="F181" s="227"/>
      <c r="G181" s="228"/>
      <c r="H181" s="226"/>
      <c r="I181" s="4"/>
    </row>
    <row r="182" spans="1:9" ht="12.75">
      <c r="A182" s="223"/>
      <c r="B182" s="225"/>
      <c r="C182" s="226"/>
      <c r="D182" s="227"/>
      <c r="E182" s="31"/>
      <c r="F182" s="227"/>
      <c r="G182" s="228"/>
      <c r="H182" s="226"/>
      <c r="I182" s="4"/>
    </row>
    <row r="183" spans="1:9" ht="12.75">
      <c r="A183" s="223"/>
      <c r="B183" s="224"/>
      <c r="C183" s="226"/>
      <c r="D183" s="227"/>
      <c r="E183" s="31"/>
      <c r="F183" s="227"/>
      <c r="G183" s="228"/>
      <c r="H183" s="226"/>
      <c r="I183" s="4"/>
    </row>
    <row r="184" spans="1:9" ht="12.75">
      <c r="A184" s="223"/>
      <c r="B184" s="225"/>
      <c r="C184" s="226"/>
      <c r="D184" s="227"/>
      <c r="E184" s="31"/>
      <c r="F184" s="227"/>
      <c r="G184" s="228"/>
      <c r="H184" s="226"/>
      <c r="I184" s="4"/>
    </row>
    <row r="185" spans="1:9" ht="12.75">
      <c r="A185" s="223"/>
      <c r="B185" s="224"/>
      <c r="C185" s="226"/>
      <c r="D185" s="227"/>
      <c r="E185" s="31"/>
      <c r="F185" s="227"/>
      <c r="G185" s="228"/>
      <c r="H185" s="226"/>
      <c r="I185" s="4"/>
    </row>
    <row r="186" spans="1:9" ht="12.75">
      <c r="A186" s="223"/>
      <c r="B186" s="225"/>
      <c r="C186" s="226"/>
      <c r="D186" s="227"/>
      <c r="E186" s="31"/>
      <c r="F186" s="227"/>
      <c r="G186" s="228"/>
      <c r="H186" s="226"/>
      <c r="I186" s="4"/>
    </row>
    <row r="187" spans="1:9" ht="12.75">
      <c r="A187" s="223"/>
      <c r="B187" s="224"/>
      <c r="C187" s="226"/>
      <c r="D187" s="227"/>
      <c r="E187" s="31"/>
      <c r="F187" s="227"/>
      <c r="G187" s="228"/>
      <c r="H187" s="226"/>
      <c r="I187" s="4"/>
    </row>
    <row r="188" spans="1:9" ht="12.75">
      <c r="A188" s="223"/>
      <c r="B188" s="225"/>
      <c r="C188" s="226"/>
      <c r="D188" s="227"/>
      <c r="E188" s="31"/>
      <c r="F188" s="227"/>
      <c r="G188" s="228"/>
      <c r="H188" s="226"/>
      <c r="I188" s="4"/>
    </row>
    <row r="189" spans="1:9" ht="12.75">
      <c r="A189" s="223"/>
      <c r="B189" s="224"/>
      <c r="C189" s="226"/>
      <c r="D189" s="227"/>
      <c r="E189" s="31"/>
      <c r="F189" s="227"/>
      <c r="G189" s="228"/>
      <c r="H189" s="226"/>
      <c r="I189" s="4"/>
    </row>
    <row r="190" spans="1:9" ht="12.75">
      <c r="A190" s="223"/>
      <c r="B190" s="225"/>
      <c r="C190" s="226"/>
      <c r="D190" s="227"/>
      <c r="E190" s="31"/>
      <c r="F190" s="227"/>
      <c r="G190" s="228"/>
      <c r="H190" s="226"/>
      <c r="I190" s="4"/>
    </row>
    <row r="191" spans="1:9" ht="12.75">
      <c r="A191" s="39"/>
      <c r="B191" s="40"/>
      <c r="C191" s="30"/>
      <c r="D191" s="31"/>
      <c r="E191" s="31"/>
      <c r="F191" s="31"/>
      <c r="G191" s="41"/>
      <c r="H191" s="30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</sheetData>
  <sheetProtection/>
  <mergeCells count="471">
    <mergeCell ref="F189:F190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E25:E26"/>
    <mergeCell ref="E27:E28"/>
    <mergeCell ref="C187:C188"/>
    <mergeCell ref="D187:D188"/>
    <mergeCell ref="B185:B186"/>
    <mergeCell ref="C185:C186"/>
    <mergeCell ref="G189:G190"/>
    <mergeCell ref="H189:H190"/>
    <mergeCell ref="F185:F186"/>
    <mergeCell ref="G185:G186"/>
    <mergeCell ref="H185:H186"/>
    <mergeCell ref="D189:D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A179:A180"/>
    <mergeCell ref="B179:B180"/>
    <mergeCell ref="C179:C180"/>
    <mergeCell ref="D179:D180"/>
    <mergeCell ref="F179:F180"/>
    <mergeCell ref="G179:G180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A175:A176"/>
    <mergeCell ref="B175:B176"/>
    <mergeCell ref="C175:C176"/>
    <mergeCell ref="D175:D176"/>
    <mergeCell ref="F175:F176"/>
    <mergeCell ref="G175:G176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1:A172"/>
    <mergeCell ref="B171:B172"/>
    <mergeCell ref="C171:C172"/>
    <mergeCell ref="D171:D172"/>
    <mergeCell ref="F171:F172"/>
    <mergeCell ref="G171:G172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A167:A168"/>
    <mergeCell ref="B167:B168"/>
    <mergeCell ref="C167:C168"/>
    <mergeCell ref="D167:D168"/>
    <mergeCell ref="F167:F168"/>
    <mergeCell ref="G167:G168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A163:A164"/>
    <mergeCell ref="B163:B164"/>
    <mergeCell ref="C163:C164"/>
    <mergeCell ref="D163:D164"/>
    <mergeCell ref="F163:F164"/>
    <mergeCell ref="G163:G164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A159:A160"/>
    <mergeCell ref="B159:B160"/>
    <mergeCell ref="C159:C160"/>
    <mergeCell ref="D159:D160"/>
    <mergeCell ref="F159:F160"/>
    <mergeCell ref="G159:G160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5:A156"/>
    <mergeCell ref="B155:B156"/>
    <mergeCell ref="C155:C156"/>
    <mergeCell ref="D155:D156"/>
    <mergeCell ref="F155:F156"/>
    <mergeCell ref="G155:G156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A151:A152"/>
    <mergeCell ref="B151:B152"/>
    <mergeCell ref="C151:C152"/>
    <mergeCell ref="D151:D152"/>
    <mergeCell ref="F151:F152"/>
    <mergeCell ref="G151:G152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47:A148"/>
    <mergeCell ref="B147:B148"/>
    <mergeCell ref="C147:C148"/>
    <mergeCell ref="D147:D148"/>
    <mergeCell ref="F147:F148"/>
    <mergeCell ref="G147:G148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A143:A144"/>
    <mergeCell ref="B143:B144"/>
    <mergeCell ref="C143:C144"/>
    <mergeCell ref="D143:D144"/>
    <mergeCell ref="F143:F144"/>
    <mergeCell ref="G143:G144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A139:A140"/>
    <mergeCell ref="B139:B140"/>
    <mergeCell ref="C139:C140"/>
    <mergeCell ref="D139:D140"/>
    <mergeCell ref="F139:F140"/>
    <mergeCell ref="G139:G140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A135:A136"/>
    <mergeCell ref="B135:B136"/>
    <mergeCell ref="C135:C136"/>
    <mergeCell ref="D135:D136"/>
    <mergeCell ref="F135:F136"/>
    <mergeCell ref="G135:G136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A131:A132"/>
    <mergeCell ref="B131:B132"/>
    <mergeCell ref="C131:C132"/>
    <mergeCell ref="D131:D132"/>
    <mergeCell ref="F131:F132"/>
    <mergeCell ref="G131:G132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A127:A128"/>
    <mergeCell ref="B127:B128"/>
    <mergeCell ref="C127:C128"/>
    <mergeCell ref="D127:D128"/>
    <mergeCell ref="F127:F128"/>
    <mergeCell ref="G127:G128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3:A124"/>
    <mergeCell ref="B123:B124"/>
    <mergeCell ref="C123:C124"/>
    <mergeCell ref="D123:D124"/>
    <mergeCell ref="F123:F124"/>
    <mergeCell ref="G123:G124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C119:C120"/>
    <mergeCell ref="D119:D120"/>
    <mergeCell ref="F119:F120"/>
    <mergeCell ref="G119:G120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5:A116"/>
    <mergeCell ref="B115:B116"/>
    <mergeCell ref="C115:C116"/>
    <mergeCell ref="D115:D116"/>
    <mergeCell ref="F115:F116"/>
    <mergeCell ref="G115:G116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1:A112"/>
    <mergeCell ref="B111:B112"/>
    <mergeCell ref="C111:C112"/>
    <mergeCell ref="D111:D112"/>
    <mergeCell ref="F111:F112"/>
    <mergeCell ref="G111:G112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C107:C108"/>
    <mergeCell ref="D107:D108"/>
    <mergeCell ref="F107:F108"/>
    <mergeCell ref="G107:G108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3:A104"/>
    <mergeCell ref="B103:B104"/>
    <mergeCell ref="C103:C104"/>
    <mergeCell ref="D103:D104"/>
    <mergeCell ref="F103:F104"/>
    <mergeCell ref="G103:G104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99:A100"/>
    <mergeCell ref="B99:B100"/>
    <mergeCell ref="C99:C100"/>
    <mergeCell ref="D99:D100"/>
    <mergeCell ref="F99:F100"/>
    <mergeCell ref="G99:G100"/>
    <mergeCell ref="H95:H96"/>
    <mergeCell ref="A97:A98"/>
    <mergeCell ref="B97:B98"/>
    <mergeCell ref="C97:C98"/>
    <mergeCell ref="D97:D98"/>
    <mergeCell ref="F97:F98"/>
    <mergeCell ref="G97:G98"/>
    <mergeCell ref="H97:H98"/>
    <mergeCell ref="A95:A96"/>
    <mergeCell ref="B95:B96"/>
    <mergeCell ref="C95:C96"/>
    <mergeCell ref="D95:D96"/>
    <mergeCell ref="F95:F96"/>
    <mergeCell ref="G95:G96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C91:C92"/>
    <mergeCell ref="D91:D92"/>
    <mergeCell ref="F91:F92"/>
    <mergeCell ref="G91:G92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C87:C88"/>
    <mergeCell ref="D87:D88"/>
    <mergeCell ref="F87:F88"/>
    <mergeCell ref="G87:G88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G11:G12"/>
    <mergeCell ref="H11:H12"/>
    <mergeCell ref="C9:C10"/>
    <mergeCell ref="D9:D10"/>
    <mergeCell ref="F9:F10"/>
    <mergeCell ref="G9:G10"/>
    <mergeCell ref="F13:F14"/>
    <mergeCell ref="G13:G14"/>
    <mergeCell ref="A13:A14"/>
    <mergeCell ref="B13:B14"/>
    <mergeCell ref="H9:H10"/>
    <mergeCell ref="A11:A12"/>
    <mergeCell ref="B11:B12"/>
    <mergeCell ref="C11:C12"/>
    <mergeCell ref="D11:D12"/>
    <mergeCell ref="F11:F12"/>
    <mergeCell ref="H13:H14"/>
    <mergeCell ref="A15:A16"/>
    <mergeCell ref="B15:B16"/>
    <mergeCell ref="C15:C16"/>
    <mergeCell ref="D15:D16"/>
    <mergeCell ref="F15:F16"/>
    <mergeCell ref="G15:G16"/>
    <mergeCell ref="H15:H16"/>
    <mergeCell ref="C13:C14"/>
    <mergeCell ref="D13:D14"/>
    <mergeCell ref="C17:C18"/>
    <mergeCell ref="D17:D18"/>
    <mergeCell ref="F17:F18"/>
    <mergeCell ref="G17:G18"/>
    <mergeCell ref="A17:A18"/>
    <mergeCell ref="B17:B18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G23:G24"/>
    <mergeCell ref="H23:H24"/>
    <mergeCell ref="C21:C22"/>
    <mergeCell ref="D21:D22"/>
    <mergeCell ref="F21:F22"/>
    <mergeCell ref="G21:G22"/>
    <mergeCell ref="F25:F26"/>
    <mergeCell ref="G25:G26"/>
    <mergeCell ref="A25:A26"/>
    <mergeCell ref="B25:B26"/>
    <mergeCell ref="H21:H22"/>
    <mergeCell ref="A23:A24"/>
    <mergeCell ref="B23:B24"/>
    <mergeCell ref="C23:C24"/>
    <mergeCell ref="D23:D24"/>
    <mergeCell ref="F23:F24"/>
    <mergeCell ref="H25:H26"/>
    <mergeCell ref="A27:A28"/>
    <mergeCell ref="B27:B28"/>
    <mergeCell ref="C27:C28"/>
    <mergeCell ref="D27:D28"/>
    <mergeCell ref="F27:F28"/>
    <mergeCell ref="G27:G28"/>
    <mergeCell ref="H27:H28"/>
    <mergeCell ref="C25:C26"/>
    <mergeCell ref="D25:D26"/>
    <mergeCell ref="H29:H30"/>
    <mergeCell ref="C29:C30"/>
    <mergeCell ref="D29:D30"/>
    <mergeCell ref="F29:F30"/>
    <mergeCell ref="G29:G30"/>
    <mergeCell ref="A29:A30"/>
    <mergeCell ref="B29:B30"/>
    <mergeCell ref="E29:E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29"/>
  <sheetViews>
    <sheetView view="pageBreakPreview" zoomScale="60" zoomScalePageLayoutView="0" workbookViewId="0" topLeftCell="A1">
      <selection activeCell="H40" sqref="H40:H41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39" t="s">
        <v>38</v>
      </c>
      <c r="B1" s="239"/>
      <c r="C1" s="239"/>
      <c r="D1" s="239"/>
      <c r="E1" s="239"/>
      <c r="F1" s="239"/>
      <c r="G1" s="239"/>
      <c r="H1" s="23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4.75" customHeight="1" thickBot="1">
      <c r="A2" s="240" t="s">
        <v>42</v>
      </c>
      <c r="B2" s="240"/>
      <c r="C2" s="240"/>
      <c r="D2" s="196" t="str">
        <f>HYPERLINK('[1]реквизиты'!$A$2)</f>
        <v>XXIV традиционный Всероссийский турнир по борьбе самбо на "Кубок Александра Невского" </v>
      </c>
      <c r="E2" s="241"/>
      <c r="F2" s="241"/>
      <c r="G2" s="241"/>
      <c r="H2" s="242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4"/>
      <c r="X2" s="4"/>
    </row>
    <row r="3" spans="2:36" ht="25.5" customHeight="1" thickBot="1">
      <c r="B3" s="58"/>
      <c r="C3" s="58"/>
      <c r="D3" s="248" t="str">
        <f>HYPERLINK('[1]реквизиты'!$A$3)</f>
        <v>05-07.12.2012</v>
      </c>
      <c r="E3" s="248"/>
      <c r="F3" s="248"/>
      <c r="G3" s="248"/>
      <c r="H3" s="59" t="str">
        <f>HYPERLINK('пр.взв'!D4)</f>
        <v>В.к.    57    кг.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124" t="s">
        <v>21</v>
      </c>
      <c r="B4" s="243" t="s">
        <v>4</v>
      </c>
      <c r="C4" s="128" t="s">
        <v>2</v>
      </c>
      <c r="D4" s="126" t="s">
        <v>3</v>
      </c>
      <c r="E4" s="124" t="s">
        <v>49</v>
      </c>
      <c r="F4" s="245" t="s">
        <v>37</v>
      </c>
      <c r="G4" s="126" t="s">
        <v>7</v>
      </c>
      <c r="H4" s="121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 thickBot="1">
      <c r="A5" s="125"/>
      <c r="B5" s="127"/>
      <c r="C5" s="244"/>
      <c r="D5" s="127"/>
      <c r="E5" s="125"/>
      <c r="F5" s="246"/>
      <c r="G5" s="127"/>
      <c r="H5" s="24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0.5" customHeight="1">
      <c r="A6" s="249" t="s">
        <v>9</v>
      </c>
      <c r="B6" s="250">
        <v>10</v>
      </c>
      <c r="C6" s="165" t="str">
        <f>VLOOKUP(B6,'пр.взв'!B7:H30,2,FALSE)</f>
        <v>Холопов Алексей Сергеевич</v>
      </c>
      <c r="D6" s="128" t="str">
        <f>VLOOKUP(B6,'пр.взв'!B7:H30,3,FALSE)</f>
        <v>28.06.1990,кмс</v>
      </c>
      <c r="E6" s="251">
        <f>VLOOKUP(B6,'пр.взв'!B7:H30,4,FALSE)</f>
        <v>0</v>
      </c>
      <c r="F6" s="128" t="str">
        <f>VLOOKUP(B6,'пр.взв'!B7:H30,5,FALSE)</f>
        <v>Владимир</v>
      </c>
      <c r="G6" s="126">
        <f>VLOOKUP(B6,'пр.взв'!B7:H30,6,FALSE)</f>
        <v>0</v>
      </c>
      <c r="H6" s="237" t="str">
        <f>VLOOKUP(B6,'пр.взв'!B7:H317,7,FALSE)</f>
        <v>Логвинов А.В.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" ht="10.5" customHeight="1">
      <c r="A7" s="234"/>
      <c r="B7" s="236"/>
      <c r="C7" s="233"/>
      <c r="D7" s="244"/>
      <c r="E7" s="252"/>
      <c r="F7" s="232"/>
      <c r="G7" s="231"/>
      <c r="H7" s="238"/>
    </row>
    <row r="8" spans="1:8" ht="10.5" customHeight="1">
      <c r="A8" s="234" t="s">
        <v>10</v>
      </c>
      <c r="B8" s="235">
        <v>4</v>
      </c>
      <c r="C8" s="233" t="str">
        <f>VLOOKUP(B8,'пр.взв'!B7:H30,2,FALSE)</f>
        <v>Степанян Артем Валерьевич</v>
      </c>
      <c r="D8" s="232" t="str">
        <f>VLOOKUP(B8,'пр.взв'!B7:H30,3,FALSE)</f>
        <v>14.11.1992,кмс</v>
      </c>
      <c r="E8" s="258">
        <f>VLOOKUP(B8,'пр.взв'!B1:H88,4,FALSE)</f>
        <v>0</v>
      </c>
      <c r="F8" s="230" t="str">
        <f>VLOOKUP(B8,'пр.взв'!B7:H30,5,FALSE)</f>
        <v>Владимир</v>
      </c>
      <c r="G8" s="231">
        <f>VLOOKUP(B8,'пр.взв'!B7:H30,6,FALSE)</f>
        <v>0</v>
      </c>
      <c r="H8" s="233" t="str">
        <f>VLOOKUP(B8,'пр.взв'!B1:H319,7,FALSE)</f>
        <v>Кашутин А.В. Андреев А.С.</v>
      </c>
    </row>
    <row r="9" spans="1:8" ht="10.5" customHeight="1">
      <c r="A9" s="234"/>
      <c r="B9" s="236"/>
      <c r="C9" s="233"/>
      <c r="D9" s="232"/>
      <c r="E9" s="258"/>
      <c r="F9" s="230"/>
      <c r="G9" s="231"/>
      <c r="H9" s="233"/>
    </row>
    <row r="10" spans="1:8" ht="10.5" customHeight="1">
      <c r="A10" s="234" t="s">
        <v>11</v>
      </c>
      <c r="B10" s="235">
        <v>3</v>
      </c>
      <c r="C10" s="233" t="str">
        <f>VLOOKUP(B10,'пр.взв'!B7:H30,2,FALSE)</f>
        <v>Павлов Николай Владимирович</v>
      </c>
      <c r="D10" s="232" t="str">
        <f>VLOOKUP(B10,'пр.взв'!B7:H30,3,FALSE)</f>
        <v>24.03.1992,мс</v>
      </c>
      <c r="E10" s="258">
        <f>VLOOKUP(B10,'пр.взв'!B3:H90,4,FALSE)</f>
        <v>0</v>
      </c>
      <c r="F10" s="230" t="str">
        <f>VLOOKUP(B10,'пр.взв'!B7:H30,5,FALSE)</f>
        <v>Ярославль</v>
      </c>
      <c r="G10" s="231">
        <f>VLOOKUP(B10,'пр.взв'!B7:H30,6,FALSE)</f>
        <v>0</v>
      </c>
      <c r="H10" s="233" t="str">
        <f>VLOOKUP(B10,'пр.взв'!B3:H321,7,FALSE)</f>
        <v>Воронин С.М.</v>
      </c>
    </row>
    <row r="11" spans="1:8" ht="10.5" customHeight="1">
      <c r="A11" s="234"/>
      <c r="B11" s="236"/>
      <c r="C11" s="233"/>
      <c r="D11" s="232"/>
      <c r="E11" s="258"/>
      <c r="F11" s="230"/>
      <c r="G11" s="231"/>
      <c r="H11" s="233"/>
    </row>
    <row r="12" spans="1:8" ht="10.5" customHeight="1">
      <c r="A12" s="234" t="s">
        <v>11</v>
      </c>
      <c r="B12" s="235">
        <v>8</v>
      </c>
      <c r="C12" s="233" t="str">
        <f>VLOOKUP(B12,'пр.взв'!B7:H30,2,FALSE)</f>
        <v>Бахиров Мухаммад Шавкатович</v>
      </c>
      <c r="D12" s="232" t="str">
        <f>VLOOKUP(B12,'пр.взв'!B7:H30,3,FALSE)</f>
        <v>16.11.1992,мс</v>
      </c>
      <c r="E12" s="258">
        <f>VLOOKUP(B12,'пр.взв'!B5:H92,4,FALSE)</f>
        <v>0</v>
      </c>
      <c r="F12" s="230" t="str">
        <f>VLOOKUP(B12,'пр.взв'!B7:H30,5,FALSE)</f>
        <v>Ярославль</v>
      </c>
      <c r="G12" s="231">
        <f>VLOOKUP(B12,'пр.взв'!B7:H30,6,FALSE)</f>
        <v>0</v>
      </c>
      <c r="H12" s="233" t="str">
        <f>VLOOKUP(B12,'пр.взв'!B5:H323,7,FALSE)</f>
        <v>Воронин С.М.</v>
      </c>
    </row>
    <row r="13" spans="1:8" ht="10.5" customHeight="1">
      <c r="A13" s="234"/>
      <c r="B13" s="236"/>
      <c r="C13" s="233"/>
      <c r="D13" s="232"/>
      <c r="E13" s="258"/>
      <c r="F13" s="230"/>
      <c r="G13" s="231"/>
      <c r="H13" s="233"/>
    </row>
    <row r="14" spans="1:8" ht="10.5" customHeight="1">
      <c r="A14" s="234" t="s">
        <v>13</v>
      </c>
      <c r="B14" s="235">
        <v>5</v>
      </c>
      <c r="C14" s="233" t="str">
        <f>VLOOKUP(B14,'пр.взв'!B7:H30,2,FALSE)</f>
        <v>Сокров Рустам Шамилевич</v>
      </c>
      <c r="D14" s="232" t="str">
        <f>VLOOKUP(B14,'пр.взв'!B7:H30,3,FALSE)</f>
        <v>01.10.1993,кмс</v>
      </c>
      <c r="E14" s="258">
        <f>VLOOKUP(B14,'пр.взв'!B1:H94,4,FALSE)</f>
        <v>0</v>
      </c>
      <c r="F14" s="230" t="str">
        <f>VLOOKUP(B14,'пр.взв'!B7:H30,5,FALSE)</f>
        <v>Владимир</v>
      </c>
      <c r="G14" s="231">
        <f>VLOOKUP(B14,'пр.взв'!B7:H30,6,FALSE)</f>
        <v>0</v>
      </c>
      <c r="H14" s="233" t="str">
        <f>VLOOKUP(B14,'пр.взв'!B1:H325,7,FALSE)</f>
        <v>Андреев А.С. Кашутин А.В.</v>
      </c>
    </row>
    <row r="15" spans="1:8" ht="10.5" customHeight="1">
      <c r="A15" s="234"/>
      <c r="B15" s="236"/>
      <c r="C15" s="233"/>
      <c r="D15" s="232"/>
      <c r="E15" s="258"/>
      <c r="F15" s="230"/>
      <c r="G15" s="231"/>
      <c r="H15" s="233"/>
    </row>
    <row r="16" spans="1:8" ht="10.5" customHeight="1">
      <c r="A16" s="234" t="s">
        <v>14</v>
      </c>
      <c r="B16" s="235">
        <v>9</v>
      </c>
      <c r="C16" s="233" t="str">
        <f>VLOOKUP(B16,'пр.взв'!B7:H30,2,FALSE)</f>
        <v>Крайнов Анатолий Николаевич</v>
      </c>
      <c r="D16" s="232" t="str">
        <f>VLOOKUP(B16,'пр.взв'!B7:H30,3,FALSE)</f>
        <v>29.04.1993,кмс</v>
      </c>
      <c r="E16" s="258">
        <f>VLOOKUP(B16,'пр.взв'!B1:H96,4,FALSE)</f>
        <v>0</v>
      </c>
      <c r="F16" s="230" t="str">
        <f>VLOOKUP(B16,'пр.взв'!B7:H30,5,FALSE)</f>
        <v>Иваново</v>
      </c>
      <c r="G16" s="231">
        <f>VLOOKUP(B16,'пр.взв'!B7:H30,6,FALSE)</f>
        <v>0</v>
      </c>
      <c r="H16" s="233" t="str">
        <f>VLOOKUP(B16,'пр.взв'!B1:H327,7,FALSE)</f>
        <v>Новиков В.В.</v>
      </c>
    </row>
    <row r="17" spans="1:8" ht="10.5" customHeight="1">
      <c r="A17" s="234"/>
      <c r="B17" s="236"/>
      <c r="C17" s="233"/>
      <c r="D17" s="232"/>
      <c r="E17" s="258"/>
      <c r="F17" s="230"/>
      <c r="G17" s="231"/>
      <c r="H17" s="233"/>
    </row>
    <row r="18" spans="1:8" ht="10.5" customHeight="1">
      <c r="A18" s="234" t="s">
        <v>15</v>
      </c>
      <c r="B18" s="235">
        <v>11</v>
      </c>
      <c r="C18" s="233" t="str">
        <f>VLOOKUP(B18,'пр.взв'!B7:H30,2,FALSE)</f>
        <v>Гезалов Самаддин Афган-Оглы</v>
      </c>
      <c r="D18" s="232" t="str">
        <f>VLOOKUP(B18,'пр.взв'!B7:H30,3,FALSE)</f>
        <v>14.11.1992,кмс</v>
      </c>
      <c r="E18" s="258">
        <f>VLOOKUP(B18,'пр.взв'!B1:H98,4,FALSE)</f>
        <v>0</v>
      </c>
      <c r="F18" s="230" t="str">
        <f>VLOOKUP(B18,'пр.взв'!B7:H30,5,FALSE)</f>
        <v>Пермь</v>
      </c>
      <c r="G18" s="231">
        <f>VLOOKUP(B18,'пр.взв'!B7:H30,6,FALSE)</f>
        <v>0</v>
      </c>
      <c r="H18" s="233" t="str">
        <f>VLOOKUP(B18,'пр.взв'!B1:H329,7,FALSE)</f>
        <v>Оборин А.В.</v>
      </c>
    </row>
    <row r="19" spans="1:8" ht="10.5" customHeight="1">
      <c r="A19" s="234"/>
      <c r="B19" s="236"/>
      <c r="C19" s="233"/>
      <c r="D19" s="232"/>
      <c r="E19" s="258"/>
      <c r="F19" s="230"/>
      <c r="G19" s="231"/>
      <c r="H19" s="233"/>
    </row>
    <row r="20" spans="1:8" ht="10.5" customHeight="1">
      <c r="A20" s="234" t="s">
        <v>16</v>
      </c>
      <c r="B20" s="235">
        <v>2</v>
      </c>
      <c r="C20" s="233" t="str">
        <f>VLOOKUP(B20,'пр.взв'!B7:H30,2,FALSE)</f>
        <v>Иванов Евгений Сергеевич</v>
      </c>
      <c r="D20" s="232" t="str">
        <f>VLOOKUP(B20,'пр.взв'!B7:H30,3,FALSE)</f>
        <v>22.05.1994,кмс</v>
      </c>
      <c r="E20" s="258">
        <f>VLOOKUP(B20,'пр.взв'!B1:H100,4,FALSE)</f>
        <v>0</v>
      </c>
      <c r="F20" s="230" t="str">
        <f>VLOOKUP(B20,'пр.взв'!B7:H30,5,FALSE)</f>
        <v>Иваново</v>
      </c>
      <c r="G20" s="231">
        <f>VLOOKUP(B20,'пр.взв'!B7:H30,6,FALSE)</f>
        <v>0</v>
      </c>
      <c r="H20" s="233" t="str">
        <f>VLOOKUP(B20,'пр.взв'!B1:H331,7,FALSE)</f>
        <v>Новиков В.В.</v>
      </c>
    </row>
    <row r="21" spans="1:8" ht="10.5" customHeight="1">
      <c r="A21" s="234"/>
      <c r="B21" s="236"/>
      <c r="C21" s="233"/>
      <c r="D21" s="232"/>
      <c r="E21" s="258"/>
      <c r="F21" s="230"/>
      <c r="G21" s="231"/>
      <c r="H21" s="233"/>
    </row>
    <row r="22" spans="1:8" ht="10.5" customHeight="1">
      <c r="A22" s="234" t="s">
        <v>17</v>
      </c>
      <c r="B22" s="235">
        <v>1</v>
      </c>
      <c r="C22" s="233" t="str">
        <f>VLOOKUP(B22,'пр.взв'!B7:H30,2,FALSE)</f>
        <v>Климовицкий Дмитрий Александрович</v>
      </c>
      <c r="D22" s="232" t="str">
        <f>VLOOKUP(B22,'пр.взв'!B7:H30,3,FALSE)</f>
        <v>13.08.1994,кмс</v>
      </c>
      <c r="E22" s="258">
        <f>VLOOKUP(B22,'пр.взв'!B1:H102,4,FALSE)</f>
        <v>0</v>
      </c>
      <c r="F22" s="230" t="str">
        <f>VLOOKUP(B22,'пр.взв'!B7:H30,5,FALSE)</f>
        <v>Москва</v>
      </c>
      <c r="G22" s="231">
        <f>VLOOKUP(B22,'пр.взв'!B7:H30,6,FALSE)</f>
        <v>0</v>
      </c>
      <c r="H22" s="233" t="str">
        <f>VLOOKUP(B22,'пр.взв'!B1:H333,7,FALSE)</f>
        <v>Кузнецов С.В. Вашурин В.В.</v>
      </c>
    </row>
    <row r="23" spans="1:8" ht="10.5" customHeight="1">
      <c r="A23" s="234"/>
      <c r="B23" s="236"/>
      <c r="C23" s="233"/>
      <c r="D23" s="232"/>
      <c r="E23" s="258"/>
      <c r="F23" s="230"/>
      <c r="G23" s="231"/>
      <c r="H23" s="233"/>
    </row>
    <row r="24" spans="1:8" ht="10.5" customHeight="1">
      <c r="A24" s="234" t="s">
        <v>18</v>
      </c>
      <c r="B24" s="235">
        <v>6</v>
      </c>
      <c r="C24" s="233" t="str">
        <f>VLOOKUP(B24,'пр.взв'!B7:H30,2,FALSE)</f>
        <v>Джахбаров Шамиль Магомедович</v>
      </c>
      <c r="D24" s="232" t="str">
        <f>VLOOKUP(B24,'пр.взв'!B7:H30,3,FALSE)</f>
        <v>21.03.1990,кмс</v>
      </c>
      <c r="E24" s="258">
        <f>VLOOKUP(B24,'пр.взв'!B1:H104,4,FALSE)</f>
        <v>0</v>
      </c>
      <c r="F24" s="230" t="str">
        <f>VLOOKUP(B24,'пр.взв'!B7:H30,5,FALSE)</f>
        <v>Саратов</v>
      </c>
      <c r="G24" s="231">
        <f>VLOOKUP(B24,'пр.взв'!B7:H30,6,FALSE)</f>
        <v>0</v>
      </c>
      <c r="H24" s="233" t="str">
        <f>VLOOKUP(B24,'пр.взв'!B1:H335,7,FALSE)</f>
        <v>Антонов В.П.</v>
      </c>
    </row>
    <row r="25" spans="1:8" ht="10.5" customHeight="1">
      <c r="A25" s="234"/>
      <c r="B25" s="236"/>
      <c r="C25" s="233"/>
      <c r="D25" s="232"/>
      <c r="E25" s="258"/>
      <c r="F25" s="230"/>
      <c r="G25" s="231"/>
      <c r="H25" s="233"/>
    </row>
    <row r="26" spans="1:8" ht="10.5" customHeight="1">
      <c r="A26" s="234" t="s">
        <v>19</v>
      </c>
      <c r="B26" s="235">
        <v>12</v>
      </c>
      <c r="C26" s="233" t="str">
        <f>VLOOKUP(B26,'пр.взв'!B7:H30,2,FALSE)</f>
        <v>Дуранин Александр Евгеньевич</v>
      </c>
      <c r="D26" s="232" t="str">
        <f>VLOOKUP(B26,'пр.взв'!B7:H30,3,FALSE)</f>
        <v>10.12.1991,кмс</v>
      </c>
      <c r="E26" s="258">
        <f>VLOOKUP(B26,'пр.взв'!B1:H106,4,FALSE)</f>
        <v>0</v>
      </c>
      <c r="F26" s="230" t="str">
        <f>VLOOKUP(B26,'пр.взв'!B7:H30,5,FALSE)</f>
        <v>Выкса</v>
      </c>
      <c r="G26" s="231">
        <f>VLOOKUP(B26,'пр.взв'!B7:H30,6,FALSE)</f>
        <v>0</v>
      </c>
      <c r="H26" s="233" t="str">
        <f>VLOOKUP(B26,'пр.взв'!B1:H337,7,FALSE)</f>
        <v>Гордеев М. А.</v>
      </c>
    </row>
    <row r="27" spans="1:8" ht="10.5" customHeight="1">
      <c r="A27" s="234"/>
      <c r="B27" s="236"/>
      <c r="C27" s="233"/>
      <c r="D27" s="232"/>
      <c r="E27" s="258"/>
      <c r="F27" s="230"/>
      <c r="G27" s="231"/>
      <c r="H27" s="233"/>
    </row>
    <row r="28" spans="1:8" ht="10.5" customHeight="1">
      <c r="A28" s="234" t="s">
        <v>20</v>
      </c>
      <c r="B28" s="235">
        <v>7</v>
      </c>
      <c r="C28" s="233" t="str">
        <f>VLOOKUP(B28,'пр.взв'!B7:H30,2,FALSE)</f>
        <v>Буздов Заур </v>
      </c>
      <c r="D28" s="232" t="str">
        <f>VLOOKUP(B28,'пр.взв'!B7:H30,3,FALSE)</f>
        <v>13.06.1990,кмс</v>
      </c>
      <c r="E28" s="258">
        <f>VLOOKUP(B28,'пр.взв'!B2:H108,4,FALSE)</f>
        <v>0</v>
      </c>
      <c r="F28" s="230" t="str">
        <f>VLOOKUP(B28,'пр.взв'!B7:H30,5,FALSE)</f>
        <v>Владимир</v>
      </c>
      <c r="G28" s="231">
        <f>VLOOKUP(B28,'пр.взв'!B7:H30,6,FALSE)</f>
        <v>0</v>
      </c>
      <c r="H28" s="233" t="str">
        <f>VLOOKUP(B28,'пр.взв'!B2:H339,7,FALSE)</f>
        <v>Логвинов А.В.</v>
      </c>
    </row>
    <row r="29" spans="1:8" ht="10.5" customHeight="1">
      <c r="A29" s="234"/>
      <c r="B29" s="236"/>
      <c r="C29" s="233"/>
      <c r="D29" s="232"/>
      <c r="E29" s="258"/>
      <c r="F29" s="230"/>
      <c r="G29" s="231"/>
      <c r="H29" s="233"/>
    </row>
    <row r="30" spans="1:8" ht="10.5" customHeight="1">
      <c r="A30" s="43"/>
      <c r="B30" s="49"/>
      <c r="C30" s="47"/>
      <c r="D30" s="48"/>
      <c r="E30" s="48"/>
      <c r="F30" s="50"/>
      <c r="H30" s="52"/>
    </row>
    <row r="31" spans="1:15" ht="10.5" customHeight="1">
      <c r="A31" s="54"/>
      <c r="B31" s="49"/>
      <c r="C31" s="64"/>
      <c r="D31" s="71"/>
      <c r="E31" s="71"/>
      <c r="F31" s="50"/>
      <c r="G31" s="4"/>
      <c r="H31" s="52"/>
      <c r="I31" s="6"/>
      <c r="J31" s="6"/>
      <c r="K31" s="6"/>
      <c r="M31" s="6"/>
      <c r="N31" s="6"/>
      <c r="O31" s="6"/>
    </row>
    <row r="32" spans="1:15" ht="10.5" customHeight="1">
      <c r="A32" s="43" t="str">
        <f>HYPERLINK('[1]реквизиты'!$A$6)</f>
        <v>Гл. судья, судья МК</v>
      </c>
      <c r="B32" s="49"/>
      <c r="C32" s="47"/>
      <c r="D32" s="48"/>
      <c r="E32" s="48"/>
      <c r="F32" s="50" t="str">
        <f>HYPERLINK('[1]реквизиты'!$G$6)</f>
        <v>Степанов А.А.</v>
      </c>
      <c r="H32" s="52" t="str">
        <f>HYPERLINK('[1]реквизиты'!$G$7)</f>
        <v>Кострома</v>
      </c>
      <c r="I32" s="6"/>
      <c r="J32" s="6"/>
      <c r="K32" s="6"/>
      <c r="M32" s="6"/>
      <c r="N32" s="6"/>
      <c r="O32" s="6"/>
    </row>
    <row r="33" spans="1:15" ht="10.5" customHeight="1">
      <c r="A33" s="54" t="str">
        <f>HYPERLINK('[1]реквизиты'!$A$8)</f>
        <v>Гл. секретарь, судья МК</v>
      </c>
      <c r="B33" s="49"/>
      <c r="C33" s="64"/>
      <c r="D33" s="71"/>
      <c r="E33" s="71"/>
      <c r="F33" s="50" t="str">
        <f>HYPERLINK('[1]реквизиты'!$G$8)</f>
        <v>Рычев С.В.</v>
      </c>
      <c r="G33" s="4"/>
      <c r="H33" s="52" t="str">
        <f>HYPERLINK('[1]реквизиты'!$G$9)</f>
        <v>Александров</v>
      </c>
      <c r="I33" s="6"/>
      <c r="J33" s="6"/>
      <c r="K33" s="6"/>
      <c r="M33" s="6"/>
      <c r="N33" s="6"/>
      <c r="O33" s="6"/>
    </row>
    <row r="34" spans="1:8" ht="10.5" customHeight="1">
      <c r="A34" s="253"/>
      <c r="B34" s="254"/>
      <c r="C34" s="226"/>
      <c r="D34" s="227"/>
      <c r="E34" s="31"/>
      <c r="F34" s="256"/>
      <c r="G34" s="257"/>
      <c r="H34" s="226"/>
    </row>
    <row r="35" spans="1:8" ht="10.5" customHeight="1">
      <c r="A35" s="253"/>
      <c r="B35" s="255"/>
      <c r="C35" s="226"/>
      <c r="D35" s="227"/>
      <c r="E35" s="31"/>
      <c r="F35" s="256"/>
      <c r="G35" s="257"/>
      <c r="H35" s="226"/>
    </row>
    <row r="36" spans="1:8" ht="10.5" customHeight="1">
      <c r="A36" s="253"/>
      <c r="B36" s="254"/>
      <c r="C36" s="226"/>
      <c r="D36" s="227"/>
      <c r="E36" s="31"/>
      <c r="F36" s="256"/>
      <c r="G36" s="257"/>
      <c r="H36" s="226"/>
    </row>
    <row r="37" spans="1:8" ht="10.5" customHeight="1">
      <c r="A37" s="253"/>
      <c r="B37" s="255"/>
      <c r="C37" s="226"/>
      <c r="D37" s="227"/>
      <c r="E37" s="31"/>
      <c r="F37" s="256"/>
      <c r="G37" s="257"/>
      <c r="H37" s="226"/>
    </row>
    <row r="38" spans="1:8" ht="10.5" customHeight="1">
      <c r="A38" s="253"/>
      <c r="B38" s="254"/>
      <c r="C38" s="226"/>
      <c r="D38" s="227"/>
      <c r="E38" s="31"/>
      <c r="F38" s="256"/>
      <c r="G38" s="257"/>
      <c r="H38" s="226"/>
    </row>
    <row r="39" spans="1:8" ht="10.5" customHeight="1">
      <c r="A39" s="253"/>
      <c r="B39" s="255"/>
      <c r="C39" s="226"/>
      <c r="D39" s="227"/>
      <c r="E39" s="31"/>
      <c r="F39" s="256"/>
      <c r="G39" s="257"/>
      <c r="H39" s="226"/>
    </row>
    <row r="40" spans="1:8" ht="10.5" customHeight="1">
      <c r="A40" s="253"/>
      <c r="B40" s="254"/>
      <c r="C40" s="226"/>
      <c r="D40" s="227"/>
      <c r="E40" s="31"/>
      <c r="F40" s="256"/>
      <c r="G40" s="257"/>
      <c r="H40" s="226"/>
    </row>
    <row r="41" spans="1:8" ht="10.5" customHeight="1">
      <c r="A41" s="253"/>
      <c r="B41" s="255"/>
      <c r="C41" s="226"/>
      <c r="D41" s="227"/>
      <c r="E41" s="31"/>
      <c r="F41" s="256"/>
      <c r="G41" s="257"/>
      <c r="H41" s="226"/>
    </row>
    <row r="42" spans="1:8" ht="10.5" customHeight="1">
      <c r="A42" s="253"/>
      <c r="B42" s="254"/>
      <c r="C42" s="226"/>
      <c r="D42" s="227"/>
      <c r="E42" s="31"/>
      <c r="F42" s="256"/>
      <c r="G42" s="257"/>
      <c r="H42" s="226"/>
    </row>
    <row r="43" spans="1:8" ht="10.5" customHeight="1">
      <c r="A43" s="253"/>
      <c r="B43" s="255"/>
      <c r="C43" s="226"/>
      <c r="D43" s="227"/>
      <c r="E43" s="31"/>
      <c r="F43" s="256"/>
      <c r="G43" s="257"/>
      <c r="H43" s="226"/>
    </row>
    <row r="44" spans="1:8" ht="10.5" customHeight="1">
      <c r="A44" s="253"/>
      <c r="B44" s="254"/>
      <c r="C44" s="226"/>
      <c r="D44" s="227"/>
      <c r="E44" s="31"/>
      <c r="F44" s="256"/>
      <c r="G44" s="257"/>
      <c r="H44" s="226"/>
    </row>
    <row r="45" spans="1:8" ht="10.5" customHeight="1">
      <c r="A45" s="253"/>
      <c r="B45" s="255"/>
      <c r="C45" s="226"/>
      <c r="D45" s="227"/>
      <c r="E45" s="31"/>
      <c r="F45" s="256"/>
      <c r="G45" s="257"/>
      <c r="H45" s="226"/>
    </row>
    <row r="46" spans="1:8" ht="10.5" customHeight="1">
      <c r="A46" s="253"/>
      <c r="B46" s="254"/>
      <c r="C46" s="226"/>
      <c r="D46" s="227"/>
      <c r="E46" s="31"/>
      <c r="F46" s="256"/>
      <c r="G46" s="257"/>
      <c r="H46" s="226"/>
    </row>
    <row r="47" spans="1:8" ht="10.5" customHeight="1">
      <c r="A47" s="253"/>
      <c r="B47" s="255"/>
      <c r="C47" s="226"/>
      <c r="D47" s="227"/>
      <c r="E47" s="31"/>
      <c r="F47" s="256"/>
      <c r="G47" s="257"/>
      <c r="H47" s="226"/>
    </row>
    <row r="48" spans="1:8" ht="10.5" customHeight="1">
      <c r="A48" s="253"/>
      <c r="B48" s="254"/>
      <c r="C48" s="226"/>
      <c r="D48" s="227"/>
      <c r="E48" s="31"/>
      <c r="F48" s="256"/>
      <c r="G48" s="257"/>
      <c r="H48" s="226"/>
    </row>
    <row r="49" spans="1:8" ht="10.5" customHeight="1">
      <c r="A49" s="253"/>
      <c r="B49" s="255"/>
      <c r="C49" s="226"/>
      <c r="D49" s="227"/>
      <c r="E49" s="31"/>
      <c r="F49" s="256"/>
      <c r="G49" s="257"/>
      <c r="H49" s="226"/>
    </row>
    <row r="50" spans="1:8" ht="10.5" customHeight="1">
      <c r="A50" s="253"/>
      <c r="B50" s="254"/>
      <c r="C50" s="226"/>
      <c r="D50" s="227"/>
      <c r="E50" s="31"/>
      <c r="F50" s="256"/>
      <c r="G50" s="257"/>
      <c r="H50" s="226"/>
    </row>
    <row r="51" spans="1:8" ht="10.5" customHeight="1">
      <c r="A51" s="253"/>
      <c r="B51" s="255"/>
      <c r="C51" s="226"/>
      <c r="D51" s="227"/>
      <c r="E51" s="31"/>
      <c r="F51" s="256"/>
      <c r="G51" s="257"/>
      <c r="H51" s="226"/>
    </row>
    <row r="52" spans="1:8" ht="10.5" customHeight="1">
      <c r="A52" s="253"/>
      <c r="B52" s="254"/>
      <c r="C52" s="226"/>
      <c r="D52" s="227"/>
      <c r="E52" s="31"/>
      <c r="F52" s="256"/>
      <c r="G52" s="257"/>
      <c r="H52" s="226"/>
    </row>
    <row r="53" spans="1:8" ht="10.5" customHeight="1">
      <c r="A53" s="253"/>
      <c r="B53" s="255"/>
      <c r="C53" s="226"/>
      <c r="D53" s="227"/>
      <c r="E53" s="31"/>
      <c r="F53" s="256"/>
      <c r="G53" s="257"/>
      <c r="H53" s="226"/>
    </row>
    <row r="54" spans="1:8" ht="10.5" customHeight="1">
      <c r="A54" s="253"/>
      <c r="B54" s="224"/>
      <c r="C54" s="226"/>
      <c r="D54" s="227"/>
      <c r="E54" s="31"/>
      <c r="F54" s="256"/>
      <c r="G54" s="257"/>
      <c r="H54" s="226"/>
    </row>
    <row r="55" spans="1:8" ht="10.5" customHeight="1">
      <c r="A55" s="253"/>
      <c r="B55" s="225"/>
      <c r="C55" s="226"/>
      <c r="D55" s="227"/>
      <c r="E55" s="31"/>
      <c r="F55" s="256"/>
      <c r="G55" s="257"/>
      <c r="H55" s="226"/>
    </row>
    <row r="56" spans="1:8" ht="10.5" customHeight="1">
      <c r="A56" s="253"/>
      <c r="B56" s="224"/>
      <c r="C56" s="226"/>
      <c r="D56" s="227"/>
      <c r="E56" s="31"/>
      <c r="F56" s="256"/>
      <c r="G56" s="257"/>
      <c r="H56" s="226"/>
    </row>
    <row r="57" spans="1:8" ht="10.5" customHeight="1">
      <c r="A57" s="253"/>
      <c r="B57" s="225"/>
      <c r="C57" s="226"/>
      <c r="D57" s="227"/>
      <c r="E57" s="31"/>
      <c r="F57" s="256"/>
      <c r="G57" s="257"/>
      <c r="H57" s="226"/>
    </row>
    <row r="58" spans="1:8" ht="10.5" customHeight="1">
      <c r="A58" s="253"/>
      <c r="B58" s="224"/>
      <c r="C58" s="226"/>
      <c r="D58" s="227"/>
      <c r="E58" s="31"/>
      <c r="F58" s="256"/>
      <c r="G58" s="257"/>
      <c r="H58" s="226"/>
    </row>
    <row r="59" spans="1:8" ht="10.5" customHeight="1">
      <c r="A59" s="253"/>
      <c r="B59" s="225"/>
      <c r="C59" s="226"/>
      <c r="D59" s="227"/>
      <c r="E59" s="31"/>
      <c r="F59" s="256"/>
      <c r="G59" s="257"/>
      <c r="H59" s="226"/>
    </row>
    <row r="60" spans="1:8" ht="10.5" customHeight="1">
      <c r="A60" s="253"/>
      <c r="B60" s="224"/>
      <c r="C60" s="226"/>
      <c r="D60" s="227"/>
      <c r="E60" s="31"/>
      <c r="F60" s="256"/>
      <c r="G60" s="257"/>
      <c r="H60" s="226"/>
    </row>
    <row r="61" spans="1:8" ht="10.5" customHeight="1">
      <c r="A61" s="253"/>
      <c r="B61" s="225"/>
      <c r="C61" s="226"/>
      <c r="D61" s="227"/>
      <c r="E61" s="31"/>
      <c r="F61" s="256"/>
      <c r="G61" s="257"/>
      <c r="H61" s="226"/>
    </row>
    <row r="62" spans="1:8" ht="10.5" customHeight="1">
      <c r="A62" s="253"/>
      <c r="B62" s="224"/>
      <c r="C62" s="226"/>
      <c r="D62" s="227"/>
      <c r="E62" s="31"/>
      <c r="F62" s="256"/>
      <c r="G62" s="257"/>
      <c r="H62" s="226"/>
    </row>
    <row r="63" spans="1:8" ht="10.5" customHeight="1">
      <c r="A63" s="253"/>
      <c r="B63" s="225"/>
      <c r="C63" s="226"/>
      <c r="D63" s="227"/>
      <c r="E63" s="31"/>
      <c r="F63" s="256"/>
      <c r="G63" s="257"/>
      <c r="H63" s="226"/>
    </row>
    <row r="64" spans="1:8" ht="10.5" customHeight="1">
      <c r="A64" s="253"/>
      <c r="B64" s="224"/>
      <c r="C64" s="226"/>
      <c r="D64" s="227"/>
      <c r="E64" s="31"/>
      <c r="F64" s="256"/>
      <c r="G64" s="257"/>
      <c r="H64" s="226"/>
    </row>
    <row r="65" spans="1:8" ht="10.5" customHeight="1">
      <c r="A65" s="253"/>
      <c r="B65" s="225"/>
      <c r="C65" s="226"/>
      <c r="D65" s="227"/>
      <c r="E65" s="31"/>
      <c r="F65" s="256"/>
      <c r="G65" s="257"/>
      <c r="H65" s="226"/>
    </row>
    <row r="66" spans="1:27" ht="26.25" customHeight="1">
      <c r="A66" s="253"/>
      <c r="B66" s="224"/>
      <c r="C66" s="226"/>
      <c r="D66" s="227"/>
      <c r="E66" s="31"/>
      <c r="F66" s="256"/>
      <c r="G66" s="257"/>
      <c r="H66" s="226"/>
      <c r="I66" s="4"/>
      <c r="J66" s="4"/>
      <c r="K66" s="4"/>
      <c r="L66" s="4"/>
      <c r="M66" s="4"/>
      <c r="N66" s="4"/>
      <c r="O66" s="48"/>
      <c r="P66" s="48"/>
      <c r="Q66" s="48"/>
      <c r="R66" s="53"/>
      <c r="S66" s="51"/>
      <c r="T66" s="53"/>
      <c r="U66" s="51"/>
      <c r="V66" s="53"/>
      <c r="X66" s="53"/>
      <c r="Y66" s="51"/>
      <c r="Z66" s="36"/>
      <c r="AA66" s="36"/>
    </row>
    <row r="67" spans="1:27" ht="22.5" customHeight="1">
      <c r="A67" s="253"/>
      <c r="B67" s="225"/>
      <c r="C67" s="226"/>
      <c r="D67" s="227"/>
      <c r="E67" s="31"/>
      <c r="F67" s="256"/>
      <c r="G67" s="257"/>
      <c r="H67" s="226"/>
      <c r="I67" s="4"/>
      <c r="J67" s="4"/>
      <c r="K67" s="4"/>
      <c r="L67" s="4"/>
      <c r="M67" s="4"/>
      <c r="N67" s="4"/>
      <c r="O67" s="48"/>
      <c r="P67" s="48"/>
      <c r="Q67" s="48"/>
      <c r="R67" s="53"/>
      <c r="S67" s="51"/>
      <c r="T67" s="53"/>
      <c r="U67" s="51"/>
      <c r="V67" s="53"/>
      <c r="X67" s="53"/>
      <c r="Y67" s="51"/>
      <c r="Z67" s="36"/>
      <c r="AA67" s="36"/>
    </row>
    <row r="68" spans="1:14" ht="12.75">
      <c r="A68" s="253"/>
      <c r="B68" s="224"/>
      <c r="C68" s="226"/>
      <c r="D68" s="227"/>
      <c r="E68" s="31"/>
      <c r="F68" s="256"/>
      <c r="G68" s="257"/>
      <c r="H68" s="226"/>
      <c r="I68" s="4"/>
      <c r="J68" s="4"/>
      <c r="K68" s="4"/>
      <c r="L68" s="4"/>
      <c r="M68" s="4"/>
      <c r="N68" s="4"/>
    </row>
    <row r="69" spans="1:14" ht="12.75">
      <c r="A69" s="253"/>
      <c r="B69" s="225"/>
      <c r="C69" s="226"/>
      <c r="D69" s="227"/>
      <c r="E69" s="31"/>
      <c r="F69" s="256"/>
      <c r="G69" s="257"/>
      <c r="H69" s="226"/>
      <c r="I69" s="4"/>
      <c r="J69" s="4"/>
      <c r="K69" s="4"/>
      <c r="L69" s="4"/>
      <c r="M69" s="4"/>
      <c r="N69" s="4"/>
    </row>
    <row r="70" spans="1:11" ht="12.75">
      <c r="A70" s="60"/>
      <c r="B70" s="40"/>
      <c r="C70" s="30"/>
      <c r="D70" s="31"/>
      <c r="E70" s="31"/>
      <c r="F70" s="33"/>
      <c r="G70" s="61"/>
      <c r="H70" s="30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9:11" ht="12.75">
      <c r="I94" s="4"/>
      <c r="J94" s="4"/>
      <c r="K94" s="4"/>
    </row>
    <row r="95" spans="9:11" ht="12.75">
      <c r="I95" s="4"/>
      <c r="J95" s="4"/>
      <c r="K95" s="4"/>
    </row>
    <row r="96" spans="9:11" ht="12.75">
      <c r="I96" s="4"/>
      <c r="J96" s="4"/>
      <c r="K96" s="4"/>
    </row>
    <row r="97" spans="9:11" ht="12.75">
      <c r="I97" s="4"/>
      <c r="J97" s="4"/>
      <c r="K97" s="4"/>
    </row>
    <row r="98" spans="9:11" ht="12.75">
      <c r="I98" s="4"/>
      <c r="J98" s="4"/>
      <c r="K98" s="4"/>
    </row>
    <row r="99" spans="9:11" ht="12.75">
      <c r="I99" s="4"/>
      <c r="J99" s="4"/>
      <c r="K99" s="4"/>
    </row>
    <row r="100" spans="9:11" ht="12.75">
      <c r="I100" s="4"/>
      <c r="J100" s="4"/>
      <c r="K100" s="4"/>
    </row>
    <row r="101" spans="9:11" ht="12.75">
      <c r="I101" s="4"/>
      <c r="J101" s="4"/>
      <c r="K101" s="4"/>
    </row>
    <row r="102" spans="9:11" ht="12.75">
      <c r="I102" s="4"/>
      <c r="J102" s="4"/>
      <c r="K102" s="4"/>
    </row>
    <row r="103" spans="9:11" ht="12.75">
      <c r="I103" s="4"/>
      <c r="J103" s="4"/>
      <c r="K103" s="4"/>
    </row>
    <row r="104" spans="9:11" ht="12.75">
      <c r="I104" s="4"/>
      <c r="J104" s="4"/>
      <c r="K104" s="4"/>
    </row>
    <row r="105" spans="9:11" ht="12.75">
      <c r="I105" s="4"/>
      <c r="J105" s="4"/>
      <c r="K105" s="4"/>
    </row>
    <row r="106" spans="9:11" ht="12.75">
      <c r="I106" s="4"/>
      <c r="J106" s="4"/>
      <c r="K106" s="4"/>
    </row>
    <row r="107" spans="9:11" ht="12.75">
      <c r="I107" s="4"/>
      <c r="J107" s="4"/>
      <c r="K107" s="4"/>
    </row>
    <row r="108" spans="9:11" ht="12.75">
      <c r="I108" s="4"/>
      <c r="J108" s="4"/>
      <c r="K108" s="4"/>
    </row>
    <row r="109" spans="9:11" ht="12.75">
      <c r="I109" s="4"/>
      <c r="J109" s="4"/>
      <c r="K109" s="4"/>
    </row>
    <row r="110" spans="9:11" ht="12.75">
      <c r="I110" s="4"/>
      <c r="J110" s="4"/>
      <c r="K110" s="4"/>
    </row>
    <row r="111" spans="9:11" ht="12.75">
      <c r="I111" s="4"/>
      <c r="J111" s="4"/>
      <c r="K111" s="4"/>
    </row>
    <row r="112" spans="9:11" ht="12.75">
      <c r="I112" s="4"/>
      <c r="J112" s="4"/>
      <c r="K112" s="4"/>
    </row>
    <row r="113" spans="9:11" ht="12.75">
      <c r="I113" s="4"/>
      <c r="J113" s="4"/>
      <c r="K113" s="4"/>
    </row>
    <row r="114" spans="9:11" ht="12.75">
      <c r="I114" s="4"/>
      <c r="J114" s="4"/>
      <c r="K114" s="4"/>
    </row>
    <row r="115" spans="9:11" ht="12.75">
      <c r="I115" s="4"/>
      <c r="J115" s="4"/>
      <c r="K115" s="4"/>
    </row>
    <row r="116" spans="9:11" ht="12.75">
      <c r="I116" s="4"/>
      <c r="J116" s="4"/>
      <c r="K116" s="4"/>
    </row>
    <row r="117" spans="9:11" ht="12.75">
      <c r="I117" s="4"/>
      <c r="J117" s="4"/>
      <c r="K117" s="4"/>
    </row>
    <row r="118" spans="9:11" ht="12.75">
      <c r="I118" s="4"/>
      <c r="J118" s="4"/>
      <c r="K118" s="4"/>
    </row>
    <row r="119" spans="9:11" ht="12.75">
      <c r="I119" s="4"/>
      <c r="J119" s="4"/>
      <c r="K119" s="4"/>
    </row>
    <row r="120" spans="9:11" ht="12.75">
      <c r="I120" s="4"/>
      <c r="J120" s="4"/>
      <c r="K120" s="4"/>
    </row>
    <row r="121" spans="9:11" ht="12.75">
      <c r="I121" s="4"/>
      <c r="J121" s="4"/>
      <c r="K121" s="4"/>
    </row>
    <row r="122" spans="9:11" ht="12.75">
      <c r="I122" s="4"/>
      <c r="J122" s="4"/>
      <c r="K122" s="4"/>
    </row>
    <row r="123" spans="9:11" ht="12.75">
      <c r="I123" s="4"/>
      <c r="J123" s="4"/>
      <c r="K123" s="4"/>
    </row>
    <row r="124" spans="9:11" ht="12.75">
      <c r="I124" s="4"/>
      <c r="J124" s="4"/>
      <c r="K124" s="4"/>
    </row>
    <row r="125" spans="9:11" ht="12.75">
      <c r="I125" s="4"/>
      <c r="J125" s="4"/>
      <c r="K125" s="4"/>
    </row>
    <row r="126" spans="9:11" ht="12.75">
      <c r="I126" s="4"/>
      <c r="J126" s="4"/>
      <c r="K126" s="4"/>
    </row>
    <row r="127" spans="9:11" ht="12.75">
      <c r="I127" s="4"/>
      <c r="J127" s="4"/>
      <c r="K127" s="4"/>
    </row>
    <row r="128" spans="9:11" ht="12.75">
      <c r="I128" s="4"/>
      <c r="J128" s="4"/>
      <c r="K128" s="4"/>
    </row>
    <row r="129" spans="9:11" ht="12.75">
      <c r="I129" s="4"/>
      <c r="J129" s="4"/>
      <c r="K129" s="4"/>
    </row>
  </sheetData>
  <sheetProtection/>
  <mergeCells count="234">
    <mergeCell ref="E14:E15"/>
    <mergeCell ref="E24:E25"/>
    <mergeCell ref="E26:E27"/>
    <mergeCell ref="E28:E29"/>
    <mergeCell ref="E16:E17"/>
    <mergeCell ref="E18:E19"/>
    <mergeCell ref="E20:E21"/>
    <mergeCell ref="E22:E23"/>
    <mergeCell ref="H66:H67"/>
    <mergeCell ref="A68:A69"/>
    <mergeCell ref="B68:B69"/>
    <mergeCell ref="C68:C69"/>
    <mergeCell ref="D68:D69"/>
    <mergeCell ref="F68:F69"/>
    <mergeCell ref="G68:G69"/>
    <mergeCell ref="H68:H69"/>
    <mergeCell ref="A66:A67"/>
    <mergeCell ref="B66:B67"/>
    <mergeCell ref="C66:C67"/>
    <mergeCell ref="D66:D67"/>
    <mergeCell ref="F66:F67"/>
    <mergeCell ref="G66:G67"/>
    <mergeCell ref="H62:H63"/>
    <mergeCell ref="A64:A65"/>
    <mergeCell ref="B64:B65"/>
    <mergeCell ref="C64:C65"/>
    <mergeCell ref="D64:D65"/>
    <mergeCell ref="F64:F65"/>
    <mergeCell ref="G64:G65"/>
    <mergeCell ref="H64:H65"/>
    <mergeCell ref="A62:A63"/>
    <mergeCell ref="B62:B63"/>
    <mergeCell ref="C62:C63"/>
    <mergeCell ref="D62:D63"/>
    <mergeCell ref="F62:F63"/>
    <mergeCell ref="G62:G63"/>
    <mergeCell ref="H58:H59"/>
    <mergeCell ref="A60:A61"/>
    <mergeCell ref="B60:B61"/>
    <mergeCell ref="C60:C61"/>
    <mergeCell ref="D60:D61"/>
    <mergeCell ref="F60:F61"/>
    <mergeCell ref="G60:G61"/>
    <mergeCell ref="H60:H61"/>
    <mergeCell ref="A58:A59"/>
    <mergeCell ref="B58:B59"/>
    <mergeCell ref="C58:C59"/>
    <mergeCell ref="D58:D59"/>
    <mergeCell ref="F58:F59"/>
    <mergeCell ref="G58:G59"/>
    <mergeCell ref="H54:H55"/>
    <mergeCell ref="A56:A57"/>
    <mergeCell ref="B56:B57"/>
    <mergeCell ref="C56:C57"/>
    <mergeCell ref="D56:D57"/>
    <mergeCell ref="F56:F57"/>
    <mergeCell ref="G56:G57"/>
    <mergeCell ref="H56:H57"/>
    <mergeCell ref="A54:A55"/>
    <mergeCell ref="B54:B55"/>
    <mergeCell ref="C54:C55"/>
    <mergeCell ref="D54:D55"/>
    <mergeCell ref="F54:F55"/>
    <mergeCell ref="G54:G55"/>
    <mergeCell ref="H50:H51"/>
    <mergeCell ref="A52:A53"/>
    <mergeCell ref="B52:B53"/>
    <mergeCell ref="C52:C53"/>
    <mergeCell ref="D52:D53"/>
    <mergeCell ref="F52:F53"/>
    <mergeCell ref="G52:G53"/>
    <mergeCell ref="H52:H53"/>
    <mergeCell ref="A50:A51"/>
    <mergeCell ref="B50:B51"/>
    <mergeCell ref="C50:C51"/>
    <mergeCell ref="D50:D51"/>
    <mergeCell ref="F50:F51"/>
    <mergeCell ref="G50:G51"/>
    <mergeCell ref="H46:H47"/>
    <mergeCell ref="A48:A49"/>
    <mergeCell ref="B48:B49"/>
    <mergeCell ref="C48:C49"/>
    <mergeCell ref="D48:D49"/>
    <mergeCell ref="F48:F49"/>
    <mergeCell ref="G48:G49"/>
    <mergeCell ref="H48:H49"/>
    <mergeCell ref="A46:A47"/>
    <mergeCell ref="B46:B47"/>
    <mergeCell ref="C46:C47"/>
    <mergeCell ref="D46:D47"/>
    <mergeCell ref="F46:F47"/>
    <mergeCell ref="G46:G47"/>
    <mergeCell ref="H42:H43"/>
    <mergeCell ref="A44:A45"/>
    <mergeCell ref="B44:B45"/>
    <mergeCell ref="C44:C45"/>
    <mergeCell ref="D44:D45"/>
    <mergeCell ref="F44:F45"/>
    <mergeCell ref="G44:G45"/>
    <mergeCell ref="H44:H45"/>
    <mergeCell ref="A42:A43"/>
    <mergeCell ref="B42:B43"/>
    <mergeCell ref="C42:C43"/>
    <mergeCell ref="D42:D43"/>
    <mergeCell ref="F42:F43"/>
    <mergeCell ref="G42:G43"/>
    <mergeCell ref="H38:H39"/>
    <mergeCell ref="A40:A41"/>
    <mergeCell ref="B40:B41"/>
    <mergeCell ref="C40:C41"/>
    <mergeCell ref="D40:D41"/>
    <mergeCell ref="F40:F41"/>
    <mergeCell ref="G40:G41"/>
    <mergeCell ref="H40:H41"/>
    <mergeCell ref="A38:A39"/>
    <mergeCell ref="B38:B39"/>
    <mergeCell ref="C38:C39"/>
    <mergeCell ref="D38:D39"/>
    <mergeCell ref="F38:F39"/>
    <mergeCell ref="G38:G39"/>
    <mergeCell ref="H34:H35"/>
    <mergeCell ref="A36:A37"/>
    <mergeCell ref="B36:B37"/>
    <mergeCell ref="C36:C37"/>
    <mergeCell ref="D36:D37"/>
    <mergeCell ref="F36:F37"/>
    <mergeCell ref="G36:G37"/>
    <mergeCell ref="H36:H37"/>
    <mergeCell ref="A34:A35"/>
    <mergeCell ref="B34:B35"/>
    <mergeCell ref="C34:C35"/>
    <mergeCell ref="D34:D35"/>
    <mergeCell ref="F34:F35"/>
    <mergeCell ref="G34:G35"/>
    <mergeCell ref="D3:G3"/>
    <mergeCell ref="A6:A7"/>
    <mergeCell ref="B6:B7"/>
    <mergeCell ref="C6:C7"/>
    <mergeCell ref="E4:E5"/>
    <mergeCell ref="E6:E7"/>
    <mergeCell ref="D6:D7"/>
    <mergeCell ref="F6:F7"/>
    <mergeCell ref="G6:G7"/>
    <mergeCell ref="A1:H1"/>
    <mergeCell ref="A2:C2"/>
    <mergeCell ref="D2:H2"/>
    <mergeCell ref="A4:A5"/>
    <mergeCell ref="B4:B5"/>
    <mergeCell ref="C4:C5"/>
    <mergeCell ref="D4:D5"/>
    <mergeCell ref="F4:F5"/>
    <mergeCell ref="G4:G5"/>
    <mergeCell ref="H4:H5"/>
    <mergeCell ref="H6:H7"/>
    <mergeCell ref="A8:A9"/>
    <mergeCell ref="B8:B9"/>
    <mergeCell ref="C8:C9"/>
    <mergeCell ref="D8:D9"/>
    <mergeCell ref="F8:F9"/>
    <mergeCell ref="G8:G9"/>
    <mergeCell ref="H8:H9"/>
    <mergeCell ref="E8:E9"/>
    <mergeCell ref="H10:H11"/>
    <mergeCell ref="A12:A13"/>
    <mergeCell ref="B12:B13"/>
    <mergeCell ref="C12:C13"/>
    <mergeCell ref="D12:D13"/>
    <mergeCell ref="F12:F13"/>
    <mergeCell ref="G12:G13"/>
    <mergeCell ref="H12:H13"/>
    <mergeCell ref="A10:A11"/>
    <mergeCell ref="B10:B11"/>
    <mergeCell ref="A14:A15"/>
    <mergeCell ref="B14:B15"/>
    <mergeCell ref="C14:C15"/>
    <mergeCell ref="D14:D15"/>
    <mergeCell ref="F10:F11"/>
    <mergeCell ref="G10:G11"/>
    <mergeCell ref="C10:C11"/>
    <mergeCell ref="D10:D11"/>
    <mergeCell ref="E10:E11"/>
    <mergeCell ref="E12:E13"/>
    <mergeCell ref="F14:F15"/>
    <mergeCell ref="G14:G15"/>
    <mergeCell ref="H14:H15"/>
    <mergeCell ref="A16:A17"/>
    <mergeCell ref="B16:B17"/>
    <mergeCell ref="C16:C17"/>
    <mergeCell ref="D16:D17"/>
    <mergeCell ref="F16:F17"/>
    <mergeCell ref="G16:G17"/>
    <mergeCell ref="H16:H17"/>
    <mergeCell ref="H18:H19"/>
    <mergeCell ref="A20:A21"/>
    <mergeCell ref="B20:B21"/>
    <mergeCell ref="C20:C21"/>
    <mergeCell ref="D20:D21"/>
    <mergeCell ref="F20:F21"/>
    <mergeCell ref="G20:G21"/>
    <mergeCell ref="H20:H21"/>
    <mergeCell ref="A18:A19"/>
    <mergeCell ref="B18:B19"/>
    <mergeCell ref="A22:A23"/>
    <mergeCell ref="B22:B23"/>
    <mergeCell ref="C22:C23"/>
    <mergeCell ref="D22:D23"/>
    <mergeCell ref="F18:F19"/>
    <mergeCell ref="G18:G19"/>
    <mergeCell ref="C18:C19"/>
    <mergeCell ref="D18:D19"/>
    <mergeCell ref="A24:A25"/>
    <mergeCell ref="B24:B25"/>
    <mergeCell ref="F22:F23"/>
    <mergeCell ref="G22:G23"/>
    <mergeCell ref="H22:H23"/>
    <mergeCell ref="C24:C25"/>
    <mergeCell ref="D24:D25"/>
    <mergeCell ref="H24:H25"/>
    <mergeCell ref="F24:F25"/>
    <mergeCell ref="G24:G25"/>
    <mergeCell ref="A28:A29"/>
    <mergeCell ref="B28:B29"/>
    <mergeCell ref="C28:C29"/>
    <mergeCell ref="D28:D29"/>
    <mergeCell ref="A26:A27"/>
    <mergeCell ref="B26:B27"/>
    <mergeCell ref="C26:C27"/>
    <mergeCell ref="F28:F29"/>
    <mergeCell ref="G28:G29"/>
    <mergeCell ref="D26:D27"/>
    <mergeCell ref="H28:H29"/>
    <mergeCell ref="H26:H27"/>
    <mergeCell ref="F26:F27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view="pageBreakPreview" zoomScale="60" zoomScalePageLayoutView="0" workbookViewId="0" topLeftCell="A1">
      <selection activeCell="G37" sqref="G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6" t="str">
        <f>HYPERLINK('пр.взв'!D4)</f>
        <v>В.к.    57    кг.</v>
      </c>
    </row>
    <row r="2" ht="12.75">
      <c r="C2" s="7" t="s">
        <v>29</v>
      </c>
    </row>
    <row r="3" ht="12.75">
      <c r="C3" s="8" t="s">
        <v>30</v>
      </c>
    </row>
    <row r="4" spans="1:9" ht="12.75">
      <c r="A4" s="213" t="s">
        <v>31</v>
      </c>
      <c r="B4" s="213" t="s">
        <v>4</v>
      </c>
      <c r="C4" s="266" t="s">
        <v>2</v>
      </c>
      <c r="D4" s="213" t="s">
        <v>23</v>
      </c>
      <c r="E4" s="213" t="s">
        <v>24</v>
      </c>
      <c r="F4" s="213" t="s">
        <v>25</v>
      </c>
      <c r="G4" s="213" t="s">
        <v>26</v>
      </c>
      <c r="H4" s="213" t="s">
        <v>27</v>
      </c>
      <c r="I4" s="213" t="s">
        <v>28</v>
      </c>
    </row>
    <row r="5" spans="1:9" ht="12.75">
      <c r="A5" s="263"/>
      <c r="B5" s="263"/>
      <c r="C5" s="263"/>
      <c r="D5" s="263"/>
      <c r="E5" s="263"/>
      <c r="F5" s="263"/>
      <c r="G5" s="263"/>
      <c r="H5" s="263"/>
      <c r="I5" s="263"/>
    </row>
    <row r="6" spans="1:9" ht="12.75">
      <c r="A6" s="264"/>
      <c r="B6" s="267">
        <v>3</v>
      </c>
      <c r="C6" s="259" t="str">
        <f>VLOOKUP(B6,'пр.взв'!B1:F90,2,FALSE)</f>
        <v>Павлов Николай Владимирович</v>
      </c>
      <c r="D6" s="259" t="str">
        <f>VLOOKUP(C6,'пр.взв'!C7:G90,2,FALSE)</f>
        <v>24.03.1992,мс</v>
      </c>
      <c r="E6" s="259" t="str">
        <f>VLOOKUP(D6,'пр.взв'!D7:H90,3,FALSE)</f>
        <v>Ярославль</v>
      </c>
      <c r="F6" s="260"/>
      <c r="G6" s="265" t="s">
        <v>104</v>
      </c>
      <c r="H6" s="215" t="s">
        <v>12</v>
      </c>
      <c r="I6" s="213">
        <v>3.15</v>
      </c>
    </row>
    <row r="7" spans="1:9" ht="12.75">
      <c r="A7" s="264"/>
      <c r="B7" s="262"/>
      <c r="C7" s="259"/>
      <c r="D7" s="259"/>
      <c r="E7" s="259"/>
      <c r="F7" s="260"/>
      <c r="G7" s="260"/>
      <c r="H7" s="215"/>
      <c r="I7" s="213"/>
    </row>
    <row r="8" spans="1:9" ht="12.75">
      <c r="A8" s="261"/>
      <c r="B8" s="267">
        <v>10</v>
      </c>
      <c r="C8" s="259" t="str">
        <f>VLOOKUP(B8,'пр.взв'!B7:F90,2,FALSE)</f>
        <v>Холопов Алексей Сергеевич</v>
      </c>
      <c r="D8" s="259" t="str">
        <f>VLOOKUP(C8,'пр.взв'!C7:G90,2,FALSE)</f>
        <v>28.06.1990,кмс</v>
      </c>
      <c r="E8" s="259" t="str">
        <f>VLOOKUP(D8,'пр.взв'!D7:H90,3,FALSE)</f>
        <v>Владимир</v>
      </c>
      <c r="F8" s="260" t="s">
        <v>103</v>
      </c>
      <c r="G8" s="260">
        <v>2</v>
      </c>
      <c r="H8" s="213">
        <v>0</v>
      </c>
      <c r="I8" s="213">
        <v>3.15</v>
      </c>
    </row>
    <row r="9" spans="1:9" ht="12.75">
      <c r="A9" s="261"/>
      <c r="B9" s="262"/>
      <c r="C9" s="259"/>
      <c r="D9" s="259"/>
      <c r="E9" s="259"/>
      <c r="F9" s="260"/>
      <c r="G9" s="260"/>
      <c r="H9" s="213"/>
      <c r="I9" s="213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6" t="str">
        <f>HYPERLINK('пр.взв'!D4)</f>
        <v>В.к.    57    кг.</v>
      </c>
    </row>
    <row r="16" spans="1:9" ht="12.75">
      <c r="A16" s="213" t="s">
        <v>31</v>
      </c>
      <c r="B16" s="213" t="s">
        <v>4</v>
      </c>
      <c r="C16" s="266" t="s">
        <v>2</v>
      </c>
      <c r="D16" s="213" t="s">
        <v>23</v>
      </c>
      <c r="E16" s="213" t="s">
        <v>24</v>
      </c>
      <c r="F16" s="213" t="s">
        <v>25</v>
      </c>
      <c r="G16" s="213" t="s">
        <v>26</v>
      </c>
      <c r="H16" s="213" t="s">
        <v>27</v>
      </c>
      <c r="I16" s="213" t="s">
        <v>28</v>
      </c>
    </row>
    <row r="17" spans="1:9" ht="12.75">
      <c r="A17" s="263"/>
      <c r="B17" s="263"/>
      <c r="C17" s="263"/>
      <c r="D17" s="263"/>
      <c r="E17" s="263"/>
      <c r="F17" s="263"/>
      <c r="G17" s="263"/>
      <c r="H17" s="263"/>
      <c r="I17" s="263"/>
    </row>
    <row r="18" spans="1:9" ht="12.75">
      <c r="A18" s="264"/>
      <c r="B18" s="267">
        <v>8</v>
      </c>
      <c r="C18" s="259" t="str">
        <f>VLOOKUP(B18,'пр.взв'!B7:F90,2,FALSE)</f>
        <v>Бахиров Мухаммад Шавкатович</v>
      </c>
      <c r="D18" s="259" t="str">
        <f>VLOOKUP(C18,'пр.взв'!C7:G90,2,FALSE)</f>
        <v>16.11.1992,мс</v>
      </c>
      <c r="E18" s="259" t="str">
        <f>VLOOKUP(D18,'пр.взв'!D7:H90,3,FALSE)</f>
        <v>Ярославль</v>
      </c>
      <c r="F18" s="260"/>
      <c r="G18" s="265" t="s">
        <v>104</v>
      </c>
      <c r="H18" s="215" t="s">
        <v>11</v>
      </c>
      <c r="I18" s="213">
        <v>5</v>
      </c>
    </row>
    <row r="19" spans="1:9" ht="12.75">
      <c r="A19" s="264"/>
      <c r="B19" s="262"/>
      <c r="C19" s="259"/>
      <c r="D19" s="259"/>
      <c r="E19" s="259"/>
      <c r="F19" s="260"/>
      <c r="G19" s="260"/>
      <c r="H19" s="215"/>
      <c r="I19" s="213"/>
    </row>
    <row r="20" spans="1:9" ht="12.75">
      <c r="A20" s="261"/>
      <c r="B20" s="267">
        <v>4</v>
      </c>
      <c r="C20" s="259" t="str">
        <f>VLOOKUP(B20,'пр.взв'!B9:F92,2,FALSE)</f>
        <v>Степанян Артем Валерьевич</v>
      </c>
      <c r="D20" s="259" t="str">
        <f>VLOOKUP(C20,'пр.взв'!C9:G92,2,FALSE)</f>
        <v>14.11.1992,кмс</v>
      </c>
      <c r="E20" s="259" t="str">
        <f>VLOOKUP(D20,'пр.взв'!D9:H92,3,FALSE)</f>
        <v>Владимир</v>
      </c>
      <c r="F20" s="260">
        <v>4</v>
      </c>
      <c r="G20" s="260">
        <v>4</v>
      </c>
      <c r="H20" s="213">
        <v>1</v>
      </c>
      <c r="I20" s="213">
        <v>5</v>
      </c>
    </row>
    <row r="21" spans="1:9" ht="12.75">
      <c r="A21" s="261"/>
      <c r="B21" s="262"/>
      <c r="C21" s="259"/>
      <c r="D21" s="259"/>
      <c r="E21" s="259"/>
      <c r="F21" s="260"/>
      <c r="G21" s="260"/>
      <c r="H21" s="213"/>
      <c r="I21" s="213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6" t="str">
        <f>HYPERLINK('пр.взв'!D4)</f>
        <v>В.к.    57    кг.</v>
      </c>
    </row>
    <row r="29" spans="1:9" ht="12.75">
      <c r="A29" s="213" t="s">
        <v>31</v>
      </c>
      <c r="B29" s="213" t="s">
        <v>4</v>
      </c>
      <c r="C29" s="266" t="s">
        <v>2</v>
      </c>
      <c r="D29" s="213" t="s">
        <v>23</v>
      </c>
      <c r="E29" s="213" t="s">
        <v>24</v>
      </c>
      <c r="F29" s="213" t="s">
        <v>25</v>
      </c>
      <c r="G29" s="213" t="s">
        <v>26</v>
      </c>
      <c r="H29" s="213" t="s">
        <v>27</v>
      </c>
      <c r="I29" s="213" t="s">
        <v>28</v>
      </c>
    </row>
    <row r="30" spans="1:9" ht="12.75">
      <c r="A30" s="263"/>
      <c r="B30" s="263"/>
      <c r="C30" s="263"/>
      <c r="D30" s="263"/>
      <c r="E30" s="263"/>
      <c r="F30" s="263"/>
      <c r="G30" s="263"/>
      <c r="H30" s="263"/>
      <c r="I30" s="263"/>
    </row>
    <row r="31" spans="1:9" ht="12.75">
      <c r="A31" s="264"/>
      <c r="B31" s="262">
        <v>10</v>
      </c>
      <c r="C31" s="259" t="str">
        <f>VLOOKUP(B31,'пр.взв'!B7:D90,2,FALSE)</f>
        <v>Холопов Алексей Сергеевич</v>
      </c>
      <c r="D31" s="259" t="str">
        <f>VLOOKUP(C31,'пр.взв'!C7:F90,2,FALSE)</f>
        <v>28.06.1990,кмс</v>
      </c>
      <c r="E31" s="259" t="str">
        <f>VLOOKUP(D31,'пр.взв'!D7:G90,3,FALSE)</f>
        <v>Владимир</v>
      </c>
      <c r="F31" s="260" t="s">
        <v>105</v>
      </c>
      <c r="G31" s="265" t="s">
        <v>11</v>
      </c>
      <c r="H31" s="215" t="s">
        <v>10</v>
      </c>
      <c r="I31" s="213">
        <v>5</v>
      </c>
    </row>
    <row r="32" spans="1:9" ht="12.75">
      <c r="A32" s="264"/>
      <c r="B32" s="262"/>
      <c r="C32" s="259"/>
      <c r="D32" s="259"/>
      <c r="E32" s="259"/>
      <c r="F32" s="260"/>
      <c r="G32" s="260"/>
      <c r="H32" s="215"/>
      <c r="I32" s="213"/>
    </row>
    <row r="33" spans="1:9" ht="12.75">
      <c r="A33" s="261"/>
      <c r="B33" s="262">
        <v>4</v>
      </c>
      <c r="C33" s="259" t="str">
        <f>VLOOKUP(B33,'пр.взв'!B9:D92,2,FALSE)</f>
        <v>Степанян Артем Валерьевич</v>
      </c>
      <c r="D33" s="259" t="str">
        <f>VLOOKUP(C33,'пр.взв'!C9:F92,2,FALSE)</f>
        <v>14.11.1992,кмс</v>
      </c>
      <c r="E33" s="259" t="str">
        <f>VLOOKUP(D33,'пр.взв'!D9:G92,3,FALSE)</f>
        <v>Владимир</v>
      </c>
      <c r="F33" s="260"/>
      <c r="G33" s="260">
        <v>0</v>
      </c>
      <c r="H33" s="213">
        <v>3</v>
      </c>
      <c r="I33" s="213">
        <v>5</v>
      </c>
    </row>
    <row r="34" spans="1:9" ht="12.75">
      <c r="A34" s="261"/>
      <c r="B34" s="262"/>
      <c r="C34" s="259"/>
      <c r="D34" s="259"/>
      <c r="E34" s="259"/>
      <c r="F34" s="260"/>
      <c r="G34" s="260"/>
      <c r="H34" s="213"/>
      <c r="I34" s="213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2012-12-07T13:42:23Z</cp:lastPrinted>
  <dcterms:created xsi:type="dcterms:W3CDTF">1996-10-08T23:32:33Z</dcterms:created>
  <dcterms:modified xsi:type="dcterms:W3CDTF">2012-12-10T06:16:12Z</dcterms:modified>
  <cp:category/>
  <cp:version/>
  <cp:contentType/>
  <cp:contentStatus/>
</cp:coreProperties>
</file>