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<sst xmlns="http://schemas.openxmlformats.org/spreadsheetml/2006/main" count="278" uniqueCount="163">
  <si>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</si>
  <si>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</si>
  <si>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</si>
  <si>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</si>
  <si>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</si>
  <si>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</si>
  <si>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</si>
  <si>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</si>
  <si>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</si>
  <si>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</si>
  <si>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</si>
  <si>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</si>
  <si>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</si>
  <si>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</si>
  <si>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</si>
  <si>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</si>
  <si>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</si>
  <si>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</si>
  <si>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</si>
  <si>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</si>
  <si>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</si>
  <si>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</si>
  <si>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</si>
  <si>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</si>
  <si>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</si>
  <si>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</si>
  <si>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</si>
  <si>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</si>
  <si>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</si>
  <si>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</si>
  <si>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</si>
  <si>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</si>
  <si>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</si>
  <si>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</si>
  <si>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</si>
  <si>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</si>
  <si>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</si>
  <si>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</si>
  <si>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</si>
  <si>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</si>
  <si>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</si>
  <si>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</si>
  <si>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</si>
  <si>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</si>
  <si>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</si>
  <si>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</si>
  <si>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</si>
  <si>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</si>
  <si>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</si>
  <si>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</si>
  <si>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</si>
  <si>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</si>
  <si>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</si>
  <si>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</si>
  <si>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</si>
  <si>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</si>
  <si>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</si>
  <si>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</si>
  <si>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</si>
  <si>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</si>
  <si>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</si>
  <si>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</si>
  <si>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</si>
  <si>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</si>
  <si>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</si>
  <si>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</si>
  <si>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</si>
  <si>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</si>
  <si>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</si>
  <si>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</si>
  <si>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</si>
  <si>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</si>
  <si>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</si>
  <si>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</si>
  <si>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</si>
  <si>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</si>
  <si>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</si>
  <si>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Хафизов Дамир Вамилевич</t>
  </si>
  <si>
    <t>10.10.97 1</t>
  </si>
  <si>
    <t>ЦФО</t>
  </si>
  <si>
    <t>Владимирская Владимир</t>
  </si>
  <si>
    <t>Бочаров СА</t>
  </si>
  <si>
    <t>Иванов Максим Сергеевич</t>
  </si>
  <si>
    <t>27.05.96 кмс</t>
  </si>
  <si>
    <t>Рязанская Рязань ПР</t>
  </si>
  <si>
    <t>Долгополов С.А. Мирошкин М.А</t>
  </si>
  <si>
    <t>Масленников Николай Александрович</t>
  </si>
  <si>
    <t>18.09.97 1</t>
  </si>
  <si>
    <t>Московская Пушкино МО</t>
  </si>
  <si>
    <t>Орлов АБ Корноухов НА</t>
  </si>
  <si>
    <t>Шариков Никита Владиславович</t>
  </si>
  <si>
    <t>16.11.97 1</t>
  </si>
  <si>
    <t>Калужская Обнинск МО</t>
  </si>
  <si>
    <t>Журавлев МВ</t>
  </si>
  <si>
    <t>Глумов Александр александрович</t>
  </si>
  <si>
    <t>04.06.97 2</t>
  </si>
  <si>
    <t>Липецкая  Елец ЛОК</t>
  </si>
  <si>
    <t>Антонов СВ</t>
  </si>
  <si>
    <t>Рудик Станислав Евгеньевич</t>
  </si>
  <si>
    <t>15.07.97 2</t>
  </si>
  <si>
    <t>Моковская Дзержинский МО</t>
  </si>
  <si>
    <t>Каримов ФЗ</t>
  </si>
  <si>
    <t>Святский Михаил Владимирович</t>
  </si>
  <si>
    <t>06.10.96 1</t>
  </si>
  <si>
    <t>Яковенко ДВ Брагин ИЕ</t>
  </si>
  <si>
    <t>Умаев Салават Аланович</t>
  </si>
  <si>
    <t>Владимирская Александров</t>
  </si>
  <si>
    <t>Савасеев ИМ</t>
  </si>
  <si>
    <t>Аскеров Гасан Меджид оглы</t>
  </si>
  <si>
    <t>13.08.97 1</t>
  </si>
  <si>
    <t>Мальцева И.В. Мальцев С.А.</t>
  </si>
  <si>
    <t>Янин Александр Дмитриевич</t>
  </si>
  <si>
    <t>06.04.97 1</t>
  </si>
  <si>
    <t>Московская Дмитров МО</t>
  </si>
  <si>
    <t>Бондарь АЮ Солянова ИР</t>
  </si>
  <si>
    <t>Стариков Михаил Геннадьевич</t>
  </si>
  <si>
    <t>07.10.96 1</t>
  </si>
  <si>
    <t>Владимтрская Владимир</t>
  </si>
  <si>
    <t>Рогачев ВМ</t>
  </si>
  <si>
    <t>Лупов Виктор Вадимович</t>
  </si>
  <si>
    <t>02.04.97 1</t>
  </si>
  <si>
    <t>Лопаткин евгений Алексеевич</t>
  </si>
  <si>
    <t>07.09.97 1</t>
  </si>
  <si>
    <t>Ярославская Гаврилов-Яр МО</t>
  </si>
  <si>
    <t>Малков АЛ</t>
  </si>
  <si>
    <t>Коростелев Роман Александрович</t>
  </si>
  <si>
    <t>14.05.97 1</t>
  </si>
  <si>
    <t>Тамбовская Староюрцево МО</t>
  </si>
  <si>
    <t>Ркоян АВ</t>
  </si>
  <si>
    <t>Ржанов Владимир Анатольевич</t>
  </si>
  <si>
    <t>09.04.96 кмс</t>
  </si>
  <si>
    <t>Московская Можайск МО</t>
  </si>
  <si>
    <t>Кучаев ДН</t>
  </si>
  <si>
    <t>Скотников Максим Александрович</t>
  </si>
  <si>
    <t>14.07.95 1</t>
  </si>
  <si>
    <t>Владимирская Юрьев-Польский</t>
  </si>
  <si>
    <t>Сенюков ЮА</t>
  </si>
  <si>
    <t>В.к.  48      кг.</t>
  </si>
  <si>
    <t>Д. р., раз-д</t>
  </si>
  <si>
    <t xml:space="preserve"> 2 КРУГ</t>
  </si>
  <si>
    <t>2 КРУГ</t>
  </si>
  <si>
    <t>ВК 48</t>
  </si>
  <si>
    <t>1,14</t>
  </si>
  <si>
    <t>Свободен</t>
  </si>
  <si>
    <t>3,54</t>
  </si>
  <si>
    <t>0,45</t>
  </si>
  <si>
    <t>2,23</t>
  </si>
  <si>
    <t>св</t>
  </si>
  <si>
    <t>0,54</t>
  </si>
  <si>
    <t>1,12</t>
  </si>
  <si>
    <t>3,47</t>
  </si>
  <si>
    <t xml:space="preserve"> 4 КРУГ</t>
  </si>
  <si>
    <t>свободен</t>
  </si>
  <si>
    <t xml:space="preserve"> 5 КРУГ</t>
  </si>
  <si>
    <t>3,15</t>
  </si>
  <si>
    <t>А1</t>
  </si>
  <si>
    <t>А2</t>
  </si>
  <si>
    <t>П/Ф</t>
  </si>
  <si>
    <t>ф</t>
  </si>
  <si>
    <t>В1</t>
  </si>
  <si>
    <t>В2</t>
  </si>
  <si>
    <t>2,29</t>
  </si>
  <si>
    <t>Тренер победителя: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</si>
</sst>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Dashed">
        <color indexed="10"/>
      </bottom>
    </border>
    <border>
      <left>
        <color indexed="63"/>
      </left>
      <right style="double"/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Dashed">
        <color indexed="10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Dashed">
        <color indexed="10"/>
      </bottom>
    </border>
    <border>
      <left style="medium"/>
      <right style="double"/>
      <top>
        <color indexed="63"/>
      </top>
      <bottom style="mediumDashed">
        <color indexed="10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Dashed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Dashed">
        <color indexed="10"/>
      </bottom>
    </border>
    <border>
      <left style="double"/>
      <right>
        <color indexed="63"/>
      </right>
      <top>
        <color indexed="63"/>
      </top>
      <bottom style="mediumDashed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2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4" fillId="0" borderId="16" xfId="0" applyNumberFormat="1" applyFont="1" applyBorder="1" applyAlignment="1">
      <alignment vertical="center" wrapText="1"/>
    </xf>
    <xf numFmtId="0" fontId="35" fillId="0" borderId="16" xfId="15" applyNumberFormat="1" applyFont="1" applyFill="1" applyBorder="1" applyAlignment="1">
      <alignment vertical="center" wrapText="1"/>
    </xf>
    <xf numFmtId="0" fontId="22" fillId="0" borderId="16" xfId="0" applyNumberFormat="1" applyFont="1" applyBorder="1" applyAlignment="1">
      <alignment vertical="center" wrapText="1"/>
    </xf>
    <xf numFmtId="0" fontId="29" fillId="4" borderId="17" xfId="15" applyFont="1" applyFill="1" applyBorder="1" applyAlignment="1">
      <alignment horizontal="center" vertical="center"/>
    </xf>
    <xf numFmtId="0" fontId="29" fillId="4" borderId="18" xfId="15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26" fillId="6" borderId="18" xfId="15" applyFont="1" applyFill="1" applyBorder="1" applyAlignment="1" applyProtection="1">
      <alignment horizontal="center" vertical="center" wrapText="1"/>
      <protection/>
    </xf>
    <xf numFmtId="0" fontId="0" fillId="0" borderId="16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20" xfId="15" applyFont="1" applyFill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0" fontId="26" fillId="6" borderId="20" xfId="15" applyFont="1" applyFill="1" applyBorder="1" applyAlignment="1" applyProtection="1">
      <alignment horizontal="center" vertical="center" wrapText="1"/>
      <protection/>
    </xf>
    <xf numFmtId="0" fontId="26" fillId="6" borderId="17" xfId="15" applyFont="1" applyFill="1" applyBorder="1" applyAlignment="1" applyProtection="1">
      <alignment horizontal="center" vertical="center" wrapText="1"/>
      <protection/>
    </xf>
    <xf numFmtId="0" fontId="30" fillId="5" borderId="22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8" borderId="22" xfId="0" applyFont="1" applyFill="1" applyBorder="1" applyAlignment="1">
      <alignment horizontal="center" vertical="center"/>
    </xf>
    <xf numFmtId="0" fontId="30" fillId="8" borderId="23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50" xfId="15" applyNumberFormat="1" applyFont="1" applyFill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2" fillId="0" borderId="57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3" xfId="1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0" xfId="15" applyNumberFormat="1" applyFont="1" applyFill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59" xfId="15" applyNumberFormat="1" applyFont="1" applyFill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4" fillId="5" borderId="7" xfId="0" applyFont="1" applyFill="1" applyBorder="1" applyAlignment="1">
      <alignment horizontal="center" vertical="center" textRotation="90" wrapText="1"/>
    </xf>
    <xf numFmtId="0" fontId="24" fillId="5" borderId="9" xfId="0" applyFont="1" applyFill="1" applyBorder="1" applyAlignment="1">
      <alignment horizontal="center" vertical="center" textRotation="90" wrapText="1"/>
    </xf>
    <xf numFmtId="0" fontId="18" fillId="2" borderId="0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9" borderId="81" xfId="0" applyFont="1" applyFill="1" applyBorder="1" applyAlignment="1">
      <alignment horizontal="center" vertical="center" wrapText="1"/>
    </xf>
    <xf numFmtId="0" fontId="13" fillId="9" borderId="82" xfId="0" applyFont="1" applyFill="1" applyBorder="1" applyAlignment="1">
      <alignment horizontal="center" vertical="center" wrapText="1"/>
    </xf>
    <xf numFmtId="0" fontId="13" fillId="9" borderId="83" xfId="0" applyFont="1" applyFill="1" applyBorder="1" applyAlignment="1">
      <alignment horizontal="center" vertical="center" wrapText="1"/>
    </xf>
    <xf numFmtId="0" fontId="13" fillId="9" borderId="84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25" xfId="15" applyFont="1" applyBorder="1" applyAlignment="1">
      <alignment horizontal="center" vertical="center" wrapText="1"/>
    </xf>
    <xf numFmtId="0" fontId="4" fillId="0" borderId="26" xfId="15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10" borderId="8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3" fillId="10" borderId="8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9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0" fillId="0" borderId="29" xfId="15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5" fillId="12" borderId="93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85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49" fontId="2" fillId="11" borderId="4" xfId="0" applyNumberFormat="1" applyFont="1" applyFill="1" applyBorder="1" applyAlignment="1">
      <alignment horizontal="center" vertical="center"/>
    </xf>
    <xf numFmtId="0" fontId="6" fillId="0" borderId="20" xfId="15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8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19050</xdr:rowOff>
    </xdr:from>
    <xdr:to>
      <xdr:col>27</xdr:col>
      <xdr:colOff>238125</xdr:colOff>
      <xdr:row>21</xdr:row>
      <xdr:rowOff>19050</xdr:rowOff>
    </xdr:to>
    <xdr:sp>
      <xdr:nvSpPr>
        <xdr:cNvPr id="4" name="Line 12"/>
        <xdr:cNvSpPr>
          <a:spLocks/>
        </xdr:cNvSpPr>
      </xdr:nvSpPr>
      <xdr:spPr>
        <a:xfrm>
          <a:off x="19050" y="4276725"/>
          <a:ext cx="61817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L12" sqref="L12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3" t="str">
        <f>HYPERLINK('[2]реквизиты'!$A$2)</f>
        <v>Наименование соревнования</v>
      </c>
      <c r="B1" s="94"/>
      <c r="C1" s="94"/>
      <c r="D1" s="94"/>
      <c r="E1" s="94"/>
      <c r="F1" s="94"/>
      <c r="G1" s="94"/>
      <c r="H1" s="82"/>
    </row>
    <row r="2" spans="1:8" ht="17.25" customHeight="1">
      <c r="A2" s="83" t="str">
        <f>HYPERLINK('[2]реквизиты'!$A$3)</f>
        <v>дата и место проведения</v>
      </c>
      <c r="B2" s="83"/>
      <c r="C2" s="83"/>
      <c r="D2" s="83"/>
      <c r="E2" s="83"/>
      <c r="F2" s="83"/>
      <c r="G2" s="83"/>
      <c r="H2" s="83"/>
    </row>
    <row r="3" spans="1:8" ht="18.75" thickBot="1">
      <c r="A3" s="84" t="s">
        <v>71</v>
      </c>
      <c r="B3" s="84"/>
      <c r="C3" s="84"/>
      <c r="D3" s="84"/>
      <c r="E3" s="84"/>
      <c r="F3" s="84"/>
      <c r="G3" s="84"/>
      <c r="H3" s="84"/>
    </row>
    <row r="4" spans="2:8" ht="18.75" thickBot="1">
      <c r="B4" s="55"/>
      <c r="C4" s="56"/>
      <c r="D4" s="85" t="str">
        <f>'пр.взв'!D4</f>
        <v>В.к.  48      кг.</v>
      </c>
      <c r="E4" s="79"/>
      <c r="F4" s="80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81" t="s">
        <v>72</v>
      </c>
      <c r="B6" s="97" t="str">
        <f>VLOOKUP(J6,'пр.взв'!B7:H86,2,FALSE)</f>
        <v>Иванов Максим Сергеевич</v>
      </c>
      <c r="C6" s="97"/>
      <c r="D6" s="97"/>
      <c r="E6" s="97"/>
      <c r="F6" s="97"/>
      <c r="G6" s="97"/>
      <c r="H6" s="99" t="str">
        <f>VLOOKUP(J6,'пр.взв'!B7:H86,3,FALSE)</f>
        <v>27.05.96 кмс</v>
      </c>
      <c r="I6" s="56"/>
      <c r="J6" s="57">
        <v>2</v>
      </c>
    </row>
    <row r="7" spans="1:10" ht="18">
      <c r="A7" s="95"/>
      <c r="B7" s="98"/>
      <c r="C7" s="98"/>
      <c r="D7" s="98"/>
      <c r="E7" s="98"/>
      <c r="F7" s="98"/>
      <c r="G7" s="98"/>
      <c r="H7" s="100"/>
      <c r="I7" s="56"/>
      <c r="J7" s="57"/>
    </row>
    <row r="8" spans="1:10" ht="18">
      <c r="A8" s="95"/>
      <c r="B8" s="101" t="str">
        <f>VLOOKUP(J6,'пр.взв'!B7:H86,5,FALSE)</f>
        <v>Рязанская Рязань ПР</v>
      </c>
      <c r="C8" s="101"/>
      <c r="D8" s="101"/>
      <c r="E8" s="101"/>
      <c r="F8" s="101"/>
      <c r="G8" s="101"/>
      <c r="H8" s="100"/>
      <c r="I8" s="56"/>
      <c r="J8" s="57"/>
    </row>
    <row r="9" spans="1:10" ht="18.75" thickBot="1">
      <c r="A9" s="96"/>
      <c r="B9" s="102"/>
      <c r="C9" s="102"/>
      <c r="D9" s="102"/>
      <c r="E9" s="102"/>
      <c r="F9" s="102"/>
      <c r="G9" s="102"/>
      <c r="H9" s="103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104" t="s">
        <v>73</v>
      </c>
      <c r="B11" s="97" t="str">
        <f>VLOOKUP(J11,'пр.взв'!B2:H91,2,FALSE)</f>
        <v>Умаев Салават Аланович</v>
      </c>
      <c r="C11" s="97"/>
      <c r="D11" s="97"/>
      <c r="E11" s="97"/>
      <c r="F11" s="97"/>
      <c r="G11" s="97"/>
      <c r="H11" s="99" t="str">
        <f>VLOOKUP(J11,'пр.взв'!B2:H91,3,FALSE)</f>
        <v>06.10.96 1</v>
      </c>
      <c r="I11" s="56"/>
      <c r="J11" s="57">
        <v>8</v>
      </c>
    </row>
    <row r="12" spans="1:10" ht="18" customHeight="1">
      <c r="A12" s="105"/>
      <c r="B12" s="98"/>
      <c r="C12" s="98"/>
      <c r="D12" s="98"/>
      <c r="E12" s="98"/>
      <c r="F12" s="98"/>
      <c r="G12" s="98"/>
      <c r="H12" s="100"/>
      <c r="I12" s="56"/>
      <c r="J12" s="57"/>
    </row>
    <row r="13" spans="1:10" ht="18">
      <c r="A13" s="105"/>
      <c r="B13" s="101" t="str">
        <f>VLOOKUP(J11,'пр.взв'!B2:H91,5,FALSE)</f>
        <v>Владимирская Александров</v>
      </c>
      <c r="C13" s="101"/>
      <c r="D13" s="101"/>
      <c r="E13" s="101"/>
      <c r="F13" s="101"/>
      <c r="G13" s="101"/>
      <c r="H13" s="100"/>
      <c r="I13" s="56"/>
      <c r="J13" s="57"/>
    </row>
    <row r="14" spans="1:10" ht="18.75" thickBot="1">
      <c r="A14" s="106"/>
      <c r="B14" s="102"/>
      <c r="C14" s="102"/>
      <c r="D14" s="102"/>
      <c r="E14" s="102"/>
      <c r="F14" s="102"/>
      <c r="G14" s="102"/>
      <c r="H14" s="103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107" t="s">
        <v>74</v>
      </c>
      <c r="B16" s="97" t="str">
        <f>VLOOKUP(J16,'пр.взв'!B1:H96,2,FALSE)</f>
        <v>Лупов Виктор Вадимович</v>
      </c>
      <c r="C16" s="97"/>
      <c r="D16" s="97"/>
      <c r="E16" s="97"/>
      <c r="F16" s="97"/>
      <c r="G16" s="97"/>
      <c r="H16" s="99" t="str">
        <f>VLOOKUP(J16,'пр.взв'!B1:H96,3,FALSE)</f>
        <v>02.04.97 1</v>
      </c>
      <c r="I16" s="56"/>
      <c r="J16" s="57">
        <v>12</v>
      </c>
    </row>
    <row r="17" spans="1:10" ht="18" customHeight="1">
      <c r="A17" s="108"/>
      <c r="B17" s="98"/>
      <c r="C17" s="98"/>
      <c r="D17" s="98"/>
      <c r="E17" s="98"/>
      <c r="F17" s="98"/>
      <c r="G17" s="98"/>
      <c r="H17" s="100"/>
      <c r="I17" s="56"/>
      <c r="J17" s="57"/>
    </row>
    <row r="18" spans="1:10" ht="18">
      <c r="A18" s="108"/>
      <c r="B18" s="101" t="str">
        <f>VLOOKUP(J16,'пр.взв'!B1:H96,5,FALSE)</f>
        <v>Рязанская Рязань ПР</v>
      </c>
      <c r="C18" s="101"/>
      <c r="D18" s="101"/>
      <c r="E18" s="101"/>
      <c r="F18" s="101"/>
      <c r="G18" s="101"/>
      <c r="H18" s="100"/>
      <c r="I18" s="56"/>
      <c r="J18" s="57"/>
    </row>
    <row r="19" spans="1:10" ht="18.75" thickBot="1">
      <c r="A19" s="109"/>
      <c r="B19" s="102"/>
      <c r="C19" s="102"/>
      <c r="D19" s="102"/>
      <c r="E19" s="102"/>
      <c r="F19" s="102"/>
      <c r="G19" s="102"/>
      <c r="H19" s="103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107" t="s">
        <v>74</v>
      </c>
      <c r="B21" s="97" t="str">
        <f>VLOOKUP(J21,'пр.взв'!B2:H101,2,FALSE)</f>
        <v>Ржанов Владимир Анатольевич</v>
      </c>
      <c r="C21" s="97"/>
      <c r="D21" s="97"/>
      <c r="E21" s="97"/>
      <c r="F21" s="97"/>
      <c r="G21" s="97"/>
      <c r="H21" s="99" t="str">
        <f>VLOOKUP(J21,'пр.взв'!B2:H101,3,FALSE)</f>
        <v>09.04.96 кмс</v>
      </c>
      <c r="I21" s="56"/>
      <c r="J21" s="57">
        <v>15</v>
      </c>
    </row>
    <row r="22" spans="1:10" ht="18" customHeight="1">
      <c r="A22" s="108"/>
      <c r="B22" s="98"/>
      <c r="C22" s="98"/>
      <c r="D22" s="98"/>
      <c r="E22" s="98"/>
      <c r="F22" s="98"/>
      <c r="G22" s="98"/>
      <c r="H22" s="100"/>
      <c r="I22" s="56"/>
      <c r="J22" s="57"/>
    </row>
    <row r="23" spans="1:9" ht="18">
      <c r="A23" s="108"/>
      <c r="B23" s="101" t="str">
        <f>VLOOKUP(J21,'пр.взв'!B2:H101,5,FALSE)</f>
        <v>Московская Можайск МО</v>
      </c>
      <c r="C23" s="101"/>
      <c r="D23" s="101"/>
      <c r="E23" s="101"/>
      <c r="F23" s="101"/>
      <c r="G23" s="101"/>
      <c r="H23" s="100"/>
      <c r="I23" s="56"/>
    </row>
    <row r="24" spans="1:9" ht="18.75" thickBot="1">
      <c r="A24" s="109"/>
      <c r="B24" s="102"/>
      <c r="C24" s="102"/>
      <c r="D24" s="102"/>
      <c r="E24" s="102"/>
      <c r="F24" s="102"/>
      <c r="G24" s="102"/>
      <c r="H24" s="103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162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110" t="str">
        <f>VLOOKUP(J28,'пр.взв'!B7:H116,7,FALSE)</f>
        <v>Долгополов С.А. Мирошкин М.А</v>
      </c>
      <c r="B28" s="111"/>
      <c r="C28" s="111"/>
      <c r="D28" s="111"/>
      <c r="E28" s="111"/>
      <c r="F28" s="111"/>
      <c r="G28" s="111"/>
      <c r="H28" s="99"/>
      <c r="J28">
        <v>2</v>
      </c>
    </row>
    <row r="29" spans="1:8" ht="13.5" thickBot="1">
      <c r="A29" s="112"/>
      <c r="B29" s="102"/>
      <c r="C29" s="102"/>
      <c r="D29" s="102"/>
      <c r="E29" s="102"/>
      <c r="F29" s="102"/>
      <c r="G29" s="102"/>
      <c r="H29" s="103"/>
    </row>
    <row r="32" spans="1:8" ht="18">
      <c r="A32" s="56" t="s">
        <v>75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E9" sqref="E9:E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175" t="s">
        <v>22</v>
      </c>
      <c r="C1" s="175"/>
      <c r="D1" s="175"/>
      <c r="E1" s="175"/>
      <c r="F1" s="175"/>
      <c r="G1" s="175"/>
      <c r="H1" s="175"/>
      <c r="I1" s="175"/>
      <c r="K1" s="160" t="s">
        <v>22</v>
      </c>
      <c r="L1" s="160"/>
      <c r="M1" s="160"/>
      <c r="N1" s="160"/>
      <c r="O1" s="160"/>
      <c r="P1" s="160"/>
      <c r="Q1" s="160"/>
      <c r="R1" s="160"/>
    </row>
    <row r="2" spans="1:18" ht="15" customHeight="1" thickBot="1">
      <c r="A2" s="12"/>
      <c r="B2" s="14" t="s">
        <v>0</v>
      </c>
      <c r="C2" s="14" t="s">
        <v>153</v>
      </c>
      <c r="D2" s="14"/>
      <c r="E2" s="14"/>
      <c r="F2" s="34" t="str">
        <f>HYPERLINK('пр.взв'!D4)</f>
        <v>В.к.  48      кг.</v>
      </c>
      <c r="G2" s="14"/>
      <c r="H2" s="14"/>
      <c r="I2" s="14"/>
      <c r="K2" s="1" t="s">
        <v>33</v>
      </c>
      <c r="L2" s="1" t="s">
        <v>151</v>
      </c>
      <c r="M2" s="1"/>
      <c r="N2" s="1"/>
      <c r="O2" s="34" t="str">
        <f>HYPERLINK('пр.взв'!D4)</f>
        <v>В.к.  48      кг.</v>
      </c>
      <c r="P2" s="1"/>
      <c r="Q2" s="1"/>
      <c r="R2" s="1"/>
    </row>
    <row r="3" spans="1:18" ht="12.75">
      <c r="A3" s="163"/>
      <c r="B3" s="173" t="s">
        <v>4</v>
      </c>
      <c r="C3" s="168" t="s">
        <v>2</v>
      </c>
      <c r="D3" s="166" t="s">
        <v>23</v>
      </c>
      <c r="E3" s="168" t="s">
        <v>24</v>
      </c>
      <c r="F3" s="168" t="s">
        <v>25</v>
      </c>
      <c r="G3" s="166" t="s">
        <v>26</v>
      </c>
      <c r="H3" s="168" t="s">
        <v>27</v>
      </c>
      <c r="I3" s="170" t="s">
        <v>28</v>
      </c>
      <c r="K3" s="142" t="s">
        <v>4</v>
      </c>
      <c r="L3" s="136" t="s">
        <v>2</v>
      </c>
      <c r="M3" s="138" t="s">
        <v>23</v>
      </c>
      <c r="N3" s="136" t="s">
        <v>24</v>
      </c>
      <c r="O3" s="136" t="s">
        <v>25</v>
      </c>
      <c r="P3" s="138" t="s">
        <v>26</v>
      </c>
      <c r="Q3" s="136" t="s">
        <v>27</v>
      </c>
      <c r="R3" s="140" t="s">
        <v>28</v>
      </c>
    </row>
    <row r="4" spans="1:18" ht="13.5" thickBot="1">
      <c r="A4" s="163"/>
      <c r="B4" s="174"/>
      <c r="C4" s="169"/>
      <c r="D4" s="167"/>
      <c r="E4" s="169"/>
      <c r="F4" s="169"/>
      <c r="G4" s="167"/>
      <c r="H4" s="169"/>
      <c r="I4" s="171"/>
      <c r="K4" s="143"/>
      <c r="L4" s="137"/>
      <c r="M4" s="139"/>
      <c r="N4" s="137"/>
      <c r="O4" s="137"/>
      <c r="P4" s="139"/>
      <c r="Q4" s="137"/>
      <c r="R4" s="141"/>
    </row>
    <row r="5" spans="1:18" ht="12.75">
      <c r="A5" s="163"/>
      <c r="B5" s="130">
        <v>2</v>
      </c>
      <c r="C5" s="131" t="str">
        <f>VLOOKUP(B5,'пр.взв'!B7:F85,2,FALSE)</f>
        <v>Иванов Максим Сергеевич</v>
      </c>
      <c r="D5" s="165" t="str">
        <f>VLOOKUP(B5,'пр.взв'!B7:G85,3,FALSE)</f>
        <v>27.05.96 кмс</v>
      </c>
      <c r="E5" s="165" t="str">
        <f>VLOOKUP(B5,'пр.взв'!B5:H85,5,FALSE)</f>
        <v>Рязанская Рязань ПР</v>
      </c>
      <c r="F5" s="127"/>
      <c r="G5" s="127"/>
      <c r="H5" s="128"/>
      <c r="I5" s="129"/>
      <c r="K5" s="130">
        <v>12</v>
      </c>
      <c r="L5" s="131" t="str">
        <f>VLOOKUP(K5,'пр.взв'!B7:F86,2,FALSE)</f>
        <v>Лупов Виктор Вадимович</v>
      </c>
      <c r="M5" s="131" t="str">
        <f>VLOOKUP(K5,'пр.взв'!B7:H86,3,FALSE)</f>
        <v>02.04.97 1</v>
      </c>
      <c r="N5" s="131" t="str">
        <f>VLOOKUP(K5,'пр.взв'!B7:H86,5,FALSE)</f>
        <v>Рязанская Рязань ПР</v>
      </c>
      <c r="O5" s="127"/>
      <c r="P5" s="127"/>
      <c r="Q5" s="128"/>
      <c r="R5" s="129"/>
    </row>
    <row r="6" spans="1:18" ht="12.75">
      <c r="A6" s="163"/>
      <c r="B6" s="121"/>
      <c r="C6" s="125"/>
      <c r="D6" s="161"/>
      <c r="E6" s="161"/>
      <c r="F6" s="115"/>
      <c r="G6" s="115"/>
      <c r="H6" s="117"/>
      <c r="I6" s="119"/>
      <c r="K6" s="121"/>
      <c r="L6" s="125"/>
      <c r="M6" s="125"/>
      <c r="N6" s="125"/>
      <c r="O6" s="115"/>
      <c r="P6" s="115"/>
      <c r="Q6" s="117"/>
      <c r="R6" s="119"/>
    </row>
    <row r="7" spans="1:18" ht="12.75" customHeight="1">
      <c r="A7" s="163"/>
      <c r="B7" s="121">
        <v>7</v>
      </c>
      <c r="C7" s="123" t="str">
        <f>VLOOKUP(B7,'пр.взв'!B7:H86,2,FALSE)</f>
        <v>Святский Михаил Владимирович</v>
      </c>
      <c r="D7" s="161" t="str">
        <f>VLOOKUP(B7,'пр.взв'!B7:H86,3,FALSE)</f>
        <v>06.10.96 1</v>
      </c>
      <c r="E7" s="161" t="str">
        <f>VLOOKUP(B7,'пр.взв'!B7:H86,5,FALSE)</f>
        <v>Рязанская Рязань ПР</v>
      </c>
      <c r="F7" s="115"/>
      <c r="G7" s="115"/>
      <c r="H7" s="117"/>
      <c r="I7" s="119"/>
      <c r="K7" s="157">
        <v>15</v>
      </c>
      <c r="L7" s="159" t="str">
        <f>VLOOKUP(K7,'пр.взв'!B7:F86,2,FALSE)</f>
        <v>Ржанов Владимир Анатольевич</v>
      </c>
      <c r="M7" s="159" t="str">
        <f>VLOOKUP(K7,'пр.взв'!B7:H88,3,FALSE)</f>
        <v>09.04.96 кмс</v>
      </c>
      <c r="N7" s="159" t="str">
        <f>VLOOKUP(K7,'пр.взв'!B7:H88,5,FALSE)</f>
        <v>Московская Можайск МО</v>
      </c>
      <c r="O7" s="152"/>
      <c r="P7" s="152"/>
      <c r="Q7" s="154"/>
      <c r="R7" s="155"/>
    </row>
    <row r="8" spans="1:18" ht="13.5" thickBot="1">
      <c r="A8" s="163"/>
      <c r="B8" s="122"/>
      <c r="C8" s="124"/>
      <c r="D8" s="162"/>
      <c r="E8" s="162"/>
      <c r="F8" s="116"/>
      <c r="G8" s="116"/>
      <c r="H8" s="118"/>
      <c r="I8" s="120"/>
      <c r="K8" s="158"/>
      <c r="L8" s="153"/>
      <c r="M8" s="153"/>
      <c r="N8" s="153"/>
      <c r="O8" s="153"/>
      <c r="P8" s="153"/>
      <c r="Q8" s="153"/>
      <c r="R8" s="156"/>
    </row>
    <row r="9" spans="1:18" ht="12.75">
      <c r="A9" s="163"/>
      <c r="B9" s="130">
        <v>8</v>
      </c>
      <c r="C9" s="131" t="str">
        <f>VLOOKUP(B9,'пр.взв'!B7:F876,2,FALSE)</f>
        <v>Умаев Салават Аланович</v>
      </c>
      <c r="D9" s="165" t="str">
        <f>VLOOKUP(B9,'пр.взв'!B7:G89,3,FALSE)</f>
        <v>06.10.96 1</v>
      </c>
      <c r="E9" s="165" t="str">
        <f>VLOOKUP(B9,'пр.взв'!B7:H89,5,FALSE)</f>
        <v>Владимирская Александров</v>
      </c>
      <c r="F9" s="127" t="s">
        <v>143</v>
      </c>
      <c r="G9" s="127"/>
      <c r="H9" s="128"/>
      <c r="I9" s="129"/>
      <c r="K9" s="149"/>
      <c r="L9" s="151" t="e">
        <f>VLOOKUP(K9,'пр.взв'!B7:F86,2,FALSE)</f>
        <v>#N/A</v>
      </c>
      <c r="M9" s="151" t="e">
        <f>VLOOKUP(K9,'пр.взв'!B7:H90,3,FALSE)</f>
        <v>#N/A</v>
      </c>
      <c r="N9" s="151" t="e">
        <f>VLOOKUP(K9,'пр.взв'!B7:H90,5,FALSE)</f>
        <v>#N/A</v>
      </c>
      <c r="O9" s="144" t="s">
        <v>152</v>
      </c>
      <c r="P9" s="144"/>
      <c r="Q9" s="146"/>
      <c r="R9" s="147"/>
    </row>
    <row r="10" spans="1:18" ht="12.75">
      <c r="A10" s="163"/>
      <c r="B10" s="121"/>
      <c r="C10" s="125"/>
      <c r="D10" s="161"/>
      <c r="E10" s="161"/>
      <c r="F10" s="115"/>
      <c r="G10" s="115"/>
      <c r="H10" s="117"/>
      <c r="I10" s="119"/>
      <c r="K10" s="150"/>
      <c r="L10" s="145"/>
      <c r="M10" s="145"/>
      <c r="N10" s="145"/>
      <c r="O10" s="145"/>
      <c r="P10" s="145"/>
      <c r="Q10" s="145"/>
      <c r="R10" s="148"/>
    </row>
    <row r="11" spans="1:18" ht="12.75">
      <c r="A11" s="163"/>
      <c r="B11" s="121"/>
      <c r="C11" s="123"/>
      <c r="D11" s="161"/>
      <c r="E11" s="161"/>
      <c r="F11" s="115"/>
      <c r="G11" s="115"/>
      <c r="H11" s="117"/>
      <c r="I11" s="119"/>
      <c r="K11" s="121"/>
      <c r="L11" s="123"/>
      <c r="M11" s="123"/>
      <c r="N11" s="123"/>
      <c r="O11" s="115"/>
      <c r="P11" s="115"/>
      <c r="Q11" s="117"/>
      <c r="R11" s="119"/>
    </row>
    <row r="12" spans="1:18" ht="13.5" thickBot="1">
      <c r="A12" s="163"/>
      <c r="B12" s="122"/>
      <c r="C12" s="124"/>
      <c r="D12" s="162"/>
      <c r="E12" s="162"/>
      <c r="F12" s="116"/>
      <c r="G12" s="116"/>
      <c r="H12" s="118"/>
      <c r="I12" s="120"/>
      <c r="K12" s="122"/>
      <c r="L12" s="125"/>
      <c r="M12" s="125"/>
      <c r="N12" s="125"/>
      <c r="O12" s="116"/>
      <c r="P12" s="116"/>
      <c r="Q12" s="118"/>
      <c r="R12" s="120"/>
    </row>
    <row r="13" spans="1:18" ht="12.75">
      <c r="A13" s="163"/>
      <c r="B13" s="130"/>
      <c r="C13" s="131"/>
      <c r="D13" s="165"/>
      <c r="E13" s="165"/>
      <c r="F13" s="127"/>
      <c r="G13" s="127"/>
      <c r="H13" s="128"/>
      <c r="I13" s="129"/>
      <c r="K13" s="130"/>
      <c r="L13" s="131"/>
      <c r="M13" s="131"/>
      <c r="N13" s="131"/>
      <c r="O13" s="127"/>
      <c r="P13" s="127"/>
      <c r="Q13" s="128"/>
      <c r="R13" s="129"/>
    </row>
    <row r="14" spans="1:18" ht="12.75">
      <c r="A14" s="163"/>
      <c r="B14" s="121"/>
      <c r="C14" s="125"/>
      <c r="D14" s="161"/>
      <c r="E14" s="161"/>
      <c r="F14" s="115"/>
      <c r="G14" s="115"/>
      <c r="H14" s="117"/>
      <c r="I14" s="119"/>
      <c r="K14" s="121"/>
      <c r="L14" s="125"/>
      <c r="M14" s="125"/>
      <c r="N14" s="125"/>
      <c r="O14" s="115"/>
      <c r="P14" s="115"/>
      <c r="Q14" s="117"/>
      <c r="R14" s="119"/>
    </row>
    <row r="15" spans="1:18" ht="12.75">
      <c r="A15" s="163"/>
      <c r="B15" s="121"/>
      <c r="C15" s="123"/>
      <c r="D15" s="161"/>
      <c r="E15" s="161"/>
      <c r="F15" s="115"/>
      <c r="G15" s="115"/>
      <c r="H15" s="117"/>
      <c r="I15" s="119"/>
      <c r="K15" s="121"/>
      <c r="L15" s="123"/>
      <c r="M15" s="123"/>
      <c r="N15" s="123"/>
      <c r="O15" s="115"/>
      <c r="P15" s="115"/>
      <c r="Q15" s="117"/>
      <c r="R15" s="119"/>
    </row>
    <row r="16" spans="1:18" ht="13.5" thickBot="1">
      <c r="A16" s="163"/>
      <c r="B16" s="122"/>
      <c r="C16" s="124"/>
      <c r="D16" s="162"/>
      <c r="E16" s="162"/>
      <c r="F16" s="116"/>
      <c r="G16" s="116"/>
      <c r="H16" s="118"/>
      <c r="I16" s="120"/>
      <c r="K16" s="122"/>
      <c r="L16" s="125"/>
      <c r="M16" s="125"/>
      <c r="N16" s="125"/>
      <c r="O16" s="116"/>
      <c r="P16" s="116"/>
      <c r="Q16" s="118"/>
      <c r="R16" s="120"/>
    </row>
    <row r="17" spans="1:18" ht="12.75">
      <c r="A17" s="163"/>
      <c r="B17" s="130"/>
      <c r="C17" s="131"/>
      <c r="D17" s="165"/>
      <c r="E17" s="165"/>
      <c r="F17" s="127"/>
      <c r="G17" s="127"/>
      <c r="H17" s="128"/>
      <c r="I17" s="129"/>
      <c r="K17" s="130"/>
      <c r="L17" s="131"/>
      <c r="M17" s="131"/>
      <c r="N17" s="131"/>
      <c r="O17" s="127"/>
      <c r="P17" s="127"/>
      <c r="Q17" s="128"/>
      <c r="R17" s="129"/>
    </row>
    <row r="18" spans="1:18" ht="12.75">
      <c r="A18" s="163"/>
      <c r="B18" s="121"/>
      <c r="C18" s="125"/>
      <c r="D18" s="161"/>
      <c r="E18" s="161"/>
      <c r="F18" s="115"/>
      <c r="G18" s="115"/>
      <c r="H18" s="117"/>
      <c r="I18" s="119"/>
      <c r="K18" s="121"/>
      <c r="L18" s="125"/>
      <c r="M18" s="125"/>
      <c r="N18" s="125"/>
      <c r="O18" s="115"/>
      <c r="P18" s="115"/>
      <c r="Q18" s="117"/>
      <c r="R18" s="119"/>
    </row>
    <row r="19" spans="1:18" ht="12.75">
      <c r="A19" s="163"/>
      <c r="B19" s="121"/>
      <c r="C19" s="123"/>
      <c r="D19" s="161"/>
      <c r="E19" s="161"/>
      <c r="F19" s="115"/>
      <c r="G19" s="115"/>
      <c r="H19" s="117"/>
      <c r="I19" s="119"/>
      <c r="K19" s="121"/>
      <c r="L19" s="123"/>
      <c r="M19" s="123"/>
      <c r="N19" s="123"/>
      <c r="O19" s="115"/>
      <c r="P19" s="115"/>
      <c r="Q19" s="117"/>
      <c r="R19" s="119"/>
    </row>
    <row r="20" spans="1:18" ht="13.5" thickBot="1">
      <c r="A20" s="163"/>
      <c r="B20" s="122"/>
      <c r="C20" s="124"/>
      <c r="D20" s="162"/>
      <c r="E20" s="162"/>
      <c r="F20" s="116"/>
      <c r="G20" s="116"/>
      <c r="H20" s="118"/>
      <c r="I20" s="120"/>
      <c r="K20" s="122"/>
      <c r="L20" s="124"/>
      <c r="M20" s="124"/>
      <c r="N20" s="124"/>
      <c r="O20" s="116"/>
      <c r="P20" s="116"/>
      <c r="Q20" s="118"/>
      <c r="R20" s="120"/>
    </row>
    <row r="21" spans="1:18" ht="12.75">
      <c r="A21" s="164"/>
      <c r="B21" s="76"/>
      <c r="C21" s="77" t="e">
        <f>VLOOKUP(B21,'пр.взв'!B7:F86,2,FALSE)</f>
        <v>#N/A</v>
      </c>
      <c r="D21" s="77" t="e">
        <f>VLOOKUP(B21,'пр.взв'!B3:G101,3,FALSE)</f>
        <v>#N/A</v>
      </c>
      <c r="E21" s="77" t="e">
        <f>VLOOKUP(B21,'пр.взв'!B2:H101,5,FALSE)</f>
        <v>#N/A</v>
      </c>
      <c r="F21" s="78"/>
      <c r="G21" s="78"/>
      <c r="H21" s="76"/>
      <c r="I21" s="76"/>
      <c r="J21" s="75"/>
      <c r="K21" s="76"/>
      <c r="L21" s="77" t="e">
        <f>VLOOKUP(K21,'пр.взв'!B7:F86,2,FALSE)</f>
        <v>#N/A</v>
      </c>
      <c r="M21" s="77" t="e">
        <f>VLOOKUP(K21,'пр.взв'!B3:H102,3,FALSE)</f>
        <v>#N/A</v>
      </c>
      <c r="N21" s="77" t="e">
        <f>VLOOKUP(K21,'пр.взв'!B3:H102,5,FALSE)</f>
        <v>#N/A</v>
      </c>
      <c r="O21" s="78"/>
      <c r="P21" s="78"/>
      <c r="Q21" s="76"/>
      <c r="R21" s="76"/>
    </row>
    <row r="22" spans="1:18" ht="13.5" thickBot="1">
      <c r="A22" s="164"/>
      <c r="B22" s="14" t="s">
        <v>0</v>
      </c>
      <c r="C22" s="14" t="s">
        <v>139</v>
      </c>
      <c r="D22" s="14"/>
      <c r="E22" s="14"/>
      <c r="F22" s="34" t="s">
        <v>141</v>
      </c>
      <c r="G22" s="14"/>
      <c r="H22" s="14"/>
      <c r="I22" s="14"/>
      <c r="K22" s="1" t="s">
        <v>33</v>
      </c>
      <c r="L22" s="1" t="s">
        <v>140</v>
      </c>
      <c r="M22" s="1"/>
      <c r="N22" s="1"/>
      <c r="O22" s="34" t="s">
        <v>141</v>
      </c>
      <c r="P22" s="1"/>
      <c r="Q22" s="1"/>
      <c r="R22" s="1"/>
    </row>
    <row r="23" spans="1:18" ht="12.75">
      <c r="A23" s="164"/>
      <c r="B23" s="173" t="s">
        <v>4</v>
      </c>
      <c r="C23" s="168" t="s">
        <v>2</v>
      </c>
      <c r="D23" s="166" t="s">
        <v>23</v>
      </c>
      <c r="E23" s="168" t="s">
        <v>24</v>
      </c>
      <c r="F23" s="168" t="s">
        <v>25</v>
      </c>
      <c r="G23" s="166" t="s">
        <v>26</v>
      </c>
      <c r="H23" s="168" t="s">
        <v>27</v>
      </c>
      <c r="I23" s="170" t="s">
        <v>28</v>
      </c>
      <c r="K23" s="142" t="s">
        <v>4</v>
      </c>
      <c r="L23" s="136" t="s">
        <v>2</v>
      </c>
      <c r="M23" s="138" t="s">
        <v>23</v>
      </c>
      <c r="N23" s="136" t="s">
        <v>24</v>
      </c>
      <c r="O23" s="136" t="s">
        <v>25</v>
      </c>
      <c r="P23" s="138" t="s">
        <v>26</v>
      </c>
      <c r="Q23" s="136" t="s">
        <v>27</v>
      </c>
      <c r="R23" s="140" t="s">
        <v>28</v>
      </c>
    </row>
    <row r="24" spans="1:18" ht="13.5" thickBot="1">
      <c r="A24" s="164"/>
      <c r="B24" s="174"/>
      <c r="C24" s="169"/>
      <c r="D24" s="167"/>
      <c r="E24" s="169"/>
      <c r="F24" s="169"/>
      <c r="G24" s="167"/>
      <c r="H24" s="169"/>
      <c r="I24" s="171"/>
      <c r="K24" s="143"/>
      <c r="L24" s="137"/>
      <c r="M24" s="139"/>
      <c r="N24" s="137"/>
      <c r="O24" s="137"/>
      <c r="P24" s="139"/>
      <c r="Q24" s="137"/>
      <c r="R24" s="141"/>
    </row>
    <row r="25" spans="1:18" ht="12.75">
      <c r="A25" s="163"/>
      <c r="B25" s="135">
        <v>1</v>
      </c>
      <c r="C25" s="123" t="str">
        <f>VLOOKUP(B25,'пр.взв'!B7:F86,2,FALSE)</f>
        <v>Хафизов Дамир Вамилевич</v>
      </c>
      <c r="D25" s="172" t="str">
        <f>VLOOKUP(B25,'пр.взв'!B7:G105,3,FALSE)</f>
        <v>10.10.97 1</v>
      </c>
      <c r="E25" s="172" t="str">
        <f>VLOOKUP(B25,'пр.взв'!B2:H105,5,FALSE)</f>
        <v>Владимирская Владимир</v>
      </c>
      <c r="F25" s="132"/>
      <c r="G25" s="132"/>
      <c r="H25" s="133"/>
      <c r="I25" s="134"/>
      <c r="K25" s="135">
        <v>9</v>
      </c>
      <c r="L25" s="123" t="str">
        <f>VLOOKUP(K25,'пр.взв'!B7:F86,2,FALSE)</f>
        <v>Аскеров Гасан Меджид оглы</v>
      </c>
      <c r="M25" s="123" t="str">
        <f>VLOOKUP(K25,'пр.взв'!B2:H106,3,FALSE)</f>
        <v>13.08.97 1</v>
      </c>
      <c r="N25" s="123" t="str">
        <f>VLOOKUP(K25,'пр.взв'!B7:H106,5,FALSE)</f>
        <v>Рязанская Рязань ПР</v>
      </c>
      <c r="O25" s="132"/>
      <c r="P25" s="132"/>
      <c r="Q25" s="133"/>
      <c r="R25" s="134"/>
    </row>
    <row r="26" spans="1:18" ht="12.75">
      <c r="A26" s="163"/>
      <c r="B26" s="121"/>
      <c r="C26" s="125"/>
      <c r="D26" s="161"/>
      <c r="E26" s="161"/>
      <c r="F26" s="115"/>
      <c r="G26" s="115"/>
      <c r="H26" s="117"/>
      <c r="I26" s="119"/>
      <c r="K26" s="121"/>
      <c r="L26" s="125"/>
      <c r="M26" s="125"/>
      <c r="N26" s="125"/>
      <c r="O26" s="115"/>
      <c r="P26" s="115"/>
      <c r="Q26" s="117"/>
      <c r="R26" s="119"/>
    </row>
    <row r="27" spans="1:18" ht="12.75">
      <c r="A27" s="163"/>
      <c r="B27" s="121">
        <v>3</v>
      </c>
      <c r="C27" s="123" t="str">
        <f>VLOOKUP(B27,'пр.взв'!B7:F86,2,FALSE)</f>
        <v>Масленников Николай Александрович</v>
      </c>
      <c r="D27" s="161" t="str">
        <f>VLOOKUP(B27,'пр.взв'!B7:H106,3,FALSE)</f>
        <v>18.09.97 1</v>
      </c>
      <c r="E27" s="161" t="str">
        <f>VLOOKUP(B27,'пр.взв'!B2:H106,5,FALSE)</f>
        <v>Московская Пушкино МО</v>
      </c>
      <c r="F27" s="115"/>
      <c r="G27" s="115"/>
      <c r="H27" s="117"/>
      <c r="I27" s="119"/>
      <c r="K27" s="121">
        <v>11</v>
      </c>
      <c r="L27" s="123" t="str">
        <f>VLOOKUP(K27,'пр.взв'!B7:F86,2,FALSE)</f>
        <v>Стариков Михаил Геннадьевич</v>
      </c>
      <c r="M27" s="123" t="str">
        <f>VLOOKUP(K27,'пр.взв'!B2:H108,3,FALSE)</f>
        <v>07.10.96 1</v>
      </c>
      <c r="N27" s="123" t="str">
        <f>VLOOKUP(K27,'пр.взв'!B7:H108,5,FALSE)</f>
        <v>Владимтрская Владимир</v>
      </c>
      <c r="O27" s="115"/>
      <c r="P27" s="115"/>
      <c r="Q27" s="117"/>
      <c r="R27" s="119"/>
    </row>
    <row r="28" spans="1:18" ht="13.5" thickBot="1">
      <c r="A28" s="163"/>
      <c r="B28" s="122"/>
      <c r="C28" s="124"/>
      <c r="D28" s="162"/>
      <c r="E28" s="162"/>
      <c r="F28" s="116"/>
      <c r="G28" s="116"/>
      <c r="H28" s="118"/>
      <c r="I28" s="120"/>
      <c r="K28" s="122"/>
      <c r="L28" s="125"/>
      <c r="M28" s="125"/>
      <c r="N28" s="125"/>
      <c r="O28" s="116"/>
      <c r="P28" s="116"/>
      <c r="Q28" s="118"/>
      <c r="R28" s="120"/>
    </row>
    <row r="29" spans="1:18" ht="12.75">
      <c r="A29" s="163"/>
      <c r="B29" s="130">
        <v>2</v>
      </c>
      <c r="C29" s="131" t="str">
        <f>VLOOKUP(B29,'пр.взв'!B7:F86,2,FALSE)</f>
        <v>Иванов Максим Сергеевич</v>
      </c>
      <c r="D29" s="165" t="str">
        <f>VLOOKUP(B29,'пр.взв'!B3:G109,3,FALSE)</f>
        <v>27.05.96 кмс</v>
      </c>
      <c r="E29" s="165" t="str">
        <f>VLOOKUP(B29,'пр.взв'!B2:H109,5,FALSE)</f>
        <v>Рязанская Рязань ПР</v>
      </c>
      <c r="F29" s="127"/>
      <c r="G29" s="127"/>
      <c r="H29" s="128"/>
      <c r="I29" s="129"/>
      <c r="K29" s="130">
        <v>10</v>
      </c>
      <c r="L29" s="131" t="str">
        <f>VLOOKUP(K29,'пр.взв'!B7:F86,2,FALSE)</f>
        <v>Янин Александр Дмитриевич</v>
      </c>
      <c r="M29" s="131" t="str">
        <f>VLOOKUP(K29,'пр.взв'!B3:H110,3,FALSE)</f>
        <v>06.04.97 1</v>
      </c>
      <c r="N29" s="131" t="str">
        <f>VLOOKUP(K29,'пр.взв'!B3:H110,5,FALSE)</f>
        <v>Московская Дмитров МО</v>
      </c>
      <c r="O29" s="127"/>
      <c r="P29" s="127"/>
      <c r="Q29" s="128"/>
      <c r="R29" s="129"/>
    </row>
    <row r="30" spans="1:18" ht="12.75">
      <c r="A30" s="163"/>
      <c r="B30" s="121"/>
      <c r="C30" s="125"/>
      <c r="D30" s="161"/>
      <c r="E30" s="161"/>
      <c r="F30" s="115"/>
      <c r="G30" s="115"/>
      <c r="H30" s="117"/>
      <c r="I30" s="119"/>
      <c r="K30" s="121"/>
      <c r="L30" s="125"/>
      <c r="M30" s="125"/>
      <c r="N30" s="125"/>
      <c r="O30" s="115"/>
      <c r="P30" s="115"/>
      <c r="Q30" s="117"/>
      <c r="R30" s="119"/>
    </row>
    <row r="31" spans="1:18" ht="12.75">
      <c r="A31" s="163"/>
      <c r="B31" s="121">
        <v>4</v>
      </c>
      <c r="C31" s="123" t="str">
        <f>VLOOKUP(B31,'пр.взв'!B7:F86,2,FALSE)</f>
        <v>Шариков Никита Владиславович</v>
      </c>
      <c r="D31" s="161" t="str">
        <f>VLOOKUP(B31,'пр.взв'!B3:H110,3,FALSE)</f>
        <v>16.11.97 1</v>
      </c>
      <c r="E31" s="161" t="str">
        <f>VLOOKUP(B31,'пр.взв'!B3:H110,5,FALSE)</f>
        <v>Калужская Обнинск МО</v>
      </c>
      <c r="F31" s="115"/>
      <c r="G31" s="115"/>
      <c r="H31" s="117"/>
      <c r="I31" s="119"/>
      <c r="K31" s="121">
        <v>12</v>
      </c>
      <c r="L31" s="123" t="str">
        <f>VLOOKUP(K31,'пр.взв'!B7:F86,2,FALSE)</f>
        <v>Лупов Виктор Вадимович</v>
      </c>
      <c r="M31" s="123" t="str">
        <f>VLOOKUP(K31,'пр.взв'!B3:H112,3,FALSE)</f>
        <v>02.04.97 1</v>
      </c>
      <c r="N31" s="123" t="str">
        <f>VLOOKUP(K31,'пр.взв'!B3:H112,5,FALSE)</f>
        <v>Рязанская Рязань ПР</v>
      </c>
      <c r="O31" s="115"/>
      <c r="P31" s="115"/>
      <c r="Q31" s="117"/>
      <c r="R31" s="119"/>
    </row>
    <row r="32" spans="1:18" ht="13.5" thickBot="1">
      <c r="A32" s="163"/>
      <c r="B32" s="122"/>
      <c r="C32" s="124"/>
      <c r="D32" s="162"/>
      <c r="E32" s="162"/>
      <c r="F32" s="116"/>
      <c r="G32" s="116"/>
      <c r="H32" s="118"/>
      <c r="I32" s="120"/>
      <c r="K32" s="122"/>
      <c r="L32" s="125"/>
      <c r="M32" s="125"/>
      <c r="N32" s="125"/>
      <c r="O32" s="116"/>
      <c r="P32" s="116"/>
      <c r="Q32" s="118"/>
      <c r="R32" s="120"/>
    </row>
    <row r="33" spans="1:18" ht="12.75">
      <c r="A33" s="163"/>
      <c r="B33" s="130">
        <v>5</v>
      </c>
      <c r="C33" s="131" t="str">
        <f>VLOOKUP(B33,'пр.взв'!B7:F86,2,FALSE)</f>
        <v>Глумов Александр александрович</v>
      </c>
      <c r="D33" s="165" t="str">
        <f>VLOOKUP(B33,'пр.взв'!B5:G113,3,FALSE)</f>
        <v>04.06.97 2</v>
      </c>
      <c r="E33" s="165" t="str">
        <f>VLOOKUP(B33,'пр.взв'!B3:H113,5,FALSE)</f>
        <v>Липецкая  Елец ЛОК</v>
      </c>
      <c r="F33" s="127"/>
      <c r="G33" s="127"/>
      <c r="H33" s="128"/>
      <c r="I33" s="129"/>
      <c r="K33" s="130">
        <v>13</v>
      </c>
      <c r="L33" s="131" t="str">
        <f>VLOOKUP(K33,'пр.взв'!B7:F86,2,FALSE)</f>
        <v>Лопаткин евгений Алексеевич</v>
      </c>
      <c r="M33" s="131" t="str">
        <f>VLOOKUP(K33,'пр.взв'!B3:H114,3,FALSE)</f>
        <v>07.09.97 1</v>
      </c>
      <c r="N33" s="131" t="str">
        <f>VLOOKUP(K33,'пр.взв'!B3:H114,5,FALSE)</f>
        <v>Ярославская Гаврилов-Яр МО</v>
      </c>
      <c r="O33" s="127"/>
      <c r="P33" s="127"/>
      <c r="Q33" s="128"/>
      <c r="R33" s="129"/>
    </row>
    <row r="34" spans="1:18" ht="12.75">
      <c r="A34" s="163"/>
      <c r="B34" s="121"/>
      <c r="C34" s="125"/>
      <c r="D34" s="161"/>
      <c r="E34" s="161"/>
      <c r="F34" s="115"/>
      <c r="G34" s="115"/>
      <c r="H34" s="117"/>
      <c r="I34" s="119"/>
      <c r="K34" s="121"/>
      <c r="L34" s="125"/>
      <c r="M34" s="125"/>
      <c r="N34" s="125"/>
      <c r="O34" s="115"/>
      <c r="P34" s="115"/>
      <c r="Q34" s="117"/>
      <c r="R34" s="119"/>
    </row>
    <row r="35" spans="1:18" ht="12.75">
      <c r="A35" s="163"/>
      <c r="B35" s="121">
        <v>7</v>
      </c>
      <c r="C35" s="123" t="str">
        <f>VLOOKUP(B35,'пр.взв'!B7:F86,2,FALSE)</f>
        <v>Святский Михаил Владимирович</v>
      </c>
      <c r="D35" s="161" t="str">
        <f>VLOOKUP(B35,'пр.взв'!B5:H114,3,FALSE)</f>
        <v>06.10.96 1</v>
      </c>
      <c r="E35" s="161" t="str">
        <f>VLOOKUP(B35,'пр.взв'!B3:H114,5,FALSE)</f>
        <v>Рязанская Рязань ПР</v>
      </c>
      <c r="F35" s="115"/>
      <c r="G35" s="115"/>
      <c r="H35" s="117"/>
      <c r="I35" s="119"/>
      <c r="K35" s="121">
        <v>15</v>
      </c>
      <c r="L35" s="123" t="str">
        <f>VLOOKUP(K35,'пр.взв'!B7:F86,2,FALSE)</f>
        <v>Ржанов Владимир Анатольевич</v>
      </c>
      <c r="M35" s="123" t="str">
        <f>VLOOKUP(K35,'пр.взв'!B3:H116,3,FALSE)</f>
        <v>09.04.96 кмс</v>
      </c>
      <c r="N35" s="123" t="str">
        <f>VLOOKUP(K35,'пр.взв'!B3:H116,5,FALSE)</f>
        <v>Московская Можайск МО</v>
      </c>
      <c r="O35" s="115"/>
      <c r="P35" s="115"/>
      <c r="Q35" s="117"/>
      <c r="R35" s="119"/>
    </row>
    <row r="36" spans="1:18" ht="13.5" thickBot="1">
      <c r="A36" s="163"/>
      <c r="B36" s="122"/>
      <c r="C36" s="124"/>
      <c r="D36" s="162"/>
      <c r="E36" s="162"/>
      <c r="F36" s="116"/>
      <c r="G36" s="116"/>
      <c r="H36" s="118"/>
      <c r="I36" s="120"/>
      <c r="K36" s="122"/>
      <c r="L36" s="125"/>
      <c r="M36" s="125"/>
      <c r="N36" s="125"/>
      <c r="O36" s="116"/>
      <c r="P36" s="116"/>
      <c r="Q36" s="118"/>
      <c r="R36" s="120"/>
    </row>
    <row r="37" spans="1:18" ht="12.75">
      <c r="A37" s="163"/>
      <c r="B37" s="130">
        <v>6</v>
      </c>
      <c r="C37" s="131" t="str">
        <f>VLOOKUP(B37,'пр.взв'!B7:F86,2,FALSE)</f>
        <v>Рудик Станислав Евгеньевич</v>
      </c>
      <c r="D37" s="165" t="str">
        <f>VLOOKUP(B37,'пр.взв'!B3:G117,3,FALSE)</f>
        <v>15.07.97 2</v>
      </c>
      <c r="E37" s="165" t="str">
        <f>VLOOKUP(B37,'пр.взв'!B7:H117,5,FALSE)</f>
        <v>Моковская Дзержинский МО</v>
      </c>
      <c r="F37" s="127"/>
      <c r="G37" s="127"/>
      <c r="H37" s="128"/>
      <c r="I37" s="129"/>
      <c r="K37" s="130">
        <v>14</v>
      </c>
      <c r="L37" s="131" t="str">
        <f>VLOOKUP(K37,'пр.взв'!B7:F86,2,FALSE)</f>
        <v>Коростелев Роман Александрович</v>
      </c>
      <c r="M37" s="131" t="str">
        <f>VLOOKUP(K37,'пр.взв'!B3:H118,3,FALSE)</f>
        <v>14.05.97 1</v>
      </c>
      <c r="N37" s="131" t="str">
        <f>VLOOKUP(K37,'пр.взв'!B3:H118,5,FALSE)</f>
        <v>Тамбовская Староюрцево МО</v>
      </c>
      <c r="O37" s="127"/>
      <c r="P37" s="127"/>
      <c r="Q37" s="128"/>
      <c r="R37" s="129"/>
    </row>
    <row r="38" spans="1:18" ht="12.75">
      <c r="A38" s="163"/>
      <c r="B38" s="121"/>
      <c r="C38" s="125"/>
      <c r="D38" s="161"/>
      <c r="E38" s="161"/>
      <c r="F38" s="115"/>
      <c r="G38" s="115"/>
      <c r="H38" s="117"/>
      <c r="I38" s="119"/>
      <c r="K38" s="121"/>
      <c r="L38" s="125"/>
      <c r="M38" s="125"/>
      <c r="N38" s="125"/>
      <c r="O38" s="115"/>
      <c r="P38" s="115"/>
      <c r="Q38" s="117"/>
      <c r="R38" s="119"/>
    </row>
    <row r="39" spans="1:18" ht="12.75">
      <c r="A39" s="163"/>
      <c r="B39" s="121">
        <v>8</v>
      </c>
      <c r="C39" s="123" t="str">
        <f>VLOOKUP(B39,'пр.взв'!B7:F86,2,FALSE)</f>
        <v>Умаев Салават Аланович</v>
      </c>
      <c r="D39" s="161" t="str">
        <f>VLOOKUP(B39,'пр.взв'!B3:H118,3,FALSE)</f>
        <v>06.10.96 1</v>
      </c>
      <c r="E39" s="161" t="str">
        <f>VLOOKUP(B39,'пр.взв'!B3:H118,5,FALSE)</f>
        <v>Владимирская Александров</v>
      </c>
      <c r="F39" s="115"/>
      <c r="G39" s="115"/>
      <c r="H39" s="117"/>
      <c r="I39" s="119"/>
      <c r="K39" s="121">
        <v>16</v>
      </c>
      <c r="L39" s="123" t="str">
        <f>VLOOKUP(K39,'пр.взв'!B7:F86,2,FALSE)</f>
        <v>Скотников Максим Александрович</v>
      </c>
      <c r="M39" s="123" t="str">
        <f>VLOOKUP(K39,'пр.взв'!B3:H120,3,FALSE)</f>
        <v>14.07.95 1</v>
      </c>
      <c r="N39" s="123" t="str">
        <f>VLOOKUP(K39,'пр.взв'!B3:H120,5,FALSE)</f>
        <v>Владимирская Юрьев-Польский</v>
      </c>
      <c r="O39" s="115"/>
      <c r="P39" s="115"/>
      <c r="Q39" s="117"/>
      <c r="R39" s="119"/>
    </row>
    <row r="40" spans="1:18" ht="13.5" thickBot="1">
      <c r="A40" s="163"/>
      <c r="B40" s="122"/>
      <c r="C40" s="124"/>
      <c r="D40" s="162"/>
      <c r="E40" s="162"/>
      <c r="F40" s="116"/>
      <c r="G40" s="116"/>
      <c r="H40" s="118"/>
      <c r="I40" s="120"/>
      <c r="K40" s="122"/>
      <c r="L40" s="125"/>
      <c r="M40" s="125"/>
      <c r="N40" s="125"/>
      <c r="O40" s="116"/>
      <c r="P40" s="116"/>
      <c r="Q40" s="118"/>
      <c r="R40" s="120"/>
    </row>
    <row r="41" spans="1:18" ht="12.75">
      <c r="A41" s="163"/>
      <c r="B41" s="130"/>
      <c r="C41" s="131" t="e">
        <f>VLOOKUP(B41,'пр.взв'!B7:F86,2,FALSE)</f>
        <v>#N/A</v>
      </c>
      <c r="D41" s="165" t="e">
        <f>VLOOKUP(B41,'пр.взв'!B3:G121,3,FALSE)</f>
        <v>#N/A</v>
      </c>
      <c r="E41" s="165" t="e">
        <f>VLOOKUP(B41,'пр.взв'!B4:H121,5,FALSE)</f>
        <v>#N/A</v>
      </c>
      <c r="F41" s="127"/>
      <c r="G41" s="127"/>
      <c r="H41" s="128"/>
      <c r="I41" s="129"/>
      <c r="K41" s="130"/>
      <c r="L41" s="131" t="e">
        <f>VLOOKUP(K41,'пр.взв'!B7:F86,2,FALSE)</f>
        <v>#N/A</v>
      </c>
      <c r="M41" s="131" t="e">
        <f>VLOOKUP(K41,'пр.взв'!B4:H122,3,FALSE)</f>
        <v>#N/A</v>
      </c>
      <c r="N41" s="131" t="e">
        <f>VLOOKUP(K41,'пр.взв'!B4:H122,5,FALSE)</f>
        <v>#N/A</v>
      </c>
      <c r="O41" s="127"/>
      <c r="P41" s="127"/>
      <c r="Q41" s="128"/>
      <c r="R41" s="129"/>
    </row>
    <row r="42" spans="1:18" ht="12.75">
      <c r="A42" s="163"/>
      <c r="B42" s="121"/>
      <c r="C42" s="125"/>
      <c r="D42" s="161"/>
      <c r="E42" s="161"/>
      <c r="F42" s="115"/>
      <c r="G42" s="115"/>
      <c r="H42" s="117"/>
      <c r="I42" s="119"/>
      <c r="K42" s="121"/>
      <c r="L42" s="125"/>
      <c r="M42" s="125"/>
      <c r="N42" s="125"/>
      <c r="O42" s="115"/>
      <c r="P42" s="115"/>
      <c r="Q42" s="117"/>
      <c r="R42" s="119"/>
    </row>
    <row r="43" spans="1:18" ht="12.75">
      <c r="A43" s="163"/>
      <c r="B43" s="121"/>
      <c r="C43" s="123" t="e">
        <f>VLOOKUP(B43,'пр.взв'!B7:F86,2,FALSE)</f>
        <v>#N/A</v>
      </c>
      <c r="D43" s="161" t="e">
        <f>VLOOKUP(B43,'пр.взв'!B3:H122,3,FALSE)</f>
        <v>#N/A</v>
      </c>
      <c r="E43" s="161" t="e">
        <f>VLOOKUP(B43,'пр.взв'!B4:H122,5,FALSE)</f>
        <v>#N/A</v>
      </c>
      <c r="F43" s="115"/>
      <c r="G43" s="115"/>
      <c r="H43" s="117"/>
      <c r="I43" s="119"/>
      <c r="K43" s="121"/>
      <c r="L43" s="123" t="e">
        <f>VLOOKUP(K43,'пр.взв'!B7:G86,2,FALSE)</f>
        <v>#N/A</v>
      </c>
      <c r="M43" s="123" t="e">
        <f>VLOOKUP(K43,'пр.взв'!B4:H124,3,FALSE)</f>
        <v>#N/A</v>
      </c>
      <c r="N43" s="123" t="e">
        <f>VLOOKUP(K43,'пр.взв'!B4:H124,5,FALSE)</f>
        <v>#N/A</v>
      </c>
      <c r="O43" s="115"/>
      <c r="P43" s="115"/>
      <c r="Q43" s="117"/>
      <c r="R43" s="119"/>
    </row>
    <row r="44" spans="1:18" ht="13.5" thickBot="1">
      <c r="A44" s="163"/>
      <c r="B44" s="122"/>
      <c r="C44" s="124"/>
      <c r="D44" s="162"/>
      <c r="E44" s="162"/>
      <c r="F44" s="116"/>
      <c r="G44" s="116"/>
      <c r="H44" s="118"/>
      <c r="I44" s="120"/>
      <c r="K44" s="122"/>
      <c r="L44" s="125"/>
      <c r="M44" s="125"/>
      <c r="N44" s="125"/>
      <c r="O44" s="116"/>
      <c r="P44" s="116"/>
      <c r="Q44" s="118"/>
      <c r="R44" s="120"/>
    </row>
    <row r="45" spans="1:18" ht="12.75">
      <c r="A45" s="163"/>
      <c r="B45" s="130"/>
      <c r="C45" s="131" t="e">
        <f>VLOOKUP(B45,'пр.взв'!B7:F86,2,FALSE)</f>
        <v>#N/A</v>
      </c>
      <c r="D45" s="165" t="e">
        <f>VLOOKUP(B45,'пр.взв'!B7:G125,3,FALSE)</f>
        <v>#N/A</v>
      </c>
      <c r="E45" s="165" t="e">
        <f>VLOOKUP(B45,'пр.взв'!B4:H125,5,FALSE)</f>
        <v>#N/A</v>
      </c>
      <c r="F45" s="127"/>
      <c r="G45" s="127"/>
      <c r="H45" s="128"/>
      <c r="I45" s="129"/>
      <c r="K45" s="130"/>
      <c r="L45" s="131" t="e">
        <f>VLOOKUP(K45,'пр.взв'!B7:F86,2,FALSE)</f>
        <v>#N/A</v>
      </c>
      <c r="M45" s="131" t="e">
        <f>VLOOKUP(K45,'пр.взв'!B4:H126,3,FALSE)</f>
        <v>#N/A</v>
      </c>
      <c r="N45" s="131" t="e">
        <f>VLOOKUP(K45,'пр.взв'!B4:H126,5,FALSE)</f>
        <v>#N/A</v>
      </c>
      <c r="O45" s="127"/>
      <c r="P45" s="127"/>
      <c r="Q45" s="128"/>
      <c r="R45" s="129"/>
    </row>
    <row r="46" spans="1:18" ht="12.75">
      <c r="A46" s="163"/>
      <c r="B46" s="121"/>
      <c r="C46" s="125"/>
      <c r="D46" s="161"/>
      <c r="E46" s="161"/>
      <c r="F46" s="115"/>
      <c r="G46" s="115"/>
      <c r="H46" s="117"/>
      <c r="I46" s="119"/>
      <c r="K46" s="121"/>
      <c r="L46" s="125"/>
      <c r="M46" s="125"/>
      <c r="N46" s="125"/>
      <c r="O46" s="115"/>
      <c r="P46" s="115"/>
      <c r="Q46" s="117"/>
      <c r="R46" s="119"/>
    </row>
    <row r="47" spans="1:18" ht="12.75">
      <c r="A47" s="163"/>
      <c r="B47" s="121"/>
      <c r="C47" s="123" t="e">
        <f>VLOOKUP(B47,'пр.взв'!B7:F86,2,FALSE)</f>
        <v>#N/A</v>
      </c>
      <c r="D47" s="161" t="e">
        <f>VLOOKUP(B47,'пр.взв'!B7:H126,3,FALSE)</f>
        <v>#N/A</v>
      </c>
      <c r="E47" s="161" t="e">
        <f>VLOOKUP(B47,'пр.взв'!B4:H126,5,FALSE)</f>
        <v>#N/A</v>
      </c>
      <c r="F47" s="115"/>
      <c r="G47" s="115"/>
      <c r="H47" s="117"/>
      <c r="I47" s="119"/>
      <c r="K47" s="121"/>
      <c r="L47" s="123" t="e">
        <f>VLOOKUP(K47,'пр.взв'!B7:F86,2,FALSE)</f>
        <v>#N/A</v>
      </c>
      <c r="M47" s="123" t="e">
        <f>VLOOKUP(K47,'пр.взв'!B4:H128,3,FALSE)</f>
        <v>#N/A</v>
      </c>
      <c r="N47" s="123" t="e">
        <f>VLOOKUP(K47,'пр.взв'!B4:H128,5,FALSE)</f>
        <v>#N/A</v>
      </c>
      <c r="O47" s="115"/>
      <c r="P47" s="115"/>
      <c r="Q47" s="117"/>
      <c r="R47" s="119"/>
    </row>
    <row r="48" spans="1:18" ht="13.5" thickBot="1">
      <c r="A48" s="163"/>
      <c r="B48" s="122"/>
      <c r="C48" s="124"/>
      <c r="D48" s="162"/>
      <c r="E48" s="162"/>
      <c r="F48" s="116"/>
      <c r="G48" s="116"/>
      <c r="H48" s="118"/>
      <c r="I48" s="120"/>
      <c r="K48" s="122"/>
      <c r="L48" s="125"/>
      <c r="M48" s="125"/>
      <c r="N48" s="125"/>
      <c r="O48" s="116"/>
      <c r="P48" s="116"/>
      <c r="Q48" s="118"/>
      <c r="R48" s="120"/>
    </row>
    <row r="49" spans="1:18" ht="12.75">
      <c r="A49" s="163"/>
      <c r="B49" s="130"/>
      <c r="C49" s="131" t="e">
        <f>VLOOKUP(B49,'пр.взв'!B3:F86,2,FALSE)</f>
        <v>#N/A</v>
      </c>
      <c r="D49" s="165" t="e">
        <f>VLOOKUP(B49,'пр.взв'!B5:G129,3,FALSE)</f>
        <v>#N/A</v>
      </c>
      <c r="E49" s="165" t="e">
        <f>VLOOKUP(B49,'пр.взв'!B4:H129,5,FALSE)</f>
        <v>#N/A</v>
      </c>
      <c r="F49" s="127"/>
      <c r="G49" s="127"/>
      <c r="H49" s="128"/>
      <c r="I49" s="129"/>
      <c r="K49" s="130"/>
      <c r="L49" s="131" t="e">
        <f>VLOOKUP(K49,'пр.взв'!B7:F86,2,FALSE)</f>
        <v>#N/A</v>
      </c>
      <c r="M49" s="131" t="e">
        <f>VLOOKUP(K49,'пр.взв'!B5:H130,3,FALSE)</f>
        <v>#N/A</v>
      </c>
      <c r="N49" s="131" t="e">
        <f>VLOOKUP(K49,'пр.взв'!B5:H130,5,FALSE)</f>
        <v>#N/A</v>
      </c>
      <c r="O49" s="127"/>
      <c r="P49" s="127"/>
      <c r="Q49" s="128"/>
      <c r="R49" s="129"/>
    </row>
    <row r="50" spans="1:18" ht="12.75">
      <c r="A50" s="163"/>
      <c r="B50" s="121"/>
      <c r="C50" s="125"/>
      <c r="D50" s="161"/>
      <c r="E50" s="161"/>
      <c r="F50" s="115"/>
      <c r="G50" s="115"/>
      <c r="H50" s="117"/>
      <c r="I50" s="119"/>
      <c r="K50" s="121"/>
      <c r="L50" s="125"/>
      <c r="M50" s="125"/>
      <c r="N50" s="125"/>
      <c r="O50" s="115"/>
      <c r="P50" s="115"/>
      <c r="Q50" s="117"/>
      <c r="R50" s="119"/>
    </row>
    <row r="51" spans="1:18" ht="12.75">
      <c r="A51" s="163"/>
      <c r="B51" s="121"/>
      <c r="C51" s="123" t="e">
        <f>VLOOKUP(B51,'пр.взв'!B7:F86,2,FALSE)</f>
        <v>#N/A</v>
      </c>
      <c r="D51" s="161" t="e">
        <f>VLOOKUP(B51,'пр.взв'!B5:H130,3,FALSE)</f>
        <v>#N/A</v>
      </c>
      <c r="E51" s="161" t="e">
        <f>VLOOKUP(B51,'пр.взв'!B5:H130,,FALSE)</f>
        <v>#N/A</v>
      </c>
      <c r="F51" s="115"/>
      <c r="G51" s="115"/>
      <c r="H51" s="117"/>
      <c r="I51" s="119"/>
      <c r="K51" s="121"/>
      <c r="L51" s="123" t="e">
        <f>VLOOKUP(K51,'пр.взв'!B7:F86,2,FALSE)</f>
        <v>#N/A</v>
      </c>
      <c r="M51" s="123" t="e">
        <f>VLOOKUP(K51,'пр.взв'!B5:H132,3,FALSE)</f>
        <v>#N/A</v>
      </c>
      <c r="N51" s="123" t="e">
        <f>VLOOKUP(K51,'пр.взв'!B5:H132,5,FALSE)</f>
        <v>#N/A</v>
      </c>
      <c r="O51" s="115"/>
      <c r="P51" s="115"/>
      <c r="Q51" s="117"/>
      <c r="R51" s="119"/>
    </row>
    <row r="52" spans="1:18" ht="13.5" thickBot="1">
      <c r="A52" s="163"/>
      <c r="B52" s="122"/>
      <c r="C52" s="124"/>
      <c r="D52" s="162"/>
      <c r="E52" s="162"/>
      <c r="F52" s="116"/>
      <c r="G52" s="116"/>
      <c r="H52" s="118"/>
      <c r="I52" s="120"/>
      <c r="K52" s="122"/>
      <c r="L52" s="125"/>
      <c r="M52" s="125"/>
      <c r="N52" s="125"/>
      <c r="O52" s="116"/>
      <c r="P52" s="116"/>
      <c r="Q52" s="118"/>
      <c r="R52" s="120"/>
    </row>
    <row r="53" spans="1:18" ht="12.75">
      <c r="A53" s="163"/>
      <c r="B53" s="130"/>
      <c r="C53" s="131" t="e">
        <f>VLOOKUP(B53,'пр.взв'!B7:F86,2,FALSE)</f>
        <v>#N/A</v>
      </c>
      <c r="D53" s="165" t="e">
        <f>VLOOKUP(B53,'пр.взв'!B5:G133,3,FALSE)</f>
        <v>#N/A</v>
      </c>
      <c r="E53" s="165" t="e">
        <f>VLOOKUP(B53,'пр.взв'!B5:H133,5,FALSE)</f>
        <v>#N/A</v>
      </c>
      <c r="F53" s="127"/>
      <c r="G53" s="127"/>
      <c r="H53" s="128"/>
      <c r="I53" s="129"/>
      <c r="K53" s="130"/>
      <c r="L53" s="131" t="e">
        <f>VLOOKUP(K53,'пр.взв'!B7:F86,2,FALSE)</f>
        <v>#N/A</v>
      </c>
      <c r="M53" s="131" t="e">
        <f>VLOOKUP(K53,'пр.взв'!B5:H134,3,FALSE)</f>
        <v>#N/A</v>
      </c>
      <c r="N53" s="131" t="e">
        <f>VLOOKUP(K53,'пр.взв'!B5:H134,5,FALSE)</f>
        <v>#N/A</v>
      </c>
      <c r="O53" s="127"/>
      <c r="P53" s="127"/>
      <c r="Q53" s="128"/>
      <c r="R53" s="129"/>
    </row>
    <row r="54" spans="1:18" ht="12.75">
      <c r="A54" s="163"/>
      <c r="B54" s="121"/>
      <c r="C54" s="125"/>
      <c r="D54" s="161"/>
      <c r="E54" s="161"/>
      <c r="F54" s="115"/>
      <c r="G54" s="115"/>
      <c r="H54" s="117"/>
      <c r="I54" s="119"/>
      <c r="K54" s="121"/>
      <c r="L54" s="125"/>
      <c r="M54" s="125"/>
      <c r="N54" s="125"/>
      <c r="O54" s="115"/>
      <c r="P54" s="115"/>
      <c r="Q54" s="117"/>
      <c r="R54" s="119"/>
    </row>
    <row r="55" spans="1:18" ht="12.75">
      <c r="A55" s="163"/>
      <c r="B55" s="121"/>
      <c r="C55" s="123" t="e">
        <f>VLOOKUP(B55,'пр.взв'!B7:F86,2,FALSE)</f>
        <v>#N/A</v>
      </c>
      <c r="D55" s="161" t="e">
        <f>VLOOKUP(B55,'пр.взв'!B5:H134,3,FALSE)</f>
        <v>#N/A</v>
      </c>
      <c r="E55" s="161" t="e">
        <f>VLOOKUP(B55,'пр.взв'!B5:H134,5,FALSE)</f>
        <v>#N/A</v>
      </c>
      <c r="F55" s="115"/>
      <c r="G55" s="115"/>
      <c r="H55" s="117"/>
      <c r="I55" s="119"/>
      <c r="K55" s="121"/>
      <c r="L55" s="123" t="e">
        <f>VLOOKUP(K55,'пр.взв'!B7:F86,2,FALSE)</f>
        <v>#N/A</v>
      </c>
      <c r="M55" s="123" t="e">
        <f>VLOOKUP(K55,'пр.взв'!B5:H136,3,FALSE)</f>
        <v>#N/A</v>
      </c>
      <c r="N55" s="123" t="e">
        <f>VLOOKUP(K55,'пр.взв'!B5:H136,5,FALSE)</f>
        <v>#N/A</v>
      </c>
      <c r="O55" s="115"/>
      <c r="P55" s="115"/>
      <c r="Q55" s="117"/>
      <c r="R55" s="119"/>
    </row>
    <row r="56" spans="1:18" ht="13.5" thickBot="1">
      <c r="A56" s="163"/>
      <c r="B56" s="122"/>
      <c r="C56" s="124"/>
      <c r="D56" s="162"/>
      <c r="E56" s="162"/>
      <c r="F56" s="116"/>
      <c r="G56" s="116"/>
      <c r="H56" s="118"/>
      <c r="I56" s="120"/>
      <c r="K56" s="122"/>
      <c r="L56" s="125"/>
      <c r="M56" s="125"/>
      <c r="N56" s="125"/>
      <c r="O56" s="116"/>
      <c r="P56" s="116"/>
      <c r="Q56" s="118"/>
      <c r="R56" s="120"/>
    </row>
    <row r="57" spans="1:18" ht="12.75">
      <c r="A57" s="163"/>
      <c r="B57" s="130"/>
      <c r="C57" s="131" t="e">
        <f>VLOOKUP(B57,'пр.взв'!B7:F86,2,FALSE)</f>
        <v>#N/A</v>
      </c>
      <c r="D57" s="165" t="e">
        <f>VLOOKUP(B57,'пр.взв'!B5:G137,3,FALSE)</f>
        <v>#N/A</v>
      </c>
      <c r="E57" s="165" t="e">
        <f>VLOOKUP(B57,'пр.взв'!B5:H137,5,FALSE)</f>
        <v>#N/A</v>
      </c>
      <c r="F57" s="126"/>
      <c r="G57" s="127"/>
      <c r="H57" s="128"/>
      <c r="I57" s="129"/>
      <c r="K57" s="130"/>
      <c r="L57" s="131" t="e">
        <f>VLOOKUP(K57,'пр.взв'!B7:F86,2,FALSE)</f>
        <v>#N/A</v>
      </c>
      <c r="M57" s="131" t="e">
        <f>VLOOKUP(K57,'пр.взв'!B5:H138,3,FALSE)</f>
        <v>#N/A</v>
      </c>
      <c r="N57" s="131" t="e">
        <f>VLOOKUP(K57,'пр.взв'!B5:H138,5,FALSE)</f>
        <v>#N/A</v>
      </c>
      <c r="O57" s="126"/>
      <c r="P57" s="127"/>
      <c r="Q57" s="128"/>
      <c r="R57" s="129"/>
    </row>
    <row r="58" spans="1:18" ht="12.75">
      <c r="A58" s="163"/>
      <c r="B58" s="121"/>
      <c r="C58" s="125"/>
      <c r="D58" s="161"/>
      <c r="E58" s="161"/>
      <c r="F58" s="113"/>
      <c r="G58" s="115"/>
      <c r="H58" s="117"/>
      <c r="I58" s="119"/>
      <c r="K58" s="121"/>
      <c r="L58" s="125"/>
      <c r="M58" s="125"/>
      <c r="N58" s="125"/>
      <c r="O58" s="113"/>
      <c r="P58" s="115"/>
      <c r="Q58" s="117"/>
      <c r="R58" s="119"/>
    </row>
    <row r="59" spans="1:18" ht="12.75">
      <c r="A59" s="163"/>
      <c r="B59" s="121"/>
      <c r="C59" s="123" t="e">
        <f>VLOOKUP(B59,'пр.взв'!B7:F86,2,FALSE)</f>
        <v>#N/A</v>
      </c>
      <c r="D59" s="161" t="e">
        <f>VLOOKUP(B59,'пр.взв'!B5:H138,3,FALSE)</f>
        <v>#N/A</v>
      </c>
      <c r="E59" s="161" t="e">
        <f>VLOOKUP(B59,'пр.взв'!B5:H138,5,FALSE)</f>
        <v>#N/A</v>
      </c>
      <c r="F59" s="113"/>
      <c r="G59" s="115"/>
      <c r="H59" s="117"/>
      <c r="I59" s="119"/>
      <c r="K59" s="121"/>
      <c r="L59" s="123" t="e">
        <f>VLOOKUP(K59,'пр.взв'!B7:F86,2,FALSE)</f>
        <v>#N/A</v>
      </c>
      <c r="M59" s="125" t="e">
        <f>VLOOKUP(K59,'пр.взв'!B5:H140,3,FALSE)</f>
        <v>#N/A</v>
      </c>
      <c r="N59" s="125" t="e">
        <f>VLOOKUP(K59,'пр.взв'!B5:H140,5,FALSE)</f>
        <v>#N/A</v>
      </c>
      <c r="O59" s="113"/>
      <c r="P59" s="115"/>
      <c r="Q59" s="117"/>
      <c r="R59" s="119"/>
    </row>
    <row r="60" spans="1:18" ht="13.5" thickBot="1">
      <c r="A60" s="163"/>
      <c r="B60" s="122"/>
      <c r="C60" s="124"/>
      <c r="D60" s="162"/>
      <c r="E60" s="162"/>
      <c r="F60" s="114"/>
      <c r="G60" s="116"/>
      <c r="H60" s="118"/>
      <c r="I60" s="120"/>
      <c r="K60" s="122"/>
      <c r="L60" s="124"/>
      <c r="M60" s="124"/>
      <c r="N60" s="124"/>
      <c r="O60" s="114"/>
      <c r="P60" s="116"/>
      <c r="Q60" s="118"/>
      <c r="R60" s="120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</sheetData>
  <mergeCells count="479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B23:B24"/>
    <mergeCell ref="C23:C24"/>
    <mergeCell ref="G23:G24"/>
    <mergeCell ref="B33:B34"/>
    <mergeCell ref="C33:C34"/>
    <mergeCell ref="E37:E38"/>
    <mergeCell ref="B35:B36"/>
    <mergeCell ref="C35:C36"/>
    <mergeCell ref="E33:E34"/>
    <mergeCell ref="D35:D36"/>
    <mergeCell ref="E35:E36"/>
    <mergeCell ref="D37:D38"/>
    <mergeCell ref="E31:E32"/>
    <mergeCell ref="F31:F32"/>
    <mergeCell ref="B31:B32"/>
    <mergeCell ref="C31:C32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I39:I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51:E52"/>
    <mergeCell ref="H51:H52"/>
    <mergeCell ref="H41:H42"/>
    <mergeCell ref="I41:I42"/>
    <mergeCell ref="H43:H44"/>
    <mergeCell ref="I43:I44"/>
    <mergeCell ref="H47:H48"/>
    <mergeCell ref="I47:I48"/>
    <mergeCell ref="H49:H50"/>
    <mergeCell ref="H45:H46"/>
    <mergeCell ref="F41:F42"/>
    <mergeCell ref="F43:F44"/>
    <mergeCell ref="G43:G44"/>
    <mergeCell ref="B53:B54"/>
    <mergeCell ref="C53:C54"/>
    <mergeCell ref="D53:D54"/>
    <mergeCell ref="E53:E54"/>
    <mergeCell ref="B51:B52"/>
    <mergeCell ref="C51:C52"/>
    <mergeCell ref="D51:D52"/>
    <mergeCell ref="F51:F52"/>
    <mergeCell ref="G51:G52"/>
    <mergeCell ref="F45:F46"/>
    <mergeCell ref="F33:F34"/>
    <mergeCell ref="G33:G34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E41:E42"/>
    <mergeCell ref="E45:E46"/>
    <mergeCell ref="I55:I56"/>
    <mergeCell ref="H53:H54"/>
    <mergeCell ref="I53:I54"/>
    <mergeCell ref="E49:E50"/>
    <mergeCell ref="I49:I50"/>
    <mergeCell ref="F53:F54"/>
    <mergeCell ref="G53:G54"/>
    <mergeCell ref="I51:I52"/>
    <mergeCell ref="H33:H34"/>
    <mergeCell ref="I33:I34"/>
    <mergeCell ref="H37:H38"/>
    <mergeCell ref="I37:I38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7:A38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P172"/>
  <sheetViews>
    <sheetView workbookViewId="0" topLeftCell="A1">
      <pane xSplit="5" ySplit="5" topLeftCell="F3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40" sqref="AD40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7.7109375" style="0" customWidth="1"/>
    <col min="5" max="5" width="12.421875" style="0" customWidth="1"/>
    <col min="6" max="10" width="2.57421875" style="0" customWidth="1"/>
    <col min="11" max="11" width="3.421875" style="0" customWidth="1"/>
    <col min="12" max="21" width="2.57421875" style="0" customWidth="1"/>
    <col min="22" max="25" width="2.57421875" style="0" hidden="1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50" t="s">
        <v>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</row>
    <row r="2" spans="1:28" ht="24.75" customHeight="1" thickBot="1">
      <c r="A2" s="17"/>
      <c r="B2" s="233" t="s">
        <v>66</v>
      </c>
      <c r="C2" s="234"/>
      <c r="D2" s="234"/>
      <c r="E2" s="234"/>
      <c r="F2" s="234"/>
      <c r="G2" s="234"/>
      <c r="H2" s="234"/>
      <c r="I2" s="234"/>
      <c r="J2" s="234"/>
      <c r="K2" s="242" t="str">
        <f>HYPERLINK('[1]реквизиты'!$A$2)</f>
        <v>Первенство ЦФО по САМБО среди юношей 1995-96 гг.р.</v>
      </c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4"/>
    </row>
    <row r="3" spans="1:30" ht="20.25" customHeight="1" thickBot="1">
      <c r="A3" s="18"/>
      <c r="B3" s="251" t="str">
        <f>HYPERLINK('[1]реквизиты'!$A$3)</f>
        <v>19 - 22 ноября 2012 г. г. Рязань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2"/>
      <c r="X3" s="331" t="str">
        <f>HYPERLINK('пр.взв'!D4)</f>
        <v>В.к.  48      кг.</v>
      </c>
      <c r="Y3" s="332"/>
      <c r="Z3" s="332"/>
      <c r="AA3" s="332"/>
      <c r="AB3" s="333"/>
      <c r="AC3" s="15"/>
      <c r="AD3" s="15"/>
    </row>
    <row r="4" spans="1:34" ht="14.25" customHeight="1" thickBot="1">
      <c r="A4" s="218"/>
      <c r="B4" s="205" t="s">
        <v>4</v>
      </c>
      <c r="C4" s="207" t="s">
        <v>2</v>
      </c>
      <c r="D4" s="235" t="s">
        <v>138</v>
      </c>
      <c r="E4" s="237" t="s">
        <v>67</v>
      </c>
      <c r="F4" s="229" t="s">
        <v>5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1"/>
      <c r="Y4" s="232"/>
      <c r="Z4" s="245" t="s">
        <v>6</v>
      </c>
      <c r="AA4" s="247" t="s">
        <v>70</v>
      </c>
      <c r="AB4" s="214" t="s">
        <v>21</v>
      </c>
      <c r="AC4" s="15"/>
      <c r="AD4" s="15"/>
      <c r="AH4" s="19"/>
    </row>
    <row r="5" spans="1:33" ht="15" customHeight="1" thickBot="1">
      <c r="A5" s="218"/>
      <c r="B5" s="206"/>
      <c r="C5" s="208"/>
      <c r="D5" s="236"/>
      <c r="E5" s="238"/>
      <c r="F5" s="221">
        <v>1</v>
      </c>
      <c r="G5" s="220"/>
      <c r="H5" s="221">
        <v>2</v>
      </c>
      <c r="I5" s="222"/>
      <c r="J5" s="219">
        <v>3</v>
      </c>
      <c r="K5" s="220"/>
      <c r="L5" s="221">
        <v>4</v>
      </c>
      <c r="M5" s="222"/>
      <c r="N5" s="219">
        <v>5</v>
      </c>
      <c r="O5" s="220"/>
      <c r="P5" s="221"/>
      <c r="Q5" s="222"/>
      <c r="R5" s="219" t="s">
        <v>157</v>
      </c>
      <c r="S5" s="220"/>
      <c r="T5" s="221" t="s">
        <v>158</v>
      </c>
      <c r="U5" s="222"/>
      <c r="V5" s="221">
        <v>9</v>
      </c>
      <c r="W5" s="222"/>
      <c r="X5" s="221">
        <v>10</v>
      </c>
      <c r="Y5" s="222"/>
      <c r="Z5" s="246"/>
      <c r="AA5" s="248"/>
      <c r="AB5" s="215"/>
      <c r="AC5" s="30"/>
      <c r="AD5" s="30"/>
      <c r="AE5" s="21"/>
      <c r="AF5" s="21"/>
      <c r="AG5" s="2"/>
    </row>
    <row r="6" spans="1:34" ht="15" customHeight="1">
      <c r="A6" s="209"/>
      <c r="B6" s="211">
        <v>1</v>
      </c>
      <c r="C6" s="212" t="str">
        <f>VLOOKUP(B6,'пр.взв'!B7:F30,2,FALSE)</f>
        <v>Хафизов Дамир Вамилевич</v>
      </c>
      <c r="D6" s="136" t="str">
        <f>VLOOKUP(B6,'пр.взв'!B7:G86,3,FALSE)</f>
        <v>10.10.97 1</v>
      </c>
      <c r="E6" s="136" t="str">
        <f>VLOOKUP(B6,'пр.взв'!B7:H86,5,FALSE)</f>
        <v>Владимирская Владимир</v>
      </c>
      <c r="F6" s="227">
        <v>2</v>
      </c>
      <c r="G6" s="47">
        <v>3</v>
      </c>
      <c r="H6" s="225">
        <v>3</v>
      </c>
      <c r="I6" s="47">
        <v>2</v>
      </c>
      <c r="J6" s="225">
        <v>7</v>
      </c>
      <c r="K6" s="47">
        <v>4</v>
      </c>
      <c r="L6" s="321"/>
      <c r="M6" s="322"/>
      <c r="N6" s="321"/>
      <c r="O6" s="322"/>
      <c r="P6" s="321"/>
      <c r="Q6" s="322"/>
      <c r="R6" s="321"/>
      <c r="S6" s="322"/>
      <c r="T6" s="321"/>
      <c r="U6" s="322"/>
      <c r="V6" s="217"/>
      <c r="W6" s="90"/>
      <c r="X6" s="217"/>
      <c r="Y6" s="90"/>
      <c r="Z6" s="239">
        <v>3</v>
      </c>
      <c r="AA6" s="176">
        <f>SUM(G6+I6+K6+M6+O6+Q6+S6+U6+W6+Y6)</f>
        <v>9</v>
      </c>
      <c r="AB6" s="176">
        <v>10</v>
      </c>
      <c r="AC6" s="28"/>
      <c r="AD6" s="28"/>
      <c r="AE6" s="28"/>
      <c r="AF6" s="28"/>
      <c r="AG6" s="28"/>
      <c r="AH6" s="28"/>
    </row>
    <row r="7" spans="1:34" ht="15" customHeight="1" thickBot="1">
      <c r="A7" s="216"/>
      <c r="B7" s="204"/>
      <c r="C7" s="213"/>
      <c r="D7" s="223"/>
      <c r="E7" s="223"/>
      <c r="F7" s="189"/>
      <c r="G7" s="16"/>
      <c r="H7" s="225"/>
      <c r="I7" s="16"/>
      <c r="J7" s="225"/>
      <c r="K7" s="16"/>
      <c r="L7" s="321"/>
      <c r="M7" s="330"/>
      <c r="N7" s="321"/>
      <c r="O7" s="330"/>
      <c r="P7" s="321"/>
      <c r="Q7" s="330"/>
      <c r="R7" s="321"/>
      <c r="S7" s="330"/>
      <c r="T7" s="321"/>
      <c r="U7" s="330"/>
      <c r="V7" s="217"/>
      <c r="W7" s="92"/>
      <c r="X7" s="217"/>
      <c r="Y7" s="92"/>
      <c r="Z7" s="240"/>
      <c r="AA7" s="177"/>
      <c r="AB7" s="177"/>
      <c r="AC7" s="28"/>
      <c r="AD7" s="28"/>
      <c r="AE7" s="28"/>
      <c r="AF7" s="28"/>
      <c r="AG7" s="28"/>
      <c r="AH7" s="28"/>
    </row>
    <row r="8" spans="1:34" ht="15" customHeight="1" thickTop="1">
      <c r="A8" s="209"/>
      <c r="B8" s="190">
        <v>2</v>
      </c>
      <c r="C8" s="192" t="str">
        <f>VLOOKUP(B8,'пр.взв'!B9:F32,2,FALSE)</f>
        <v>Иванов Максим Сергеевич</v>
      </c>
      <c r="D8" s="186" t="str">
        <f>VLOOKUP(B8,'пр.взв'!B9:G88,3,FALSE)</f>
        <v>27.05.96 кмс</v>
      </c>
      <c r="E8" s="186" t="str">
        <f>VLOOKUP(B8,'пр.взв'!B9:H88,5,FALSE)</f>
        <v>Рязанская Рязань ПР</v>
      </c>
      <c r="F8" s="188">
        <v>1</v>
      </c>
      <c r="G8" s="69">
        <v>1</v>
      </c>
      <c r="H8" s="182">
        <v>4</v>
      </c>
      <c r="I8" s="69">
        <v>0</v>
      </c>
      <c r="J8" s="182">
        <v>3</v>
      </c>
      <c r="K8" s="69">
        <v>0</v>
      </c>
      <c r="L8" s="182">
        <v>8</v>
      </c>
      <c r="M8" s="69">
        <v>2</v>
      </c>
      <c r="N8" s="182">
        <v>7</v>
      </c>
      <c r="O8" s="69">
        <v>1</v>
      </c>
      <c r="P8" s="324" t="s">
        <v>155</v>
      </c>
      <c r="Q8" s="325"/>
      <c r="R8" s="182">
        <v>15</v>
      </c>
      <c r="S8" s="69">
        <v>2</v>
      </c>
      <c r="T8" s="182">
        <v>8</v>
      </c>
      <c r="U8" s="70">
        <v>2</v>
      </c>
      <c r="V8" s="182"/>
      <c r="W8" s="70"/>
      <c r="X8" s="182"/>
      <c r="Y8" s="70"/>
      <c r="Z8" s="194"/>
      <c r="AA8" s="176">
        <f>SUM(G8+I8+K8+M8+O8+Q8+S8+U8+W8+Y8)</f>
        <v>8</v>
      </c>
      <c r="AB8" s="176">
        <v>1</v>
      </c>
      <c r="AC8" s="28"/>
      <c r="AD8" s="28"/>
      <c r="AE8" s="28"/>
      <c r="AF8" s="28"/>
      <c r="AG8" s="28"/>
      <c r="AH8" s="28"/>
    </row>
    <row r="9" spans="1:34" ht="15" customHeight="1" thickBot="1">
      <c r="A9" s="210"/>
      <c r="B9" s="191"/>
      <c r="C9" s="193"/>
      <c r="D9" s="187"/>
      <c r="E9" s="187"/>
      <c r="F9" s="189"/>
      <c r="G9" s="71"/>
      <c r="H9" s="183"/>
      <c r="I9" s="86" t="s">
        <v>144</v>
      </c>
      <c r="J9" s="183"/>
      <c r="K9" s="86" t="s">
        <v>149</v>
      </c>
      <c r="L9" s="183"/>
      <c r="M9" s="71"/>
      <c r="N9" s="183"/>
      <c r="O9" s="71"/>
      <c r="P9" s="326"/>
      <c r="Q9" s="327"/>
      <c r="R9" s="228"/>
      <c r="S9" s="71"/>
      <c r="T9" s="183"/>
      <c r="U9" s="72"/>
      <c r="V9" s="183"/>
      <c r="W9" s="72"/>
      <c r="X9" s="183"/>
      <c r="Y9" s="72"/>
      <c r="Z9" s="195"/>
      <c r="AA9" s="177"/>
      <c r="AB9" s="177"/>
      <c r="AC9" s="28"/>
      <c r="AD9" s="28"/>
      <c r="AE9" s="28"/>
      <c r="AF9" s="28"/>
      <c r="AG9" s="28"/>
      <c r="AH9" s="28"/>
    </row>
    <row r="10" spans="1:34" ht="15" customHeight="1" thickTop="1">
      <c r="A10" s="63"/>
      <c r="B10" s="196">
        <v>3</v>
      </c>
      <c r="C10" s="192" t="str">
        <f>VLOOKUP(B10,'пр.взв'!B11:F34,2,FALSE)</f>
        <v>Масленников Николай Александрович</v>
      </c>
      <c r="D10" s="184" t="str">
        <f>VLOOKUP(B10,'пр.взв'!B11:G90,3,FALSE)</f>
        <v>18.09.97 1</v>
      </c>
      <c r="E10" s="184" t="str">
        <f>VLOOKUP(B10,'пр.взв'!B1:H90,5,FALSE)</f>
        <v>Московская Пушкино МО</v>
      </c>
      <c r="F10" s="188">
        <v>4</v>
      </c>
      <c r="G10" s="69">
        <v>2</v>
      </c>
      <c r="H10" s="182">
        <v>1</v>
      </c>
      <c r="I10" s="69">
        <v>3</v>
      </c>
      <c r="J10" s="182">
        <v>2</v>
      </c>
      <c r="K10" s="69">
        <v>4</v>
      </c>
      <c r="L10" s="315"/>
      <c r="M10" s="316"/>
      <c r="N10" s="315"/>
      <c r="O10" s="316"/>
      <c r="P10" s="315"/>
      <c r="Q10" s="316"/>
      <c r="R10" s="315"/>
      <c r="S10" s="316"/>
      <c r="T10" s="315"/>
      <c r="U10" s="317"/>
      <c r="V10" s="180"/>
      <c r="W10" s="88"/>
      <c r="X10" s="180"/>
      <c r="Y10" s="88"/>
      <c r="Z10" s="194">
        <v>3</v>
      </c>
      <c r="AA10" s="176">
        <f>SUM(G10+I10+K10+M10+O10+Q10+S10+U10+W10+Y10)</f>
        <v>9</v>
      </c>
      <c r="AB10" s="176">
        <v>11</v>
      </c>
      <c r="AC10" s="28"/>
      <c r="AD10" s="28"/>
      <c r="AE10" s="28"/>
      <c r="AF10" s="28"/>
      <c r="AG10" s="28"/>
      <c r="AH10" s="28"/>
    </row>
    <row r="11" spans="1:34" ht="15" customHeight="1" thickBot="1">
      <c r="A11" s="63"/>
      <c r="B11" s="204"/>
      <c r="C11" s="193"/>
      <c r="D11" s="185"/>
      <c r="E11" s="185"/>
      <c r="F11" s="189"/>
      <c r="G11" s="71"/>
      <c r="H11" s="183"/>
      <c r="I11" s="71"/>
      <c r="J11" s="183"/>
      <c r="K11" s="71"/>
      <c r="L11" s="318"/>
      <c r="M11" s="319"/>
      <c r="N11" s="318"/>
      <c r="O11" s="319"/>
      <c r="P11" s="318"/>
      <c r="Q11" s="319"/>
      <c r="R11" s="318"/>
      <c r="S11" s="319"/>
      <c r="T11" s="318"/>
      <c r="U11" s="320"/>
      <c r="V11" s="181"/>
      <c r="W11" s="89"/>
      <c r="X11" s="181"/>
      <c r="Y11" s="89"/>
      <c r="Z11" s="195"/>
      <c r="AA11" s="177"/>
      <c r="AB11" s="177"/>
      <c r="AC11" s="28"/>
      <c r="AD11" s="28"/>
      <c r="AE11" s="28"/>
      <c r="AF11" s="28"/>
      <c r="AG11" s="28"/>
      <c r="AH11" s="28"/>
    </row>
    <row r="12" spans="1:34" ht="15" customHeight="1" thickTop="1">
      <c r="A12" s="63"/>
      <c r="B12" s="190">
        <v>4</v>
      </c>
      <c r="C12" s="192" t="str">
        <f>VLOOKUP(B12,'пр.взв'!B13:F36,2,FALSE)</f>
        <v>Шариков Никита Владиславович</v>
      </c>
      <c r="D12" s="184" t="str">
        <f>VLOOKUP(B12,'пр.взв'!B13:G92,3,FALSE)</f>
        <v>16.11.97 1</v>
      </c>
      <c r="E12" s="186" t="str">
        <f>VLOOKUP(B12,'пр.взв'!B1:H92,5,FALSE)</f>
        <v>Калужская Обнинск МО</v>
      </c>
      <c r="F12" s="188">
        <v>3</v>
      </c>
      <c r="G12" s="69">
        <v>3</v>
      </c>
      <c r="H12" s="182">
        <v>2</v>
      </c>
      <c r="I12" s="69">
        <v>4</v>
      </c>
      <c r="J12" s="315"/>
      <c r="K12" s="316"/>
      <c r="L12" s="315"/>
      <c r="M12" s="316"/>
      <c r="N12" s="315"/>
      <c r="O12" s="316"/>
      <c r="P12" s="315"/>
      <c r="Q12" s="316"/>
      <c r="R12" s="315"/>
      <c r="S12" s="316"/>
      <c r="T12" s="315"/>
      <c r="U12" s="317"/>
      <c r="V12" s="180"/>
      <c r="W12" s="88"/>
      <c r="X12" s="180"/>
      <c r="Y12" s="88"/>
      <c r="Z12" s="194">
        <v>2</v>
      </c>
      <c r="AA12" s="176">
        <f>SUM(G12+I12+K12+M12+O12+Q12+S12+U12+W12+Y12)</f>
        <v>7</v>
      </c>
      <c r="AB12" s="176">
        <v>14</v>
      </c>
      <c r="AC12" s="28"/>
      <c r="AD12" s="28"/>
      <c r="AE12" s="28"/>
      <c r="AF12" s="28"/>
      <c r="AG12" s="28"/>
      <c r="AH12" s="28"/>
    </row>
    <row r="13" spans="1:34" ht="15" customHeight="1" thickBot="1">
      <c r="A13" s="63"/>
      <c r="B13" s="191"/>
      <c r="C13" s="193"/>
      <c r="D13" s="185"/>
      <c r="E13" s="187"/>
      <c r="F13" s="189"/>
      <c r="G13" s="71"/>
      <c r="H13" s="183"/>
      <c r="I13" s="71"/>
      <c r="J13" s="318"/>
      <c r="K13" s="319"/>
      <c r="L13" s="318"/>
      <c r="M13" s="319"/>
      <c r="N13" s="318"/>
      <c r="O13" s="319"/>
      <c r="P13" s="318"/>
      <c r="Q13" s="319"/>
      <c r="R13" s="318"/>
      <c r="S13" s="319"/>
      <c r="T13" s="318"/>
      <c r="U13" s="320"/>
      <c r="V13" s="181"/>
      <c r="W13" s="89"/>
      <c r="X13" s="181"/>
      <c r="Y13" s="89"/>
      <c r="Z13" s="195"/>
      <c r="AA13" s="177"/>
      <c r="AB13" s="177"/>
      <c r="AC13" s="28"/>
      <c r="AD13" s="28"/>
      <c r="AE13" s="28"/>
      <c r="AF13" s="28"/>
      <c r="AG13" s="28"/>
      <c r="AH13" s="28"/>
    </row>
    <row r="14" spans="1:34" ht="15" customHeight="1" thickTop="1">
      <c r="A14" s="63"/>
      <c r="B14" s="196">
        <v>5</v>
      </c>
      <c r="C14" s="192" t="str">
        <f>VLOOKUP(B14,'пр.взв'!B15:F38,2,FALSE)</f>
        <v>Глумов Александр александрович</v>
      </c>
      <c r="D14" s="184" t="str">
        <f>VLOOKUP(B14,'пр.взв'!B15:G94,3,FALSE)</f>
        <v>04.06.97 2</v>
      </c>
      <c r="E14" s="186" t="str">
        <f>VLOOKUP(B14,'пр.взв'!B1:H94,5,FALSE)</f>
        <v>Липецкая  Елец ЛОК</v>
      </c>
      <c r="F14" s="188">
        <v>6</v>
      </c>
      <c r="G14" s="69">
        <v>2</v>
      </c>
      <c r="H14" s="182">
        <v>7</v>
      </c>
      <c r="I14" s="69">
        <v>4</v>
      </c>
      <c r="J14" s="315"/>
      <c r="K14" s="316"/>
      <c r="L14" s="315"/>
      <c r="M14" s="316"/>
      <c r="N14" s="315"/>
      <c r="O14" s="316"/>
      <c r="P14" s="315"/>
      <c r="Q14" s="316"/>
      <c r="R14" s="315"/>
      <c r="S14" s="316"/>
      <c r="T14" s="315"/>
      <c r="U14" s="317"/>
      <c r="V14" s="180"/>
      <c r="W14" s="88"/>
      <c r="X14" s="180"/>
      <c r="Y14" s="88"/>
      <c r="Z14" s="194">
        <v>2</v>
      </c>
      <c r="AA14" s="176">
        <f>SUM(G14+I14+K14+M14+O14+Q14+S14+U14+W14+Y14)</f>
        <v>6</v>
      </c>
      <c r="AB14" s="176">
        <v>12</v>
      </c>
      <c r="AC14" s="28"/>
      <c r="AD14" s="28"/>
      <c r="AE14" s="28"/>
      <c r="AF14" s="28"/>
      <c r="AG14" s="28"/>
      <c r="AH14" s="28"/>
    </row>
    <row r="15" spans="1:34" ht="15" customHeight="1" thickBot="1">
      <c r="A15" s="63"/>
      <c r="B15" s="204"/>
      <c r="C15" s="193"/>
      <c r="D15" s="185"/>
      <c r="E15" s="187"/>
      <c r="F15" s="189"/>
      <c r="G15" s="71"/>
      <c r="H15" s="183"/>
      <c r="I15" s="71"/>
      <c r="J15" s="318"/>
      <c r="K15" s="319"/>
      <c r="L15" s="318"/>
      <c r="M15" s="319"/>
      <c r="N15" s="318"/>
      <c r="O15" s="319"/>
      <c r="P15" s="318"/>
      <c r="Q15" s="319"/>
      <c r="R15" s="318"/>
      <c r="S15" s="319"/>
      <c r="T15" s="318"/>
      <c r="U15" s="320"/>
      <c r="V15" s="181"/>
      <c r="W15" s="89"/>
      <c r="X15" s="181"/>
      <c r="Y15" s="89"/>
      <c r="Z15" s="195"/>
      <c r="AA15" s="177"/>
      <c r="AB15" s="177"/>
      <c r="AC15" s="28"/>
      <c r="AD15" s="28"/>
      <c r="AE15" s="28"/>
      <c r="AF15" s="28"/>
      <c r="AG15" s="28"/>
      <c r="AH15" s="28"/>
    </row>
    <row r="16" spans="1:34" ht="15" customHeight="1" thickTop="1">
      <c r="A16" s="63"/>
      <c r="B16" s="190">
        <v>6</v>
      </c>
      <c r="C16" s="192" t="str">
        <f>VLOOKUP(B16,'пр.взв'!B17:F40,2,FALSE)</f>
        <v>Рудик Станислав Евгеньевич</v>
      </c>
      <c r="D16" s="184" t="str">
        <f>VLOOKUP(B16,'пр.взв'!B17:G96,3,FALSE)</f>
        <v>15.07.97 2</v>
      </c>
      <c r="E16" s="186" t="str">
        <f>VLOOKUP(B16,'пр.взв'!B3:H96,5,FALSE)</f>
        <v>Моковская Дзержинский МО</v>
      </c>
      <c r="F16" s="188">
        <v>5</v>
      </c>
      <c r="G16" s="69">
        <v>3</v>
      </c>
      <c r="H16" s="182">
        <v>8</v>
      </c>
      <c r="I16" s="69">
        <v>4</v>
      </c>
      <c r="J16" s="315"/>
      <c r="K16" s="316"/>
      <c r="L16" s="315"/>
      <c r="M16" s="316"/>
      <c r="N16" s="315"/>
      <c r="O16" s="316"/>
      <c r="P16" s="315"/>
      <c r="Q16" s="316"/>
      <c r="R16" s="315"/>
      <c r="S16" s="316"/>
      <c r="T16" s="315"/>
      <c r="U16" s="317"/>
      <c r="V16" s="180"/>
      <c r="W16" s="88"/>
      <c r="X16" s="180"/>
      <c r="Y16" s="88"/>
      <c r="Z16" s="194">
        <v>2</v>
      </c>
      <c r="AA16" s="176">
        <f>SUM(G16+I16+K16+M16+O16+Q16+S16+U16+W16+Y16)</f>
        <v>7</v>
      </c>
      <c r="AB16" s="176">
        <v>15</v>
      </c>
      <c r="AC16" s="28"/>
      <c r="AD16" s="28"/>
      <c r="AE16" s="28"/>
      <c r="AF16" s="28"/>
      <c r="AG16" s="28"/>
      <c r="AH16" s="28"/>
    </row>
    <row r="17" spans="1:34" ht="15" customHeight="1" thickBot="1">
      <c r="A17" s="63"/>
      <c r="B17" s="191"/>
      <c r="C17" s="193"/>
      <c r="D17" s="185"/>
      <c r="E17" s="187"/>
      <c r="F17" s="189"/>
      <c r="G17" s="71"/>
      <c r="H17" s="183"/>
      <c r="I17" s="71"/>
      <c r="J17" s="318"/>
      <c r="K17" s="319"/>
      <c r="L17" s="318"/>
      <c r="M17" s="319"/>
      <c r="N17" s="318"/>
      <c r="O17" s="319"/>
      <c r="P17" s="318"/>
      <c r="Q17" s="319"/>
      <c r="R17" s="318"/>
      <c r="S17" s="319"/>
      <c r="T17" s="318"/>
      <c r="U17" s="320"/>
      <c r="V17" s="181"/>
      <c r="W17" s="89"/>
      <c r="X17" s="181"/>
      <c r="Y17" s="89"/>
      <c r="Z17" s="195"/>
      <c r="AA17" s="177"/>
      <c r="AB17" s="177"/>
      <c r="AC17" s="28"/>
      <c r="AD17" s="28"/>
      <c r="AE17" s="28"/>
      <c r="AF17" s="28"/>
      <c r="AG17" s="28"/>
      <c r="AH17" s="28"/>
    </row>
    <row r="18" spans="1:34" ht="15" customHeight="1" thickTop="1">
      <c r="A18" s="63"/>
      <c r="B18" s="190">
        <v>7</v>
      </c>
      <c r="C18" s="192" t="str">
        <f>VLOOKUP(B18,'пр.взв'!B19:F42,2,FALSE)</f>
        <v>Святский Михаил Владимирович</v>
      </c>
      <c r="D18" s="184" t="str">
        <f>VLOOKUP(B18,'пр.взв'!B19:G98,3,FALSE)</f>
        <v>06.10.96 1</v>
      </c>
      <c r="E18" s="186" t="str">
        <f>VLOOKUP(B18,'пр.взв'!B5:H98,5,FALSE)</f>
        <v>Рязанская Рязань ПР</v>
      </c>
      <c r="F18" s="188">
        <v>8</v>
      </c>
      <c r="G18" s="69">
        <v>3</v>
      </c>
      <c r="H18" s="182">
        <v>5</v>
      </c>
      <c r="I18" s="69">
        <v>0</v>
      </c>
      <c r="J18" s="182">
        <v>1</v>
      </c>
      <c r="K18" s="69">
        <v>0</v>
      </c>
      <c r="L18" s="182" t="s">
        <v>147</v>
      </c>
      <c r="M18" s="69"/>
      <c r="N18" s="182">
        <v>2</v>
      </c>
      <c r="O18" s="69">
        <v>3</v>
      </c>
      <c r="P18" s="315"/>
      <c r="Q18" s="316"/>
      <c r="R18" s="315"/>
      <c r="S18" s="316"/>
      <c r="T18" s="315"/>
      <c r="U18" s="317"/>
      <c r="V18" s="180"/>
      <c r="W18" s="88"/>
      <c r="X18" s="180"/>
      <c r="Y18" s="88"/>
      <c r="Z18" s="194">
        <v>5</v>
      </c>
      <c r="AA18" s="176">
        <f>SUM(G18+I18+K18+M18+O18+Q18+S18+U18+W18+Y18)</f>
        <v>6</v>
      </c>
      <c r="AB18" s="176">
        <v>5</v>
      </c>
      <c r="AC18" s="28"/>
      <c r="AD18" s="28"/>
      <c r="AE18" s="28"/>
      <c r="AF18" s="28"/>
      <c r="AG18" s="28"/>
      <c r="AH18" s="28"/>
    </row>
    <row r="19" spans="1:34" ht="15" customHeight="1" thickBot="1">
      <c r="A19" s="63"/>
      <c r="B19" s="191"/>
      <c r="C19" s="193"/>
      <c r="D19" s="185"/>
      <c r="E19" s="187"/>
      <c r="F19" s="189"/>
      <c r="G19" s="71"/>
      <c r="H19" s="183"/>
      <c r="I19" s="86" t="s">
        <v>145</v>
      </c>
      <c r="J19" s="183"/>
      <c r="K19" s="86" t="s">
        <v>150</v>
      </c>
      <c r="L19" s="183"/>
      <c r="M19" s="71"/>
      <c r="N19" s="183"/>
      <c r="O19" s="71"/>
      <c r="P19" s="318"/>
      <c r="Q19" s="319"/>
      <c r="R19" s="318"/>
      <c r="S19" s="319"/>
      <c r="T19" s="318"/>
      <c r="U19" s="320"/>
      <c r="V19" s="181"/>
      <c r="W19" s="89"/>
      <c r="X19" s="181"/>
      <c r="Y19" s="89"/>
      <c r="Z19" s="195"/>
      <c r="AA19" s="177"/>
      <c r="AB19" s="177"/>
      <c r="AC19" s="28"/>
      <c r="AD19" s="28"/>
      <c r="AE19" s="28"/>
      <c r="AF19" s="28"/>
      <c r="AG19" s="28"/>
      <c r="AH19" s="28"/>
    </row>
    <row r="20" spans="1:34" ht="15" customHeight="1" thickTop="1">
      <c r="A20" s="63"/>
      <c r="B20" s="190">
        <v>8</v>
      </c>
      <c r="C20" s="192" t="str">
        <f>VLOOKUP(B20,'пр.взв'!B21:F44,2,FALSE)</f>
        <v>Умаев Салават Аланович</v>
      </c>
      <c r="D20" s="184" t="str">
        <f>VLOOKUP(B20,'пр.взв'!B21:G100,3,FALSE)</f>
        <v>06.10.96 1</v>
      </c>
      <c r="E20" s="186" t="str">
        <f>VLOOKUP(B20,'пр.взв'!B7:H100,5,FALSE)</f>
        <v>Владимирская Александров</v>
      </c>
      <c r="F20" s="188">
        <v>7</v>
      </c>
      <c r="G20" s="69">
        <v>2</v>
      </c>
      <c r="H20" s="182">
        <v>6</v>
      </c>
      <c r="I20" s="69">
        <v>0</v>
      </c>
      <c r="J20" s="182" t="s">
        <v>147</v>
      </c>
      <c r="K20" s="69"/>
      <c r="L20" s="182">
        <v>2</v>
      </c>
      <c r="M20" s="69">
        <v>3</v>
      </c>
      <c r="N20" s="182" t="s">
        <v>147</v>
      </c>
      <c r="O20" s="69"/>
      <c r="P20" s="324" t="s">
        <v>156</v>
      </c>
      <c r="Q20" s="325"/>
      <c r="R20" s="182">
        <v>12</v>
      </c>
      <c r="S20" s="69">
        <v>2</v>
      </c>
      <c r="T20" s="182">
        <v>2</v>
      </c>
      <c r="U20" s="70">
        <v>3</v>
      </c>
      <c r="V20" s="182"/>
      <c r="W20" s="70"/>
      <c r="X20" s="182"/>
      <c r="Y20" s="70"/>
      <c r="Z20" s="194"/>
      <c r="AA20" s="176">
        <f>SUM(G20+I20+K20+M20+O20+Q20+S20+U20+W20+Y20)</f>
        <v>10</v>
      </c>
      <c r="AB20" s="176">
        <v>2</v>
      </c>
      <c r="AC20" s="28"/>
      <c r="AD20" s="28"/>
      <c r="AE20" s="28"/>
      <c r="AF20" s="28"/>
      <c r="AG20" s="28"/>
      <c r="AH20" s="28"/>
    </row>
    <row r="21" spans="1:34" ht="15" customHeight="1" thickBot="1">
      <c r="A21" s="63"/>
      <c r="B21" s="203"/>
      <c r="C21" s="199"/>
      <c r="D21" s="200"/>
      <c r="E21" s="201"/>
      <c r="F21" s="226"/>
      <c r="G21" s="73"/>
      <c r="H21" s="224"/>
      <c r="I21" s="87" t="s">
        <v>146</v>
      </c>
      <c r="J21" s="224"/>
      <c r="K21" s="73"/>
      <c r="L21" s="224"/>
      <c r="M21" s="73"/>
      <c r="N21" s="224"/>
      <c r="O21" s="73"/>
      <c r="P21" s="328"/>
      <c r="Q21" s="329"/>
      <c r="R21" s="224"/>
      <c r="S21" s="73"/>
      <c r="T21" s="224"/>
      <c r="U21" s="74"/>
      <c r="V21" s="224"/>
      <c r="W21" s="74"/>
      <c r="X21" s="224"/>
      <c r="Y21" s="74"/>
      <c r="Z21" s="241"/>
      <c r="AA21" s="178"/>
      <c r="AB21" s="178"/>
      <c r="AC21" s="28"/>
      <c r="AD21" s="28"/>
      <c r="AE21" s="28"/>
      <c r="AF21" s="28"/>
      <c r="AG21" s="28"/>
      <c r="AH21" s="28"/>
    </row>
    <row r="22" spans="1:34" ht="15" customHeight="1">
      <c r="A22" s="64"/>
      <c r="B22" s="196">
        <v>9</v>
      </c>
      <c r="C22" s="197" t="str">
        <f>VLOOKUP(B22,'пр.взв'!B23:F46,2,FALSE)</f>
        <v>Аскеров Гасан Меджид оглы</v>
      </c>
      <c r="D22" s="198" t="str">
        <f>VLOOKUP(B22,'пр.взв'!B23:G102,3,FALSE)</f>
        <v>13.08.97 1</v>
      </c>
      <c r="E22" s="202" t="str">
        <f>VLOOKUP(B22,'пр.взв'!B9:H102,5,FALSE)</f>
        <v>Рязанская Рязань ПР</v>
      </c>
      <c r="F22" s="227">
        <v>10</v>
      </c>
      <c r="G22" s="47">
        <v>3</v>
      </c>
      <c r="H22" s="225">
        <v>11</v>
      </c>
      <c r="I22" s="47">
        <v>4</v>
      </c>
      <c r="J22" s="321"/>
      <c r="K22" s="322"/>
      <c r="L22" s="321"/>
      <c r="M22" s="322"/>
      <c r="N22" s="321"/>
      <c r="O22" s="322"/>
      <c r="P22" s="321"/>
      <c r="Q22" s="322"/>
      <c r="R22" s="321"/>
      <c r="S22" s="322"/>
      <c r="T22" s="321"/>
      <c r="U22" s="323"/>
      <c r="V22" s="217"/>
      <c r="W22" s="91"/>
      <c r="X22" s="217"/>
      <c r="Y22" s="91"/>
      <c r="Z22" s="249">
        <v>2</v>
      </c>
      <c r="AA22" s="179">
        <f>SUM(G22+I22+K22+M22+O22+Q22+S22+U22+W22+Y22)</f>
        <v>7</v>
      </c>
      <c r="AB22" s="179">
        <v>16</v>
      </c>
      <c r="AC22" s="28"/>
      <c r="AD22" s="28"/>
      <c r="AE22" s="28"/>
      <c r="AF22" s="28"/>
      <c r="AG22" s="28"/>
      <c r="AH22" s="28"/>
    </row>
    <row r="23" spans="1:34" ht="15" customHeight="1" thickBot="1">
      <c r="A23" s="65"/>
      <c r="B23" s="191"/>
      <c r="C23" s="193"/>
      <c r="D23" s="185"/>
      <c r="E23" s="187"/>
      <c r="F23" s="189"/>
      <c r="G23" s="71"/>
      <c r="H23" s="183"/>
      <c r="I23" s="71"/>
      <c r="J23" s="318"/>
      <c r="K23" s="319"/>
      <c r="L23" s="318"/>
      <c r="M23" s="319"/>
      <c r="N23" s="318"/>
      <c r="O23" s="319"/>
      <c r="P23" s="318"/>
      <c r="Q23" s="319"/>
      <c r="R23" s="318"/>
      <c r="S23" s="319"/>
      <c r="T23" s="318"/>
      <c r="U23" s="320"/>
      <c r="V23" s="181"/>
      <c r="W23" s="89"/>
      <c r="X23" s="181"/>
      <c r="Y23" s="89"/>
      <c r="Z23" s="195"/>
      <c r="AA23" s="177"/>
      <c r="AB23" s="177"/>
      <c r="AC23" s="28"/>
      <c r="AD23" s="28"/>
      <c r="AE23" s="28"/>
      <c r="AF23" s="28"/>
      <c r="AG23" s="28"/>
      <c r="AH23" s="28"/>
    </row>
    <row r="24" spans="1:34" ht="15" customHeight="1" thickTop="1">
      <c r="A24" s="65"/>
      <c r="B24" s="190">
        <v>10</v>
      </c>
      <c r="C24" s="192" t="str">
        <f>VLOOKUP(B24,'пр.взв'!B25:F48,2,FALSE)</f>
        <v>Янин Александр Дмитриевич</v>
      </c>
      <c r="D24" s="184" t="str">
        <f>VLOOKUP(B24,'пр.взв'!B25:G104,3,FALSE)</f>
        <v>06.04.97 1</v>
      </c>
      <c r="E24" s="186" t="str">
        <f>VLOOKUP(B24,'пр.взв'!B11:H104,5,FALSE)</f>
        <v>Московская Дмитров МО</v>
      </c>
      <c r="F24" s="188">
        <v>9</v>
      </c>
      <c r="G24" s="69">
        <v>1</v>
      </c>
      <c r="H24" s="182">
        <v>12</v>
      </c>
      <c r="I24" s="69">
        <v>3</v>
      </c>
      <c r="J24" s="182">
        <v>11</v>
      </c>
      <c r="K24" s="69">
        <v>2</v>
      </c>
      <c r="L24" s="182">
        <v>15</v>
      </c>
      <c r="M24" s="69">
        <v>4</v>
      </c>
      <c r="N24" s="315"/>
      <c r="O24" s="316"/>
      <c r="P24" s="315"/>
      <c r="Q24" s="316"/>
      <c r="R24" s="315"/>
      <c r="S24" s="316"/>
      <c r="T24" s="315"/>
      <c r="U24" s="317"/>
      <c r="V24" s="180"/>
      <c r="W24" s="88"/>
      <c r="X24" s="180"/>
      <c r="Y24" s="88"/>
      <c r="Z24" s="194">
        <v>4</v>
      </c>
      <c r="AA24" s="176">
        <f>SUM(G24+I24+K24+M24+O24+Q24+S24+U24+W24+Y24)</f>
        <v>10</v>
      </c>
      <c r="AB24" s="176">
        <v>6</v>
      </c>
      <c r="AC24" s="28"/>
      <c r="AD24" s="28"/>
      <c r="AE24" s="28"/>
      <c r="AF24" s="28"/>
      <c r="AG24" s="28"/>
      <c r="AH24" s="28"/>
    </row>
    <row r="25" spans="1:34" ht="15" customHeight="1" thickBot="1">
      <c r="A25" s="65"/>
      <c r="B25" s="191"/>
      <c r="C25" s="193"/>
      <c r="D25" s="185"/>
      <c r="E25" s="187"/>
      <c r="F25" s="189"/>
      <c r="G25" s="71"/>
      <c r="H25" s="183"/>
      <c r="I25" s="71"/>
      <c r="J25" s="183"/>
      <c r="K25" s="71"/>
      <c r="L25" s="183"/>
      <c r="M25" s="71"/>
      <c r="N25" s="318"/>
      <c r="O25" s="319"/>
      <c r="P25" s="318"/>
      <c r="Q25" s="319"/>
      <c r="R25" s="318"/>
      <c r="S25" s="319"/>
      <c r="T25" s="318"/>
      <c r="U25" s="320"/>
      <c r="V25" s="181"/>
      <c r="W25" s="89"/>
      <c r="X25" s="181"/>
      <c r="Y25" s="89"/>
      <c r="Z25" s="195"/>
      <c r="AA25" s="177"/>
      <c r="AB25" s="177"/>
      <c r="AC25" s="28"/>
      <c r="AD25" s="28"/>
      <c r="AE25" s="28"/>
      <c r="AF25" s="28"/>
      <c r="AG25" s="28"/>
      <c r="AH25" s="28"/>
    </row>
    <row r="26" spans="1:34" ht="15" customHeight="1" thickTop="1">
      <c r="A26" s="65"/>
      <c r="B26" s="190">
        <v>11</v>
      </c>
      <c r="C26" s="192" t="str">
        <f>VLOOKUP(B26,'пр.взв'!B27:F50,2,FALSE)</f>
        <v>Стариков Михаил Геннадьевич</v>
      </c>
      <c r="D26" s="184" t="str">
        <f>VLOOKUP(B26,'пр.взв'!B27:G106,3,FALSE)</f>
        <v>07.10.96 1</v>
      </c>
      <c r="E26" s="186" t="str">
        <f>VLOOKUP(B26,'пр.взв'!B13:H106,5,FALSE)</f>
        <v>Владимтрская Владимир</v>
      </c>
      <c r="F26" s="188">
        <v>12</v>
      </c>
      <c r="G26" s="69">
        <v>4</v>
      </c>
      <c r="H26" s="182">
        <v>9</v>
      </c>
      <c r="I26" s="69">
        <v>0</v>
      </c>
      <c r="J26" s="182">
        <v>10</v>
      </c>
      <c r="K26" s="69">
        <v>3</v>
      </c>
      <c r="L26" s="315"/>
      <c r="M26" s="316"/>
      <c r="N26" s="315"/>
      <c r="O26" s="316"/>
      <c r="P26" s="315"/>
      <c r="Q26" s="316"/>
      <c r="R26" s="315"/>
      <c r="S26" s="316"/>
      <c r="T26" s="315"/>
      <c r="U26" s="317"/>
      <c r="V26" s="180"/>
      <c r="W26" s="88"/>
      <c r="X26" s="180"/>
      <c r="Y26" s="88"/>
      <c r="Z26" s="194">
        <v>3</v>
      </c>
      <c r="AA26" s="176">
        <f>SUM(G26+I26+K26+M26+O26+Q26+S26+U26+W26+Y26)</f>
        <v>7</v>
      </c>
      <c r="AB26" s="176">
        <v>8</v>
      </c>
      <c r="AC26" s="28"/>
      <c r="AD26" s="28"/>
      <c r="AE26" s="28"/>
      <c r="AF26" s="28"/>
      <c r="AG26" s="28"/>
      <c r="AH26" s="28"/>
    </row>
    <row r="27" spans="1:42" ht="15" customHeight="1" thickBot="1">
      <c r="A27" s="65"/>
      <c r="B27" s="191"/>
      <c r="C27" s="193"/>
      <c r="D27" s="185"/>
      <c r="E27" s="187"/>
      <c r="F27" s="189"/>
      <c r="G27" s="71"/>
      <c r="H27" s="183"/>
      <c r="I27" s="86" t="s">
        <v>148</v>
      </c>
      <c r="J27" s="183"/>
      <c r="K27" s="71"/>
      <c r="L27" s="318"/>
      <c r="M27" s="319"/>
      <c r="N27" s="318"/>
      <c r="O27" s="319"/>
      <c r="P27" s="318"/>
      <c r="Q27" s="319"/>
      <c r="R27" s="318"/>
      <c r="S27" s="319"/>
      <c r="T27" s="318"/>
      <c r="U27" s="320"/>
      <c r="V27" s="181"/>
      <c r="W27" s="89"/>
      <c r="X27" s="181"/>
      <c r="Y27" s="89"/>
      <c r="Z27" s="195"/>
      <c r="AA27" s="177"/>
      <c r="AB27" s="177"/>
      <c r="AC27" s="28"/>
      <c r="AD27" s="28"/>
      <c r="AE27" s="28"/>
      <c r="AF27" s="28"/>
      <c r="AG27" s="28"/>
      <c r="AH27" s="28"/>
      <c r="AI27" s="3"/>
      <c r="AJ27" s="3"/>
      <c r="AK27" s="3"/>
      <c r="AL27" s="3"/>
      <c r="AM27" s="3"/>
      <c r="AN27" s="3"/>
      <c r="AO27" s="3"/>
      <c r="AP27" s="3"/>
    </row>
    <row r="28" spans="1:42" ht="15" customHeight="1" thickTop="1">
      <c r="A28" s="65"/>
      <c r="B28" s="190">
        <v>12</v>
      </c>
      <c r="C28" s="192" t="str">
        <f>VLOOKUP(B28,'пр.взв'!B29:F52,2,FALSE)</f>
        <v>Лупов Виктор Вадимович</v>
      </c>
      <c r="D28" s="184" t="str">
        <f>VLOOKUP(B28,'пр.взв'!B29:G108,3,FALSE)</f>
        <v>02.04.97 1</v>
      </c>
      <c r="E28" s="186" t="str">
        <f>VLOOKUP(B28,'пр.взв'!B15:H108,5,FALSE)</f>
        <v>Рязанская Рязань ПР</v>
      </c>
      <c r="F28" s="188">
        <v>11</v>
      </c>
      <c r="G28" s="69">
        <v>0</v>
      </c>
      <c r="H28" s="182">
        <v>10</v>
      </c>
      <c r="I28" s="69">
        <v>1</v>
      </c>
      <c r="J28" s="182">
        <v>16</v>
      </c>
      <c r="K28" s="69">
        <v>2.5</v>
      </c>
      <c r="L28" s="182" t="s">
        <v>147</v>
      </c>
      <c r="M28" s="69"/>
      <c r="N28" s="182">
        <v>15</v>
      </c>
      <c r="O28" s="69">
        <v>0</v>
      </c>
      <c r="P28" s="324" t="s">
        <v>159</v>
      </c>
      <c r="Q28" s="325"/>
      <c r="R28" s="182">
        <v>8</v>
      </c>
      <c r="S28" s="69">
        <v>3</v>
      </c>
      <c r="T28" s="182"/>
      <c r="U28" s="70"/>
      <c r="V28" s="182"/>
      <c r="W28" s="70"/>
      <c r="X28" s="182"/>
      <c r="Y28" s="70"/>
      <c r="Z28" s="194"/>
      <c r="AA28" s="176">
        <f>SUM(G28+I28+K28+M28+O28+Q28+S28+U28+W28+Y28)</f>
        <v>6.5</v>
      </c>
      <c r="AB28" s="176">
        <v>3</v>
      </c>
      <c r="AC28" s="28"/>
      <c r="AD28" s="28"/>
      <c r="AE28" s="28"/>
      <c r="AF28" s="28"/>
      <c r="AG28" s="28"/>
      <c r="AH28" s="28"/>
      <c r="AI28" s="3"/>
      <c r="AJ28" s="3"/>
      <c r="AK28" s="3"/>
      <c r="AL28" s="3"/>
      <c r="AM28" s="3"/>
      <c r="AN28" s="3"/>
      <c r="AO28" s="3"/>
      <c r="AP28" s="3"/>
    </row>
    <row r="29" spans="1:34" ht="15" customHeight="1" thickBot="1">
      <c r="A29" s="65"/>
      <c r="B29" s="191"/>
      <c r="C29" s="193"/>
      <c r="D29" s="185"/>
      <c r="E29" s="187"/>
      <c r="F29" s="189"/>
      <c r="G29" s="86" t="s">
        <v>142</v>
      </c>
      <c r="H29" s="183"/>
      <c r="I29" s="71"/>
      <c r="J29" s="183"/>
      <c r="K29" s="71"/>
      <c r="L29" s="183"/>
      <c r="M29" s="71"/>
      <c r="N29" s="183"/>
      <c r="O29" s="86" t="s">
        <v>161</v>
      </c>
      <c r="P29" s="326"/>
      <c r="Q29" s="327"/>
      <c r="R29" s="183"/>
      <c r="S29" s="71"/>
      <c r="T29" s="183"/>
      <c r="U29" s="72"/>
      <c r="V29" s="183"/>
      <c r="W29" s="72"/>
      <c r="X29" s="183"/>
      <c r="Y29" s="72"/>
      <c r="Z29" s="195"/>
      <c r="AA29" s="177"/>
      <c r="AB29" s="177"/>
      <c r="AC29" s="28"/>
      <c r="AD29" s="28"/>
      <c r="AE29" s="28"/>
      <c r="AF29" s="28"/>
      <c r="AG29" s="28"/>
      <c r="AH29" s="28"/>
    </row>
    <row r="30" spans="1:34" ht="15" customHeight="1" thickTop="1">
      <c r="A30" s="66"/>
      <c r="B30" s="190">
        <v>13</v>
      </c>
      <c r="C30" s="192" t="str">
        <f>VLOOKUP(B30,'пр.взв'!B31:F54,2,FALSE)</f>
        <v>Лопаткин евгений Алексеевич</v>
      </c>
      <c r="D30" s="184" t="str">
        <f>VLOOKUP(B30,'пр.взв'!B31:G110,3,FALSE)</f>
        <v>07.09.97 1</v>
      </c>
      <c r="E30" s="186" t="str">
        <f>VLOOKUP(B30,'пр.взв'!B17:H110,5,FALSE)</f>
        <v>Ярославская Гаврилов-Яр МО</v>
      </c>
      <c r="F30" s="188">
        <v>14</v>
      </c>
      <c r="G30" s="69">
        <v>3</v>
      </c>
      <c r="H30" s="182">
        <v>15</v>
      </c>
      <c r="I30" s="69">
        <v>3</v>
      </c>
      <c r="J30" s="315"/>
      <c r="K30" s="316"/>
      <c r="L30" s="315"/>
      <c r="M30" s="316"/>
      <c r="N30" s="315"/>
      <c r="O30" s="316"/>
      <c r="P30" s="315"/>
      <c r="Q30" s="316"/>
      <c r="R30" s="315"/>
      <c r="S30" s="316"/>
      <c r="T30" s="315"/>
      <c r="U30" s="317"/>
      <c r="V30" s="180"/>
      <c r="W30" s="88"/>
      <c r="X30" s="180"/>
      <c r="Y30" s="88"/>
      <c r="Z30" s="194">
        <v>2</v>
      </c>
      <c r="AA30" s="176">
        <f>SUM(G30+I30+K30+M30+O30+Q30+S30+U30+W30+Y30)</f>
        <v>6</v>
      </c>
      <c r="AB30" s="176">
        <v>13</v>
      </c>
      <c r="AC30" s="28"/>
      <c r="AD30" s="28"/>
      <c r="AE30" s="28"/>
      <c r="AF30" s="28"/>
      <c r="AG30" s="28"/>
      <c r="AH30" s="28"/>
    </row>
    <row r="31" spans="1:34" ht="15" customHeight="1" thickBot="1">
      <c r="A31" s="66"/>
      <c r="B31" s="191"/>
      <c r="C31" s="193"/>
      <c r="D31" s="185"/>
      <c r="E31" s="187"/>
      <c r="F31" s="189"/>
      <c r="G31" s="71"/>
      <c r="H31" s="183"/>
      <c r="I31" s="71"/>
      <c r="J31" s="318"/>
      <c r="K31" s="319"/>
      <c r="L31" s="318"/>
      <c r="M31" s="319"/>
      <c r="N31" s="318"/>
      <c r="O31" s="319"/>
      <c r="P31" s="318"/>
      <c r="Q31" s="319"/>
      <c r="R31" s="318"/>
      <c r="S31" s="319"/>
      <c r="T31" s="318"/>
      <c r="U31" s="320"/>
      <c r="V31" s="181"/>
      <c r="W31" s="89"/>
      <c r="X31" s="181"/>
      <c r="Y31" s="89"/>
      <c r="Z31" s="195"/>
      <c r="AA31" s="177"/>
      <c r="AB31" s="177"/>
      <c r="AC31" s="28"/>
      <c r="AD31" s="28"/>
      <c r="AE31" s="28"/>
      <c r="AF31" s="28"/>
      <c r="AG31" s="28"/>
      <c r="AH31" s="28"/>
    </row>
    <row r="32" spans="1:34" ht="15" customHeight="1" thickTop="1">
      <c r="A32" s="67"/>
      <c r="B32" s="190">
        <v>14</v>
      </c>
      <c r="C32" s="192" t="str">
        <f>VLOOKUP(B32,'пр.взв'!B33:F56,2,FALSE)</f>
        <v>Коростелев Роман Александрович</v>
      </c>
      <c r="D32" s="184" t="str">
        <f>VLOOKUP(B32,'пр.взв'!B33:G112,3,FALSE)</f>
        <v>14.05.97 1</v>
      </c>
      <c r="E32" s="186" t="str">
        <f>VLOOKUP(B32,'пр.взв'!B19:H112,5,FALSE)</f>
        <v>Тамбовская Староюрцево МО</v>
      </c>
      <c r="F32" s="188">
        <v>13</v>
      </c>
      <c r="G32" s="69">
        <v>1</v>
      </c>
      <c r="H32" s="182">
        <v>16</v>
      </c>
      <c r="I32" s="69">
        <v>3</v>
      </c>
      <c r="J32" s="182">
        <v>15</v>
      </c>
      <c r="K32" s="69">
        <v>3</v>
      </c>
      <c r="L32" s="315"/>
      <c r="M32" s="316"/>
      <c r="N32" s="315"/>
      <c r="O32" s="316"/>
      <c r="P32" s="315"/>
      <c r="Q32" s="316"/>
      <c r="R32" s="315"/>
      <c r="S32" s="316"/>
      <c r="T32" s="315"/>
      <c r="U32" s="317"/>
      <c r="V32" s="180"/>
      <c r="W32" s="88"/>
      <c r="X32" s="180"/>
      <c r="Y32" s="88"/>
      <c r="Z32" s="194">
        <v>3</v>
      </c>
      <c r="AA32" s="176">
        <f>SUM(G32+I32+K32+M32+O32+Q32+S32+U32+W32+Y32)</f>
        <v>7</v>
      </c>
      <c r="AB32" s="176">
        <v>7</v>
      </c>
      <c r="AC32" s="28"/>
      <c r="AD32" s="28"/>
      <c r="AE32" s="28"/>
      <c r="AF32" s="28"/>
      <c r="AG32" s="28"/>
      <c r="AH32" s="28"/>
    </row>
    <row r="33" spans="1:34" ht="15" customHeight="1" thickBot="1">
      <c r="A33" s="67"/>
      <c r="B33" s="191"/>
      <c r="C33" s="193"/>
      <c r="D33" s="185"/>
      <c r="E33" s="187"/>
      <c r="F33" s="189"/>
      <c r="G33" s="71"/>
      <c r="H33" s="183"/>
      <c r="I33" s="71"/>
      <c r="J33" s="183"/>
      <c r="K33" s="71"/>
      <c r="L33" s="318"/>
      <c r="M33" s="319"/>
      <c r="N33" s="318"/>
      <c r="O33" s="319"/>
      <c r="P33" s="318"/>
      <c r="Q33" s="319"/>
      <c r="R33" s="318"/>
      <c r="S33" s="319"/>
      <c r="T33" s="318"/>
      <c r="U33" s="320"/>
      <c r="V33" s="181"/>
      <c r="W33" s="89"/>
      <c r="X33" s="181"/>
      <c r="Y33" s="89"/>
      <c r="Z33" s="195"/>
      <c r="AA33" s="177"/>
      <c r="AB33" s="177"/>
      <c r="AC33" s="28"/>
      <c r="AD33" s="28"/>
      <c r="AE33" s="28"/>
      <c r="AF33" s="28"/>
      <c r="AG33" s="28"/>
      <c r="AH33" s="28"/>
    </row>
    <row r="34" spans="1:34" ht="15" customHeight="1" thickTop="1">
      <c r="A34" s="67"/>
      <c r="B34" s="190">
        <v>15</v>
      </c>
      <c r="C34" s="192" t="str">
        <f>VLOOKUP(B34,'пр.взв'!B35:F58,2,FALSE)</f>
        <v>Ржанов Владимир Анатольевич</v>
      </c>
      <c r="D34" s="184" t="str">
        <f>VLOOKUP(B34,'пр.взв'!B35:G114,3,FALSE)</f>
        <v>09.04.96 кмс</v>
      </c>
      <c r="E34" s="186" t="str">
        <f>VLOOKUP(B34,'пр.взв'!B21:H114,5,FALSE)</f>
        <v>Московская Можайск МО</v>
      </c>
      <c r="F34" s="188">
        <v>16</v>
      </c>
      <c r="G34" s="69">
        <v>2</v>
      </c>
      <c r="H34" s="182">
        <v>13</v>
      </c>
      <c r="I34" s="69">
        <v>1</v>
      </c>
      <c r="J34" s="182">
        <v>14</v>
      </c>
      <c r="K34" s="69">
        <v>2</v>
      </c>
      <c r="L34" s="182">
        <v>10</v>
      </c>
      <c r="M34" s="69">
        <v>0</v>
      </c>
      <c r="N34" s="182">
        <v>12</v>
      </c>
      <c r="O34" s="69">
        <v>4</v>
      </c>
      <c r="P34" s="324" t="s">
        <v>160</v>
      </c>
      <c r="Q34" s="325"/>
      <c r="R34" s="182">
        <v>2</v>
      </c>
      <c r="S34" s="69">
        <v>3</v>
      </c>
      <c r="T34" s="182"/>
      <c r="U34" s="70"/>
      <c r="V34" s="182"/>
      <c r="W34" s="70"/>
      <c r="X34" s="182"/>
      <c r="Y34" s="70"/>
      <c r="Z34" s="194"/>
      <c r="AA34" s="176">
        <f>SUM(G34+I34+K34+M34+O34+Q34+S34+U34+W34+Y34)</f>
        <v>12</v>
      </c>
      <c r="AB34" s="176">
        <v>3</v>
      </c>
      <c r="AC34" s="28"/>
      <c r="AD34" s="28"/>
      <c r="AE34" s="28"/>
      <c r="AF34" s="28"/>
      <c r="AG34" s="28"/>
      <c r="AH34" s="28"/>
    </row>
    <row r="35" spans="1:34" ht="15" customHeight="1" thickBot="1">
      <c r="A35" s="67"/>
      <c r="B35" s="191"/>
      <c r="C35" s="193"/>
      <c r="D35" s="185"/>
      <c r="E35" s="187"/>
      <c r="F35" s="189"/>
      <c r="G35" s="71"/>
      <c r="H35" s="183"/>
      <c r="I35" s="71"/>
      <c r="J35" s="183"/>
      <c r="K35" s="71"/>
      <c r="L35" s="183"/>
      <c r="M35" s="86" t="s">
        <v>154</v>
      </c>
      <c r="N35" s="183"/>
      <c r="O35" s="71"/>
      <c r="P35" s="326"/>
      <c r="Q35" s="327"/>
      <c r="R35" s="183"/>
      <c r="S35" s="71"/>
      <c r="T35" s="183"/>
      <c r="U35" s="72"/>
      <c r="V35" s="183"/>
      <c r="W35" s="72"/>
      <c r="X35" s="183"/>
      <c r="Y35" s="72"/>
      <c r="Z35" s="195"/>
      <c r="AA35" s="177"/>
      <c r="AB35" s="177"/>
      <c r="AC35" s="28"/>
      <c r="AD35" s="28"/>
      <c r="AE35" s="28"/>
      <c r="AF35" s="28"/>
      <c r="AG35" s="28"/>
      <c r="AH35" s="28"/>
    </row>
    <row r="36" spans="1:34" ht="15" customHeight="1" thickTop="1">
      <c r="A36" s="67"/>
      <c r="B36" s="190">
        <v>16</v>
      </c>
      <c r="C36" s="192" t="str">
        <f>VLOOKUP(B36,'пр.взв'!B37:F60,2,FALSE)</f>
        <v>Скотников Максим Александрович</v>
      </c>
      <c r="D36" s="184" t="str">
        <f>VLOOKUP(B36,'пр.взв'!B37:G116,3,FALSE)</f>
        <v>14.07.95 1</v>
      </c>
      <c r="E36" s="186" t="str">
        <f>VLOOKUP(B36,'пр.взв'!B23:H116,5,FALSE)</f>
        <v>Владимирская Юрьев-Польский</v>
      </c>
      <c r="F36" s="188">
        <v>15</v>
      </c>
      <c r="G36" s="69">
        <v>3</v>
      </c>
      <c r="H36" s="182">
        <v>14</v>
      </c>
      <c r="I36" s="69">
        <v>2</v>
      </c>
      <c r="J36" s="182">
        <v>12</v>
      </c>
      <c r="K36" s="69">
        <v>3</v>
      </c>
      <c r="L36" s="315"/>
      <c r="M36" s="316"/>
      <c r="N36" s="315"/>
      <c r="O36" s="316"/>
      <c r="P36" s="315"/>
      <c r="Q36" s="316"/>
      <c r="R36" s="315"/>
      <c r="S36" s="316"/>
      <c r="T36" s="315"/>
      <c r="U36" s="317"/>
      <c r="V36" s="180"/>
      <c r="W36" s="88"/>
      <c r="X36" s="180"/>
      <c r="Y36" s="88"/>
      <c r="Z36" s="194">
        <v>3</v>
      </c>
      <c r="AA36" s="176">
        <f>SUM(G36+I36+K36+M36+O36+Q36+S36+U36+W36+Y36)</f>
        <v>8</v>
      </c>
      <c r="AB36" s="176">
        <v>9</v>
      </c>
      <c r="AC36" s="28"/>
      <c r="AD36" s="28"/>
      <c r="AE36" s="28"/>
      <c r="AF36" s="28"/>
      <c r="AG36" s="28"/>
      <c r="AH36" s="28"/>
    </row>
    <row r="37" spans="1:34" ht="15" customHeight="1" thickBot="1">
      <c r="A37" s="68"/>
      <c r="B37" s="191"/>
      <c r="C37" s="193"/>
      <c r="D37" s="185"/>
      <c r="E37" s="187"/>
      <c r="F37" s="189"/>
      <c r="G37" s="71"/>
      <c r="H37" s="183"/>
      <c r="I37" s="71"/>
      <c r="J37" s="183"/>
      <c r="K37" s="71"/>
      <c r="L37" s="318"/>
      <c r="M37" s="319"/>
      <c r="N37" s="318"/>
      <c r="O37" s="319"/>
      <c r="P37" s="318"/>
      <c r="Q37" s="319"/>
      <c r="R37" s="318"/>
      <c r="S37" s="319"/>
      <c r="T37" s="318"/>
      <c r="U37" s="320"/>
      <c r="V37" s="181"/>
      <c r="W37" s="89"/>
      <c r="X37" s="181"/>
      <c r="Y37" s="89"/>
      <c r="Z37" s="195"/>
      <c r="AA37" s="177"/>
      <c r="AB37" s="177"/>
      <c r="AC37" s="28"/>
      <c r="AD37" s="28"/>
      <c r="AE37" s="28"/>
      <c r="AF37" s="28"/>
      <c r="AG37" s="28"/>
      <c r="AH37" s="28"/>
    </row>
    <row r="38" spans="2:34" ht="6" customHeight="1">
      <c r="B38" s="26"/>
      <c r="C38" s="25"/>
      <c r="D38" s="25"/>
      <c r="E38" s="25"/>
      <c r="F38" s="27"/>
      <c r="G38" s="24"/>
      <c r="H38" s="27"/>
      <c r="I38" s="24"/>
      <c r="J38" s="27"/>
      <c r="K38" s="24"/>
      <c r="L38" s="27"/>
      <c r="M38" s="24"/>
      <c r="N38" s="27"/>
      <c r="O38" s="24"/>
      <c r="P38" s="27"/>
      <c r="Q38" s="24"/>
      <c r="R38" s="27"/>
      <c r="S38" s="24"/>
      <c r="T38" s="27"/>
      <c r="U38" s="24"/>
      <c r="V38" s="27"/>
      <c r="W38" s="24"/>
      <c r="X38" s="27"/>
      <c r="Y38" s="24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2:34" ht="47.25" customHeight="1">
      <c r="B39" s="35" t="str">
        <f>HYPERLINK('[1]реквизиты'!$A$6)</f>
        <v>Гл. судья, судья МК</v>
      </c>
      <c r="C39" s="39"/>
      <c r="D39" s="39"/>
      <c r="E39" s="40"/>
      <c r="F39" s="41"/>
      <c r="N39" s="42" t="str">
        <f>HYPERLINK('[1]реквизиты'!$G$6)</f>
        <v>И.Р. Стахеев </v>
      </c>
      <c r="O39" s="40"/>
      <c r="P39" s="40"/>
      <c r="Q39" s="40"/>
      <c r="R39" s="45"/>
      <c r="S39" s="43"/>
      <c r="T39" s="45"/>
      <c r="U39" s="43"/>
      <c r="V39" s="45"/>
      <c r="W39" s="44" t="str">
        <f>HYPERLINK('[1]реквизиты'!$G$7)</f>
        <v>/г. Владимир/</v>
      </c>
      <c r="X39" s="45"/>
      <c r="Y39" s="43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2:34" ht="51.75" customHeight="1">
      <c r="B40" s="46" t="str">
        <f>HYPERLINK('[1]реквизиты'!$A$8)</f>
        <v>Гл. секретарь, судья МК</v>
      </c>
      <c r="C40" s="39"/>
      <c r="D40" s="54"/>
      <c r="E40" s="61"/>
      <c r="F40" s="62"/>
      <c r="G40" s="3"/>
      <c r="H40" s="3"/>
      <c r="I40" s="3"/>
      <c r="J40" s="3"/>
      <c r="K40" s="3"/>
      <c r="L40" s="3"/>
      <c r="M40" s="3"/>
      <c r="N40" s="42" t="str">
        <f>HYPERLINK('[1]реквизиты'!$G$8)</f>
        <v>Н.Ю. Глушкова</v>
      </c>
      <c r="O40" s="40"/>
      <c r="P40" s="40"/>
      <c r="Q40" s="40"/>
      <c r="R40" s="45"/>
      <c r="S40" s="43"/>
      <c r="T40" s="45"/>
      <c r="U40" s="43"/>
      <c r="V40" s="45"/>
      <c r="W40" s="44" t="str">
        <f>HYPERLINK('[1]реквизиты'!$G$9)</f>
        <v>/г. Рязань/</v>
      </c>
      <c r="X40" s="45"/>
      <c r="Y40" s="43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2:34" ht="10.5" customHeight="1">
      <c r="B41" s="8"/>
      <c r="C41" s="8"/>
      <c r="D41" s="36"/>
      <c r="E41" s="3"/>
      <c r="F41" s="37"/>
      <c r="G41" s="17"/>
      <c r="K41" s="20"/>
      <c r="L41" s="27"/>
      <c r="M41" s="20"/>
      <c r="N41" s="27"/>
      <c r="O41" s="20"/>
      <c r="P41" s="27"/>
      <c r="Q41" s="20"/>
      <c r="R41" s="27"/>
      <c r="S41" s="20"/>
      <c r="T41" s="27"/>
      <c r="U41" s="20"/>
      <c r="V41" s="27"/>
      <c r="W41" s="20"/>
      <c r="X41" s="27"/>
      <c r="Y41" s="20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4:34" ht="10.5" customHeight="1">
      <c r="N42" s="27"/>
      <c r="O42" s="24"/>
      <c r="P42" s="27"/>
      <c r="Q42" s="24"/>
      <c r="R42" s="27"/>
      <c r="S42" s="24"/>
      <c r="T42" s="27"/>
      <c r="U42" s="24"/>
      <c r="V42" s="27"/>
      <c r="W42" s="24"/>
      <c r="X42" s="27"/>
      <c r="Y42" s="24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2:34" ht="10.5" customHeight="1">
      <c r="B43" s="38"/>
      <c r="C43" s="38"/>
      <c r="D43" s="38"/>
      <c r="E43" s="17"/>
      <c r="F43" s="17"/>
      <c r="H43" s="17"/>
      <c r="K43" s="20"/>
      <c r="L43" s="27"/>
      <c r="M43" s="20"/>
      <c r="N43" s="27"/>
      <c r="O43" s="20"/>
      <c r="P43" s="27"/>
      <c r="Q43" s="20"/>
      <c r="R43" s="27"/>
      <c r="S43" s="20"/>
      <c r="T43" s="27"/>
      <c r="U43" s="20"/>
      <c r="V43" s="27"/>
      <c r="W43" s="20"/>
      <c r="X43" s="27"/>
      <c r="Y43" s="20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4" ht="10.5" customHeight="1">
      <c r="B44" s="26"/>
      <c r="C44" s="25"/>
      <c r="D44" s="25"/>
      <c r="E44" s="25"/>
      <c r="F44" s="27"/>
      <c r="G44" s="24"/>
      <c r="H44" s="27"/>
      <c r="I44" s="24"/>
      <c r="J44" s="27"/>
      <c r="K44" s="24"/>
      <c r="L44" s="27"/>
      <c r="M44" s="24"/>
      <c r="N44" s="27"/>
      <c r="O44" s="24"/>
      <c r="P44" s="27"/>
      <c r="Q44" s="24"/>
      <c r="R44" s="27"/>
      <c r="S44" s="24"/>
      <c r="T44" s="27"/>
      <c r="U44" s="24"/>
      <c r="V44" s="27"/>
      <c r="W44" s="24"/>
      <c r="X44" s="27"/>
      <c r="Y44" s="24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2:34" ht="10.5" customHeight="1">
      <c r="B45" s="29"/>
      <c r="C45" s="25"/>
      <c r="D45" s="25"/>
      <c r="E45" s="25"/>
      <c r="F45" s="27"/>
      <c r="G45" s="20"/>
      <c r="H45" s="27"/>
      <c r="I45" s="20"/>
      <c r="J45" s="27"/>
      <c r="K45" s="20"/>
      <c r="L45" s="27"/>
      <c r="M45" s="20"/>
      <c r="N45" s="27"/>
      <c r="O45" s="20"/>
      <c r="P45" s="27"/>
      <c r="Q45" s="20"/>
      <c r="R45" s="27"/>
      <c r="S45" s="20"/>
      <c r="T45" s="27"/>
      <c r="U45" s="20"/>
      <c r="V45" s="27"/>
      <c r="W45" s="20"/>
      <c r="X45" s="27"/>
      <c r="Y45" s="20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ht="10.5" customHeight="1">
      <c r="B46" s="26"/>
      <c r="C46" s="25"/>
      <c r="D46" s="25"/>
      <c r="E46" s="25"/>
      <c r="F46" s="27"/>
      <c r="G46" s="24"/>
      <c r="H46" s="27"/>
      <c r="I46" s="24"/>
      <c r="J46" s="27"/>
      <c r="K46" s="24"/>
      <c r="L46" s="27"/>
      <c r="M46" s="24"/>
      <c r="N46" s="27"/>
      <c r="O46" s="24"/>
      <c r="P46" s="27"/>
      <c r="Q46" s="24"/>
      <c r="R46" s="27"/>
      <c r="S46" s="24"/>
      <c r="T46" s="27"/>
      <c r="U46" s="24"/>
      <c r="V46" s="27"/>
      <c r="W46" s="24"/>
      <c r="X46" s="27"/>
      <c r="Y46" s="24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ht="10.5" customHeight="1">
      <c r="B47" s="29"/>
      <c r="C47" s="25"/>
      <c r="D47" s="25"/>
      <c r="E47" s="25"/>
      <c r="F47" s="27"/>
      <c r="G47" s="20"/>
      <c r="H47" s="27"/>
      <c r="I47" s="20"/>
      <c r="J47" s="27"/>
      <c r="K47" s="20"/>
      <c r="L47" s="27"/>
      <c r="M47" s="20"/>
      <c r="N47" s="27"/>
      <c r="O47" s="20"/>
      <c r="P47" s="27"/>
      <c r="Q47" s="20"/>
      <c r="R47" s="27"/>
      <c r="S47" s="20"/>
      <c r="T47" s="27"/>
      <c r="U47" s="20"/>
      <c r="V47" s="27"/>
      <c r="W47" s="20"/>
      <c r="X47" s="27"/>
      <c r="Y47" s="20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ht="10.5" customHeight="1">
      <c r="B48" s="26"/>
      <c r="C48" s="25"/>
      <c r="D48" s="25"/>
      <c r="E48" s="25"/>
      <c r="F48" s="27"/>
      <c r="G48" s="24"/>
      <c r="H48" s="27"/>
      <c r="I48" s="24"/>
      <c r="J48" s="27"/>
      <c r="K48" s="24"/>
      <c r="L48" s="27"/>
      <c r="M48" s="24"/>
      <c r="N48" s="27"/>
      <c r="O48" s="24"/>
      <c r="P48" s="27"/>
      <c r="Q48" s="24"/>
      <c r="R48" s="27"/>
      <c r="S48" s="24"/>
      <c r="T48" s="27"/>
      <c r="U48" s="24"/>
      <c r="V48" s="27"/>
      <c r="W48" s="24"/>
      <c r="X48" s="27"/>
      <c r="Y48" s="24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2:34" ht="10.5" customHeight="1">
      <c r="B49" s="29"/>
      <c r="C49" s="25"/>
      <c r="D49" s="25"/>
      <c r="E49" s="25"/>
      <c r="F49" s="27"/>
      <c r="G49" s="20"/>
      <c r="H49" s="27"/>
      <c r="I49" s="20"/>
      <c r="J49" s="27"/>
      <c r="K49" s="20"/>
      <c r="L49" s="27"/>
      <c r="M49" s="20"/>
      <c r="N49" s="27"/>
      <c r="O49" s="20"/>
      <c r="P49" s="27"/>
      <c r="Q49" s="20"/>
      <c r="R49" s="27"/>
      <c r="S49" s="20"/>
      <c r="T49" s="27"/>
      <c r="U49" s="20"/>
      <c r="V49" s="27"/>
      <c r="W49" s="20"/>
      <c r="X49" s="27"/>
      <c r="Y49" s="20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10.5" customHeight="1">
      <c r="B50" s="26"/>
      <c r="C50" s="25"/>
      <c r="D50" s="25"/>
      <c r="E50" s="25"/>
      <c r="F50" s="27"/>
      <c r="G50" s="24"/>
      <c r="H50" s="27"/>
      <c r="I50" s="24"/>
      <c r="J50" s="27"/>
      <c r="K50" s="24"/>
      <c r="L50" s="27"/>
      <c r="M50" s="24"/>
      <c r="N50" s="27"/>
      <c r="O50" s="24"/>
      <c r="P50" s="27"/>
      <c r="Q50" s="24"/>
      <c r="R50" s="27"/>
      <c r="S50" s="24"/>
      <c r="T50" s="27"/>
      <c r="U50" s="24"/>
      <c r="V50" s="27"/>
      <c r="W50" s="24"/>
      <c r="X50" s="27"/>
      <c r="Y50" s="24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34" ht="10.5" customHeight="1">
      <c r="B51" s="29"/>
      <c r="C51" s="25"/>
      <c r="D51" s="25"/>
      <c r="E51" s="25"/>
      <c r="F51" s="27"/>
      <c r="G51" s="20"/>
      <c r="H51" s="27"/>
      <c r="I51" s="20"/>
      <c r="J51" s="27"/>
      <c r="K51" s="20"/>
      <c r="L51" s="27"/>
      <c r="M51" s="20"/>
      <c r="N51" s="27"/>
      <c r="O51" s="20"/>
      <c r="P51" s="27"/>
      <c r="Q51" s="20"/>
      <c r="R51" s="27"/>
      <c r="S51" s="20"/>
      <c r="T51" s="27"/>
      <c r="U51" s="20"/>
      <c r="V51" s="27"/>
      <c r="W51" s="20"/>
      <c r="X51" s="27"/>
      <c r="Y51" s="20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2:34" ht="10.5" customHeight="1">
      <c r="B52" s="26"/>
      <c r="C52" s="25"/>
      <c r="D52" s="25"/>
      <c r="E52" s="25"/>
      <c r="F52" s="27"/>
      <c r="G52" s="24"/>
      <c r="H52" s="27"/>
      <c r="I52" s="24"/>
      <c r="J52" s="27"/>
      <c r="K52" s="24"/>
      <c r="L52" s="27"/>
      <c r="M52" s="24"/>
      <c r="N52" s="27"/>
      <c r="O52" s="24"/>
      <c r="P52" s="27"/>
      <c r="Q52" s="24"/>
      <c r="R52" s="27"/>
      <c r="S52" s="24"/>
      <c r="T52" s="27"/>
      <c r="U52" s="24"/>
      <c r="V52" s="27"/>
      <c r="W52" s="24"/>
      <c r="X52" s="27"/>
      <c r="Y52" s="24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2:34" ht="10.5" customHeight="1">
      <c r="B53" s="29"/>
      <c r="C53" s="25"/>
      <c r="D53" s="25"/>
      <c r="E53" s="25"/>
      <c r="F53" s="27"/>
      <c r="G53" s="20"/>
      <c r="H53" s="27"/>
      <c r="I53" s="20"/>
      <c r="J53" s="27"/>
      <c r="K53" s="20"/>
      <c r="L53" s="27"/>
      <c r="M53" s="20"/>
      <c r="N53" s="27"/>
      <c r="O53" s="20"/>
      <c r="P53" s="27"/>
      <c r="Q53" s="20"/>
      <c r="R53" s="27"/>
      <c r="S53" s="20"/>
      <c r="T53" s="27"/>
      <c r="U53" s="20"/>
      <c r="V53" s="27"/>
      <c r="W53" s="20"/>
      <c r="X53" s="27"/>
      <c r="Y53" s="20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2:34" ht="10.5" customHeight="1">
      <c r="B54" s="26"/>
      <c r="C54" s="25"/>
      <c r="D54" s="25"/>
      <c r="E54" s="25"/>
      <c r="F54" s="27"/>
      <c r="G54" s="24"/>
      <c r="H54" s="27"/>
      <c r="I54" s="24"/>
      <c r="J54" s="27"/>
      <c r="K54" s="24"/>
      <c r="L54" s="27"/>
      <c r="M54" s="24"/>
      <c r="N54" s="27"/>
      <c r="O54" s="24"/>
      <c r="P54" s="27"/>
      <c r="Q54" s="24"/>
      <c r="R54" s="27"/>
      <c r="S54" s="24"/>
      <c r="T54" s="27"/>
      <c r="U54" s="24"/>
      <c r="V54" s="27"/>
      <c r="W54" s="24"/>
      <c r="X54" s="27"/>
      <c r="Y54" s="24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2:34" ht="10.5" customHeight="1">
      <c r="B55" s="29"/>
      <c r="C55" s="25"/>
      <c r="D55" s="25"/>
      <c r="E55" s="25"/>
      <c r="F55" s="27"/>
      <c r="G55" s="20"/>
      <c r="H55" s="27"/>
      <c r="I55" s="20"/>
      <c r="J55" s="27"/>
      <c r="K55" s="20"/>
      <c r="L55" s="27"/>
      <c r="M55" s="20"/>
      <c r="N55" s="27"/>
      <c r="O55" s="20"/>
      <c r="P55" s="27"/>
      <c r="Q55" s="20"/>
      <c r="R55" s="27"/>
      <c r="S55" s="20"/>
      <c r="T55" s="27"/>
      <c r="U55" s="20"/>
      <c r="V55" s="27"/>
      <c r="W55" s="20"/>
      <c r="X55" s="27"/>
      <c r="Y55" s="20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2:34" ht="10.5" customHeight="1">
      <c r="B56" s="26"/>
      <c r="C56" s="25"/>
      <c r="D56" s="25"/>
      <c r="E56" s="25"/>
      <c r="F56" s="27"/>
      <c r="G56" s="24"/>
      <c r="H56" s="27"/>
      <c r="I56" s="24"/>
      <c r="J56" s="27"/>
      <c r="K56" s="24"/>
      <c r="L56" s="27"/>
      <c r="M56" s="24"/>
      <c r="N56" s="27"/>
      <c r="O56" s="24"/>
      <c r="P56" s="27"/>
      <c r="Q56" s="24"/>
      <c r="R56" s="27"/>
      <c r="S56" s="24"/>
      <c r="T56" s="27"/>
      <c r="U56" s="24"/>
      <c r="V56" s="27"/>
      <c r="W56" s="24"/>
      <c r="X56" s="27"/>
      <c r="Y56" s="24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2:34" ht="10.5" customHeight="1">
      <c r="B57" s="29"/>
      <c r="C57" s="25"/>
      <c r="D57" s="25"/>
      <c r="E57" s="25"/>
      <c r="F57" s="27"/>
      <c r="G57" s="20"/>
      <c r="H57" s="27"/>
      <c r="I57" s="20"/>
      <c r="J57" s="27"/>
      <c r="K57" s="20"/>
      <c r="L57" s="27"/>
      <c r="M57" s="20"/>
      <c r="N57" s="27"/>
      <c r="O57" s="20"/>
      <c r="P57" s="27"/>
      <c r="Q57" s="20"/>
      <c r="R57" s="27"/>
      <c r="S57" s="20"/>
      <c r="T57" s="27"/>
      <c r="U57" s="20"/>
      <c r="V57" s="27"/>
      <c r="W57" s="20"/>
      <c r="X57" s="27"/>
      <c r="Y57" s="20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2:34" ht="10.5" customHeight="1">
      <c r="B58" s="26"/>
      <c r="C58" s="25"/>
      <c r="D58" s="25"/>
      <c r="E58" s="25"/>
      <c r="F58" s="27"/>
      <c r="G58" s="24"/>
      <c r="H58" s="27"/>
      <c r="I58" s="24"/>
      <c r="J58" s="27"/>
      <c r="K58" s="24"/>
      <c r="L58" s="27"/>
      <c r="M58" s="24"/>
      <c r="N58" s="27"/>
      <c r="O58" s="24"/>
      <c r="P58" s="27"/>
      <c r="Q58" s="24"/>
      <c r="R58" s="27"/>
      <c r="S58" s="24"/>
      <c r="T58" s="27"/>
      <c r="U58" s="24"/>
      <c r="V58" s="27"/>
      <c r="W58" s="24"/>
      <c r="X58" s="27"/>
      <c r="Y58" s="24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2:34" ht="10.5" customHeight="1">
      <c r="B59" s="29"/>
      <c r="C59" s="25"/>
      <c r="D59" s="25"/>
      <c r="E59" s="25"/>
      <c r="F59" s="27"/>
      <c r="G59" s="20"/>
      <c r="H59" s="27"/>
      <c r="I59" s="20"/>
      <c r="J59" s="27"/>
      <c r="K59" s="20"/>
      <c r="L59" s="27"/>
      <c r="M59" s="20"/>
      <c r="N59" s="27"/>
      <c r="O59" s="20"/>
      <c r="P59" s="27"/>
      <c r="Q59" s="20"/>
      <c r="R59" s="27"/>
      <c r="S59" s="20"/>
      <c r="T59" s="27"/>
      <c r="U59" s="20"/>
      <c r="V59" s="27"/>
      <c r="W59" s="20"/>
      <c r="X59" s="27"/>
      <c r="Y59" s="20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2:34" ht="10.5" customHeight="1">
      <c r="B60" s="26"/>
      <c r="C60" s="25"/>
      <c r="D60" s="25"/>
      <c r="E60" s="25"/>
      <c r="F60" s="27"/>
      <c r="G60" s="24"/>
      <c r="H60" s="27"/>
      <c r="I60" s="24"/>
      <c r="J60" s="27"/>
      <c r="K60" s="24"/>
      <c r="L60" s="27"/>
      <c r="M60" s="24"/>
      <c r="N60" s="27"/>
      <c r="O60" s="24"/>
      <c r="P60" s="27"/>
      <c r="Q60" s="24"/>
      <c r="R60" s="27"/>
      <c r="S60" s="24"/>
      <c r="T60" s="27"/>
      <c r="U60" s="24"/>
      <c r="V60" s="27"/>
      <c r="W60" s="24"/>
      <c r="X60" s="27"/>
      <c r="Y60" s="24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2:34" ht="10.5" customHeight="1">
      <c r="B61" s="29"/>
      <c r="C61" s="25"/>
      <c r="D61" s="25"/>
      <c r="E61" s="25"/>
      <c r="F61" s="27"/>
      <c r="G61" s="20"/>
      <c r="H61" s="27"/>
      <c r="I61" s="20"/>
      <c r="J61" s="27"/>
      <c r="K61" s="20"/>
      <c r="L61" s="27"/>
      <c r="M61" s="20"/>
      <c r="N61" s="27"/>
      <c r="O61" s="20"/>
      <c r="P61" s="27"/>
      <c r="Q61" s="20"/>
      <c r="R61" s="27"/>
      <c r="S61" s="20"/>
      <c r="T61" s="27"/>
      <c r="U61" s="20"/>
      <c r="V61" s="27"/>
      <c r="W61" s="20"/>
      <c r="X61" s="27"/>
      <c r="Y61" s="20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2:34" ht="10.5" customHeight="1">
      <c r="B62" s="26"/>
      <c r="C62" s="25"/>
      <c r="D62" s="25"/>
      <c r="E62" s="25"/>
      <c r="F62" s="27"/>
      <c r="G62" s="24"/>
      <c r="H62" s="27"/>
      <c r="I62" s="24"/>
      <c r="J62" s="27"/>
      <c r="K62" s="24"/>
      <c r="L62" s="27"/>
      <c r="M62" s="24"/>
      <c r="N62" s="27"/>
      <c r="O62" s="24"/>
      <c r="P62" s="27"/>
      <c r="Q62" s="24"/>
      <c r="R62" s="27"/>
      <c r="S62" s="24"/>
      <c r="T62" s="27"/>
      <c r="U62" s="24"/>
      <c r="V62" s="27"/>
      <c r="W62" s="24"/>
      <c r="X62" s="27"/>
      <c r="Y62" s="24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2:34" ht="10.5" customHeight="1">
      <c r="B63" s="29"/>
      <c r="C63" s="25"/>
      <c r="D63" s="25"/>
      <c r="E63" s="25"/>
      <c r="F63" s="27"/>
      <c r="G63" s="20"/>
      <c r="H63" s="27"/>
      <c r="I63" s="20"/>
      <c r="J63" s="27"/>
      <c r="K63" s="20"/>
      <c r="L63" s="27"/>
      <c r="M63" s="20"/>
      <c r="N63" s="27"/>
      <c r="O63" s="20"/>
      <c r="P63" s="27"/>
      <c r="Q63" s="20"/>
      <c r="R63" s="27"/>
      <c r="S63" s="20"/>
      <c r="T63" s="27"/>
      <c r="U63" s="20"/>
      <c r="V63" s="27"/>
      <c r="W63" s="20"/>
      <c r="X63" s="27"/>
      <c r="Y63" s="20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2:34" ht="10.5" customHeight="1">
      <c r="B64" s="26"/>
      <c r="C64" s="25"/>
      <c r="D64" s="25"/>
      <c r="E64" s="25"/>
      <c r="F64" s="27"/>
      <c r="G64" s="24"/>
      <c r="H64" s="27"/>
      <c r="I64" s="24"/>
      <c r="J64" s="27"/>
      <c r="K64" s="24"/>
      <c r="L64" s="27"/>
      <c r="M64" s="24"/>
      <c r="N64" s="27"/>
      <c r="O64" s="24"/>
      <c r="P64" s="27"/>
      <c r="Q64" s="24"/>
      <c r="R64" s="27"/>
      <c r="S64" s="24"/>
      <c r="T64" s="27"/>
      <c r="U64" s="24"/>
      <c r="V64" s="27"/>
      <c r="W64" s="24"/>
      <c r="X64" s="27"/>
      <c r="Y64" s="24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2:28" ht="10.5" customHeight="1">
      <c r="B65" s="29"/>
      <c r="C65" s="25"/>
      <c r="D65" s="25"/>
      <c r="E65" s="25"/>
      <c r="F65" s="27"/>
      <c r="G65" s="20"/>
      <c r="H65" s="27"/>
      <c r="I65" s="20"/>
      <c r="J65" s="27"/>
      <c r="K65" s="20"/>
      <c r="L65" s="27"/>
      <c r="M65" s="20"/>
      <c r="N65" s="27"/>
      <c r="O65" s="20"/>
      <c r="P65" s="27"/>
      <c r="Q65" s="20"/>
      <c r="R65" s="27"/>
      <c r="S65" s="20"/>
      <c r="T65" s="27"/>
      <c r="U65" s="20"/>
      <c r="V65" s="27"/>
      <c r="W65" s="20"/>
      <c r="X65" s="27"/>
      <c r="Y65" s="20"/>
      <c r="Z65" s="28"/>
      <c r="AA65" s="28"/>
      <c r="AB65" s="28"/>
    </row>
    <row r="66" spans="2:28" ht="10.5" customHeight="1">
      <c r="B66" s="26"/>
      <c r="C66" s="25"/>
      <c r="D66" s="25"/>
      <c r="E66" s="25"/>
      <c r="F66" s="27"/>
      <c r="G66" s="24"/>
      <c r="H66" s="27"/>
      <c r="I66" s="24"/>
      <c r="J66" s="27"/>
      <c r="K66" s="24"/>
      <c r="L66" s="27"/>
      <c r="M66" s="24"/>
      <c r="N66" s="27"/>
      <c r="O66" s="24"/>
      <c r="P66" s="27"/>
      <c r="Q66" s="24"/>
      <c r="R66" s="27"/>
      <c r="S66" s="24"/>
      <c r="T66" s="27"/>
      <c r="U66" s="24"/>
      <c r="V66" s="27"/>
      <c r="W66" s="24"/>
      <c r="X66" s="27"/>
      <c r="Y66" s="24"/>
      <c r="Z66" s="28"/>
      <c r="AA66" s="28"/>
      <c r="AB66" s="28"/>
    </row>
    <row r="67" spans="2:28" ht="10.5" customHeight="1">
      <c r="B67" s="29"/>
      <c r="C67" s="25"/>
      <c r="D67" s="25"/>
      <c r="E67" s="25"/>
      <c r="F67" s="27"/>
      <c r="G67" s="20"/>
      <c r="H67" s="27"/>
      <c r="I67" s="20"/>
      <c r="J67" s="27"/>
      <c r="K67" s="20"/>
      <c r="L67" s="27"/>
      <c r="M67" s="20"/>
      <c r="N67" s="27"/>
      <c r="O67" s="20"/>
      <c r="P67" s="27"/>
      <c r="Q67" s="20"/>
      <c r="R67" s="27"/>
      <c r="S67" s="20"/>
      <c r="T67" s="27"/>
      <c r="U67" s="20"/>
      <c r="V67" s="27"/>
      <c r="W67" s="20"/>
      <c r="X67" s="27"/>
      <c r="Y67" s="20"/>
      <c r="Z67" s="28"/>
      <c r="AA67" s="28"/>
      <c r="AB67" s="28"/>
    </row>
    <row r="68" spans="2:28" ht="10.5" customHeight="1">
      <c r="B68" s="26"/>
      <c r="C68" s="25"/>
      <c r="D68" s="25"/>
      <c r="E68" s="25"/>
      <c r="F68" s="27"/>
      <c r="G68" s="24"/>
      <c r="H68" s="27"/>
      <c r="I68" s="24"/>
      <c r="J68" s="27"/>
      <c r="K68" s="24"/>
      <c r="L68" s="27"/>
      <c r="M68" s="24"/>
      <c r="N68" s="27"/>
      <c r="O68" s="24"/>
      <c r="P68" s="27"/>
      <c r="Q68" s="24"/>
      <c r="R68" s="27"/>
      <c r="S68" s="24"/>
      <c r="T68" s="27"/>
      <c r="U68" s="24"/>
      <c r="V68" s="27"/>
      <c r="W68" s="24"/>
      <c r="X68" s="27"/>
      <c r="Y68" s="24"/>
      <c r="Z68" s="28"/>
      <c r="AA68" s="28"/>
      <c r="AB68" s="28"/>
    </row>
    <row r="69" spans="2:28" ht="10.5" customHeight="1">
      <c r="B69" s="29"/>
      <c r="C69" s="25"/>
      <c r="D69" s="25"/>
      <c r="E69" s="25"/>
      <c r="F69" s="27"/>
      <c r="G69" s="20"/>
      <c r="H69" s="27"/>
      <c r="I69" s="20"/>
      <c r="J69" s="27"/>
      <c r="K69" s="20"/>
      <c r="L69" s="27"/>
      <c r="M69" s="20"/>
      <c r="N69" s="27"/>
      <c r="O69" s="20"/>
      <c r="P69" s="27"/>
      <c r="Q69" s="20"/>
      <c r="R69" s="27"/>
      <c r="S69" s="20"/>
      <c r="T69" s="27"/>
      <c r="U69" s="20"/>
      <c r="V69" s="27"/>
      <c r="W69" s="20"/>
      <c r="X69" s="27"/>
      <c r="Y69" s="20"/>
      <c r="Z69" s="28"/>
      <c r="AA69" s="28"/>
      <c r="AB69" s="28"/>
    </row>
    <row r="70" spans="2:28" ht="10.5" customHeight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</row>
    <row r="71" spans="2:28" ht="10.5" customHeight="1">
      <c r="B71" s="29"/>
      <c r="C71" s="25"/>
      <c r="D71" s="25"/>
      <c r="E71" s="25"/>
      <c r="F71" s="27"/>
      <c r="G71" s="20"/>
      <c r="H71" s="27"/>
      <c r="I71" s="20"/>
      <c r="J71" s="27"/>
      <c r="K71" s="20"/>
      <c r="L71" s="27"/>
      <c r="M71" s="20"/>
      <c r="N71" s="27"/>
      <c r="O71" s="20"/>
      <c r="P71" s="27"/>
      <c r="Q71" s="20"/>
      <c r="R71" s="27"/>
      <c r="S71" s="20"/>
      <c r="T71" s="27"/>
      <c r="U71" s="20"/>
      <c r="V71" s="27"/>
      <c r="W71" s="20"/>
      <c r="X71" s="27"/>
      <c r="Y71" s="20"/>
      <c r="Z71" s="28"/>
      <c r="AA71" s="28"/>
      <c r="AB71" s="28"/>
    </row>
    <row r="72" spans="2:28" ht="10.5" customHeight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</row>
    <row r="73" spans="2:28" ht="10.5" customHeight="1">
      <c r="B73" s="29"/>
      <c r="C73" s="25"/>
      <c r="D73" s="25"/>
      <c r="E73" s="25"/>
      <c r="F73" s="27"/>
      <c r="G73" s="20"/>
      <c r="H73" s="27"/>
      <c r="I73" s="20"/>
      <c r="J73" s="2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</row>
    <row r="74" spans="2:28" ht="10.5" customHeight="1">
      <c r="B74" s="26"/>
      <c r="C74" s="25"/>
      <c r="D74" s="25"/>
      <c r="E74" s="25"/>
      <c r="F74" s="27"/>
      <c r="G74" s="24"/>
      <c r="H74" s="27"/>
      <c r="I74" s="24"/>
      <c r="J74" s="27"/>
      <c r="K74" s="24"/>
      <c r="L74" s="27"/>
      <c r="M74" s="24"/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</row>
    <row r="75" spans="2:28" ht="10.5" customHeight="1">
      <c r="B75" s="29"/>
      <c r="C75" s="25"/>
      <c r="D75" s="25"/>
      <c r="E75" s="25"/>
      <c r="F75" s="27"/>
      <c r="G75" s="20"/>
      <c r="H75" s="27"/>
      <c r="I75" s="20"/>
      <c r="J75" s="2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</row>
    <row r="76" spans="2:28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</row>
    <row r="77" spans="2:28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</row>
    <row r="78" spans="2:28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</row>
    <row r="79" spans="2:28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</row>
    <row r="80" spans="2:28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</row>
    <row r="81" spans="2:28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</row>
    <row r="82" spans="2:28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</row>
    <row r="83" spans="2:28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</row>
    <row r="84" spans="2:28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</row>
    <row r="85" spans="2:28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</row>
    <row r="86" spans="2:28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</row>
    <row r="87" spans="2:28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</row>
    <row r="88" spans="2:28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</row>
    <row r="89" spans="2:28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</row>
    <row r="90" spans="2:28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</row>
    <row r="91" spans="2:28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</row>
    <row r="92" spans="2:28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</row>
    <row r="93" spans="2:28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</row>
    <row r="94" spans="2:28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</row>
    <row r="95" spans="2:28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</row>
    <row r="96" spans="2:28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31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  <c r="AC126" s="3"/>
      <c r="AD126" s="3"/>
      <c r="AE126" s="3"/>
    </row>
    <row r="127" spans="2:31" ht="15.75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  <c r="AC127" s="3"/>
      <c r="AD127" s="3"/>
      <c r="AE127" s="3"/>
    </row>
    <row r="128" spans="2:31" ht="15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  <c r="AC128" s="3"/>
      <c r="AD128" s="3"/>
      <c r="AE128" s="3"/>
    </row>
    <row r="129" spans="2:31" ht="15.75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  <c r="AC129" s="3"/>
      <c r="AD129" s="3"/>
      <c r="AE129" s="3"/>
    </row>
    <row r="130" spans="2:31" ht="15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  <c r="AC130" s="3"/>
      <c r="AD130" s="3"/>
      <c r="AE130" s="3"/>
    </row>
    <row r="131" spans="2:31" ht="15.75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  <c r="AC131" s="3"/>
      <c r="AD131" s="3"/>
      <c r="AE131" s="3"/>
    </row>
    <row r="132" spans="2:31" ht="15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  <c r="AC132" s="3"/>
      <c r="AD132" s="3"/>
      <c r="AE132" s="3"/>
    </row>
    <row r="133" spans="2:31" ht="15.75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  <c r="AC133" s="3"/>
      <c r="AD133" s="3"/>
      <c r="AE133" s="3"/>
    </row>
    <row r="134" spans="2:31" ht="15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  <c r="AC134" s="3"/>
      <c r="AD134" s="3"/>
      <c r="AE134" s="3"/>
    </row>
    <row r="135" spans="2:31" ht="15.75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  <c r="AC135" s="3"/>
      <c r="AD135" s="3"/>
      <c r="AE135" s="3"/>
    </row>
    <row r="136" spans="2:31" ht="15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  <c r="AC136" s="3"/>
      <c r="AD136" s="3"/>
      <c r="AE136" s="3"/>
    </row>
    <row r="137" spans="2:31" ht="15.75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  <c r="AC137" s="3"/>
      <c r="AD137" s="3"/>
      <c r="AE137" s="3"/>
    </row>
    <row r="138" spans="2:31" ht="15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  <c r="AC138" s="3"/>
      <c r="AD138" s="3"/>
      <c r="AE138" s="3"/>
    </row>
    <row r="139" spans="2:31" ht="15.75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  <c r="AC139" s="3"/>
      <c r="AD139" s="3"/>
      <c r="AE139" s="3"/>
    </row>
    <row r="140" spans="2:31" ht="15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  <c r="AC140" s="3"/>
      <c r="AD140" s="3"/>
      <c r="AE140" s="3"/>
    </row>
    <row r="141" spans="2:31" ht="15.75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  <c r="AC141" s="3"/>
      <c r="AD141" s="3"/>
      <c r="AE141" s="3"/>
    </row>
    <row r="142" spans="2:31" ht="15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  <c r="AC142" s="3"/>
      <c r="AD142" s="3"/>
      <c r="AE142" s="3"/>
    </row>
    <row r="143" spans="2:31" ht="15.75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  <c r="AC143" s="3"/>
      <c r="AD143" s="3"/>
      <c r="AE143" s="3"/>
    </row>
    <row r="144" spans="2:31" ht="15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  <c r="AC144" s="3"/>
      <c r="AD144" s="3"/>
      <c r="AE144" s="3"/>
    </row>
    <row r="145" spans="2:31" ht="15.75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  <c r="AC145" s="3"/>
      <c r="AD145" s="3"/>
      <c r="AE145" s="3"/>
    </row>
    <row r="146" spans="2:31" ht="15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  <c r="AC146" s="3"/>
      <c r="AD146" s="3"/>
      <c r="AE146" s="3"/>
    </row>
    <row r="147" spans="2:31" ht="15.75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  <c r="AC147" s="3"/>
      <c r="AD147" s="3"/>
      <c r="AE147" s="3"/>
    </row>
    <row r="148" spans="2:31" ht="15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  <c r="AC148" s="3"/>
      <c r="AD148" s="3"/>
      <c r="AE148" s="3"/>
    </row>
    <row r="149" spans="2:31" ht="15.75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  <c r="AC149" s="3"/>
      <c r="AD149" s="3"/>
      <c r="AE149" s="3"/>
    </row>
    <row r="150" spans="2:31" ht="15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  <c r="AC150" s="3"/>
      <c r="AD150" s="3"/>
      <c r="AE150" s="3"/>
    </row>
    <row r="151" spans="2:31" ht="15.75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  <c r="AC151" s="3"/>
      <c r="AD151" s="3"/>
      <c r="AE151" s="3"/>
    </row>
    <row r="152" spans="2:31" ht="15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  <c r="AC152" s="3"/>
      <c r="AD152" s="3"/>
      <c r="AE152" s="3"/>
    </row>
    <row r="153" spans="2:31" ht="15.75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  <c r="AC153" s="3"/>
      <c r="AD153" s="3"/>
      <c r="AE153" s="3"/>
    </row>
    <row r="154" spans="2:31" ht="15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  <c r="AC154" s="3"/>
      <c r="AD154" s="3"/>
      <c r="AE154" s="3"/>
    </row>
    <row r="155" spans="2:31" ht="15.75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  <c r="AC155" s="3"/>
      <c r="AD155" s="3"/>
      <c r="AE155" s="3"/>
    </row>
    <row r="156" spans="2:31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</sheetData>
  <mergeCells count="298">
    <mergeCell ref="Z36:Z37"/>
    <mergeCell ref="P36:P37"/>
    <mergeCell ref="R36:R37"/>
    <mergeCell ref="V36:V37"/>
    <mergeCell ref="T36:T37"/>
    <mergeCell ref="X32:X33"/>
    <mergeCell ref="R34:R35"/>
    <mergeCell ref="T34:T35"/>
    <mergeCell ref="B34:B35"/>
    <mergeCell ref="C34:C35"/>
    <mergeCell ref="D34:D35"/>
    <mergeCell ref="F34:F35"/>
    <mergeCell ref="P34:Q35"/>
    <mergeCell ref="N32:N33"/>
    <mergeCell ref="P32:P33"/>
    <mergeCell ref="R32:R33"/>
    <mergeCell ref="T32:T33"/>
    <mergeCell ref="F32:F33"/>
    <mergeCell ref="H32:H33"/>
    <mergeCell ref="J32:J33"/>
    <mergeCell ref="L32:L33"/>
    <mergeCell ref="B32:B33"/>
    <mergeCell ref="C32:C33"/>
    <mergeCell ref="D32:D33"/>
    <mergeCell ref="E32:E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2:J2"/>
    <mergeCell ref="D4:D5"/>
    <mergeCell ref="E4:E5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6:AA37"/>
    <mergeCell ref="X36:X37"/>
    <mergeCell ref="T28:T29"/>
    <mergeCell ref="V32:V33"/>
    <mergeCell ref="AA34:AA35"/>
    <mergeCell ref="Z32:Z33"/>
    <mergeCell ref="AA32:AA33"/>
    <mergeCell ref="V34:V35"/>
    <mergeCell ref="X34:X35"/>
    <mergeCell ref="Z34:Z3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R30:R31"/>
    <mergeCell ref="D6:D7"/>
    <mergeCell ref="E6:E7"/>
    <mergeCell ref="D8:D9"/>
    <mergeCell ref="E8:E9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E22:E23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D36:D37"/>
    <mergeCell ref="E36:E37"/>
    <mergeCell ref="E34:E35"/>
    <mergeCell ref="F36:F37"/>
    <mergeCell ref="AB14:AB15"/>
    <mergeCell ref="AB16:AB17"/>
    <mergeCell ref="N36:N37"/>
    <mergeCell ref="H34:H35"/>
    <mergeCell ref="L34:L35"/>
    <mergeCell ref="N34:N35"/>
    <mergeCell ref="H36:H37"/>
    <mergeCell ref="J34:J35"/>
    <mergeCell ref="J36:J37"/>
    <mergeCell ref="L36:L37"/>
    <mergeCell ref="AB36:AB37"/>
    <mergeCell ref="AB26:AB27"/>
    <mergeCell ref="AB28:AB29"/>
    <mergeCell ref="AB30:AB31"/>
    <mergeCell ref="AB32:AB33"/>
    <mergeCell ref="P8:Q9"/>
    <mergeCell ref="P20:Q21"/>
    <mergeCell ref="P28:Q29"/>
    <mergeCell ref="AB34:AB35"/>
    <mergeCell ref="AB18:AB19"/>
    <mergeCell ref="AB20:AB21"/>
    <mergeCell ref="AB22:AB23"/>
    <mergeCell ref="AB24:AB25"/>
    <mergeCell ref="AB10:AB11"/>
    <mergeCell ref="AB12:AB1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1">
      <selection activeCell="H7" sqref="H7:H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77" t="s">
        <v>68</v>
      </c>
      <c r="B1" s="277"/>
      <c r="C1" s="277"/>
      <c r="D1" s="277"/>
      <c r="E1" s="277"/>
      <c r="F1" s="277"/>
      <c r="G1" s="277"/>
      <c r="H1" s="277"/>
    </row>
    <row r="2" spans="1:11" ht="24" customHeight="1">
      <c r="A2" s="265" t="str">
        <f>HYPERLINK('[1]реквизиты'!$A$2)</f>
        <v>Первенство ЦФО по САМБО среди юношей 1995-96 гг.р.</v>
      </c>
      <c r="B2" s="266"/>
      <c r="C2" s="266"/>
      <c r="D2" s="266"/>
      <c r="E2" s="266"/>
      <c r="F2" s="266"/>
      <c r="G2" s="266"/>
      <c r="H2" s="266"/>
      <c r="I2" s="4"/>
      <c r="J2" s="4"/>
      <c r="K2" s="4"/>
    </row>
    <row r="3" spans="1:8" ht="15" customHeight="1">
      <c r="A3" s="267" t="str">
        <f>HYPERLINK('[1]реквизиты'!$A$3)</f>
        <v>19 - 22 ноября 2012 г. г. Рязань</v>
      </c>
      <c r="B3" s="267"/>
      <c r="C3" s="267"/>
      <c r="D3" s="267"/>
      <c r="E3" s="267"/>
      <c r="F3" s="267"/>
      <c r="G3" s="267"/>
      <c r="H3" s="267"/>
    </row>
    <row r="4" spans="4:5" ht="12.75">
      <c r="D4" s="8" t="s">
        <v>137</v>
      </c>
      <c r="E4" s="8"/>
    </row>
    <row r="5" spans="1:8" ht="12.75">
      <c r="A5" s="253" t="s">
        <v>1</v>
      </c>
      <c r="B5" s="268" t="s">
        <v>4</v>
      </c>
      <c r="C5" s="253" t="s">
        <v>2</v>
      </c>
      <c r="D5" s="253" t="s">
        <v>3</v>
      </c>
      <c r="E5" s="253" t="s">
        <v>76</v>
      </c>
      <c r="F5" s="253" t="s">
        <v>36</v>
      </c>
      <c r="G5" s="253" t="s">
        <v>7</v>
      </c>
      <c r="H5" s="253" t="s">
        <v>8</v>
      </c>
    </row>
    <row r="6" spans="1:8" ht="12.75">
      <c r="A6" s="253"/>
      <c r="B6" s="253"/>
      <c r="C6" s="253"/>
      <c r="D6" s="253"/>
      <c r="E6" s="253"/>
      <c r="F6" s="253"/>
      <c r="G6" s="253"/>
      <c r="H6" s="253"/>
    </row>
    <row r="7" spans="1:8" ht="12.75">
      <c r="A7" s="256" t="s">
        <v>9</v>
      </c>
      <c r="B7" s="261">
        <v>1</v>
      </c>
      <c r="C7" s="254" t="s">
        <v>77</v>
      </c>
      <c r="D7" s="253" t="s">
        <v>78</v>
      </c>
      <c r="E7" s="253" t="s">
        <v>79</v>
      </c>
      <c r="F7" s="260" t="s">
        <v>80</v>
      </c>
      <c r="G7" s="255"/>
      <c r="H7" s="258" t="s">
        <v>81</v>
      </c>
    </row>
    <row r="8" spans="1:8" ht="12.75">
      <c r="A8" s="256"/>
      <c r="B8" s="262"/>
      <c r="C8" s="254"/>
      <c r="D8" s="253"/>
      <c r="E8" s="253"/>
      <c r="F8" s="260"/>
      <c r="G8" s="255"/>
      <c r="H8" s="258"/>
    </row>
    <row r="9" spans="1:8" ht="12.75" customHeight="1">
      <c r="A9" s="256" t="s">
        <v>10</v>
      </c>
      <c r="B9" s="257">
        <v>2</v>
      </c>
      <c r="C9" s="254" t="s">
        <v>82</v>
      </c>
      <c r="D9" s="263" t="s">
        <v>83</v>
      </c>
      <c r="E9" s="253" t="s">
        <v>79</v>
      </c>
      <c r="F9" s="253" t="s">
        <v>84</v>
      </c>
      <c r="G9" s="255"/>
      <c r="H9" s="253" t="s">
        <v>85</v>
      </c>
    </row>
    <row r="10" spans="1:8" ht="12.75" customHeight="1">
      <c r="A10" s="256"/>
      <c r="B10" s="257"/>
      <c r="C10" s="254"/>
      <c r="D10" s="253"/>
      <c r="E10" s="253"/>
      <c r="F10" s="253"/>
      <c r="G10" s="255"/>
      <c r="H10" s="253"/>
    </row>
    <row r="11" spans="1:8" ht="12.75" customHeight="1">
      <c r="A11" s="256" t="s">
        <v>11</v>
      </c>
      <c r="B11" s="261">
        <v>3</v>
      </c>
      <c r="C11" s="254" t="s">
        <v>86</v>
      </c>
      <c r="D11" s="253" t="s">
        <v>87</v>
      </c>
      <c r="E11" s="253" t="s">
        <v>79</v>
      </c>
      <c r="F11" s="260" t="s">
        <v>88</v>
      </c>
      <c r="G11" s="255"/>
      <c r="H11" s="258" t="s">
        <v>89</v>
      </c>
    </row>
    <row r="12" spans="1:8" ht="12.75" customHeight="1">
      <c r="A12" s="256"/>
      <c r="B12" s="262"/>
      <c r="C12" s="254"/>
      <c r="D12" s="253"/>
      <c r="E12" s="253"/>
      <c r="F12" s="260"/>
      <c r="G12" s="255"/>
      <c r="H12" s="258"/>
    </row>
    <row r="13" spans="1:8" ht="12.75" customHeight="1">
      <c r="A13" s="256" t="s">
        <v>12</v>
      </c>
      <c r="B13" s="261">
        <v>4</v>
      </c>
      <c r="C13" s="254" t="s">
        <v>90</v>
      </c>
      <c r="D13" s="253" t="s">
        <v>91</v>
      </c>
      <c r="E13" s="253" t="s">
        <v>79</v>
      </c>
      <c r="F13" s="260" t="s">
        <v>92</v>
      </c>
      <c r="G13" s="255"/>
      <c r="H13" s="258" t="s">
        <v>93</v>
      </c>
    </row>
    <row r="14" spans="1:8" ht="12.75" customHeight="1">
      <c r="A14" s="256"/>
      <c r="B14" s="262"/>
      <c r="C14" s="254"/>
      <c r="D14" s="253"/>
      <c r="E14" s="253"/>
      <c r="F14" s="260"/>
      <c r="G14" s="255"/>
      <c r="H14" s="258"/>
    </row>
    <row r="15" spans="1:8" ht="12.75" customHeight="1">
      <c r="A15" s="256" t="s">
        <v>13</v>
      </c>
      <c r="B15" s="261">
        <v>5</v>
      </c>
      <c r="C15" s="254" t="s">
        <v>94</v>
      </c>
      <c r="D15" s="253" t="s">
        <v>95</v>
      </c>
      <c r="E15" s="253" t="s">
        <v>79</v>
      </c>
      <c r="F15" s="260" t="s">
        <v>96</v>
      </c>
      <c r="G15" s="255"/>
      <c r="H15" s="258" t="s">
        <v>97</v>
      </c>
    </row>
    <row r="16" spans="1:8" ht="12.75" customHeight="1">
      <c r="A16" s="256"/>
      <c r="B16" s="262"/>
      <c r="C16" s="254"/>
      <c r="D16" s="253"/>
      <c r="E16" s="253"/>
      <c r="F16" s="260"/>
      <c r="G16" s="255"/>
      <c r="H16" s="258"/>
    </row>
    <row r="17" spans="1:8" ht="12.75" customHeight="1">
      <c r="A17" s="256" t="s">
        <v>14</v>
      </c>
      <c r="B17" s="261">
        <v>6</v>
      </c>
      <c r="C17" s="254" t="s">
        <v>98</v>
      </c>
      <c r="D17" s="253" t="s">
        <v>99</v>
      </c>
      <c r="E17" s="253" t="s">
        <v>79</v>
      </c>
      <c r="F17" s="260" t="s">
        <v>100</v>
      </c>
      <c r="G17" s="255"/>
      <c r="H17" s="258" t="s">
        <v>101</v>
      </c>
    </row>
    <row r="18" spans="1:8" ht="12.75" customHeight="1">
      <c r="A18" s="256"/>
      <c r="B18" s="262"/>
      <c r="C18" s="254"/>
      <c r="D18" s="253"/>
      <c r="E18" s="253"/>
      <c r="F18" s="260"/>
      <c r="G18" s="255"/>
      <c r="H18" s="258"/>
    </row>
    <row r="19" spans="1:8" ht="12.75" customHeight="1">
      <c r="A19" s="256" t="s">
        <v>15</v>
      </c>
      <c r="B19" s="257">
        <v>7</v>
      </c>
      <c r="C19" s="254" t="s">
        <v>102</v>
      </c>
      <c r="D19" s="253" t="s">
        <v>103</v>
      </c>
      <c r="E19" s="253" t="s">
        <v>79</v>
      </c>
      <c r="F19" s="253" t="s">
        <v>84</v>
      </c>
      <c r="G19" s="255"/>
      <c r="H19" s="253" t="s">
        <v>104</v>
      </c>
    </row>
    <row r="20" spans="1:8" ht="12.75" customHeight="1">
      <c r="A20" s="256"/>
      <c r="B20" s="257"/>
      <c r="C20" s="254"/>
      <c r="D20" s="253"/>
      <c r="E20" s="253"/>
      <c r="F20" s="253"/>
      <c r="G20" s="255"/>
      <c r="H20" s="253"/>
    </row>
    <row r="21" spans="1:8" ht="12.75" customHeight="1">
      <c r="A21" s="256" t="s">
        <v>16</v>
      </c>
      <c r="B21" s="259">
        <v>8</v>
      </c>
      <c r="C21" s="254" t="s">
        <v>105</v>
      </c>
      <c r="D21" s="263" t="s">
        <v>103</v>
      </c>
      <c r="E21" s="253" t="s">
        <v>79</v>
      </c>
      <c r="F21" s="264" t="s">
        <v>106</v>
      </c>
      <c r="G21" s="255"/>
      <c r="H21" s="258" t="s">
        <v>107</v>
      </c>
    </row>
    <row r="22" spans="1:8" ht="12.75" customHeight="1">
      <c r="A22" s="256"/>
      <c r="B22" s="257"/>
      <c r="C22" s="254"/>
      <c r="D22" s="253"/>
      <c r="E22" s="253"/>
      <c r="F22" s="264"/>
      <c r="G22" s="255"/>
      <c r="H22" s="258"/>
    </row>
    <row r="23" spans="1:8" ht="12.75" customHeight="1">
      <c r="A23" s="256" t="s">
        <v>17</v>
      </c>
      <c r="B23" s="257">
        <v>9</v>
      </c>
      <c r="C23" s="254" t="s">
        <v>108</v>
      </c>
      <c r="D23" s="263" t="s">
        <v>109</v>
      </c>
      <c r="E23" s="253" t="s">
        <v>79</v>
      </c>
      <c r="F23" s="253" t="s">
        <v>84</v>
      </c>
      <c r="G23" s="255"/>
      <c r="H23" s="253" t="s">
        <v>110</v>
      </c>
    </row>
    <row r="24" spans="1:8" ht="12.75" customHeight="1">
      <c r="A24" s="256"/>
      <c r="B24" s="257"/>
      <c r="C24" s="254"/>
      <c r="D24" s="253"/>
      <c r="E24" s="253"/>
      <c r="F24" s="253"/>
      <c r="G24" s="255"/>
      <c r="H24" s="253"/>
    </row>
    <row r="25" spans="1:8" ht="12.75" customHeight="1">
      <c r="A25" s="256" t="s">
        <v>18</v>
      </c>
      <c r="B25" s="261">
        <v>10</v>
      </c>
      <c r="C25" s="254" t="s">
        <v>111</v>
      </c>
      <c r="D25" s="253" t="s">
        <v>112</v>
      </c>
      <c r="E25" s="253" t="s">
        <v>79</v>
      </c>
      <c r="F25" s="260" t="s">
        <v>113</v>
      </c>
      <c r="G25" s="255"/>
      <c r="H25" s="258" t="s">
        <v>114</v>
      </c>
    </row>
    <row r="26" spans="1:8" ht="12.75" customHeight="1">
      <c r="A26" s="256"/>
      <c r="B26" s="262"/>
      <c r="C26" s="254"/>
      <c r="D26" s="253"/>
      <c r="E26" s="253"/>
      <c r="F26" s="260"/>
      <c r="G26" s="255"/>
      <c r="H26" s="258"/>
    </row>
    <row r="27" spans="1:8" ht="12.75" customHeight="1">
      <c r="A27" s="256" t="s">
        <v>19</v>
      </c>
      <c r="B27" s="259">
        <v>11</v>
      </c>
      <c r="C27" s="254" t="s">
        <v>115</v>
      </c>
      <c r="D27" s="253" t="s">
        <v>116</v>
      </c>
      <c r="E27" s="253" t="s">
        <v>79</v>
      </c>
      <c r="F27" s="260" t="s">
        <v>117</v>
      </c>
      <c r="G27" s="255"/>
      <c r="H27" s="258" t="s">
        <v>118</v>
      </c>
    </row>
    <row r="28" spans="1:8" ht="12.75" customHeight="1">
      <c r="A28" s="256"/>
      <c r="B28" s="257"/>
      <c r="C28" s="254"/>
      <c r="D28" s="253"/>
      <c r="E28" s="253"/>
      <c r="F28" s="260"/>
      <c r="G28" s="255"/>
      <c r="H28" s="258"/>
    </row>
    <row r="29" spans="1:8" ht="12.75">
      <c r="A29" s="256" t="s">
        <v>20</v>
      </c>
      <c r="B29" s="257">
        <v>12</v>
      </c>
      <c r="C29" s="254" t="s">
        <v>119</v>
      </c>
      <c r="D29" s="253" t="s">
        <v>120</v>
      </c>
      <c r="E29" s="253" t="s">
        <v>79</v>
      </c>
      <c r="F29" s="253" t="s">
        <v>84</v>
      </c>
      <c r="G29" s="255"/>
      <c r="H29" s="253" t="s">
        <v>104</v>
      </c>
    </row>
    <row r="30" spans="1:8" ht="12.75">
      <c r="A30" s="256"/>
      <c r="B30" s="257"/>
      <c r="C30" s="254"/>
      <c r="D30" s="253"/>
      <c r="E30" s="253"/>
      <c r="F30" s="253"/>
      <c r="G30" s="255"/>
      <c r="H30" s="253"/>
    </row>
    <row r="31" spans="1:8" ht="12.75">
      <c r="A31" s="256" t="s">
        <v>37</v>
      </c>
      <c r="B31" s="261">
        <v>13</v>
      </c>
      <c r="C31" s="254" t="s">
        <v>121</v>
      </c>
      <c r="D31" s="253" t="s">
        <v>122</v>
      </c>
      <c r="E31" s="253" t="s">
        <v>79</v>
      </c>
      <c r="F31" s="260" t="s">
        <v>123</v>
      </c>
      <c r="G31" s="255"/>
      <c r="H31" s="258" t="s">
        <v>124</v>
      </c>
    </row>
    <row r="32" spans="1:8" ht="12.75">
      <c r="A32" s="256"/>
      <c r="B32" s="262"/>
      <c r="C32" s="254"/>
      <c r="D32" s="253"/>
      <c r="E32" s="253"/>
      <c r="F32" s="260"/>
      <c r="G32" s="255"/>
      <c r="H32" s="258"/>
    </row>
    <row r="33" spans="1:8" ht="12.75">
      <c r="A33" s="256" t="s">
        <v>38</v>
      </c>
      <c r="B33" s="261">
        <v>14</v>
      </c>
      <c r="C33" s="254" t="s">
        <v>125</v>
      </c>
      <c r="D33" s="253" t="s">
        <v>126</v>
      </c>
      <c r="E33" s="253" t="s">
        <v>79</v>
      </c>
      <c r="F33" s="260" t="s">
        <v>127</v>
      </c>
      <c r="G33" s="255"/>
      <c r="H33" s="258" t="s">
        <v>128</v>
      </c>
    </row>
    <row r="34" spans="1:8" ht="12.75">
      <c r="A34" s="256"/>
      <c r="B34" s="262"/>
      <c r="C34" s="254"/>
      <c r="D34" s="253"/>
      <c r="E34" s="253"/>
      <c r="F34" s="260"/>
      <c r="G34" s="255"/>
      <c r="H34" s="258"/>
    </row>
    <row r="35" spans="1:8" ht="12.75">
      <c r="A35" s="256" t="s">
        <v>39</v>
      </c>
      <c r="B35" s="259">
        <v>15</v>
      </c>
      <c r="C35" s="254" t="s">
        <v>129</v>
      </c>
      <c r="D35" s="253" t="s">
        <v>130</v>
      </c>
      <c r="E35" s="253" t="s">
        <v>79</v>
      </c>
      <c r="F35" s="260" t="s">
        <v>131</v>
      </c>
      <c r="G35" s="255"/>
      <c r="H35" s="258" t="s">
        <v>132</v>
      </c>
    </row>
    <row r="36" spans="1:8" ht="12.75">
      <c r="A36" s="256"/>
      <c r="B36" s="257"/>
      <c r="C36" s="254"/>
      <c r="D36" s="253"/>
      <c r="E36" s="253"/>
      <c r="F36" s="260"/>
      <c r="G36" s="255"/>
      <c r="H36" s="258"/>
    </row>
    <row r="37" spans="1:8" ht="12.75">
      <c r="A37" s="256" t="s">
        <v>40</v>
      </c>
      <c r="B37" s="261">
        <v>16</v>
      </c>
      <c r="C37" s="254" t="s">
        <v>133</v>
      </c>
      <c r="D37" s="253" t="s">
        <v>134</v>
      </c>
      <c r="E37" s="253" t="s">
        <v>79</v>
      </c>
      <c r="F37" s="260" t="s">
        <v>135</v>
      </c>
      <c r="G37" s="255"/>
      <c r="H37" s="258" t="s">
        <v>136</v>
      </c>
    </row>
    <row r="38" spans="1:8" ht="12.75">
      <c r="A38" s="256"/>
      <c r="B38" s="262"/>
      <c r="C38" s="254"/>
      <c r="D38" s="253"/>
      <c r="E38" s="253"/>
      <c r="F38" s="260"/>
      <c r="G38" s="255"/>
      <c r="H38" s="258"/>
    </row>
    <row r="39" spans="1:8" ht="12.75">
      <c r="A39" s="256" t="s">
        <v>41</v>
      </c>
      <c r="B39" s="269">
        <v>17</v>
      </c>
      <c r="C39" s="258"/>
      <c r="D39" s="253"/>
      <c r="E39" s="253"/>
      <c r="F39" s="253"/>
      <c r="G39" s="117"/>
      <c r="H39" s="258"/>
    </row>
    <row r="40" spans="1:8" ht="12.75">
      <c r="A40" s="256"/>
      <c r="B40" s="270"/>
      <c r="C40" s="258"/>
      <c r="D40" s="253"/>
      <c r="E40" s="253"/>
      <c r="F40" s="253"/>
      <c r="G40" s="117"/>
      <c r="H40" s="258"/>
    </row>
    <row r="41" spans="1:8" ht="12.75">
      <c r="A41" s="256" t="s">
        <v>42</v>
      </c>
      <c r="B41" s="269">
        <v>18</v>
      </c>
      <c r="C41" s="258"/>
      <c r="D41" s="253"/>
      <c r="E41" s="253"/>
      <c r="F41" s="253"/>
      <c r="G41" s="117"/>
      <c r="H41" s="258"/>
    </row>
    <row r="42" spans="1:8" ht="12.75">
      <c r="A42" s="256"/>
      <c r="B42" s="270"/>
      <c r="C42" s="258"/>
      <c r="D42" s="253"/>
      <c r="E42" s="253"/>
      <c r="F42" s="253"/>
      <c r="G42" s="117"/>
      <c r="H42" s="258"/>
    </row>
    <row r="43" spans="1:8" ht="12.75">
      <c r="A43" s="256" t="s">
        <v>43</v>
      </c>
      <c r="B43" s="269">
        <v>19</v>
      </c>
      <c r="C43" s="258"/>
      <c r="D43" s="253"/>
      <c r="E43" s="253"/>
      <c r="F43" s="253"/>
      <c r="G43" s="117"/>
      <c r="H43" s="258"/>
    </row>
    <row r="44" spans="1:8" ht="12.75">
      <c r="A44" s="256"/>
      <c r="B44" s="270"/>
      <c r="C44" s="258"/>
      <c r="D44" s="253"/>
      <c r="E44" s="253"/>
      <c r="F44" s="253"/>
      <c r="G44" s="117"/>
      <c r="H44" s="258"/>
    </row>
    <row r="45" spans="1:8" ht="12.75">
      <c r="A45" s="256" t="s">
        <v>44</v>
      </c>
      <c r="B45" s="269">
        <v>20</v>
      </c>
      <c r="C45" s="258"/>
      <c r="D45" s="253"/>
      <c r="E45" s="253"/>
      <c r="F45" s="253"/>
      <c r="G45" s="117"/>
      <c r="H45" s="258"/>
    </row>
    <row r="46" spans="1:8" ht="12.75">
      <c r="A46" s="256"/>
      <c r="B46" s="270"/>
      <c r="C46" s="258"/>
      <c r="D46" s="253"/>
      <c r="E46" s="253"/>
      <c r="F46" s="253"/>
      <c r="G46" s="117"/>
      <c r="H46" s="258"/>
    </row>
    <row r="47" spans="1:8" ht="12.75">
      <c r="A47" s="256" t="s">
        <v>45</v>
      </c>
      <c r="B47" s="269">
        <v>21</v>
      </c>
      <c r="C47" s="258"/>
      <c r="D47" s="253"/>
      <c r="E47" s="253"/>
      <c r="F47" s="253"/>
      <c r="G47" s="117"/>
      <c r="H47" s="258"/>
    </row>
    <row r="48" spans="1:8" ht="12.75">
      <c r="A48" s="256"/>
      <c r="B48" s="270"/>
      <c r="C48" s="258"/>
      <c r="D48" s="253"/>
      <c r="E48" s="253"/>
      <c r="F48" s="253"/>
      <c r="G48" s="117"/>
      <c r="H48" s="258"/>
    </row>
    <row r="49" spans="1:8" ht="12.75">
      <c r="A49" s="256" t="s">
        <v>46</v>
      </c>
      <c r="B49" s="269">
        <v>22</v>
      </c>
      <c r="C49" s="258"/>
      <c r="D49" s="253"/>
      <c r="E49" s="253"/>
      <c r="F49" s="253"/>
      <c r="G49" s="117"/>
      <c r="H49" s="258"/>
    </row>
    <row r="50" spans="1:8" ht="12.75">
      <c r="A50" s="256"/>
      <c r="B50" s="270"/>
      <c r="C50" s="258"/>
      <c r="D50" s="253"/>
      <c r="E50" s="253"/>
      <c r="F50" s="253"/>
      <c r="G50" s="117"/>
      <c r="H50" s="258"/>
    </row>
    <row r="51" spans="1:8" ht="12.75">
      <c r="A51" s="256" t="s">
        <v>47</v>
      </c>
      <c r="B51" s="269">
        <v>23</v>
      </c>
      <c r="C51" s="258"/>
      <c r="D51" s="253"/>
      <c r="E51" s="253"/>
      <c r="F51" s="253"/>
      <c r="G51" s="117"/>
      <c r="H51" s="258"/>
    </row>
    <row r="52" spans="1:8" ht="12.75">
      <c r="A52" s="256"/>
      <c r="B52" s="270"/>
      <c r="C52" s="258"/>
      <c r="D52" s="253"/>
      <c r="E52" s="253"/>
      <c r="F52" s="253"/>
      <c r="G52" s="117"/>
      <c r="H52" s="258"/>
    </row>
    <row r="53" spans="1:8" ht="12.75">
      <c r="A53" s="256" t="s">
        <v>48</v>
      </c>
      <c r="B53" s="269">
        <v>24</v>
      </c>
      <c r="C53" s="258"/>
      <c r="D53" s="253"/>
      <c r="E53" s="253"/>
      <c r="F53" s="253"/>
      <c r="G53" s="117"/>
      <c r="H53" s="258"/>
    </row>
    <row r="54" spans="1:8" ht="12.75">
      <c r="A54" s="256"/>
      <c r="B54" s="270"/>
      <c r="C54" s="258"/>
      <c r="D54" s="253"/>
      <c r="E54" s="253"/>
      <c r="F54" s="253"/>
      <c r="G54" s="117"/>
      <c r="H54" s="258"/>
    </row>
    <row r="55" spans="1:8" ht="12.75">
      <c r="A55" s="256" t="s">
        <v>49</v>
      </c>
      <c r="B55" s="269">
        <v>25</v>
      </c>
      <c r="C55" s="258"/>
      <c r="D55" s="253"/>
      <c r="E55" s="253"/>
      <c r="F55" s="253"/>
      <c r="G55" s="117"/>
      <c r="H55" s="258"/>
    </row>
    <row r="56" spans="1:8" ht="12.75">
      <c r="A56" s="256"/>
      <c r="B56" s="270"/>
      <c r="C56" s="258"/>
      <c r="D56" s="253"/>
      <c r="E56" s="253"/>
      <c r="F56" s="253"/>
      <c r="G56" s="117"/>
      <c r="H56" s="258"/>
    </row>
    <row r="57" spans="1:8" ht="12.75">
      <c r="A57" s="256" t="s">
        <v>50</v>
      </c>
      <c r="B57" s="269">
        <v>26</v>
      </c>
      <c r="C57" s="258"/>
      <c r="D57" s="253"/>
      <c r="E57" s="253"/>
      <c r="F57" s="253"/>
      <c r="G57" s="117"/>
      <c r="H57" s="258"/>
    </row>
    <row r="58" spans="1:8" ht="12.75">
      <c r="A58" s="256"/>
      <c r="B58" s="270"/>
      <c r="C58" s="258"/>
      <c r="D58" s="253"/>
      <c r="E58" s="253"/>
      <c r="F58" s="253"/>
      <c r="G58" s="117"/>
      <c r="H58" s="258"/>
    </row>
    <row r="59" spans="1:8" ht="12.75">
      <c r="A59" s="256" t="s">
        <v>51</v>
      </c>
      <c r="B59" s="269">
        <v>27</v>
      </c>
      <c r="C59" s="258"/>
      <c r="D59" s="253"/>
      <c r="E59" s="253"/>
      <c r="F59" s="253"/>
      <c r="G59" s="117"/>
      <c r="H59" s="258"/>
    </row>
    <row r="60" spans="1:8" ht="12.75">
      <c r="A60" s="256"/>
      <c r="B60" s="270"/>
      <c r="C60" s="258"/>
      <c r="D60" s="253"/>
      <c r="E60" s="253"/>
      <c r="F60" s="253"/>
      <c r="G60" s="117"/>
      <c r="H60" s="258"/>
    </row>
    <row r="61" spans="1:8" ht="12.75">
      <c r="A61" s="256" t="s">
        <v>52</v>
      </c>
      <c r="B61" s="269">
        <v>28</v>
      </c>
      <c r="C61" s="258"/>
      <c r="D61" s="253"/>
      <c r="E61" s="253"/>
      <c r="F61" s="253"/>
      <c r="G61" s="117"/>
      <c r="H61" s="258"/>
    </row>
    <row r="62" spans="1:8" ht="12.75">
      <c r="A62" s="256"/>
      <c r="B62" s="270"/>
      <c r="C62" s="258"/>
      <c r="D62" s="253"/>
      <c r="E62" s="253"/>
      <c r="F62" s="253"/>
      <c r="G62" s="117"/>
      <c r="H62" s="258"/>
    </row>
    <row r="63" spans="1:8" ht="12.75">
      <c r="A63" s="256" t="s">
        <v>53</v>
      </c>
      <c r="B63" s="269">
        <v>29</v>
      </c>
      <c r="C63" s="258"/>
      <c r="D63" s="253"/>
      <c r="E63" s="253"/>
      <c r="F63" s="253"/>
      <c r="G63" s="117"/>
      <c r="H63" s="258"/>
    </row>
    <row r="64" spans="1:8" ht="12.75">
      <c r="A64" s="256"/>
      <c r="B64" s="270"/>
      <c r="C64" s="258"/>
      <c r="D64" s="253"/>
      <c r="E64" s="253"/>
      <c r="F64" s="253"/>
      <c r="G64" s="117"/>
      <c r="H64" s="258"/>
    </row>
    <row r="65" spans="1:8" ht="12.75">
      <c r="A65" s="256" t="s">
        <v>54</v>
      </c>
      <c r="B65" s="269">
        <v>30</v>
      </c>
      <c r="C65" s="258"/>
      <c r="D65" s="253"/>
      <c r="E65" s="253"/>
      <c r="F65" s="253"/>
      <c r="G65" s="117"/>
      <c r="H65" s="258"/>
    </row>
    <row r="66" spans="1:8" ht="12.75">
      <c r="A66" s="256"/>
      <c r="B66" s="270"/>
      <c r="C66" s="258"/>
      <c r="D66" s="253"/>
      <c r="E66" s="253"/>
      <c r="F66" s="253"/>
      <c r="G66" s="117"/>
      <c r="H66" s="258"/>
    </row>
    <row r="67" spans="1:8" ht="12.75">
      <c r="A67" s="256" t="s">
        <v>55</v>
      </c>
      <c r="B67" s="269">
        <v>31</v>
      </c>
      <c r="C67" s="258"/>
      <c r="D67" s="253"/>
      <c r="E67" s="253"/>
      <c r="F67" s="253"/>
      <c r="G67" s="117"/>
      <c r="H67" s="258"/>
    </row>
    <row r="68" spans="1:8" ht="12.75">
      <c r="A68" s="256"/>
      <c r="B68" s="270"/>
      <c r="C68" s="258"/>
      <c r="D68" s="253"/>
      <c r="E68" s="253"/>
      <c r="F68" s="253"/>
      <c r="G68" s="117"/>
      <c r="H68" s="258"/>
    </row>
    <row r="69" spans="1:8" ht="12.75">
      <c r="A69" s="256" t="s">
        <v>56</v>
      </c>
      <c r="B69" s="269">
        <v>32</v>
      </c>
      <c r="C69" s="258"/>
      <c r="D69" s="253"/>
      <c r="E69" s="253"/>
      <c r="F69" s="253"/>
      <c r="G69" s="117"/>
      <c r="H69" s="258"/>
    </row>
    <row r="70" spans="1:8" ht="12.75">
      <c r="A70" s="256"/>
      <c r="B70" s="270"/>
      <c r="C70" s="258"/>
      <c r="D70" s="253"/>
      <c r="E70" s="253"/>
      <c r="F70" s="253"/>
      <c r="G70" s="117"/>
      <c r="H70" s="258"/>
    </row>
    <row r="71" spans="1:8" ht="12.75">
      <c r="A71" s="256" t="s">
        <v>57</v>
      </c>
      <c r="B71" s="269">
        <v>33</v>
      </c>
      <c r="C71" s="258"/>
      <c r="D71" s="253"/>
      <c r="E71" s="253"/>
      <c r="F71" s="253"/>
      <c r="G71" s="117"/>
      <c r="H71" s="258"/>
    </row>
    <row r="72" spans="1:8" ht="12.75">
      <c r="A72" s="256"/>
      <c r="B72" s="270"/>
      <c r="C72" s="258"/>
      <c r="D72" s="253"/>
      <c r="E72" s="253"/>
      <c r="F72" s="253"/>
      <c r="G72" s="117"/>
      <c r="H72" s="258"/>
    </row>
    <row r="73" spans="1:8" ht="12.75">
      <c r="A73" s="256" t="s">
        <v>58</v>
      </c>
      <c r="B73" s="269">
        <v>34</v>
      </c>
      <c r="C73" s="258"/>
      <c r="D73" s="253"/>
      <c r="E73" s="253"/>
      <c r="F73" s="253"/>
      <c r="G73" s="117"/>
      <c r="H73" s="258"/>
    </row>
    <row r="74" spans="1:8" ht="12.75">
      <c r="A74" s="256"/>
      <c r="B74" s="270"/>
      <c r="C74" s="258"/>
      <c r="D74" s="253"/>
      <c r="E74" s="253"/>
      <c r="F74" s="253"/>
      <c r="G74" s="117"/>
      <c r="H74" s="258"/>
    </row>
    <row r="75" spans="1:8" ht="12.75">
      <c r="A75" s="256" t="s">
        <v>59</v>
      </c>
      <c r="B75" s="269">
        <v>35</v>
      </c>
      <c r="C75" s="258"/>
      <c r="D75" s="253"/>
      <c r="E75" s="253"/>
      <c r="F75" s="253"/>
      <c r="G75" s="117"/>
      <c r="H75" s="258"/>
    </row>
    <row r="76" spans="1:8" ht="12.75">
      <c r="A76" s="256"/>
      <c r="B76" s="270"/>
      <c r="C76" s="258"/>
      <c r="D76" s="253"/>
      <c r="E76" s="253"/>
      <c r="F76" s="253"/>
      <c r="G76" s="117"/>
      <c r="H76" s="258"/>
    </row>
    <row r="77" spans="1:8" ht="12.75">
      <c r="A77" s="256" t="s">
        <v>60</v>
      </c>
      <c r="B77" s="269">
        <v>36</v>
      </c>
      <c r="C77" s="258"/>
      <c r="D77" s="253"/>
      <c r="E77" s="253"/>
      <c r="F77" s="253"/>
      <c r="G77" s="117"/>
      <c r="H77" s="258"/>
    </row>
    <row r="78" spans="1:8" ht="12.75">
      <c r="A78" s="256"/>
      <c r="B78" s="270"/>
      <c r="C78" s="258"/>
      <c r="D78" s="253"/>
      <c r="E78" s="253"/>
      <c r="F78" s="253"/>
      <c r="G78" s="117"/>
      <c r="H78" s="258"/>
    </row>
    <row r="79" spans="1:8" ht="12.75">
      <c r="A79" s="256" t="s">
        <v>61</v>
      </c>
      <c r="B79" s="269">
        <v>37</v>
      </c>
      <c r="C79" s="258"/>
      <c r="D79" s="253"/>
      <c r="E79" s="253"/>
      <c r="F79" s="253"/>
      <c r="G79" s="117"/>
      <c r="H79" s="258"/>
    </row>
    <row r="80" spans="1:8" ht="12.75">
      <c r="A80" s="256"/>
      <c r="B80" s="270"/>
      <c r="C80" s="258"/>
      <c r="D80" s="253"/>
      <c r="E80" s="253"/>
      <c r="F80" s="253"/>
      <c r="G80" s="117"/>
      <c r="H80" s="258"/>
    </row>
    <row r="81" spans="1:8" ht="12.75">
      <c r="A81" s="256" t="s">
        <v>62</v>
      </c>
      <c r="B81" s="269">
        <v>38</v>
      </c>
      <c r="C81" s="258"/>
      <c r="D81" s="253"/>
      <c r="E81" s="253"/>
      <c r="F81" s="253"/>
      <c r="G81" s="117"/>
      <c r="H81" s="258"/>
    </row>
    <row r="82" spans="1:8" ht="12.75">
      <c r="A82" s="256"/>
      <c r="B82" s="270"/>
      <c r="C82" s="258"/>
      <c r="D82" s="253"/>
      <c r="E82" s="253"/>
      <c r="F82" s="253"/>
      <c r="G82" s="117"/>
      <c r="H82" s="258"/>
    </row>
    <row r="83" spans="1:8" ht="12.75">
      <c r="A83" s="256" t="s">
        <v>63</v>
      </c>
      <c r="B83" s="269">
        <v>39</v>
      </c>
      <c r="C83" s="258"/>
      <c r="D83" s="253"/>
      <c r="E83" s="253"/>
      <c r="F83" s="253"/>
      <c r="G83" s="117"/>
      <c r="H83" s="258"/>
    </row>
    <row r="84" spans="1:8" ht="12.75">
      <c r="A84" s="256"/>
      <c r="B84" s="270"/>
      <c r="C84" s="258"/>
      <c r="D84" s="253"/>
      <c r="E84" s="253"/>
      <c r="F84" s="253"/>
      <c r="G84" s="117"/>
      <c r="H84" s="258"/>
    </row>
    <row r="85" spans="1:8" ht="12.75">
      <c r="A85" s="256" t="s">
        <v>64</v>
      </c>
      <c r="B85" s="269">
        <v>40</v>
      </c>
      <c r="C85" s="258"/>
      <c r="D85" s="253"/>
      <c r="E85" s="253"/>
      <c r="F85" s="253"/>
      <c r="G85" s="117"/>
      <c r="H85" s="258"/>
    </row>
    <row r="86" spans="1:8" ht="12.75">
      <c r="A86" s="256"/>
      <c r="B86" s="270"/>
      <c r="C86" s="258"/>
      <c r="D86" s="253"/>
      <c r="E86" s="253"/>
      <c r="F86" s="253"/>
      <c r="G86" s="117"/>
      <c r="H86" s="258"/>
    </row>
    <row r="87" spans="1:9" ht="12.75">
      <c r="A87" s="271"/>
      <c r="B87" s="272"/>
      <c r="C87" s="274"/>
      <c r="D87" s="275"/>
      <c r="E87" s="23"/>
      <c r="F87" s="275"/>
      <c r="G87" s="276"/>
      <c r="H87" s="274"/>
      <c r="I87" s="3"/>
    </row>
    <row r="88" spans="1:9" ht="12.75">
      <c r="A88" s="271"/>
      <c r="B88" s="273"/>
      <c r="C88" s="274"/>
      <c r="D88" s="275"/>
      <c r="E88" s="23"/>
      <c r="F88" s="275"/>
      <c r="G88" s="276"/>
      <c r="H88" s="274"/>
      <c r="I88" s="3"/>
    </row>
    <row r="89" spans="1:9" ht="12.75">
      <c r="A89" s="271"/>
      <c r="B89" s="272"/>
      <c r="C89" s="274"/>
      <c r="D89" s="275"/>
      <c r="E89" s="23"/>
      <c r="F89" s="275"/>
      <c r="G89" s="276"/>
      <c r="H89" s="274"/>
      <c r="I89" s="3"/>
    </row>
    <row r="90" spans="1:9" ht="12.75">
      <c r="A90" s="271"/>
      <c r="B90" s="273"/>
      <c r="C90" s="274"/>
      <c r="D90" s="275"/>
      <c r="E90" s="23"/>
      <c r="F90" s="275"/>
      <c r="G90" s="276"/>
      <c r="H90" s="274"/>
      <c r="I90" s="3"/>
    </row>
    <row r="91" spans="1:9" ht="12.75">
      <c r="A91" s="271"/>
      <c r="B91" s="272"/>
      <c r="C91" s="274"/>
      <c r="D91" s="275"/>
      <c r="E91" s="23"/>
      <c r="F91" s="275"/>
      <c r="G91" s="276"/>
      <c r="H91" s="274"/>
      <c r="I91" s="3"/>
    </row>
    <row r="92" spans="1:9" ht="12.75">
      <c r="A92" s="271"/>
      <c r="B92" s="273"/>
      <c r="C92" s="274"/>
      <c r="D92" s="275"/>
      <c r="E92" s="23"/>
      <c r="F92" s="275"/>
      <c r="G92" s="276"/>
      <c r="H92" s="274"/>
      <c r="I92" s="3"/>
    </row>
    <row r="93" spans="1:9" ht="12.75">
      <c r="A93" s="271"/>
      <c r="B93" s="272"/>
      <c r="C93" s="274"/>
      <c r="D93" s="275"/>
      <c r="E93" s="23"/>
      <c r="F93" s="275"/>
      <c r="G93" s="276"/>
      <c r="H93" s="274"/>
      <c r="I93" s="3"/>
    </row>
    <row r="94" spans="1:9" ht="12.75">
      <c r="A94" s="271"/>
      <c r="B94" s="273"/>
      <c r="C94" s="274"/>
      <c r="D94" s="275"/>
      <c r="E94" s="23"/>
      <c r="F94" s="275"/>
      <c r="G94" s="276"/>
      <c r="H94" s="274"/>
      <c r="I94" s="3"/>
    </row>
    <row r="95" spans="1:9" ht="12.75">
      <c r="A95" s="271"/>
      <c r="B95" s="272"/>
      <c r="C95" s="274"/>
      <c r="D95" s="275"/>
      <c r="E95" s="23"/>
      <c r="F95" s="275"/>
      <c r="G95" s="276"/>
      <c r="H95" s="274"/>
      <c r="I95" s="3"/>
    </row>
    <row r="96" spans="1:9" ht="12.75">
      <c r="A96" s="271"/>
      <c r="B96" s="273"/>
      <c r="C96" s="274"/>
      <c r="D96" s="275"/>
      <c r="E96" s="23"/>
      <c r="F96" s="275"/>
      <c r="G96" s="276"/>
      <c r="H96" s="274"/>
      <c r="I96" s="3"/>
    </row>
    <row r="97" spans="1:9" ht="12.75">
      <c r="A97" s="271"/>
      <c r="B97" s="272"/>
      <c r="C97" s="274"/>
      <c r="D97" s="275"/>
      <c r="E97" s="23"/>
      <c r="F97" s="275"/>
      <c r="G97" s="276"/>
      <c r="H97" s="274"/>
      <c r="I97" s="3"/>
    </row>
    <row r="98" spans="1:9" ht="12.75">
      <c r="A98" s="271"/>
      <c r="B98" s="273"/>
      <c r="C98" s="274"/>
      <c r="D98" s="275"/>
      <c r="E98" s="23"/>
      <c r="F98" s="275"/>
      <c r="G98" s="276"/>
      <c r="H98" s="274"/>
      <c r="I98" s="3"/>
    </row>
    <row r="99" spans="1:9" ht="12.75">
      <c r="A99" s="271"/>
      <c r="B99" s="272"/>
      <c r="C99" s="274"/>
      <c r="D99" s="275"/>
      <c r="E99" s="23"/>
      <c r="F99" s="275"/>
      <c r="G99" s="276"/>
      <c r="H99" s="274"/>
      <c r="I99" s="3"/>
    </row>
    <row r="100" spans="1:9" ht="12.75">
      <c r="A100" s="271"/>
      <c r="B100" s="273"/>
      <c r="C100" s="274"/>
      <c r="D100" s="275"/>
      <c r="E100" s="23"/>
      <c r="F100" s="275"/>
      <c r="G100" s="276"/>
      <c r="H100" s="274"/>
      <c r="I100" s="3"/>
    </row>
    <row r="101" spans="1:9" ht="12.75">
      <c r="A101" s="271"/>
      <c r="B101" s="272"/>
      <c r="C101" s="274"/>
      <c r="D101" s="275"/>
      <c r="E101" s="23"/>
      <c r="F101" s="275"/>
      <c r="G101" s="276"/>
      <c r="H101" s="274"/>
      <c r="I101" s="3"/>
    </row>
    <row r="102" spans="1:9" ht="12.75">
      <c r="A102" s="271"/>
      <c r="B102" s="273"/>
      <c r="C102" s="274"/>
      <c r="D102" s="275"/>
      <c r="E102" s="23"/>
      <c r="F102" s="275"/>
      <c r="G102" s="276"/>
      <c r="H102" s="274"/>
      <c r="I102" s="3"/>
    </row>
    <row r="103" spans="1:9" ht="12.75">
      <c r="A103" s="271"/>
      <c r="B103" s="272"/>
      <c r="C103" s="274"/>
      <c r="D103" s="275"/>
      <c r="E103" s="23"/>
      <c r="F103" s="275"/>
      <c r="G103" s="276"/>
      <c r="H103" s="274"/>
      <c r="I103" s="3"/>
    </row>
    <row r="104" spans="1:9" ht="12.75">
      <c r="A104" s="271"/>
      <c r="B104" s="273"/>
      <c r="C104" s="274"/>
      <c r="D104" s="275"/>
      <c r="E104" s="23"/>
      <c r="F104" s="275"/>
      <c r="G104" s="276"/>
      <c r="H104" s="274"/>
      <c r="I104" s="3"/>
    </row>
    <row r="105" spans="1:9" ht="12.75">
      <c r="A105" s="271"/>
      <c r="B105" s="272"/>
      <c r="C105" s="274"/>
      <c r="D105" s="275"/>
      <c r="E105" s="23"/>
      <c r="F105" s="275"/>
      <c r="G105" s="276"/>
      <c r="H105" s="274"/>
      <c r="I105" s="3"/>
    </row>
    <row r="106" spans="1:9" ht="12.75">
      <c r="A106" s="271"/>
      <c r="B106" s="273"/>
      <c r="C106" s="274"/>
      <c r="D106" s="275"/>
      <c r="E106" s="23"/>
      <c r="F106" s="275"/>
      <c r="G106" s="276"/>
      <c r="H106" s="274"/>
      <c r="I106" s="3"/>
    </row>
    <row r="107" spans="1:9" ht="12.75">
      <c r="A107" s="271"/>
      <c r="B107" s="272"/>
      <c r="C107" s="274"/>
      <c r="D107" s="275"/>
      <c r="E107" s="23"/>
      <c r="F107" s="275"/>
      <c r="G107" s="276"/>
      <c r="H107" s="274"/>
      <c r="I107" s="3"/>
    </row>
    <row r="108" spans="1:9" ht="12.75">
      <c r="A108" s="271"/>
      <c r="B108" s="273"/>
      <c r="C108" s="274"/>
      <c r="D108" s="275"/>
      <c r="E108" s="23"/>
      <c r="F108" s="275"/>
      <c r="G108" s="276"/>
      <c r="H108" s="274"/>
      <c r="I108" s="3"/>
    </row>
    <row r="109" spans="1:9" ht="12.75">
      <c r="A109" s="271"/>
      <c r="B109" s="272"/>
      <c r="C109" s="274"/>
      <c r="D109" s="275"/>
      <c r="E109" s="23"/>
      <c r="F109" s="275"/>
      <c r="G109" s="276"/>
      <c r="H109" s="274"/>
      <c r="I109" s="3"/>
    </row>
    <row r="110" spans="1:9" ht="12.75">
      <c r="A110" s="271"/>
      <c r="B110" s="273"/>
      <c r="C110" s="274"/>
      <c r="D110" s="275"/>
      <c r="E110" s="23"/>
      <c r="F110" s="275"/>
      <c r="G110" s="276"/>
      <c r="H110" s="274"/>
      <c r="I110" s="3"/>
    </row>
    <row r="111" spans="1:9" ht="12.75">
      <c r="A111" s="271"/>
      <c r="B111" s="272"/>
      <c r="C111" s="274"/>
      <c r="D111" s="275"/>
      <c r="E111" s="23"/>
      <c r="F111" s="275"/>
      <c r="G111" s="276"/>
      <c r="H111" s="274"/>
      <c r="I111" s="3"/>
    </row>
    <row r="112" spans="1:9" ht="12.75">
      <c r="A112" s="271"/>
      <c r="B112" s="273"/>
      <c r="C112" s="274"/>
      <c r="D112" s="275"/>
      <c r="E112" s="23"/>
      <c r="F112" s="275"/>
      <c r="G112" s="276"/>
      <c r="H112" s="274"/>
      <c r="I112" s="3"/>
    </row>
    <row r="113" spans="1:9" ht="12.75">
      <c r="A113" s="271"/>
      <c r="B113" s="272"/>
      <c r="C113" s="274"/>
      <c r="D113" s="275"/>
      <c r="E113" s="23"/>
      <c r="F113" s="275"/>
      <c r="G113" s="276"/>
      <c r="H113" s="274"/>
      <c r="I113" s="3"/>
    </row>
    <row r="114" spans="1:9" ht="12.75">
      <c r="A114" s="271"/>
      <c r="B114" s="273"/>
      <c r="C114" s="274"/>
      <c r="D114" s="275"/>
      <c r="E114" s="23"/>
      <c r="F114" s="275"/>
      <c r="G114" s="276"/>
      <c r="H114" s="274"/>
      <c r="I114" s="3"/>
    </row>
    <row r="115" spans="1:9" ht="12.75">
      <c r="A115" s="271"/>
      <c r="B115" s="272"/>
      <c r="C115" s="274"/>
      <c r="D115" s="275"/>
      <c r="E115" s="23"/>
      <c r="F115" s="275"/>
      <c r="G115" s="276"/>
      <c r="H115" s="274"/>
      <c r="I115" s="3"/>
    </row>
    <row r="116" spans="1:9" ht="12.75">
      <c r="A116" s="271"/>
      <c r="B116" s="273"/>
      <c r="C116" s="274"/>
      <c r="D116" s="275"/>
      <c r="E116" s="23"/>
      <c r="F116" s="275"/>
      <c r="G116" s="276"/>
      <c r="H116" s="274"/>
      <c r="I116" s="3"/>
    </row>
    <row r="117" spans="1:9" ht="12.75">
      <c r="A117" s="271"/>
      <c r="B117" s="272"/>
      <c r="C117" s="274"/>
      <c r="D117" s="275"/>
      <c r="E117" s="23"/>
      <c r="F117" s="275"/>
      <c r="G117" s="276"/>
      <c r="H117" s="274"/>
      <c r="I117" s="3"/>
    </row>
    <row r="118" spans="1:9" ht="12.75">
      <c r="A118" s="271"/>
      <c r="B118" s="273"/>
      <c r="C118" s="274"/>
      <c r="D118" s="275"/>
      <c r="E118" s="23"/>
      <c r="F118" s="275"/>
      <c r="G118" s="276"/>
      <c r="H118" s="274"/>
      <c r="I118" s="3"/>
    </row>
    <row r="119" spans="1:9" ht="12.75">
      <c r="A119" s="271"/>
      <c r="B119" s="272"/>
      <c r="C119" s="274"/>
      <c r="D119" s="275"/>
      <c r="E119" s="23"/>
      <c r="F119" s="275"/>
      <c r="G119" s="276"/>
      <c r="H119" s="274"/>
      <c r="I119" s="3"/>
    </row>
    <row r="120" spans="1:9" ht="12.75">
      <c r="A120" s="271"/>
      <c r="B120" s="273"/>
      <c r="C120" s="274"/>
      <c r="D120" s="275"/>
      <c r="E120" s="23"/>
      <c r="F120" s="275"/>
      <c r="G120" s="276"/>
      <c r="H120" s="274"/>
      <c r="I120" s="3"/>
    </row>
    <row r="121" spans="1:9" ht="12.75">
      <c r="A121" s="271"/>
      <c r="B121" s="272"/>
      <c r="C121" s="274"/>
      <c r="D121" s="275"/>
      <c r="E121" s="23"/>
      <c r="F121" s="275"/>
      <c r="G121" s="276"/>
      <c r="H121" s="274"/>
      <c r="I121" s="3"/>
    </row>
    <row r="122" spans="1:9" ht="12.75">
      <c r="A122" s="271"/>
      <c r="B122" s="273"/>
      <c r="C122" s="274"/>
      <c r="D122" s="275"/>
      <c r="E122" s="23"/>
      <c r="F122" s="275"/>
      <c r="G122" s="276"/>
      <c r="H122" s="274"/>
      <c r="I122" s="3"/>
    </row>
    <row r="123" spans="1:9" ht="12.75">
      <c r="A123" s="271"/>
      <c r="B123" s="272"/>
      <c r="C123" s="274"/>
      <c r="D123" s="275"/>
      <c r="E123" s="23"/>
      <c r="F123" s="275"/>
      <c r="G123" s="276"/>
      <c r="H123" s="274"/>
      <c r="I123" s="3"/>
    </row>
    <row r="124" spans="1:9" ht="12.75">
      <c r="A124" s="271"/>
      <c r="B124" s="273"/>
      <c r="C124" s="274"/>
      <c r="D124" s="275"/>
      <c r="E124" s="23"/>
      <c r="F124" s="275"/>
      <c r="G124" s="276"/>
      <c r="H124" s="274"/>
      <c r="I124" s="3"/>
    </row>
    <row r="125" spans="1:9" ht="12.75">
      <c r="A125" s="271"/>
      <c r="B125" s="272"/>
      <c r="C125" s="274"/>
      <c r="D125" s="275"/>
      <c r="E125" s="23"/>
      <c r="F125" s="275"/>
      <c r="G125" s="276"/>
      <c r="H125" s="274"/>
      <c r="I125" s="3"/>
    </row>
    <row r="126" spans="1:9" ht="12.75">
      <c r="A126" s="271"/>
      <c r="B126" s="273"/>
      <c r="C126" s="274"/>
      <c r="D126" s="275"/>
      <c r="E126" s="23"/>
      <c r="F126" s="275"/>
      <c r="G126" s="276"/>
      <c r="H126" s="274"/>
      <c r="I126" s="3"/>
    </row>
    <row r="127" spans="1:9" ht="12.75">
      <c r="A127" s="271"/>
      <c r="B127" s="272"/>
      <c r="C127" s="274"/>
      <c r="D127" s="275"/>
      <c r="E127" s="23"/>
      <c r="F127" s="275"/>
      <c r="G127" s="276"/>
      <c r="H127" s="274"/>
      <c r="I127" s="3"/>
    </row>
    <row r="128" spans="1:9" ht="12.75">
      <c r="A128" s="271"/>
      <c r="B128" s="273"/>
      <c r="C128" s="274"/>
      <c r="D128" s="275"/>
      <c r="E128" s="23"/>
      <c r="F128" s="275"/>
      <c r="G128" s="276"/>
      <c r="H128" s="274"/>
      <c r="I128" s="3"/>
    </row>
    <row r="129" spans="1:9" ht="12.75">
      <c r="A129" s="271"/>
      <c r="B129" s="272"/>
      <c r="C129" s="274"/>
      <c r="D129" s="275"/>
      <c r="E129" s="23"/>
      <c r="F129" s="275"/>
      <c r="G129" s="276"/>
      <c r="H129" s="274"/>
      <c r="I129" s="3"/>
    </row>
    <row r="130" spans="1:9" ht="12.75">
      <c r="A130" s="271"/>
      <c r="B130" s="273"/>
      <c r="C130" s="274"/>
      <c r="D130" s="275"/>
      <c r="E130" s="23"/>
      <c r="F130" s="275"/>
      <c r="G130" s="276"/>
      <c r="H130" s="274"/>
      <c r="I130" s="3"/>
    </row>
    <row r="131" spans="1:9" ht="12.75">
      <c r="A131" s="271"/>
      <c r="B131" s="272"/>
      <c r="C131" s="274"/>
      <c r="D131" s="275"/>
      <c r="E131" s="23"/>
      <c r="F131" s="275"/>
      <c r="G131" s="276"/>
      <c r="H131" s="274"/>
      <c r="I131" s="3"/>
    </row>
    <row r="132" spans="1:9" ht="12.75">
      <c r="A132" s="271"/>
      <c r="B132" s="273"/>
      <c r="C132" s="274"/>
      <c r="D132" s="275"/>
      <c r="E132" s="23"/>
      <c r="F132" s="275"/>
      <c r="G132" s="276"/>
      <c r="H132" s="274"/>
      <c r="I132" s="3"/>
    </row>
    <row r="133" spans="1:9" ht="12.75">
      <c r="A133" s="271"/>
      <c r="B133" s="272"/>
      <c r="C133" s="274"/>
      <c r="D133" s="275"/>
      <c r="E133" s="23"/>
      <c r="F133" s="275"/>
      <c r="G133" s="276"/>
      <c r="H133" s="274"/>
      <c r="I133" s="3"/>
    </row>
    <row r="134" spans="1:9" ht="12.75">
      <c r="A134" s="271"/>
      <c r="B134" s="273"/>
      <c r="C134" s="274"/>
      <c r="D134" s="275"/>
      <c r="E134" s="23"/>
      <c r="F134" s="275"/>
      <c r="G134" s="276"/>
      <c r="H134" s="274"/>
      <c r="I134" s="3"/>
    </row>
    <row r="135" spans="1:9" ht="12.75">
      <c r="A135" s="271"/>
      <c r="B135" s="272"/>
      <c r="C135" s="274"/>
      <c r="D135" s="275"/>
      <c r="E135" s="23"/>
      <c r="F135" s="275"/>
      <c r="G135" s="276"/>
      <c r="H135" s="274"/>
      <c r="I135" s="3"/>
    </row>
    <row r="136" spans="1:9" ht="12.75">
      <c r="A136" s="271"/>
      <c r="B136" s="273"/>
      <c r="C136" s="274"/>
      <c r="D136" s="275"/>
      <c r="E136" s="23"/>
      <c r="F136" s="275"/>
      <c r="G136" s="276"/>
      <c r="H136" s="274"/>
      <c r="I136" s="3"/>
    </row>
    <row r="137" spans="1:9" ht="12.75">
      <c r="A137" s="271"/>
      <c r="B137" s="272"/>
      <c r="C137" s="274"/>
      <c r="D137" s="275"/>
      <c r="E137" s="23"/>
      <c r="F137" s="275"/>
      <c r="G137" s="276"/>
      <c r="H137" s="274"/>
      <c r="I137" s="3"/>
    </row>
    <row r="138" spans="1:9" ht="12.75">
      <c r="A138" s="271"/>
      <c r="B138" s="273"/>
      <c r="C138" s="274"/>
      <c r="D138" s="275"/>
      <c r="E138" s="23"/>
      <c r="F138" s="275"/>
      <c r="G138" s="276"/>
      <c r="H138" s="274"/>
      <c r="I138" s="3"/>
    </row>
    <row r="139" spans="1:9" ht="12.75">
      <c r="A139" s="271"/>
      <c r="B139" s="272"/>
      <c r="C139" s="274"/>
      <c r="D139" s="275"/>
      <c r="E139" s="23"/>
      <c r="F139" s="275"/>
      <c r="G139" s="276"/>
      <c r="H139" s="274"/>
      <c r="I139" s="3"/>
    </row>
    <row r="140" spans="1:9" ht="12.75">
      <c r="A140" s="271"/>
      <c r="B140" s="273"/>
      <c r="C140" s="274"/>
      <c r="D140" s="275"/>
      <c r="E140" s="23"/>
      <c r="F140" s="275"/>
      <c r="G140" s="276"/>
      <c r="H140" s="274"/>
      <c r="I140" s="3"/>
    </row>
    <row r="141" spans="1:9" ht="12.75">
      <c r="A141" s="271"/>
      <c r="B141" s="272"/>
      <c r="C141" s="274"/>
      <c r="D141" s="275"/>
      <c r="E141" s="23"/>
      <c r="F141" s="275"/>
      <c r="G141" s="276"/>
      <c r="H141" s="274"/>
      <c r="I141" s="3"/>
    </row>
    <row r="142" spans="1:9" ht="12.75">
      <c r="A142" s="271"/>
      <c r="B142" s="273"/>
      <c r="C142" s="274"/>
      <c r="D142" s="275"/>
      <c r="E142" s="23"/>
      <c r="F142" s="275"/>
      <c r="G142" s="276"/>
      <c r="H142" s="274"/>
      <c r="I142" s="3"/>
    </row>
    <row r="143" spans="1:9" ht="12.75">
      <c r="A143" s="271"/>
      <c r="B143" s="272"/>
      <c r="C143" s="274"/>
      <c r="D143" s="275"/>
      <c r="E143" s="23"/>
      <c r="F143" s="275"/>
      <c r="G143" s="276"/>
      <c r="H143" s="274"/>
      <c r="I143" s="3"/>
    </row>
    <row r="144" spans="1:9" ht="12.75">
      <c r="A144" s="271"/>
      <c r="B144" s="273"/>
      <c r="C144" s="274"/>
      <c r="D144" s="275"/>
      <c r="E144" s="23"/>
      <c r="F144" s="275"/>
      <c r="G144" s="276"/>
      <c r="H144" s="274"/>
      <c r="I144" s="3"/>
    </row>
    <row r="145" spans="1:9" ht="12.75">
      <c r="A145" s="271"/>
      <c r="B145" s="272"/>
      <c r="C145" s="274"/>
      <c r="D145" s="275"/>
      <c r="E145" s="23"/>
      <c r="F145" s="275"/>
      <c r="G145" s="276"/>
      <c r="H145" s="274"/>
      <c r="I145" s="3"/>
    </row>
    <row r="146" spans="1:9" ht="12.75">
      <c r="A146" s="271"/>
      <c r="B146" s="273"/>
      <c r="C146" s="274"/>
      <c r="D146" s="275"/>
      <c r="E146" s="23"/>
      <c r="F146" s="275"/>
      <c r="G146" s="276"/>
      <c r="H146" s="274"/>
      <c r="I146" s="3"/>
    </row>
    <row r="147" spans="1:9" ht="12.75">
      <c r="A147" s="271"/>
      <c r="B147" s="272"/>
      <c r="C147" s="274"/>
      <c r="D147" s="275"/>
      <c r="E147" s="23"/>
      <c r="F147" s="275"/>
      <c r="G147" s="276"/>
      <c r="H147" s="274"/>
      <c r="I147" s="3"/>
    </row>
    <row r="148" spans="1:9" ht="12.75">
      <c r="A148" s="271"/>
      <c r="B148" s="273"/>
      <c r="C148" s="274"/>
      <c r="D148" s="275"/>
      <c r="E148" s="23"/>
      <c r="F148" s="275"/>
      <c r="G148" s="276"/>
      <c r="H148" s="274"/>
      <c r="I148" s="3"/>
    </row>
    <row r="149" spans="1:9" ht="12.75">
      <c r="A149" s="271"/>
      <c r="B149" s="272"/>
      <c r="C149" s="274"/>
      <c r="D149" s="275"/>
      <c r="E149" s="23"/>
      <c r="F149" s="275"/>
      <c r="G149" s="276"/>
      <c r="H149" s="274"/>
      <c r="I149" s="3"/>
    </row>
    <row r="150" spans="1:9" ht="12.75">
      <c r="A150" s="271"/>
      <c r="B150" s="273"/>
      <c r="C150" s="274"/>
      <c r="D150" s="275"/>
      <c r="E150" s="23"/>
      <c r="F150" s="275"/>
      <c r="G150" s="276"/>
      <c r="H150" s="274"/>
      <c r="I150" s="3"/>
    </row>
    <row r="151" spans="1:9" ht="12.75">
      <c r="A151" s="271"/>
      <c r="B151" s="272"/>
      <c r="C151" s="274"/>
      <c r="D151" s="275"/>
      <c r="E151" s="23"/>
      <c r="F151" s="275"/>
      <c r="G151" s="276"/>
      <c r="H151" s="274"/>
      <c r="I151" s="3"/>
    </row>
    <row r="152" spans="1:9" ht="12.75">
      <c r="A152" s="271"/>
      <c r="B152" s="273"/>
      <c r="C152" s="274"/>
      <c r="D152" s="275"/>
      <c r="E152" s="23"/>
      <c r="F152" s="275"/>
      <c r="G152" s="276"/>
      <c r="H152" s="274"/>
      <c r="I152" s="3"/>
    </row>
    <row r="153" spans="1:9" ht="12.75">
      <c r="A153" s="271"/>
      <c r="B153" s="272"/>
      <c r="C153" s="274"/>
      <c r="D153" s="275"/>
      <c r="E153" s="23"/>
      <c r="F153" s="275"/>
      <c r="G153" s="276"/>
      <c r="H153" s="274"/>
      <c r="I153" s="3"/>
    </row>
    <row r="154" spans="1:9" ht="12.75">
      <c r="A154" s="271"/>
      <c r="B154" s="273"/>
      <c r="C154" s="274"/>
      <c r="D154" s="275"/>
      <c r="E154" s="23"/>
      <c r="F154" s="275"/>
      <c r="G154" s="276"/>
      <c r="H154" s="274"/>
      <c r="I154" s="3"/>
    </row>
    <row r="155" spans="1:9" ht="12.75">
      <c r="A155" s="271"/>
      <c r="B155" s="272"/>
      <c r="C155" s="274"/>
      <c r="D155" s="275"/>
      <c r="E155" s="23"/>
      <c r="F155" s="275"/>
      <c r="G155" s="276"/>
      <c r="H155" s="274"/>
      <c r="I155" s="3"/>
    </row>
    <row r="156" spans="1:9" ht="12.75">
      <c r="A156" s="271"/>
      <c r="B156" s="273"/>
      <c r="C156" s="274"/>
      <c r="D156" s="275"/>
      <c r="E156" s="23"/>
      <c r="F156" s="275"/>
      <c r="G156" s="276"/>
      <c r="H156" s="274"/>
      <c r="I156" s="3"/>
    </row>
    <row r="157" spans="1:9" ht="12.75">
      <c r="A157" s="271"/>
      <c r="B157" s="272"/>
      <c r="C157" s="274"/>
      <c r="D157" s="275"/>
      <c r="E157" s="23"/>
      <c r="F157" s="275"/>
      <c r="G157" s="276"/>
      <c r="H157" s="274"/>
      <c r="I157" s="3"/>
    </row>
    <row r="158" spans="1:9" ht="12.75">
      <c r="A158" s="271"/>
      <c r="B158" s="273"/>
      <c r="C158" s="274"/>
      <c r="D158" s="275"/>
      <c r="E158" s="23"/>
      <c r="F158" s="275"/>
      <c r="G158" s="276"/>
      <c r="H158" s="274"/>
      <c r="I158" s="3"/>
    </row>
    <row r="159" spans="1:9" ht="12.75">
      <c r="A159" s="271"/>
      <c r="B159" s="272"/>
      <c r="C159" s="274"/>
      <c r="D159" s="275"/>
      <c r="E159" s="23"/>
      <c r="F159" s="275"/>
      <c r="G159" s="276"/>
      <c r="H159" s="274"/>
      <c r="I159" s="3"/>
    </row>
    <row r="160" spans="1:9" ht="12.75">
      <c r="A160" s="271"/>
      <c r="B160" s="273"/>
      <c r="C160" s="274"/>
      <c r="D160" s="275"/>
      <c r="E160" s="23"/>
      <c r="F160" s="275"/>
      <c r="G160" s="276"/>
      <c r="H160" s="274"/>
      <c r="I160" s="3"/>
    </row>
    <row r="161" spans="1:9" ht="12.75">
      <c r="A161" s="271"/>
      <c r="B161" s="272"/>
      <c r="C161" s="274"/>
      <c r="D161" s="275"/>
      <c r="E161" s="23"/>
      <c r="F161" s="275"/>
      <c r="G161" s="276"/>
      <c r="H161" s="274"/>
      <c r="I161" s="3"/>
    </row>
    <row r="162" spans="1:9" ht="12.75">
      <c r="A162" s="271"/>
      <c r="B162" s="273"/>
      <c r="C162" s="274"/>
      <c r="D162" s="275"/>
      <c r="E162" s="23"/>
      <c r="F162" s="275"/>
      <c r="G162" s="276"/>
      <c r="H162" s="274"/>
      <c r="I162" s="3"/>
    </row>
    <row r="163" spans="1:9" ht="12.75">
      <c r="A163" s="271"/>
      <c r="B163" s="272"/>
      <c r="C163" s="274"/>
      <c r="D163" s="275"/>
      <c r="E163" s="23"/>
      <c r="F163" s="275"/>
      <c r="G163" s="276"/>
      <c r="H163" s="274"/>
      <c r="I163" s="3"/>
    </row>
    <row r="164" spans="1:9" ht="12.75">
      <c r="A164" s="271"/>
      <c r="B164" s="273"/>
      <c r="C164" s="274"/>
      <c r="D164" s="275"/>
      <c r="E164" s="23"/>
      <c r="F164" s="275"/>
      <c r="G164" s="276"/>
      <c r="H164" s="274"/>
      <c r="I164" s="3"/>
    </row>
    <row r="165" spans="1:9" ht="12.75">
      <c r="A165" s="271"/>
      <c r="B165" s="272"/>
      <c r="C165" s="274"/>
      <c r="D165" s="275"/>
      <c r="E165" s="23"/>
      <c r="F165" s="275"/>
      <c r="G165" s="276"/>
      <c r="H165" s="274"/>
      <c r="I165" s="3"/>
    </row>
    <row r="166" spans="1:9" ht="12.75">
      <c r="A166" s="271"/>
      <c r="B166" s="273"/>
      <c r="C166" s="274"/>
      <c r="D166" s="275"/>
      <c r="E166" s="23"/>
      <c r="F166" s="275"/>
      <c r="G166" s="276"/>
      <c r="H166" s="274"/>
      <c r="I166" s="3"/>
    </row>
    <row r="167" spans="1:9" ht="12.75">
      <c r="A167" s="271"/>
      <c r="B167" s="272"/>
      <c r="C167" s="274"/>
      <c r="D167" s="275"/>
      <c r="E167" s="23"/>
      <c r="F167" s="275"/>
      <c r="G167" s="276"/>
      <c r="H167" s="274"/>
      <c r="I167" s="3"/>
    </row>
    <row r="168" spans="1:9" ht="12.75">
      <c r="A168" s="271"/>
      <c r="B168" s="273"/>
      <c r="C168" s="274"/>
      <c r="D168" s="275"/>
      <c r="E168" s="23"/>
      <c r="F168" s="275"/>
      <c r="G168" s="276"/>
      <c r="H168" s="274"/>
      <c r="I168" s="3"/>
    </row>
    <row r="169" spans="1:9" ht="12.75">
      <c r="A169" s="271"/>
      <c r="B169" s="272"/>
      <c r="C169" s="274"/>
      <c r="D169" s="275"/>
      <c r="E169" s="23"/>
      <c r="F169" s="275"/>
      <c r="G169" s="276"/>
      <c r="H169" s="274"/>
      <c r="I169" s="3"/>
    </row>
    <row r="170" spans="1:9" ht="12.75">
      <c r="A170" s="271"/>
      <c r="B170" s="273"/>
      <c r="C170" s="274"/>
      <c r="D170" s="275"/>
      <c r="E170" s="23"/>
      <c r="F170" s="275"/>
      <c r="G170" s="276"/>
      <c r="H170" s="274"/>
      <c r="I170" s="3"/>
    </row>
    <row r="171" spans="1:9" ht="12.75">
      <c r="A171" s="271"/>
      <c r="B171" s="272"/>
      <c r="C171" s="274"/>
      <c r="D171" s="275"/>
      <c r="E171" s="23"/>
      <c r="F171" s="275"/>
      <c r="G171" s="276"/>
      <c r="H171" s="274"/>
      <c r="I171" s="3"/>
    </row>
    <row r="172" spans="1:9" ht="12.75">
      <c r="A172" s="271"/>
      <c r="B172" s="273"/>
      <c r="C172" s="274"/>
      <c r="D172" s="275"/>
      <c r="E172" s="23"/>
      <c r="F172" s="275"/>
      <c r="G172" s="276"/>
      <c r="H172" s="274"/>
      <c r="I172" s="3"/>
    </row>
    <row r="173" spans="1:9" ht="12.75">
      <c r="A173" s="271"/>
      <c r="B173" s="272"/>
      <c r="C173" s="274"/>
      <c r="D173" s="275"/>
      <c r="E173" s="23"/>
      <c r="F173" s="275"/>
      <c r="G173" s="276"/>
      <c r="H173" s="274"/>
      <c r="I173" s="3"/>
    </row>
    <row r="174" spans="1:9" ht="12.75">
      <c r="A174" s="271"/>
      <c r="B174" s="273"/>
      <c r="C174" s="274"/>
      <c r="D174" s="275"/>
      <c r="E174" s="23"/>
      <c r="F174" s="275"/>
      <c r="G174" s="276"/>
      <c r="H174" s="274"/>
      <c r="I174" s="3"/>
    </row>
    <row r="175" spans="1:9" ht="12.75">
      <c r="A175" s="271"/>
      <c r="B175" s="272"/>
      <c r="C175" s="274"/>
      <c r="D175" s="275"/>
      <c r="E175" s="23"/>
      <c r="F175" s="275"/>
      <c r="G175" s="276"/>
      <c r="H175" s="274"/>
      <c r="I175" s="3"/>
    </row>
    <row r="176" spans="1:9" ht="12.75">
      <c r="A176" s="271"/>
      <c r="B176" s="273"/>
      <c r="C176" s="274"/>
      <c r="D176" s="275"/>
      <c r="E176" s="23"/>
      <c r="F176" s="275"/>
      <c r="G176" s="276"/>
      <c r="H176" s="274"/>
      <c r="I176" s="3"/>
    </row>
    <row r="177" spans="1:9" ht="12.75">
      <c r="A177" s="271"/>
      <c r="B177" s="272"/>
      <c r="C177" s="274"/>
      <c r="D177" s="275"/>
      <c r="E177" s="23"/>
      <c r="F177" s="275"/>
      <c r="G177" s="276"/>
      <c r="H177" s="274"/>
      <c r="I177" s="3"/>
    </row>
    <row r="178" spans="1:9" ht="12.75">
      <c r="A178" s="271"/>
      <c r="B178" s="273"/>
      <c r="C178" s="274"/>
      <c r="D178" s="275"/>
      <c r="E178" s="23"/>
      <c r="F178" s="275"/>
      <c r="G178" s="276"/>
      <c r="H178" s="274"/>
      <c r="I178" s="3"/>
    </row>
    <row r="179" spans="1:9" ht="12.75">
      <c r="A179" s="271"/>
      <c r="B179" s="272"/>
      <c r="C179" s="274"/>
      <c r="D179" s="275"/>
      <c r="E179" s="23"/>
      <c r="F179" s="275"/>
      <c r="G179" s="276"/>
      <c r="H179" s="274"/>
      <c r="I179" s="3"/>
    </row>
    <row r="180" spans="1:9" ht="12.75">
      <c r="A180" s="271"/>
      <c r="B180" s="273"/>
      <c r="C180" s="274"/>
      <c r="D180" s="275"/>
      <c r="E180" s="23"/>
      <c r="F180" s="275"/>
      <c r="G180" s="276"/>
      <c r="H180" s="274"/>
      <c r="I180" s="3"/>
    </row>
    <row r="181" spans="1:9" ht="12.75">
      <c r="A181" s="271"/>
      <c r="B181" s="272"/>
      <c r="C181" s="274"/>
      <c r="D181" s="275"/>
      <c r="E181" s="23"/>
      <c r="F181" s="275"/>
      <c r="G181" s="276"/>
      <c r="H181" s="274"/>
      <c r="I181" s="3"/>
    </row>
    <row r="182" spans="1:9" ht="12.75">
      <c r="A182" s="271"/>
      <c r="B182" s="273"/>
      <c r="C182" s="274"/>
      <c r="D182" s="275"/>
      <c r="E182" s="23"/>
      <c r="F182" s="275"/>
      <c r="G182" s="276"/>
      <c r="H182" s="274"/>
      <c r="I182" s="3"/>
    </row>
    <row r="183" spans="1:9" ht="12.75">
      <c r="A183" s="271"/>
      <c r="B183" s="272"/>
      <c r="C183" s="274"/>
      <c r="D183" s="275"/>
      <c r="E183" s="23"/>
      <c r="F183" s="275"/>
      <c r="G183" s="276"/>
      <c r="H183" s="274"/>
      <c r="I183" s="3"/>
    </row>
    <row r="184" spans="1:9" ht="12.75">
      <c r="A184" s="271"/>
      <c r="B184" s="273"/>
      <c r="C184" s="274"/>
      <c r="D184" s="275"/>
      <c r="E184" s="23"/>
      <c r="F184" s="275"/>
      <c r="G184" s="276"/>
      <c r="H184" s="274"/>
      <c r="I184" s="3"/>
    </row>
    <row r="185" spans="1:9" ht="12.75">
      <c r="A185" s="271"/>
      <c r="B185" s="272"/>
      <c r="C185" s="274"/>
      <c r="D185" s="275"/>
      <c r="E185" s="23"/>
      <c r="F185" s="275"/>
      <c r="G185" s="276"/>
      <c r="H185" s="274"/>
      <c r="I185" s="3"/>
    </row>
    <row r="186" spans="1:9" ht="12.75">
      <c r="A186" s="271"/>
      <c r="B186" s="273"/>
      <c r="C186" s="274"/>
      <c r="D186" s="275"/>
      <c r="E186" s="23"/>
      <c r="F186" s="275"/>
      <c r="G186" s="276"/>
      <c r="H186" s="274"/>
      <c r="I186" s="3"/>
    </row>
    <row r="187" spans="1:9" ht="12.75">
      <c r="A187" s="271"/>
      <c r="B187" s="272"/>
      <c r="C187" s="274"/>
      <c r="D187" s="275"/>
      <c r="E187" s="23"/>
      <c r="F187" s="275"/>
      <c r="G187" s="276"/>
      <c r="H187" s="274"/>
      <c r="I187" s="3"/>
    </row>
    <row r="188" spans="1:9" ht="12.75">
      <c r="A188" s="271"/>
      <c r="B188" s="273"/>
      <c r="C188" s="274"/>
      <c r="D188" s="275"/>
      <c r="E188" s="23"/>
      <c r="F188" s="275"/>
      <c r="G188" s="276"/>
      <c r="H188" s="274"/>
      <c r="I188" s="3"/>
    </row>
    <row r="189" spans="1:9" ht="12.75">
      <c r="A189" s="271"/>
      <c r="B189" s="272"/>
      <c r="C189" s="274"/>
      <c r="D189" s="275"/>
      <c r="E189" s="23"/>
      <c r="F189" s="275"/>
      <c r="G189" s="276"/>
      <c r="H189" s="274"/>
      <c r="I189" s="3"/>
    </row>
    <row r="190" spans="1:9" ht="12.75">
      <c r="A190" s="271"/>
      <c r="B190" s="273"/>
      <c r="C190" s="274"/>
      <c r="D190" s="275"/>
      <c r="E190" s="23"/>
      <c r="F190" s="275"/>
      <c r="G190" s="276"/>
      <c r="H190" s="274"/>
      <c r="I190" s="3"/>
    </row>
    <row r="191" spans="1:9" ht="12.75">
      <c r="A191" s="31"/>
      <c r="B191" s="32"/>
      <c r="C191" s="22"/>
      <c r="D191" s="23"/>
      <c r="E191" s="23"/>
      <c r="F191" s="23"/>
      <c r="G191" s="33"/>
      <c r="H191" s="22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</sheetData>
  <mergeCells count="695">
    <mergeCell ref="E79:E80"/>
    <mergeCell ref="E81:E82"/>
    <mergeCell ref="E83:E84"/>
    <mergeCell ref="E85:E86"/>
    <mergeCell ref="E71:E72"/>
    <mergeCell ref="E73:E74"/>
    <mergeCell ref="E75:E76"/>
    <mergeCell ref="E77:E78"/>
    <mergeCell ref="E63:E64"/>
    <mergeCell ref="E65:E66"/>
    <mergeCell ref="E67:E68"/>
    <mergeCell ref="E69:E70"/>
    <mergeCell ref="E55:E56"/>
    <mergeCell ref="E57:E58"/>
    <mergeCell ref="E59:E60"/>
    <mergeCell ref="E61:E62"/>
    <mergeCell ref="E47:E48"/>
    <mergeCell ref="E49:E50"/>
    <mergeCell ref="E51:E52"/>
    <mergeCell ref="E53:E54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E15:E16"/>
    <mergeCell ref="E17:E18"/>
    <mergeCell ref="E19:E20"/>
    <mergeCell ref="E21:E22"/>
    <mergeCell ref="E7:E8"/>
    <mergeCell ref="E9:E10"/>
    <mergeCell ref="E11:E12"/>
    <mergeCell ref="E13:E14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G189:G190"/>
    <mergeCell ref="H189:H190"/>
    <mergeCell ref="F185:F186"/>
    <mergeCell ref="G185:G186"/>
    <mergeCell ref="H185:H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C179:C180"/>
    <mergeCell ref="D179:D180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5:A176"/>
    <mergeCell ref="B175:B176"/>
    <mergeCell ref="C175:C176"/>
    <mergeCell ref="D175:D176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C171:C172"/>
    <mergeCell ref="D171:D172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67:A168"/>
    <mergeCell ref="B167:B168"/>
    <mergeCell ref="C167:C168"/>
    <mergeCell ref="D167:D168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3:A164"/>
    <mergeCell ref="B163:B164"/>
    <mergeCell ref="C163:C164"/>
    <mergeCell ref="D163:D164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59:A160"/>
    <mergeCell ref="B159:B160"/>
    <mergeCell ref="C159:C160"/>
    <mergeCell ref="D159:D160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C155:C156"/>
    <mergeCell ref="D155:D156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1:A152"/>
    <mergeCell ref="B151:B152"/>
    <mergeCell ref="C151:C152"/>
    <mergeCell ref="D151:D152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C147:C148"/>
    <mergeCell ref="D147:D148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3:A144"/>
    <mergeCell ref="B143:B144"/>
    <mergeCell ref="C143:C144"/>
    <mergeCell ref="D143:D144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39:A140"/>
    <mergeCell ref="B139:B140"/>
    <mergeCell ref="C139:C140"/>
    <mergeCell ref="D139:D140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5:A136"/>
    <mergeCell ref="B135:B136"/>
    <mergeCell ref="C135:C136"/>
    <mergeCell ref="D135:D136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27:A128"/>
    <mergeCell ref="B127:B128"/>
    <mergeCell ref="C127:C128"/>
    <mergeCell ref="D127:D128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C119:C120"/>
    <mergeCell ref="D119:D120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C111:C112"/>
    <mergeCell ref="D111:D112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3:C104"/>
    <mergeCell ref="D103:D104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C95:C96"/>
    <mergeCell ref="D95:D96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87:C88"/>
    <mergeCell ref="D87:D88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3:A84"/>
    <mergeCell ref="B83:B84"/>
    <mergeCell ref="C83:C84"/>
    <mergeCell ref="D83:D84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C79:C80"/>
    <mergeCell ref="D79:D80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5:A76"/>
    <mergeCell ref="B75:B76"/>
    <mergeCell ref="C75:C76"/>
    <mergeCell ref="D75:D76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1:A72"/>
    <mergeCell ref="B71:B72"/>
    <mergeCell ref="C71:C72"/>
    <mergeCell ref="D71:D72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67:A68"/>
    <mergeCell ref="B67:B68"/>
    <mergeCell ref="C67:C68"/>
    <mergeCell ref="D67:D68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3:A64"/>
    <mergeCell ref="B63:B64"/>
    <mergeCell ref="C63:C64"/>
    <mergeCell ref="D63:D64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59:A60"/>
    <mergeCell ref="B59:B60"/>
    <mergeCell ref="C59:C60"/>
    <mergeCell ref="D59:D60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5:A56"/>
    <mergeCell ref="B55:B56"/>
    <mergeCell ref="C55:C56"/>
    <mergeCell ref="D55:D56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1:A52"/>
    <mergeCell ref="B51:B52"/>
    <mergeCell ref="C51:C52"/>
    <mergeCell ref="D51:D52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47:A48"/>
    <mergeCell ref="B47:B48"/>
    <mergeCell ref="C47:C48"/>
    <mergeCell ref="D47:D48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3:A44"/>
    <mergeCell ref="B43:B44"/>
    <mergeCell ref="C43:C44"/>
    <mergeCell ref="D43:D44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39:A40"/>
    <mergeCell ref="B39:B40"/>
    <mergeCell ref="C39:C40"/>
    <mergeCell ref="D39:D40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5:A36"/>
    <mergeCell ref="B35:B36"/>
    <mergeCell ref="C35:C36"/>
    <mergeCell ref="D35:D36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1:A32"/>
    <mergeCell ref="B31:B32"/>
    <mergeCell ref="C31:C32"/>
    <mergeCell ref="D31:D32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C9:C10"/>
    <mergeCell ref="D9:D10"/>
    <mergeCell ref="F9:F10"/>
    <mergeCell ref="G9:G10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13:C14"/>
    <mergeCell ref="D13:D14"/>
    <mergeCell ref="F13:F14"/>
    <mergeCell ref="G13:G14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7:C18"/>
    <mergeCell ref="D17:D18"/>
    <mergeCell ref="F17:F18"/>
    <mergeCell ref="G17:G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21:C22"/>
    <mergeCell ref="D21:D22"/>
    <mergeCell ref="F21:F22"/>
    <mergeCell ref="G21:G22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5:C26"/>
    <mergeCell ref="D25:D26"/>
    <mergeCell ref="F25:F26"/>
    <mergeCell ref="G25:G26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H29:H30"/>
    <mergeCell ref="C29:C30"/>
    <mergeCell ref="D29:D30"/>
    <mergeCell ref="F29:F30"/>
    <mergeCell ref="G29:G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01"/>
  <sheetViews>
    <sheetView tabSelected="1" workbookViewId="0" topLeftCell="A1">
      <selection activeCell="H39" sqref="A1:H39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7.57421875" style="0" customWidth="1"/>
    <col min="7" max="7" width="5.7109375" style="0" customWidth="1"/>
    <col min="8" max="8" width="17.140625" style="0" customWidth="1"/>
  </cols>
  <sheetData>
    <row r="1" spans="1:24" ht="21" thickBot="1">
      <c r="A1" s="288" t="s">
        <v>65</v>
      </c>
      <c r="B1" s="288"/>
      <c r="C1" s="288"/>
      <c r="D1" s="288"/>
      <c r="E1" s="288"/>
      <c r="F1" s="288"/>
      <c r="G1" s="288"/>
      <c r="H1" s="28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.75" customHeight="1" thickBot="1">
      <c r="A2" s="289" t="s">
        <v>69</v>
      </c>
      <c r="B2" s="289"/>
      <c r="C2" s="289"/>
      <c r="D2" s="242" t="str">
        <f>HYPERLINK('[1]реквизиты'!$A$2)</f>
        <v>Первенство ЦФО по САМБО среди юношей 1995-96 гг.р.</v>
      </c>
      <c r="E2" s="290"/>
      <c r="F2" s="290"/>
      <c r="G2" s="290"/>
      <c r="H2" s="29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3"/>
      <c r="X2" s="3"/>
    </row>
    <row r="3" spans="2:36" ht="25.5" customHeight="1" thickBot="1">
      <c r="B3" s="50"/>
      <c r="C3" s="50"/>
      <c r="D3" s="296" t="str">
        <f>HYPERLINK('[1]реквизиты'!$A$3)</f>
        <v>19 - 22 ноября 2012 г. г. Рязань</v>
      </c>
      <c r="E3" s="296"/>
      <c r="F3" s="296"/>
      <c r="G3" s="296"/>
      <c r="H3" s="51" t="str">
        <f>HYPERLINK('пр.взв'!D4)</f>
        <v>В.к.  48      кг.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142" t="s">
        <v>21</v>
      </c>
      <c r="B4" s="292" t="s">
        <v>4</v>
      </c>
      <c r="C4" s="138" t="s">
        <v>2</v>
      </c>
      <c r="D4" s="136" t="s">
        <v>3</v>
      </c>
      <c r="E4" s="142" t="s">
        <v>76</v>
      </c>
      <c r="F4" s="293" t="s">
        <v>36</v>
      </c>
      <c r="G4" s="136" t="s">
        <v>7</v>
      </c>
      <c r="H4" s="140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3.5" thickBot="1">
      <c r="A5" s="143"/>
      <c r="B5" s="137"/>
      <c r="C5" s="285"/>
      <c r="D5" s="137"/>
      <c r="E5" s="143"/>
      <c r="F5" s="294"/>
      <c r="G5" s="137"/>
      <c r="H5" s="29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297" t="s">
        <v>9</v>
      </c>
      <c r="B6" s="298">
        <v>2</v>
      </c>
      <c r="C6" s="212" t="str">
        <f>VLOOKUP(B6,'пр.взв'!B7:H86,2,FALSE)</f>
        <v>Иванов Максим Сергеевич</v>
      </c>
      <c r="D6" s="138" t="str">
        <f>VLOOKUP(B6,'пр.взв'!B7:H86,3,FALSE)</f>
        <v>27.05.96 кмс</v>
      </c>
      <c r="E6" s="304" t="str">
        <f>VLOOKUP(B6,'пр.взв'!B7:H86,4,FALSE)</f>
        <v>ЦФО</v>
      </c>
      <c r="F6" s="138" t="str">
        <f>VLOOKUP(B6,'пр.взв'!B7:H86,5,FALSE)</f>
        <v>Рязанская Рязань ПР</v>
      </c>
      <c r="G6" s="334">
        <f>VLOOKUP(B6,'пр.взв'!B7:H86,6,FALSE)</f>
        <v>0</v>
      </c>
      <c r="H6" s="286" t="str">
        <f>VLOOKUP(B6,'пр.взв'!B7:H317,7,FALSE)</f>
        <v>Долгополов С.А. Мирошкин М.А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8" ht="10.5" customHeight="1">
      <c r="A7" s="282"/>
      <c r="B7" s="284"/>
      <c r="C7" s="278"/>
      <c r="D7" s="285"/>
      <c r="E7" s="305"/>
      <c r="F7" s="281"/>
      <c r="G7" s="335"/>
      <c r="H7" s="287"/>
    </row>
    <row r="8" spans="1:8" ht="10.5" customHeight="1">
      <c r="A8" s="282" t="s">
        <v>10</v>
      </c>
      <c r="B8" s="283">
        <v>8</v>
      </c>
      <c r="C8" s="278" t="str">
        <f>VLOOKUP(B8,'пр.взв'!B7:H86,2,FALSE)</f>
        <v>Умаев Салават Аланович</v>
      </c>
      <c r="D8" s="281" t="str">
        <f>VLOOKUP(B8,'пр.взв'!B7:H86,3,FALSE)</f>
        <v>06.10.96 1</v>
      </c>
      <c r="E8" s="306" t="str">
        <f>VLOOKUP(B8,'пр.взв'!B1:H88,4,FALSE)</f>
        <v>ЦФО</v>
      </c>
      <c r="F8" s="279" t="str">
        <f>VLOOKUP(B8,'пр.взв'!B7:H86,5,FALSE)</f>
        <v>Владимирская Александров</v>
      </c>
      <c r="G8" s="335">
        <f>VLOOKUP(B8,'пр.взв'!B7:H86,6,FALSE)</f>
        <v>0</v>
      </c>
      <c r="H8" s="278" t="str">
        <f>VLOOKUP(B8,'пр.взв'!B1:H319,7,FALSE)</f>
        <v>Савасеев ИМ</v>
      </c>
    </row>
    <row r="9" spans="1:8" ht="10.5" customHeight="1">
      <c r="A9" s="282"/>
      <c r="B9" s="284"/>
      <c r="C9" s="278"/>
      <c r="D9" s="281"/>
      <c r="E9" s="306"/>
      <c r="F9" s="279"/>
      <c r="G9" s="335"/>
      <c r="H9" s="278"/>
    </row>
    <row r="10" spans="1:8" ht="10.5" customHeight="1">
      <c r="A10" s="282" t="s">
        <v>11</v>
      </c>
      <c r="B10" s="283">
        <v>12</v>
      </c>
      <c r="C10" s="278" t="str">
        <f>VLOOKUP(B10,'пр.взв'!B7:H86,2,FALSE)</f>
        <v>Лупов Виктор Вадимович</v>
      </c>
      <c r="D10" s="281" t="str">
        <f>VLOOKUP(B10,'пр.взв'!B7:H86,3,FALSE)</f>
        <v>02.04.97 1</v>
      </c>
      <c r="E10" s="306" t="str">
        <f>VLOOKUP(B10,'пр.взв'!B3:H90,4,FALSE)</f>
        <v>ЦФО</v>
      </c>
      <c r="F10" s="279" t="str">
        <f>VLOOKUP(B10,'пр.взв'!B7:H86,5,FALSE)</f>
        <v>Рязанская Рязань ПР</v>
      </c>
      <c r="G10" s="335">
        <f>VLOOKUP(B10,'пр.взв'!B7:H86,6,FALSE)</f>
        <v>0</v>
      </c>
      <c r="H10" s="278" t="str">
        <f>VLOOKUP(B10,'пр.взв'!B3:H321,7,FALSE)</f>
        <v>Яковенко ДВ Брагин ИЕ</v>
      </c>
    </row>
    <row r="11" spans="1:8" ht="10.5" customHeight="1">
      <c r="A11" s="282"/>
      <c r="B11" s="284"/>
      <c r="C11" s="278"/>
      <c r="D11" s="281"/>
      <c r="E11" s="306"/>
      <c r="F11" s="279"/>
      <c r="G11" s="335"/>
      <c r="H11" s="278"/>
    </row>
    <row r="12" spans="1:8" ht="10.5" customHeight="1">
      <c r="A12" s="282" t="s">
        <v>12</v>
      </c>
      <c r="B12" s="283">
        <v>15</v>
      </c>
      <c r="C12" s="278" t="str">
        <f>VLOOKUP(B12,'пр.взв'!B7:H86,2,FALSE)</f>
        <v>Ржанов Владимир Анатольевич</v>
      </c>
      <c r="D12" s="281" t="str">
        <f>VLOOKUP(B12,'пр.взв'!B7:H86,3,FALSE)</f>
        <v>09.04.96 кмс</v>
      </c>
      <c r="E12" s="306" t="str">
        <f>VLOOKUP(B12,'пр.взв'!B5:H92,4,FALSE)</f>
        <v>ЦФО</v>
      </c>
      <c r="F12" s="279" t="str">
        <f>VLOOKUP(B12,'пр.взв'!B7:H86,5,FALSE)</f>
        <v>Московская Можайск МО</v>
      </c>
      <c r="G12" s="335">
        <f>VLOOKUP(B12,'пр.взв'!B7:H86,6,FALSE)</f>
        <v>0</v>
      </c>
      <c r="H12" s="278" t="str">
        <f>VLOOKUP(B12,'пр.взв'!B5:H323,7,FALSE)</f>
        <v>Кучаев ДН</v>
      </c>
    </row>
    <row r="13" spans="1:8" ht="10.5" customHeight="1">
      <c r="A13" s="282"/>
      <c r="B13" s="284"/>
      <c r="C13" s="278"/>
      <c r="D13" s="281"/>
      <c r="E13" s="306"/>
      <c r="F13" s="279"/>
      <c r="G13" s="335"/>
      <c r="H13" s="278"/>
    </row>
    <row r="14" spans="1:8" ht="10.5" customHeight="1">
      <c r="A14" s="282" t="s">
        <v>13</v>
      </c>
      <c r="B14" s="283">
        <v>7</v>
      </c>
      <c r="C14" s="278" t="str">
        <f>VLOOKUP(B14,'пр.взв'!B7:H86,2,FALSE)</f>
        <v>Святский Михаил Владимирович</v>
      </c>
      <c r="D14" s="281" t="str">
        <f>VLOOKUP(B14,'пр.взв'!B7:H86,3,FALSE)</f>
        <v>06.10.96 1</v>
      </c>
      <c r="E14" s="306" t="str">
        <f>VLOOKUP(B14,'пр.взв'!B1:H94,4,FALSE)</f>
        <v>ЦФО</v>
      </c>
      <c r="F14" s="279" t="str">
        <f>VLOOKUP(B14,'пр.взв'!B7:H86,5,FALSE)</f>
        <v>Рязанская Рязань ПР</v>
      </c>
      <c r="G14" s="335">
        <f>VLOOKUP(B14,'пр.взв'!B7:H86,6,FALSE)</f>
        <v>0</v>
      </c>
      <c r="H14" s="278" t="str">
        <f>VLOOKUP(B14,'пр.взв'!B1:H325,7,FALSE)</f>
        <v>Яковенко ДВ Брагин ИЕ</v>
      </c>
    </row>
    <row r="15" spans="1:8" ht="10.5" customHeight="1">
      <c r="A15" s="282"/>
      <c r="B15" s="284"/>
      <c r="C15" s="278"/>
      <c r="D15" s="281"/>
      <c r="E15" s="306"/>
      <c r="F15" s="279"/>
      <c r="G15" s="335"/>
      <c r="H15" s="278"/>
    </row>
    <row r="16" spans="1:8" ht="10.5" customHeight="1">
      <c r="A16" s="282" t="s">
        <v>14</v>
      </c>
      <c r="B16" s="283">
        <v>10</v>
      </c>
      <c r="C16" s="278" t="str">
        <f>VLOOKUP(B16,'пр.взв'!B7:H86,2,FALSE)</f>
        <v>Янин Александр Дмитриевич</v>
      </c>
      <c r="D16" s="281" t="str">
        <f>VLOOKUP(B16,'пр.взв'!B7:H86,3,FALSE)</f>
        <v>06.04.97 1</v>
      </c>
      <c r="E16" s="306" t="str">
        <f>VLOOKUP(B16,'пр.взв'!B1:H96,4,FALSE)</f>
        <v>ЦФО</v>
      </c>
      <c r="F16" s="279" t="str">
        <f>VLOOKUP(B16,'пр.взв'!B7:H86,5,FALSE)</f>
        <v>Московская Дмитров МО</v>
      </c>
      <c r="G16" s="335">
        <f>VLOOKUP(B16,'пр.взв'!B7:H86,6,FALSE)</f>
        <v>0</v>
      </c>
      <c r="H16" s="278" t="str">
        <f>VLOOKUP(B16,'пр.взв'!B1:H327,7,FALSE)</f>
        <v>Бондарь АЮ Солянова ИР</v>
      </c>
    </row>
    <row r="17" spans="1:8" ht="10.5" customHeight="1">
      <c r="A17" s="282"/>
      <c r="B17" s="284"/>
      <c r="C17" s="278"/>
      <c r="D17" s="281"/>
      <c r="E17" s="306"/>
      <c r="F17" s="279"/>
      <c r="G17" s="335"/>
      <c r="H17" s="278"/>
    </row>
    <row r="18" spans="1:8" ht="10.5" customHeight="1">
      <c r="A18" s="282" t="s">
        <v>15</v>
      </c>
      <c r="B18" s="283">
        <v>14</v>
      </c>
      <c r="C18" s="278" t="str">
        <f>VLOOKUP(B18,'пр.взв'!B7:H86,2,FALSE)</f>
        <v>Коростелев Роман Александрович</v>
      </c>
      <c r="D18" s="281" t="str">
        <f>VLOOKUP(B18,'пр.взв'!B7:H86,3,FALSE)</f>
        <v>14.05.97 1</v>
      </c>
      <c r="E18" s="306" t="str">
        <f>VLOOKUP(B18,'пр.взв'!B1:H98,4,FALSE)</f>
        <v>ЦФО</v>
      </c>
      <c r="F18" s="279" t="str">
        <f>VLOOKUP(B18,'пр.взв'!B7:H86,5,FALSE)</f>
        <v>Тамбовская Староюрцево МО</v>
      </c>
      <c r="G18" s="335">
        <f>VLOOKUP(B18,'пр.взв'!B7:H86,6,FALSE)</f>
        <v>0</v>
      </c>
      <c r="H18" s="278" t="str">
        <f>VLOOKUP(B18,'пр.взв'!B1:H329,7,FALSE)</f>
        <v>Ркоян АВ</v>
      </c>
    </row>
    <row r="19" spans="1:8" ht="10.5" customHeight="1">
      <c r="A19" s="282"/>
      <c r="B19" s="284"/>
      <c r="C19" s="278"/>
      <c r="D19" s="281"/>
      <c r="E19" s="306"/>
      <c r="F19" s="279"/>
      <c r="G19" s="335"/>
      <c r="H19" s="278"/>
    </row>
    <row r="20" spans="1:8" ht="10.5" customHeight="1">
      <c r="A20" s="282" t="s">
        <v>16</v>
      </c>
      <c r="B20" s="283">
        <v>11</v>
      </c>
      <c r="C20" s="278" t="str">
        <f>VLOOKUP(B20,'пр.взв'!B7:H86,2,FALSE)</f>
        <v>Стариков Михаил Геннадьевич</v>
      </c>
      <c r="D20" s="281" t="str">
        <f>VLOOKUP(B20,'пр.взв'!B7:H86,3,FALSE)</f>
        <v>07.10.96 1</v>
      </c>
      <c r="E20" s="306" t="str">
        <f>VLOOKUP(B20,'пр.взв'!B1:H100,4,FALSE)</f>
        <v>ЦФО</v>
      </c>
      <c r="F20" s="279" t="str">
        <f>VLOOKUP(B20,'пр.взв'!B7:H86,5,FALSE)</f>
        <v>Владимтрская Владимир</v>
      </c>
      <c r="G20" s="335">
        <f>VLOOKUP(B20,'пр.взв'!B7:H86,6,FALSE)</f>
        <v>0</v>
      </c>
      <c r="H20" s="278" t="str">
        <f>VLOOKUP(B20,'пр.взв'!B1:H331,7,FALSE)</f>
        <v>Рогачев ВМ</v>
      </c>
    </row>
    <row r="21" spans="1:8" ht="10.5" customHeight="1">
      <c r="A21" s="282"/>
      <c r="B21" s="284"/>
      <c r="C21" s="278"/>
      <c r="D21" s="281"/>
      <c r="E21" s="306"/>
      <c r="F21" s="279"/>
      <c r="G21" s="335"/>
      <c r="H21" s="278"/>
    </row>
    <row r="22" spans="1:8" ht="10.5" customHeight="1">
      <c r="A22" s="282" t="s">
        <v>17</v>
      </c>
      <c r="B22" s="283">
        <v>16</v>
      </c>
      <c r="C22" s="278" t="str">
        <f>VLOOKUP(B22,'пр.взв'!B7:H86,2,FALSE)</f>
        <v>Скотников Максим Александрович</v>
      </c>
      <c r="D22" s="281" t="str">
        <f>VLOOKUP(B22,'пр.взв'!B7:H86,3,FALSE)</f>
        <v>14.07.95 1</v>
      </c>
      <c r="E22" s="306" t="str">
        <f>VLOOKUP(B22,'пр.взв'!B1:H102,4,FALSE)</f>
        <v>ЦФО</v>
      </c>
      <c r="F22" s="279" t="str">
        <f>VLOOKUP(B22,'пр.взв'!B7:H86,5,FALSE)</f>
        <v>Владимирская Юрьев-Польский</v>
      </c>
      <c r="G22" s="335">
        <f>VLOOKUP(B22,'пр.взв'!B7:H86,6,FALSE)</f>
        <v>0</v>
      </c>
      <c r="H22" s="278" t="str">
        <f>VLOOKUP(B22,'пр.взв'!B1:H333,7,FALSE)</f>
        <v>Сенюков ЮА</v>
      </c>
    </row>
    <row r="23" spans="1:8" ht="10.5" customHeight="1">
      <c r="A23" s="282"/>
      <c r="B23" s="284"/>
      <c r="C23" s="278"/>
      <c r="D23" s="281"/>
      <c r="E23" s="306"/>
      <c r="F23" s="279"/>
      <c r="G23" s="335"/>
      <c r="H23" s="278"/>
    </row>
    <row r="24" spans="1:8" ht="10.5" customHeight="1">
      <c r="A24" s="282" t="s">
        <v>18</v>
      </c>
      <c r="B24" s="283">
        <v>1</v>
      </c>
      <c r="C24" s="278" t="str">
        <f>VLOOKUP(B24,'пр.взв'!B7:H86,2,FALSE)</f>
        <v>Хафизов Дамир Вамилевич</v>
      </c>
      <c r="D24" s="281" t="str">
        <f>VLOOKUP(B24,'пр.взв'!B7:H86,3,FALSE)</f>
        <v>10.10.97 1</v>
      </c>
      <c r="E24" s="306" t="str">
        <f>VLOOKUP(B24,'пр.взв'!B1:H104,4,FALSE)</f>
        <v>ЦФО</v>
      </c>
      <c r="F24" s="279" t="str">
        <f>VLOOKUP(B24,'пр.взв'!B7:H86,5,FALSE)</f>
        <v>Владимирская Владимир</v>
      </c>
      <c r="G24" s="335">
        <f>VLOOKUP(B24,'пр.взв'!B7:H86,6,FALSE)</f>
        <v>0</v>
      </c>
      <c r="H24" s="278" t="str">
        <f>VLOOKUP(B24,'пр.взв'!B1:H335,7,FALSE)</f>
        <v>Бочаров СА</v>
      </c>
    </row>
    <row r="25" spans="1:8" ht="10.5" customHeight="1">
      <c r="A25" s="282"/>
      <c r="B25" s="284"/>
      <c r="C25" s="278"/>
      <c r="D25" s="281"/>
      <c r="E25" s="306"/>
      <c r="F25" s="279"/>
      <c r="G25" s="335"/>
      <c r="H25" s="278"/>
    </row>
    <row r="26" spans="1:8" ht="10.5" customHeight="1">
      <c r="A26" s="282" t="s">
        <v>19</v>
      </c>
      <c r="B26" s="283">
        <v>3</v>
      </c>
      <c r="C26" s="278" t="str">
        <f>VLOOKUP(B26,'пр.взв'!B7:H86,2,FALSE)</f>
        <v>Масленников Николай Александрович</v>
      </c>
      <c r="D26" s="281" t="str">
        <f>VLOOKUP(B26,'пр.взв'!B7:H86,3,FALSE)</f>
        <v>18.09.97 1</v>
      </c>
      <c r="E26" s="306" t="str">
        <f>VLOOKUP(B26,'пр.взв'!B1:H106,4,FALSE)</f>
        <v>ЦФО</v>
      </c>
      <c r="F26" s="279" t="str">
        <f>VLOOKUP(B26,'пр.взв'!B7:H86,5,FALSE)</f>
        <v>Московская Пушкино МО</v>
      </c>
      <c r="G26" s="335">
        <f>VLOOKUP(B26,'пр.взв'!B7:H86,6,FALSE)</f>
        <v>0</v>
      </c>
      <c r="H26" s="278" t="str">
        <f>VLOOKUP(B26,'пр.взв'!B1:H337,7,FALSE)</f>
        <v>Орлов АБ Корноухов НА</v>
      </c>
    </row>
    <row r="27" spans="1:8" ht="10.5" customHeight="1">
      <c r="A27" s="282"/>
      <c r="B27" s="284"/>
      <c r="C27" s="278"/>
      <c r="D27" s="281"/>
      <c r="E27" s="306"/>
      <c r="F27" s="279"/>
      <c r="G27" s="335"/>
      <c r="H27" s="278"/>
    </row>
    <row r="28" spans="1:8" ht="10.5" customHeight="1">
      <c r="A28" s="282" t="s">
        <v>20</v>
      </c>
      <c r="B28" s="283">
        <v>5</v>
      </c>
      <c r="C28" s="278" t="str">
        <f>VLOOKUP(B28,'пр.взв'!B7:H86,2,FALSE)</f>
        <v>Глумов Александр александрович</v>
      </c>
      <c r="D28" s="281" t="str">
        <f>VLOOKUP(B28,'пр.взв'!B7:H86,3,FALSE)</f>
        <v>04.06.97 2</v>
      </c>
      <c r="E28" s="306" t="str">
        <f>VLOOKUP(B28,'пр.взв'!B2:H108,4,FALSE)</f>
        <v>ЦФО</v>
      </c>
      <c r="F28" s="279" t="str">
        <f>VLOOKUP(B28,'пр.взв'!B7:H86,5,FALSE)</f>
        <v>Липецкая  Елец ЛОК</v>
      </c>
      <c r="G28" s="335">
        <f>VLOOKUP(B28,'пр.взв'!B7:H86,6,FALSE)</f>
        <v>0</v>
      </c>
      <c r="H28" s="278" t="str">
        <f>VLOOKUP(B28,'пр.взв'!B2:H339,7,FALSE)</f>
        <v>Антонов СВ</v>
      </c>
    </row>
    <row r="29" spans="1:8" ht="10.5" customHeight="1">
      <c r="A29" s="282"/>
      <c r="B29" s="284"/>
      <c r="C29" s="278"/>
      <c r="D29" s="281"/>
      <c r="E29" s="306"/>
      <c r="F29" s="279"/>
      <c r="G29" s="335"/>
      <c r="H29" s="278"/>
    </row>
    <row r="30" spans="1:8" ht="10.5" customHeight="1">
      <c r="A30" s="282" t="s">
        <v>37</v>
      </c>
      <c r="B30" s="283">
        <v>13</v>
      </c>
      <c r="C30" s="278" t="str">
        <f>VLOOKUP(B30,'пр.взв'!B7:H86,2,FALSE)</f>
        <v>Лопаткин евгений Алексеевич</v>
      </c>
      <c r="D30" s="281" t="str">
        <f>VLOOKUP(B30,'пр.взв'!B7:H86,3,FALSE)</f>
        <v>07.09.97 1</v>
      </c>
      <c r="E30" s="306" t="str">
        <f>VLOOKUP(B30,'пр.взв'!B2:H110,4,FALSE)</f>
        <v>ЦФО</v>
      </c>
      <c r="F30" s="279" t="str">
        <f>VLOOKUP(B30,'пр.взв'!B7:H86,5,FALSE)</f>
        <v>Ярославская Гаврилов-Яр МО</v>
      </c>
      <c r="G30" s="335">
        <f>VLOOKUP(B30,'пр.взв'!B7:H86,6,FALSE)</f>
        <v>0</v>
      </c>
      <c r="H30" s="278" t="str">
        <f>VLOOKUP(B30,'пр.взв'!B2:H341,7,FALSE)</f>
        <v>Малков АЛ</v>
      </c>
    </row>
    <row r="31" spans="1:15" ht="10.5" customHeight="1">
      <c r="A31" s="282"/>
      <c r="B31" s="284"/>
      <c r="C31" s="278"/>
      <c r="D31" s="281"/>
      <c r="E31" s="306"/>
      <c r="F31" s="279"/>
      <c r="G31" s="335"/>
      <c r="H31" s="278"/>
      <c r="I31" s="5"/>
      <c r="J31" s="5"/>
      <c r="K31" s="5"/>
      <c r="M31" s="5"/>
      <c r="N31" s="5"/>
      <c r="O31" s="5"/>
    </row>
    <row r="32" spans="1:15" ht="10.5" customHeight="1">
      <c r="A32" s="282" t="s">
        <v>38</v>
      </c>
      <c r="B32" s="283">
        <v>4</v>
      </c>
      <c r="C32" s="278" t="str">
        <f>VLOOKUP(B32,'пр.взв'!B7:H86,2,FALSE)</f>
        <v>Шариков Никита Владиславович</v>
      </c>
      <c r="D32" s="281" t="str">
        <f>VLOOKUP(B32,'пр.взв'!B7:H86,3,FALSE)</f>
        <v>16.11.97 1</v>
      </c>
      <c r="E32" s="306" t="str">
        <f>VLOOKUP(B32,'пр.взв'!B2:H112,4,FALSE)</f>
        <v>ЦФО</v>
      </c>
      <c r="F32" s="279" t="str">
        <f>VLOOKUP(B32,'пр.взв'!B7:H86,5,FALSE)</f>
        <v>Калужская Обнинск МО</v>
      </c>
      <c r="G32" s="335">
        <f>VLOOKUP(B32,'пр.взв'!B7:H86,6,FALSE)</f>
        <v>0</v>
      </c>
      <c r="H32" s="278" t="str">
        <f>VLOOKUP(B32,'пр.взв'!B2:H343,7,FALSE)</f>
        <v>Журавлев МВ</v>
      </c>
      <c r="I32" s="5"/>
      <c r="J32" s="5"/>
      <c r="K32" s="5"/>
      <c r="M32" s="5"/>
      <c r="N32" s="5"/>
      <c r="O32" s="5"/>
    </row>
    <row r="33" spans="1:15" ht="10.5" customHeight="1">
      <c r="A33" s="282"/>
      <c r="B33" s="284"/>
      <c r="C33" s="278"/>
      <c r="D33" s="281"/>
      <c r="E33" s="306"/>
      <c r="F33" s="279"/>
      <c r="G33" s="335"/>
      <c r="H33" s="278"/>
      <c r="I33" s="5"/>
      <c r="J33" s="5"/>
      <c r="K33" s="5"/>
      <c r="M33" s="5"/>
      <c r="N33" s="5"/>
      <c r="O33" s="5"/>
    </row>
    <row r="34" spans="1:8" ht="10.5" customHeight="1">
      <c r="A34" s="282" t="s">
        <v>39</v>
      </c>
      <c r="B34" s="283">
        <v>6</v>
      </c>
      <c r="C34" s="280" t="str">
        <f>VLOOKUP(B34,'пр.взв'!B7:H86,2,FALSE)</f>
        <v>Рудик Станислав Евгеньевич</v>
      </c>
      <c r="D34" s="280" t="str">
        <f>VLOOKUP(C34,'пр.взв'!C7:I86,2,FALSE)</f>
        <v>15.07.97 2</v>
      </c>
      <c r="E34" s="306" t="str">
        <f>VLOOKUP(B34,'пр.взв'!B2:H114,4,FALSE)</f>
        <v>ЦФО</v>
      </c>
      <c r="F34" s="279" t="str">
        <f>VLOOKUP(B34,'пр.взв'!B7:H86,5,FALSE)</f>
        <v>Моковская Дзержинский МО</v>
      </c>
      <c r="G34" s="335">
        <f>VLOOKUP(B34,'пр.взв'!B7:H86,6,FALSE)</f>
        <v>0</v>
      </c>
      <c r="H34" s="278" t="str">
        <f>VLOOKUP(B34,'пр.взв'!B2:H345,7,FALSE)</f>
        <v>Каримов ФЗ</v>
      </c>
    </row>
    <row r="35" spans="1:8" ht="10.5" customHeight="1">
      <c r="A35" s="282"/>
      <c r="B35" s="284"/>
      <c r="C35" s="280"/>
      <c r="D35" s="280"/>
      <c r="E35" s="306"/>
      <c r="F35" s="279"/>
      <c r="G35" s="335"/>
      <c r="H35" s="278"/>
    </row>
    <row r="36" spans="1:8" ht="10.5" customHeight="1">
      <c r="A36" s="282" t="s">
        <v>40</v>
      </c>
      <c r="B36" s="283">
        <v>9</v>
      </c>
      <c r="C36" s="278" t="str">
        <f>VLOOKUP(B36,'пр.взв'!B7:H86,2,FALSE)</f>
        <v>Аскеров Гасан Меджид оглы</v>
      </c>
      <c r="D36" s="281" t="str">
        <f>VLOOKUP(B36,'пр.взв'!B7:H86,3,FALSE)</f>
        <v>13.08.97 1</v>
      </c>
      <c r="E36" s="306" t="str">
        <f>VLOOKUP(B36,'пр.взв'!B2:H116,4,FALSE)</f>
        <v>ЦФО</v>
      </c>
      <c r="F36" s="279" t="str">
        <f>VLOOKUP(B36,'пр.взв'!B7:H86,5,FALSE)</f>
        <v>Рязанская Рязань ПР</v>
      </c>
      <c r="G36" s="335">
        <f>VLOOKUP(B36,'пр.взв'!B7:H86,6,FALSE)</f>
        <v>0</v>
      </c>
      <c r="H36" s="278" t="str">
        <f>VLOOKUP(B36,'пр.взв'!B2:H347,7,FALSE)</f>
        <v>Мальцева И.В. Мальцев С.А.</v>
      </c>
    </row>
    <row r="37" spans="1:8" ht="10.5" customHeight="1">
      <c r="A37" s="282"/>
      <c r="B37" s="284"/>
      <c r="C37" s="278"/>
      <c r="D37" s="281"/>
      <c r="E37" s="306"/>
      <c r="F37" s="279"/>
      <c r="G37" s="335"/>
      <c r="H37" s="278"/>
    </row>
    <row r="38" spans="1:27" ht="33" customHeight="1">
      <c r="A38" s="35" t="str">
        <f>HYPERLINK('[1]реквизиты'!$A$6)</f>
        <v>Гл. судья, судья МК</v>
      </c>
      <c r="B38" s="41"/>
      <c r="C38" s="39"/>
      <c r="D38" s="40"/>
      <c r="E38" s="40"/>
      <c r="F38" s="42" t="str">
        <f>HYPERLINK('[1]реквизиты'!$G$6)</f>
        <v>И.Р. Стахеев </v>
      </c>
      <c r="H38" s="44" t="str">
        <f>HYPERLINK('[1]реквизиты'!$G$7)</f>
        <v>/г. Владимир/</v>
      </c>
      <c r="I38" s="3"/>
      <c r="J38" s="3"/>
      <c r="K38" s="3"/>
      <c r="L38" s="3"/>
      <c r="M38" s="3"/>
      <c r="N38" s="3"/>
      <c r="O38" s="40"/>
      <c r="P38" s="40"/>
      <c r="Q38" s="40"/>
      <c r="R38" s="45"/>
      <c r="S38" s="43"/>
      <c r="T38" s="45"/>
      <c r="U38" s="43"/>
      <c r="V38" s="45"/>
      <c r="X38" s="45"/>
      <c r="Y38" s="43"/>
      <c r="Z38" s="28"/>
      <c r="AA38" s="28"/>
    </row>
    <row r="39" spans="1:27" ht="31.5" customHeight="1">
      <c r="A39" s="46" t="str">
        <f>HYPERLINK('[1]реквизиты'!$A$8)</f>
        <v>Гл. секретарь, судья МК</v>
      </c>
      <c r="B39" s="41"/>
      <c r="C39" s="54"/>
      <c r="D39" s="61"/>
      <c r="E39" s="61"/>
      <c r="F39" s="42" t="str">
        <f>HYPERLINK('[1]реквизиты'!$G$8)</f>
        <v>Н.Ю. Глушкова</v>
      </c>
      <c r="G39" s="3"/>
      <c r="H39" s="44" t="str">
        <f>HYPERLINK('[1]реквизиты'!$G$9)</f>
        <v>/г. Рязань/</v>
      </c>
      <c r="I39" s="3"/>
      <c r="J39" s="3"/>
      <c r="K39" s="3"/>
      <c r="L39" s="3"/>
      <c r="M39" s="3"/>
      <c r="N39" s="3"/>
      <c r="O39" s="40"/>
      <c r="P39" s="40"/>
      <c r="Q39" s="40"/>
      <c r="R39" s="45"/>
      <c r="S39" s="43"/>
      <c r="T39" s="45"/>
      <c r="U39" s="43"/>
      <c r="V39" s="45"/>
      <c r="X39" s="45"/>
      <c r="Y39" s="43"/>
      <c r="Z39" s="28"/>
      <c r="AA39" s="28"/>
    </row>
    <row r="40" spans="1:14" ht="12.75">
      <c r="A40" s="301"/>
      <c r="B40" s="302"/>
      <c r="C40" s="274"/>
      <c r="D40" s="275"/>
      <c r="E40" s="23"/>
      <c r="F40" s="299"/>
      <c r="G40" s="300"/>
      <c r="H40" s="274"/>
      <c r="I40" s="3"/>
      <c r="J40" s="3"/>
      <c r="K40" s="3"/>
      <c r="L40" s="3"/>
      <c r="M40" s="3"/>
      <c r="N40" s="3"/>
    </row>
    <row r="41" spans="1:14" ht="12.75">
      <c r="A41" s="301"/>
      <c r="B41" s="303"/>
      <c r="C41" s="274"/>
      <c r="D41" s="275"/>
      <c r="E41" s="23"/>
      <c r="F41" s="299"/>
      <c r="G41" s="300"/>
      <c r="H41" s="274"/>
      <c r="I41" s="3"/>
      <c r="J41" s="3"/>
      <c r="K41" s="3"/>
      <c r="L41" s="3"/>
      <c r="M41" s="3"/>
      <c r="N41" s="3"/>
    </row>
    <row r="42" spans="1:11" ht="12.75">
      <c r="A42" s="301"/>
      <c r="B42" s="302"/>
      <c r="C42" s="274"/>
      <c r="D42" s="275"/>
      <c r="E42" s="23"/>
      <c r="F42" s="299"/>
      <c r="G42" s="300"/>
      <c r="H42" s="274"/>
      <c r="I42" s="3"/>
      <c r="J42" s="3"/>
      <c r="K42" s="3"/>
    </row>
    <row r="43" spans="1:11" ht="12.75">
      <c r="A43" s="301"/>
      <c r="B43" s="303"/>
      <c r="C43" s="274"/>
      <c r="D43" s="275"/>
      <c r="E43" s="23"/>
      <c r="F43" s="299"/>
      <c r="G43" s="300"/>
      <c r="H43" s="274"/>
      <c r="I43" s="3"/>
      <c r="J43" s="3"/>
      <c r="K43" s="3"/>
    </row>
    <row r="44" spans="1:11" ht="12.75">
      <c r="A44" s="301"/>
      <c r="B44" s="302"/>
      <c r="C44" s="274"/>
      <c r="D44" s="275"/>
      <c r="E44" s="23"/>
      <c r="F44" s="299"/>
      <c r="G44" s="300"/>
      <c r="H44" s="274"/>
      <c r="I44" s="3"/>
      <c r="J44" s="3"/>
      <c r="K44" s="3"/>
    </row>
    <row r="45" spans="1:11" ht="12.75">
      <c r="A45" s="301"/>
      <c r="B45" s="303"/>
      <c r="C45" s="274"/>
      <c r="D45" s="275"/>
      <c r="E45" s="23"/>
      <c r="F45" s="299"/>
      <c r="G45" s="300"/>
      <c r="H45" s="274"/>
      <c r="I45" s="3"/>
      <c r="J45" s="3"/>
      <c r="K45" s="3"/>
    </row>
    <row r="46" spans="1:11" ht="12.75">
      <c r="A46" s="301"/>
      <c r="B46" s="302"/>
      <c r="C46" s="274"/>
      <c r="D46" s="275"/>
      <c r="E46" s="23"/>
      <c r="F46" s="299"/>
      <c r="G46" s="300"/>
      <c r="H46" s="274"/>
      <c r="I46" s="3"/>
      <c r="J46" s="3"/>
      <c r="K46" s="3"/>
    </row>
    <row r="47" spans="1:11" ht="12.75">
      <c r="A47" s="301"/>
      <c r="B47" s="303"/>
      <c r="C47" s="274"/>
      <c r="D47" s="275"/>
      <c r="E47" s="23"/>
      <c r="F47" s="299"/>
      <c r="G47" s="300"/>
      <c r="H47" s="274"/>
      <c r="I47" s="3"/>
      <c r="J47" s="3"/>
      <c r="K47" s="3"/>
    </row>
    <row r="48" spans="1:11" ht="12.75">
      <c r="A48" s="301"/>
      <c r="B48" s="302"/>
      <c r="C48" s="274"/>
      <c r="D48" s="275"/>
      <c r="E48" s="23"/>
      <c r="F48" s="299"/>
      <c r="G48" s="300"/>
      <c r="H48" s="274"/>
      <c r="I48" s="3"/>
      <c r="J48" s="3"/>
      <c r="K48" s="3"/>
    </row>
    <row r="49" spans="1:11" ht="12.75">
      <c r="A49" s="301"/>
      <c r="B49" s="303"/>
      <c r="C49" s="274"/>
      <c r="D49" s="275"/>
      <c r="E49" s="23"/>
      <c r="F49" s="299"/>
      <c r="G49" s="300"/>
      <c r="H49" s="274"/>
      <c r="I49" s="3"/>
      <c r="J49" s="3"/>
      <c r="K49" s="3"/>
    </row>
    <row r="50" spans="1:11" ht="12.75">
      <c r="A50" s="301"/>
      <c r="B50" s="302"/>
      <c r="C50" s="274"/>
      <c r="D50" s="275"/>
      <c r="E50" s="23"/>
      <c r="F50" s="299"/>
      <c r="G50" s="300"/>
      <c r="H50" s="274"/>
      <c r="I50" s="3"/>
      <c r="J50" s="3"/>
      <c r="K50" s="3"/>
    </row>
    <row r="51" spans="1:11" ht="12.75">
      <c r="A51" s="301"/>
      <c r="B51" s="303"/>
      <c r="C51" s="274"/>
      <c r="D51" s="275"/>
      <c r="E51" s="23"/>
      <c r="F51" s="299"/>
      <c r="G51" s="300"/>
      <c r="H51" s="274"/>
      <c r="I51" s="3"/>
      <c r="J51" s="3"/>
      <c r="K51" s="3"/>
    </row>
    <row r="52" spans="1:11" ht="12.75">
      <c r="A52" s="301"/>
      <c r="B52" s="302"/>
      <c r="C52" s="274"/>
      <c r="D52" s="275"/>
      <c r="E52" s="23"/>
      <c r="F52" s="299"/>
      <c r="G52" s="300"/>
      <c r="H52" s="274"/>
      <c r="I52" s="3"/>
      <c r="J52" s="3"/>
      <c r="K52" s="3"/>
    </row>
    <row r="53" spans="1:11" ht="12.75">
      <c r="A53" s="301"/>
      <c r="B53" s="303"/>
      <c r="C53" s="274"/>
      <c r="D53" s="275"/>
      <c r="E53" s="23"/>
      <c r="F53" s="299"/>
      <c r="G53" s="300"/>
      <c r="H53" s="274"/>
      <c r="I53" s="3"/>
      <c r="J53" s="3"/>
      <c r="K53" s="3"/>
    </row>
    <row r="54" spans="1:11" ht="12.75">
      <c r="A54" s="301"/>
      <c r="B54" s="302"/>
      <c r="C54" s="274"/>
      <c r="D54" s="275"/>
      <c r="E54" s="23"/>
      <c r="F54" s="299"/>
      <c r="G54" s="300"/>
      <c r="H54" s="274"/>
      <c r="I54" s="3"/>
      <c r="J54" s="3"/>
      <c r="K54" s="3"/>
    </row>
    <row r="55" spans="1:11" ht="12.75">
      <c r="A55" s="301"/>
      <c r="B55" s="303"/>
      <c r="C55" s="274"/>
      <c r="D55" s="275"/>
      <c r="E55" s="23"/>
      <c r="F55" s="299"/>
      <c r="G55" s="300"/>
      <c r="H55" s="274"/>
      <c r="I55" s="3"/>
      <c r="J55" s="3"/>
      <c r="K55" s="3"/>
    </row>
    <row r="56" spans="1:11" ht="12.75">
      <c r="A56" s="301"/>
      <c r="B56" s="302"/>
      <c r="C56" s="274"/>
      <c r="D56" s="275"/>
      <c r="E56" s="23"/>
      <c r="F56" s="299"/>
      <c r="G56" s="300"/>
      <c r="H56" s="274"/>
      <c r="I56" s="3"/>
      <c r="J56" s="3"/>
      <c r="K56" s="3"/>
    </row>
    <row r="57" spans="1:11" ht="12.75">
      <c r="A57" s="301"/>
      <c r="B57" s="303"/>
      <c r="C57" s="274"/>
      <c r="D57" s="275"/>
      <c r="E57" s="23"/>
      <c r="F57" s="299"/>
      <c r="G57" s="300"/>
      <c r="H57" s="274"/>
      <c r="I57" s="3"/>
      <c r="J57" s="3"/>
      <c r="K57" s="3"/>
    </row>
    <row r="58" spans="1:11" ht="12.75">
      <c r="A58" s="301"/>
      <c r="B58" s="302"/>
      <c r="C58" s="274"/>
      <c r="D58" s="275"/>
      <c r="E58" s="23"/>
      <c r="F58" s="299"/>
      <c r="G58" s="300"/>
      <c r="H58" s="274"/>
      <c r="I58" s="3"/>
      <c r="J58" s="3"/>
      <c r="K58" s="3"/>
    </row>
    <row r="59" spans="1:11" ht="12.75">
      <c r="A59" s="301"/>
      <c r="B59" s="303"/>
      <c r="C59" s="274"/>
      <c r="D59" s="275"/>
      <c r="E59" s="23"/>
      <c r="F59" s="299"/>
      <c r="G59" s="300"/>
      <c r="H59" s="274"/>
      <c r="I59" s="3"/>
      <c r="J59" s="3"/>
      <c r="K59" s="3"/>
    </row>
    <row r="60" spans="1:11" ht="12.75">
      <c r="A60" s="301"/>
      <c r="B60" s="302"/>
      <c r="C60" s="274"/>
      <c r="D60" s="275"/>
      <c r="E60" s="23"/>
      <c r="F60" s="299"/>
      <c r="G60" s="300"/>
      <c r="H60" s="274"/>
      <c r="I60" s="3"/>
      <c r="J60" s="3"/>
      <c r="K60" s="3"/>
    </row>
    <row r="61" spans="1:11" ht="12.75">
      <c r="A61" s="301"/>
      <c r="B61" s="303"/>
      <c r="C61" s="274"/>
      <c r="D61" s="275"/>
      <c r="E61" s="23"/>
      <c r="F61" s="299"/>
      <c r="G61" s="300"/>
      <c r="H61" s="274"/>
      <c r="I61" s="3"/>
      <c r="J61" s="3"/>
      <c r="K61" s="3"/>
    </row>
    <row r="62" spans="1:11" ht="12.75">
      <c r="A62" s="301"/>
      <c r="B62" s="272"/>
      <c r="C62" s="274"/>
      <c r="D62" s="275"/>
      <c r="E62" s="23"/>
      <c r="F62" s="299"/>
      <c r="G62" s="300"/>
      <c r="H62" s="274"/>
      <c r="I62" s="3"/>
      <c r="J62" s="3"/>
      <c r="K62" s="3"/>
    </row>
    <row r="63" spans="1:11" ht="12.75">
      <c r="A63" s="301"/>
      <c r="B63" s="273"/>
      <c r="C63" s="274"/>
      <c r="D63" s="275"/>
      <c r="E63" s="23"/>
      <c r="F63" s="299"/>
      <c r="G63" s="300"/>
      <c r="H63" s="274"/>
      <c r="I63" s="3"/>
      <c r="J63" s="3"/>
      <c r="K63" s="3"/>
    </row>
    <row r="64" spans="1:11" ht="12.75">
      <c r="A64" s="301"/>
      <c r="B64" s="272"/>
      <c r="C64" s="274"/>
      <c r="D64" s="275"/>
      <c r="E64" s="23"/>
      <c r="F64" s="299"/>
      <c r="G64" s="300"/>
      <c r="H64" s="274"/>
      <c r="I64" s="3"/>
      <c r="J64" s="3"/>
      <c r="K64" s="3"/>
    </row>
    <row r="65" spans="1:11" ht="12.75">
      <c r="A65" s="301"/>
      <c r="B65" s="273"/>
      <c r="C65" s="274"/>
      <c r="D65" s="275"/>
      <c r="E65" s="23"/>
      <c r="F65" s="299"/>
      <c r="G65" s="300"/>
      <c r="H65" s="274"/>
      <c r="I65" s="3"/>
      <c r="J65" s="3"/>
      <c r="K65" s="3"/>
    </row>
    <row r="66" spans="1:11" ht="12.75">
      <c r="A66" s="301"/>
      <c r="B66" s="272"/>
      <c r="C66" s="274"/>
      <c r="D66" s="275"/>
      <c r="E66" s="23"/>
      <c r="F66" s="299"/>
      <c r="G66" s="300"/>
      <c r="H66" s="274"/>
      <c r="I66" s="3"/>
      <c r="J66" s="3"/>
      <c r="K66" s="3"/>
    </row>
    <row r="67" spans="1:11" ht="12.75">
      <c r="A67" s="301"/>
      <c r="B67" s="273"/>
      <c r="C67" s="274"/>
      <c r="D67" s="275"/>
      <c r="E67" s="23"/>
      <c r="F67" s="299"/>
      <c r="G67" s="300"/>
      <c r="H67" s="274"/>
      <c r="I67" s="3"/>
      <c r="J67" s="3"/>
      <c r="K67" s="3"/>
    </row>
    <row r="68" spans="1:11" ht="12.75">
      <c r="A68" s="301"/>
      <c r="B68" s="272"/>
      <c r="C68" s="274"/>
      <c r="D68" s="275"/>
      <c r="E68" s="23"/>
      <c r="F68" s="299"/>
      <c r="G68" s="300"/>
      <c r="H68" s="274"/>
      <c r="I68" s="3"/>
      <c r="J68" s="3"/>
      <c r="K68" s="3"/>
    </row>
    <row r="69" spans="1:11" ht="12.75">
      <c r="A69" s="301"/>
      <c r="B69" s="273"/>
      <c r="C69" s="274"/>
      <c r="D69" s="275"/>
      <c r="E69" s="23"/>
      <c r="F69" s="299"/>
      <c r="G69" s="300"/>
      <c r="H69" s="274"/>
      <c r="I69" s="3"/>
      <c r="J69" s="3"/>
      <c r="K69" s="3"/>
    </row>
    <row r="70" spans="1:11" ht="12.75">
      <c r="A70" s="301"/>
      <c r="B70" s="272"/>
      <c r="C70" s="274"/>
      <c r="D70" s="275"/>
      <c r="E70" s="23"/>
      <c r="F70" s="299"/>
      <c r="G70" s="300"/>
      <c r="H70" s="274"/>
      <c r="I70" s="3"/>
      <c r="J70" s="3"/>
      <c r="K70" s="3"/>
    </row>
    <row r="71" spans="1:11" ht="12.75">
      <c r="A71" s="301"/>
      <c r="B71" s="273"/>
      <c r="C71" s="274"/>
      <c r="D71" s="275"/>
      <c r="E71" s="23"/>
      <c r="F71" s="299"/>
      <c r="G71" s="300"/>
      <c r="H71" s="274"/>
      <c r="I71" s="3"/>
      <c r="J71" s="3"/>
      <c r="K71" s="3"/>
    </row>
    <row r="72" spans="1:11" ht="12.75">
      <c r="A72" s="301"/>
      <c r="B72" s="272"/>
      <c r="C72" s="274"/>
      <c r="D72" s="275"/>
      <c r="E72" s="23"/>
      <c r="F72" s="299"/>
      <c r="G72" s="300"/>
      <c r="H72" s="274"/>
      <c r="I72" s="3"/>
      <c r="J72" s="3"/>
      <c r="K72" s="3"/>
    </row>
    <row r="73" spans="1:11" ht="12.75">
      <c r="A73" s="301"/>
      <c r="B73" s="273"/>
      <c r="C73" s="274"/>
      <c r="D73" s="275"/>
      <c r="E73" s="23"/>
      <c r="F73" s="299"/>
      <c r="G73" s="300"/>
      <c r="H73" s="274"/>
      <c r="I73" s="3"/>
      <c r="J73" s="3"/>
      <c r="K73" s="3"/>
    </row>
    <row r="74" spans="1:11" ht="12.75">
      <c r="A74" s="301"/>
      <c r="B74" s="272"/>
      <c r="C74" s="274"/>
      <c r="D74" s="275"/>
      <c r="E74" s="23"/>
      <c r="F74" s="299"/>
      <c r="G74" s="300"/>
      <c r="H74" s="274"/>
      <c r="I74" s="3"/>
      <c r="J74" s="3"/>
      <c r="K74" s="3"/>
    </row>
    <row r="75" spans="1:11" ht="12.75">
      <c r="A75" s="301"/>
      <c r="B75" s="273"/>
      <c r="C75" s="274"/>
      <c r="D75" s="275"/>
      <c r="E75" s="23"/>
      <c r="F75" s="299"/>
      <c r="G75" s="300"/>
      <c r="H75" s="274"/>
      <c r="I75" s="3"/>
      <c r="J75" s="3"/>
      <c r="K75" s="3"/>
    </row>
    <row r="76" spans="1:11" ht="12.75">
      <c r="A76" s="301"/>
      <c r="B76" s="272"/>
      <c r="C76" s="274"/>
      <c r="D76" s="275"/>
      <c r="E76" s="23"/>
      <c r="F76" s="299"/>
      <c r="G76" s="300"/>
      <c r="H76" s="274"/>
      <c r="I76" s="3"/>
      <c r="J76" s="3"/>
      <c r="K76" s="3"/>
    </row>
    <row r="77" spans="1:11" ht="12.75">
      <c r="A77" s="301"/>
      <c r="B77" s="273"/>
      <c r="C77" s="274"/>
      <c r="D77" s="275"/>
      <c r="E77" s="23"/>
      <c r="F77" s="299"/>
      <c r="G77" s="300"/>
      <c r="H77" s="274"/>
      <c r="I77" s="3"/>
      <c r="J77" s="3"/>
      <c r="K77" s="3"/>
    </row>
    <row r="78" spans="1:11" ht="12.75">
      <c r="A78" s="52"/>
      <c r="B78" s="32"/>
      <c r="C78" s="22"/>
      <c r="D78" s="23"/>
      <c r="E78" s="23"/>
      <c r="F78" s="25"/>
      <c r="G78" s="53"/>
      <c r="H78" s="22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</sheetData>
  <mergeCells count="273">
    <mergeCell ref="E36:E37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E5"/>
    <mergeCell ref="E6:E7"/>
    <mergeCell ref="E8:E9"/>
    <mergeCell ref="E10:E1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F66:F67"/>
    <mergeCell ref="G66:G67"/>
    <mergeCell ref="H66:H67"/>
    <mergeCell ref="A68:A69"/>
    <mergeCell ref="B68:B69"/>
    <mergeCell ref="C68:C69"/>
    <mergeCell ref="D68:D69"/>
    <mergeCell ref="F68:F69"/>
    <mergeCell ref="G68:G69"/>
    <mergeCell ref="H68:H69"/>
    <mergeCell ref="A66:A67"/>
    <mergeCell ref="B66:B67"/>
    <mergeCell ref="C66:C67"/>
    <mergeCell ref="D66:D67"/>
    <mergeCell ref="F62:F63"/>
    <mergeCell ref="G62:G63"/>
    <mergeCell ref="H62:H63"/>
    <mergeCell ref="A64:A65"/>
    <mergeCell ref="B64:B65"/>
    <mergeCell ref="C64:C65"/>
    <mergeCell ref="D64:D65"/>
    <mergeCell ref="F64:F65"/>
    <mergeCell ref="G64:G65"/>
    <mergeCell ref="H64:H65"/>
    <mergeCell ref="A62:A63"/>
    <mergeCell ref="B62:B63"/>
    <mergeCell ref="C62:C63"/>
    <mergeCell ref="D62:D63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58:A59"/>
    <mergeCell ref="B58:B59"/>
    <mergeCell ref="C58:C59"/>
    <mergeCell ref="D58:D59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C54:C55"/>
    <mergeCell ref="D54:D55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0:A51"/>
    <mergeCell ref="B50:B51"/>
    <mergeCell ref="C50:C51"/>
    <mergeCell ref="D50:D51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A40:A41"/>
    <mergeCell ref="B40:B41"/>
    <mergeCell ref="C40:C41"/>
    <mergeCell ref="D40:D41"/>
    <mergeCell ref="F40:F41"/>
    <mergeCell ref="G40:G41"/>
    <mergeCell ref="H40:H41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C34:C35"/>
    <mergeCell ref="D34:D35"/>
    <mergeCell ref="H30:H31"/>
    <mergeCell ref="A32:A33"/>
    <mergeCell ref="B32:B33"/>
    <mergeCell ref="C32:C33"/>
    <mergeCell ref="D32:D33"/>
    <mergeCell ref="F32:F33"/>
    <mergeCell ref="G32:G33"/>
    <mergeCell ref="H32:H33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6:D7"/>
    <mergeCell ref="F6:F7"/>
    <mergeCell ref="G6:G7"/>
    <mergeCell ref="H6:H7"/>
    <mergeCell ref="A8:A9"/>
    <mergeCell ref="B8:B9"/>
    <mergeCell ref="C8:C9"/>
    <mergeCell ref="D8:D9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12:A13"/>
    <mergeCell ref="B12:B13"/>
    <mergeCell ref="C12:C13"/>
    <mergeCell ref="D12:D13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6:A17"/>
    <mergeCell ref="B16:B17"/>
    <mergeCell ref="C16:C17"/>
    <mergeCell ref="D16:D17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20:A21"/>
    <mergeCell ref="B20:B21"/>
    <mergeCell ref="C20:C21"/>
    <mergeCell ref="D20:D21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1">
      <selection activeCell="K34" sqref="K3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48      кг.</v>
      </c>
    </row>
    <row r="2" ht="12.75">
      <c r="C2" s="6" t="s">
        <v>29</v>
      </c>
    </row>
    <row r="3" ht="12.75">
      <c r="C3" s="7" t="s">
        <v>30</v>
      </c>
    </row>
    <row r="4" spans="1:9" ht="12.75">
      <c r="A4" s="253" t="s">
        <v>31</v>
      </c>
      <c r="B4" s="253" t="s">
        <v>4</v>
      </c>
      <c r="C4" s="313" t="s">
        <v>2</v>
      </c>
      <c r="D4" s="253" t="s">
        <v>23</v>
      </c>
      <c r="E4" s="253" t="s">
        <v>24</v>
      </c>
      <c r="F4" s="253" t="s">
        <v>25</v>
      </c>
      <c r="G4" s="253" t="s">
        <v>26</v>
      </c>
      <c r="H4" s="253" t="s">
        <v>27</v>
      </c>
      <c r="I4" s="253" t="s">
        <v>28</v>
      </c>
    </row>
    <row r="5" spans="1:9" ht="12.75">
      <c r="A5" s="310"/>
      <c r="B5" s="310"/>
      <c r="C5" s="310"/>
      <c r="D5" s="310"/>
      <c r="E5" s="310"/>
      <c r="F5" s="310"/>
      <c r="G5" s="310"/>
      <c r="H5" s="310"/>
      <c r="I5" s="310"/>
    </row>
    <row r="6" spans="1:9" ht="12.75">
      <c r="A6" s="311"/>
      <c r="B6" s="314">
        <v>2</v>
      </c>
      <c r="C6" s="307" t="str">
        <f>VLOOKUP(B6,'пр.взв'!B7:F30,2,FALSE)</f>
        <v>Иванов Максим Сергеевич</v>
      </c>
      <c r="D6" s="307" t="str">
        <f>VLOOKUP(C6,'пр.взв'!C7:G30,2,FALSE)</f>
        <v>27.05.96 кмс</v>
      </c>
      <c r="E6" s="307" t="str">
        <f>VLOOKUP(D6,'пр.взв'!D7:H30,3,FALSE)</f>
        <v>Рязанская Рязань ПР</v>
      </c>
      <c r="F6" s="308"/>
      <c r="G6" s="312"/>
      <c r="H6" s="255"/>
      <c r="I6" s="253"/>
    </row>
    <row r="7" spans="1:9" ht="12.75">
      <c r="A7" s="311"/>
      <c r="B7" s="253"/>
      <c r="C7" s="307"/>
      <c r="D7" s="307"/>
      <c r="E7" s="307"/>
      <c r="F7" s="308"/>
      <c r="G7" s="308"/>
      <c r="H7" s="255"/>
      <c r="I7" s="253"/>
    </row>
    <row r="8" spans="1:9" ht="12.75">
      <c r="A8" s="309"/>
      <c r="B8" s="314">
        <v>15</v>
      </c>
      <c r="C8" s="307" t="str">
        <f>VLOOKUP(B8,'пр.взв'!B7:H46,2,FALSE)</f>
        <v>Ржанов Владимир Анатольевич</v>
      </c>
      <c r="D8" s="307" t="str">
        <f>VLOOKUP(C8,'пр.взв'!C7:I46,2,FALSE)</f>
        <v>09.04.96 кмс</v>
      </c>
      <c r="E8" s="307" t="str">
        <f>VLOOKUP(D8,'пр.взв'!D7:J46,3,FALSE)</f>
        <v>Московская Можайск МО</v>
      </c>
      <c r="F8" s="308"/>
      <c r="G8" s="308"/>
      <c r="H8" s="253"/>
      <c r="I8" s="253"/>
    </row>
    <row r="9" spans="1:9" ht="12.75">
      <c r="A9" s="309"/>
      <c r="B9" s="253"/>
      <c r="C9" s="307"/>
      <c r="D9" s="307"/>
      <c r="E9" s="307"/>
      <c r="F9" s="308"/>
      <c r="G9" s="308"/>
      <c r="H9" s="253"/>
      <c r="I9" s="253"/>
    </row>
    <row r="10" ht="24.75" customHeight="1">
      <c r="E10" s="8" t="s">
        <v>32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33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34</v>
      </c>
      <c r="E15" s="8"/>
      <c r="F15" s="48" t="str">
        <f>HYPERLINK('пр.взв'!D4)</f>
        <v>В.к.  48      кг.</v>
      </c>
    </row>
    <row r="16" spans="1:9" ht="12.75">
      <c r="A16" s="253" t="s">
        <v>31</v>
      </c>
      <c r="B16" s="253" t="s">
        <v>4</v>
      </c>
      <c r="C16" s="313" t="s">
        <v>2</v>
      </c>
      <c r="D16" s="253" t="s">
        <v>23</v>
      </c>
      <c r="E16" s="253" t="s">
        <v>24</v>
      </c>
      <c r="F16" s="253" t="s">
        <v>25</v>
      </c>
      <c r="G16" s="253" t="s">
        <v>26</v>
      </c>
      <c r="H16" s="253" t="s">
        <v>27</v>
      </c>
      <c r="I16" s="253" t="s">
        <v>28</v>
      </c>
    </row>
    <row r="17" spans="1:9" ht="12.75">
      <c r="A17" s="310"/>
      <c r="B17" s="310"/>
      <c r="C17" s="310"/>
      <c r="D17" s="310"/>
      <c r="E17" s="310"/>
      <c r="F17" s="310"/>
      <c r="G17" s="310"/>
      <c r="H17" s="310"/>
      <c r="I17" s="310"/>
    </row>
    <row r="18" spans="1:9" ht="12.75">
      <c r="A18" s="311"/>
      <c r="B18" s="314">
        <v>12</v>
      </c>
      <c r="C18" s="307" t="str">
        <f>VLOOKUP(B18,'пр.взв'!B7:F30,2,FALSE)</f>
        <v>Лупов Виктор Вадимович</v>
      </c>
      <c r="D18" s="307" t="str">
        <f>VLOOKUP(C18,'пр.взв'!C7:G30,2,FALSE)</f>
        <v>02.04.97 1</v>
      </c>
      <c r="E18" s="307" t="str">
        <f>VLOOKUP(D18,'пр.взв'!D7:H30,3,FALSE)</f>
        <v>Рязанская Рязань ПР</v>
      </c>
      <c r="F18" s="308"/>
      <c r="G18" s="312"/>
      <c r="H18" s="255"/>
      <c r="I18" s="253"/>
    </row>
    <row r="19" spans="1:9" ht="12.75">
      <c r="A19" s="311"/>
      <c r="B19" s="253"/>
      <c r="C19" s="307"/>
      <c r="D19" s="307"/>
      <c r="E19" s="307"/>
      <c r="F19" s="308"/>
      <c r="G19" s="308"/>
      <c r="H19" s="255"/>
      <c r="I19" s="253"/>
    </row>
    <row r="20" spans="1:9" ht="12.75" customHeight="1">
      <c r="A20" s="309"/>
      <c r="B20" s="314">
        <v>8</v>
      </c>
      <c r="C20" s="307" t="str">
        <f>VLOOKUP(B20,'пр.взв'!B9:F32,2,FALSE)</f>
        <v>Умаев Салават Аланович</v>
      </c>
      <c r="D20" s="307" t="str">
        <f>VLOOKUP(C20,'пр.взв'!C9:G32,2,FALSE)</f>
        <v>06.10.96 1</v>
      </c>
      <c r="E20" s="307" t="str">
        <f>VLOOKUP(B20,'пр.взв'!B7:H38,5,FALSE)</f>
        <v>Владимирская Александров</v>
      </c>
      <c r="F20" s="308"/>
      <c r="G20" s="308"/>
      <c r="H20" s="253"/>
      <c r="I20" s="253"/>
    </row>
    <row r="21" spans="1:9" ht="12.75">
      <c r="A21" s="309"/>
      <c r="B21" s="253"/>
      <c r="C21" s="307"/>
      <c r="D21" s="307"/>
      <c r="E21" s="307"/>
      <c r="F21" s="308"/>
      <c r="G21" s="308"/>
      <c r="H21" s="253"/>
      <c r="I21" s="253"/>
    </row>
    <row r="22" ht="24.75" customHeight="1">
      <c r="E22" s="8" t="s">
        <v>32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33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35</v>
      </c>
      <c r="F28" s="48" t="str">
        <f>HYPERLINK('пр.взв'!D4)</f>
        <v>В.к.  48      кг.</v>
      </c>
    </row>
    <row r="29" spans="1:9" ht="12.75">
      <c r="A29" s="253" t="s">
        <v>31</v>
      </c>
      <c r="B29" s="253" t="s">
        <v>4</v>
      </c>
      <c r="C29" s="313" t="s">
        <v>2</v>
      </c>
      <c r="D29" s="253" t="s">
        <v>23</v>
      </c>
      <c r="E29" s="253" t="s">
        <v>24</v>
      </c>
      <c r="F29" s="253" t="s">
        <v>25</v>
      </c>
      <c r="G29" s="253" t="s">
        <v>26</v>
      </c>
      <c r="H29" s="253" t="s">
        <v>27</v>
      </c>
      <c r="I29" s="253" t="s">
        <v>28</v>
      </c>
    </row>
    <row r="30" spans="1:9" ht="12.75">
      <c r="A30" s="310"/>
      <c r="B30" s="310"/>
      <c r="C30" s="310"/>
      <c r="D30" s="310"/>
      <c r="E30" s="310"/>
      <c r="F30" s="310"/>
      <c r="G30" s="310"/>
      <c r="H30" s="310"/>
      <c r="I30" s="310"/>
    </row>
    <row r="31" spans="1:9" ht="12.75">
      <c r="A31" s="311"/>
      <c r="B31" s="253">
        <v>2</v>
      </c>
      <c r="C31" s="307" t="str">
        <f>VLOOKUP(B31,'пр.взв'!B7:D30,2,FALSE)</f>
        <v>Иванов Максим Сергеевич</v>
      </c>
      <c r="D31" s="307" t="str">
        <f>VLOOKUP(C31,'пр.взв'!C7:F30,2,FALSE)</f>
        <v>27.05.96 кмс</v>
      </c>
      <c r="E31" s="307" t="str">
        <f>VLOOKUP(D31,'пр.взв'!D7:G30,3,FALSE)</f>
        <v>Рязанская Рязань ПР</v>
      </c>
      <c r="F31" s="308"/>
      <c r="G31" s="312"/>
      <c r="H31" s="255"/>
      <c r="I31" s="253"/>
    </row>
    <row r="32" spans="1:9" ht="12.75">
      <c r="A32" s="311"/>
      <c r="B32" s="253"/>
      <c r="C32" s="307"/>
      <c r="D32" s="307"/>
      <c r="E32" s="307"/>
      <c r="F32" s="308"/>
      <c r="G32" s="308"/>
      <c r="H32" s="255"/>
      <c r="I32" s="253"/>
    </row>
    <row r="33" spans="1:9" ht="12.75">
      <c r="A33" s="309"/>
      <c r="B33" s="253">
        <v>8</v>
      </c>
      <c r="C33" s="307" t="str">
        <f>VLOOKUP(B33,'пр.взв'!B9:D32,2,FALSE)</f>
        <v>Умаев Салават Аланович</v>
      </c>
      <c r="D33" s="307" t="str">
        <f>VLOOKUP(C33,'пр.взв'!C9:F32,2,FALSE)</f>
        <v>06.10.96 1</v>
      </c>
      <c r="E33" s="307" t="str">
        <f>VLOOKUP(D33,'пр.взв'!D9:G32,3,FALSE)</f>
        <v>Рязанская Рязань ПР</v>
      </c>
      <c r="F33" s="308"/>
      <c r="G33" s="308"/>
      <c r="H33" s="253"/>
      <c r="I33" s="253"/>
    </row>
    <row r="34" spans="1:9" ht="12.75">
      <c r="A34" s="309"/>
      <c r="B34" s="253"/>
      <c r="C34" s="307"/>
      <c r="D34" s="307"/>
      <c r="E34" s="307"/>
      <c r="F34" s="308"/>
      <c r="G34" s="308"/>
      <c r="H34" s="253"/>
      <c r="I34" s="253"/>
    </row>
    <row r="35" ht="24.75" customHeight="1">
      <c r="E35" s="8" t="s">
        <v>32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33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2012-11-21T05:13:00Z</cp:lastPrinted>
  <dcterms:created xsi:type="dcterms:W3CDTF">1996-10-08T23:32:33Z</dcterms:created>
  <dcterms:modified xsi:type="dcterms:W3CDTF">2012-11-21T05:13:04Z</dcterms:modified>
  <cp:category/>
  <cp:version/>
  <cp:contentType/>
  <cp:contentStatus/>
</cp:coreProperties>
</file>