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 хода" sheetId="1" r:id="rId1"/>
    <sheet name="Итоговый протокол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  <definedName name="_xlnm.Print_Area" localSheetId="5">'пр.взвешивания'!$A$1:$H$43</definedName>
  </definedNames>
  <calcPr fullCalcOnLoad="1"/>
</workbook>
</file>

<file path=xl/sharedStrings.xml><?xml version="1.0" encoding="utf-8"?>
<sst xmlns="http://schemas.openxmlformats.org/spreadsheetml/2006/main" count="342" uniqueCount="162">
  <si>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</si>
  <si>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</si>
  <si>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</si>
  <si>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</si>
  <si>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</si>
  <si>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</si>
  <si>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</si>
  <si>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</si>
  <si>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</si>
  <si>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</si>
  <si>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</si>
  <si>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</si>
  <si>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</si>
  <si>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</si>
  <si>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</si>
  <si>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</si>
  <si>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</si>
  <si>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</si>
  <si>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</si>
  <si>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</si>
  <si>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</si>
  <si>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</si>
  <si>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</si>
  <si>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</si>
  <si>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</si>
  <si>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</si>
  <si>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</si>
  <si>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</si>
  <si>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</si>
  <si>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</si>
  <si>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</si>
  <si>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</si>
  <si>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</si>
  <si>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</si>
  <si>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</si>
  <si>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</si>
  <si>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</si>
  <si>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</si>
  <si>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</si>
  <si>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</si>
  <si>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</si>
  <si>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</si>
  <si>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</si>
  <si>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</si>
  <si>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</si>
  <si>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1</t>
  </si>
  <si>
    <t>2</t>
  </si>
  <si>
    <t>3</t>
  </si>
  <si>
    <t>5-6</t>
  </si>
  <si>
    <t>7-8</t>
  </si>
  <si>
    <t>9-12</t>
  </si>
  <si>
    <t>13-16</t>
  </si>
  <si>
    <t>17</t>
  </si>
  <si>
    <t>Тренер победителя:</t>
  </si>
  <si>
    <t>А3</t>
  </si>
  <si>
    <t>А4</t>
  </si>
  <si>
    <t>Б4</t>
  </si>
  <si>
    <t>Б3</t>
  </si>
  <si>
    <t>А1А2</t>
  </si>
  <si>
    <t>А3А4</t>
  </si>
  <si>
    <t>Б1Б2</t>
  </si>
  <si>
    <t>Б3Б4</t>
  </si>
  <si>
    <t>БЕРЕЖНАЯ Ксения Сергеевна</t>
  </si>
  <si>
    <t>23.12.91 МС</t>
  </si>
  <si>
    <t>СФО</t>
  </si>
  <si>
    <t>Кемеровская Юрга МО</t>
  </si>
  <si>
    <t>Гончаров ВИ</t>
  </si>
  <si>
    <t>БУРЦЕВА Светлана Викторовна</t>
  </si>
  <si>
    <t>14.11.84 мсмк</t>
  </si>
  <si>
    <t>ПФО</t>
  </si>
  <si>
    <t>Пермский Березники МО</t>
  </si>
  <si>
    <t>000442 5704374673.</t>
  </si>
  <si>
    <t>Рахмуллин ВВ</t>
  </si>
  <si>
    <t>ШУБИНА Анна Сергеевна</t>
  </si>
  <si>
    <t>19.10.92 кмс</t>
  </si>
  <si>
    <t>Нижегородская</t>
  </si>
  <si>
    <t>Берсенев СН</t>
  </si>
  <si>
    <t>КОНКИНА Анастасия Александровна</t>
  </si>
  <si>
    <t>01.12.93 кмс</t>
  </si>
  <si>
    <t>Самарская Самара ВС</t>
  </si>
  <si>
    <t xml:space="preserve">Сараева АА </t>
  </si>
  <si>
    <t>ЖЕЩЕНКОВА Дарья Никитична</t>
  </si>
  <si>
    <t>16.03.91 кмс</t>
  </si>
  <si>
    <t>ПФО Оренбургская Бузулук</t>
  </si>
  <si>
    <t>003342</t>
  </si>
  <si>
    <t>Парсаев ЕА Новиков ДЛ</t>
  </si>
  <si>
    <t>КУЛИКОВА Татьяна Сергеевна</t>
  </si>
  <si>
    <t>22.03.91 КМС</t>
  </si>
  <si>
    <t>МОС</t>
  </si>
  <si>
    <t xml:space="preserve">Москва С-70 Д </t>
  </si>
  <si>
    <t>Ходырев АН Некрасова АС Марфин С Ф</t>
  </si>
  <si>
    <t>АМАЕВА Алёна Ильгизовна</t>
  </si>
  <si>
    <t>16.05.90 кмс</t>
  </si>
  <si>
    <t>Пермский край  Пермь МО</t>
  </si>
  <si>
    <t>Дураков СН</t>
  </si>
  <si>
    <t>КОНДРАТЬЕВА Олеся Викторовна</t>
  </si>
  <si>
    <t>04.12.83 мсмк</t>
  </si>
  <si>
    <t>Иркутская Ангарск Россспорт</t>
  </si>
  <si>
    <t>000596  2504214298.</t>
  </si>
  <si>
    <t>Ефимов НН Курьерова СВ</t>
  </si>
  <si>
    <t>КУРДЯЕВА Мария Александровна</t>
  </si>
  <si>
    <t>04.05.90 мс</t>
  </si>
  <si>
    <t>Саратовская Балаково ПР</t>
  </si>
  <si>
    <t>000911</t>
  </si>
  <si>
    <t>Сучков АА Борисов КВ</t>
  </si>
  <si>
    <t>МАМЕДОВА Фируза Мехти кызы</t>
  </si>
  <si>
    <t>11.03.92 кмс</t>
  </si>
  <si>
    <t>ЦФО</t>
  </si>
  <si>
    <t>Владимирская Ковров Д</t>
  </si>
  <si>
    <t>Гудылин ИВ Сипач АН</t>
  </si>
  <si>
    <t>ШИНКАРЕНКО Анастасия Александровна</t>
  </si>
  <si>
    <t>16.12.91 МС</t>
  </si>
  <si>
    <t>Московская Можайск Д</t>
  </si>
  <si>
    <t>Нагулин ВА Нагулин АВ</t>
  </si>
  <si>
    <t>МИХАЙЛЫЧЕВА Мария Александровна</t>
  </si>
  <si>
    <t>02.06.92 мс</t>
  </si>
  <si>
    <t xml:space="preserve"> Нижегородская Кстово ПР</t>
  </si>
  <si>
    <t>003271   2205697904</t>
  </si>
  <si>
    <t>Кожемякин ВС Бойчук ИЮ</t>
  </si>
  <si>
    <t>КУЛЬМАМЕТОВА Алия Хакимчановна</t>
  </si>
  <si>
    <t>04.04.91 мс</t>
  </si>
  <si>
    <t>УФО</t>
  </si>
  <si>
    <t xml:space="preserve"> Свердловская Н.Тагил ПР</t>
  </si>
  <si>
    <t>003283054</t>
  </si>
  <si>
    <t>Матвеев СВ</t>
  </si>
  <si>
    <t>КОНДРАТЕНКО Ольга Сергеевна</t>
  </si>
  <si>
    <t>22.11.93 КМС</t>
  </si>
  <si>
    <t>Юхарев СС</t>
  </si>
  <si>
    <t>ЗОТОВА Мария Михайловна</t>
  </si>
  <si>
    <t>10.11.92 мс</t>
  </si>
  <si>
    <t>ДВФО</t>
  </si>
  <si>
    <t>Приморский Владивосток УФК и С</t>
  </si>
  <si>
    <t>Леонтьев ЮА Фалеева ОА</t>
  </si>
  <si>
    <t>КАБУЛОВА София Назимовна</t>
  </si>
  <si>
    <t>29.05.89 кмс</t>
  </si>
  <si>
    <t>С.П.</t>
  </si>
  <si>
    <t>С.Петербург ВС</t>
  </si>
  <si>
    <t>000872  4009812900.</t>
  </si>
  <si>
    <t xml:space="preserve"> Платонов АП</t>
  </si>
  <si>
    <t>ДЕГТЯРЕВА Алена Александровна</t>
  </si>
  <si>
    <t>09.05.86 мс</t>
  </si>
  <si>
    <t>Татарстан Казань  ПР</t>
  </si>
  <si>
    <t>000504   9205845909.</t>
  </si>
  <si>
    <t>Волобуев СЕ, Сагдиев АВ</t>
  </si>
  <si>
    <t>ВЛАСОВА Олеся Сергеевна</t>
  </si>
  <si>
    <t>14.02.90 МС</t>
  </si>
  <si>
    <t>в.к.  60   кг.</t>
  </si>
  <si>
    <t>свободна</t>
  </si>
  <si>
    <t>6 КРУГ</t>
  </si>
  <si>
    <t>7 КРУГ</t>
  </si>
  <si>
    <t>1,30.</t>
  </si>
  <si>
    <t>0.</t>
  </si>
  <si>
    <t>3.</t>
  </si>
  <si>
    <t>3,29.</t>
  </si>
  <si>
    <t>3,40.</t>
  </si>
  <si>
    <t>1,57.</t>
  </si>
  <si>
    <t>0,45.</t>
  </si>
  <si>
    <t>0,0.</t>
  </si>
  <si>
    <t>2,05.</t>
  </si>
  <si>
    <t>3,50.</t>
  </si>
  <si>
    <t>0,30.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</si>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</sst>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u val="single"/>
      <sz val="10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15" applyFont="1" applyBorder="1" applyAlignment="1">
      <alignment/>
    </xf>
    <xf numFmtId="0" fontId="3" fillId="2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7" xfId="15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3" xfId="0" applyFont="1" applyBorder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15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3" fillId="0" borderId="0" xfId="15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5" fillId="2" borderId="14" xfId="0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15" applyFont="1" applyBorder="1" applyAlignment="1">
      <alignment vertical="center" wrapText="1"/>
    </xf>
    <xf numFmtId="0" fontId="11" fillId="0" borderId="10" xfId="15" applyFont="1" applyBorder="1" applyAlignment="1">
      <alignment/>
    </xf>
    <xf numFmtId="0" fontId="11" fillId="0" borderId="0" xfId="15" applyFont="1" applyAlignment="1">
      <alignment/>
    </xf>
    <xf numFmtId="0" fontId="11" fillId="0" borderId="0" xfId="15" applyFont="1" applyBorder="1" applyAlignment="1">
      <alignment/>
    </xf>
    <xf numFmtId="0" fontId="3" fillId="0" borderId="0" xfId="15" applyFont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21" fillId="2" borderId="14" xfId="15" applyNumberFormat="1" applyFont="1" applyFill="1" applyBorder="1" applyAlignment="1">
      <alignment horizontal="center"/>
    </xf>
    <xf numFmtId="2" fontId="21" fillId="2" borderId="30" xfId="15" applyNumberFormat="1" applyFont="1" applyFill="1" applyBorder="1" applyAlignment="1">
      <alignment horizontal="center"/>
    </xf>
    <xf numFmtId="0" fontId="8" fillId="0" borderId="0" xfId="15" applyFont="1" applyAlignment="1">
      <alignment horizontal="center" vertical="center"/>
    </xf>
    <xf numFmtId="0" fontId="3" fillId="0" borderId="22" xfId="15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3" xfId="15" applyFont="1" applyBorder="1" applyAlignment="1">
      <alignment horizontal="left" vertical="center" wrapText="1"/>
    </xf>
    <xf numFmtId="0" fontId="3" fillId="0" borderId="32" xfId="15" applyFont="1" applyBorder="1" applyAlignment="1">
      <alignment horizontal="left" vertical="center" wrapText="1"/>
    </xf>
    <xf numFmtId="0" fontId="0" fillId="0" borderId="0" xfId="15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15" applyFont="1" applyAlignment="1">
      <alignment horizontal="left"/>
    </xf>
    <xf numFmtId="0" fontId="0" fillId="0" borderId="39" xfId="15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3" fillId="0" borderId="39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9" fillId="0" borderId="7" xfId="15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47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3" borderId="49" xfId="15" applyNumberFormat="1" applyFont="1" applyFill="1" applyBorder="1" applyAlignment="1" applyProtection="1">
      <alignment horizontal="center" vertical="center" wrapText="1"/>
      <protection/>
    </xf>
    <xf numFmtId="0" fontId="2" fillId="3" borderId="50" xfId="15" applyNumberFormat="1" applyFont="1" applyFill="1" applyBorder="1" applyAlignment="1" applyProtection="1">
      <alignment horizontal="center" vertical="center" wrapText="1"/>
      <protection/>
    </xf>
    <xf numFmtId="0" fontId="2" fillId="3" borderId="51" xfId="15" applyNumberFormat="1" applyFont="1" applyFill="1" applyBorder="1" applyAlignment="1" applyProtection="1">
      <alignment horizontal="center" vertical="center" wrapText="1"/>
      <protection/>
    </xf>
    <xf numFmtId="0" fontId="15" fillId="4" borderId="49" xfId="15" applyFont="1" applyFill="1" applyBorder="1" applyAlignment="1">
      <alignment horizontal="center" vertical="center"/>
    </xf>
    <xf numFmtId="0" fontId="15" fillId="4" borderId="50" xfId="15" applyFont="1" applyFill="1" applyBorder="1" applyAlignment="1">
      <alignment horizontal="center" vertical="center"/>
    </xf>
    <xf numFmtId="0" fontId="15" fillId="4" borderId="51" xfId="15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23" xfId="15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/>
    </xf>
    <xf numFmtId="0" fontId="3" fillId="0" borderId="33" xfId="15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53" xfId="15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3" xfId="15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4" xfId="15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55" xfId="15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15" fillId="4" borderId="22" xfId="15" applyFont="1" applyFill="1" applyBorder="1" applyAlignment="1">
      <alignment horizontal="center" vertical="center"/>
    </xf>
    <xf numFmtId="0" fontId="15" fillId="4" borderId="7" xfId="15" applyFont="1" applyFill="1" applyBorder="1" applyAlignment="1">
      <alignment horizontal="center" vertical="center"/>
    </xf>
    <xf numFmtId="0" fontId="15" fillId="4" borderId="41" xfId="15" applyFont="1" applyFill="1" applyBorder="1" applyAlignment="1">
      <alignment horizontal="center" vertical="center"/>
    </xf>
    <xf numFmtId="0" fontId="5" fillId="0" borderId="57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2" fillId="0" borderId="25" xfId="15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3" fillId="0" borderId="26" xfId="15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11" fillId="7" borderId="49" xfId="15" applyFont="1" applyFill="1" applyBorder="1" applyAlignment="1" applyProtection="1">
      <alignment horizontal="center" vertical="center" wrapText="1"/>
      <protection/>
    </xf>
    <xf numFmtId="0" fontId="11" fillId="7" borderId="50" xfId="15" applyFont="1" applyFill="1" applyBorder="1" applyAlignment="1" applyProtection="1">
      <alignment horizontal="center" vertical="center" wrapText="1"/>
      <protection/>
    </xf>
    <xf numFmtId="0" fontId="11" fillId="7" borderId="51" xfId="15" applyFont="1" applyFill="1" applyBorder="1" applyAlignment="1" applyProtection="1">
      <alignment horizontal="center" vertical="center" wrapText="1"/>
      <protection/>
    </xf>
    <xf numFmtId="0" fontId="0" fillId="0" borderId="10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3" fillId="6" borderId="49" xfId="15" applyFont="1" applyFill="1" applyBorder="1" applyAlignment="1">
      <alignment horizontal="center" vertical="center"/>
    </xf>
    <xf numFmtId="0" fontId="13" fillId="6" borderId="50" xfId="15" applyFont="1" applyFill="1" applyBorder="1" applyAlignment="1">
      <alignment horizontal="center" vertical="center"/>
    </xf>
    <xf numFmtId="0" fontId="13" fillId="6" borderId="51" xfId="15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6" xfId="15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6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26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" name="Oval 12"/>
        <xdr:cNvSpPr>
          <a:spLocks/>
        </xdr:cNvSpPr>
      </xdr:nvSpPr>
      <xdr:spPr>
        <a:xfrm>
          <a:off x="5105400" y="310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" name="Oval 15"/>
        <xdr:cNvSpPr>
          <a:spLocks/>
        </xdr:cNvSpPr>
      </xdr:nvSpPr>
      <xdr:spPr>
        <a:xfrm>
          <a:off x="5105400" y="310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" name="Oval 16"/>
        <xdr:cNvSpPr>
          <a:spLocks/>
        </xdr:cNvSpPr>
      </xdr:nvSpPr>
      <xdr:spPr>
        <a:xfrm>
          <a:off x="5105400" y="3105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46</xdr:row>
      <xdr:rowOff>161925</xdr:rowOff>
    </xdr:from>
    <xdr:to>
      <xdr:col>1</xdr:col>
      <xdr:colOff>628650</xdr:colOff>
      <xdr:row>48</xdr:row>
      <xdr:rowOff>114300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210550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47</xdr:row>
      <xdr:rowOff>9525</xdr:rowOff>
    </xdr:from>
    <xdr:to>
      <xdr:col>9</xdr:col>
      <xdr:colOff>0</xdr:colOff>
      <xdr:row>48</xdr:row>
      <xdr:rowOff>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3248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esktop\&#1050;&#1091;&#1073;&#1086;&#1082;%20&#1056;&#1086;&#1089;&#1089;&#1080;&#1080;%20&#1084;,&#1078;%202012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esktop\&#1050;&#1091;&#1073;&#1086;&#1082;%20&#1056;&#1086;&#1089;&#1089;&#1080;&#1080;%20&#1084;,&#1078;%202012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87"/>
  <sheetViews>
    <sheetView workbookViewId="0" topLeftCell="F60">
      <selection activeCell="T73" sqref="T7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9.28125" style="0" customWidth="1"/>
    <col min="4" max="4" width="7.00390625" style="0" customWidth="1"/>
    <col min="5" max="5" width="10.7109375" style="0" customWidth="1"/>
    <col min="6" max="10" width="4.7109375" style="0" customWidth="1"/>
    <col min="11" max="11" width="5.28125" style="0" customWidth="1"/>
    <col min="12" max="12" width="0.9921875" style="0" customWidth="1"/>
    <col min="13" max="13" width="5.8515625" style="0" customWidth="1"/>
    <col min="14" max="14" width="16.00390625" style="0" customWidth="1"/>
    <col min="15" max="15" width="8.8515625" style="0" customWidth="1"/>
    <col min="16" max="16" width="5.8515625" style="0" customWidth="1"/>
    <col min="17" max="17" width="12.57421875" style="0" customWidth="1"/>
    <col min="18" max="21" width="4.7109375" style="0" customWidth="1"/>
    <col min="22" max="22" width="5.421875" style="0" customWidth="1"/>
    <col min="23" max="23" width="5.57421875" style="0" customWidth="1"/>
  </cols>
  <sheetData>
    <row r="1" spans="1:22" ht="21.75" customHeight="1" thickBot="1">
      <c r="A1" s="232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3" ht="31.5" customHeight="1" thickBot="1">
      <c r="A2" s="58"/>
      <c r="B2" s="233" t="s">
        <v>37</v>
      </c>
      <c r="C2" s="234"/>
      <c r="D2" s="234"/>
      <c r="E2" s="234"/>
      <c r="F2" s="234"/>
      <c r="G2" s="234"/>
      <c r="H2" s="234"/>
      <c r="I2" s="234"/>
      <c r="J2" s="81"/>
      <c r="K2" s="192" t="str">
        <f>HYPERLINK('[3]реквизиты'!$A$2)</f>
        <v>Кубок России по САМБО среди женщин</v>
      </c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1:23" ht="24" customHeight="1" thickBot="1">
      <c r="A3" s="3" t="s">
        <v>9</v>
      </c>
      <c r="B3" s="178" t="str">
        <f>HYPERLINK('[3]реквизиты'!$A$3)</f>
        <v>26 - 30 ноября 2012 г. г.Кстово</v>
      </c>
      <c r="C3" s="178"/>
      <c r="D3" s="178"/>
      <c r="E3" s="178"/>
      <c r="F3" s="178"/>
      <c r="G3" s="178"/>
      <c r="H3" s="178"/>
      <c r="I3" s="178"/>
      <c r="J3" s="145"/>
      <c r="K3" s="145"/>
      <c r="L3" s="111"/>
      <c r="M3" s="112" t="s">
        <v>11</v>
      </c>
      <c r="N3" s="3"/>
      <c r="R3" s="195" t="str">
        <f>HYPERLINK('пр.взвешивания'!E3)</f>
        <v>в.к.  60   кг.</v>
      </c>
      <c r="S3" s="196"/>
      <c r="T3" s="196"/>
      <c r="U3" s="196"/>
      <c r="V3" s="196"/>
      <c r="W3" s="197"/>
    </row>
    <row r="4" spans="1:23" ht="13.5" customHeight="1" thickBot="1">
      <c r="A4" s="173" t="s">
        <v>0</v>
      </c>
      <c r="B4" s="173" t="s">
        <v>1</v>
      </c>
      <c r="C4" s="173" t="s">
        <v>2</v>
      </c>
      <c r="D4" s="169" t="s">
        <v>22</v>
      </c>
      <c r="E4" s="170"/>
      <c r="F4" s="198" t="s">
        <v>4</v>
      </c>
      <c r="G4" s="199"/>
      <c r="H4" s="199"/>
      <c r="I4" s="200"/>
      <c r="J4" s="173" t="s">
        <v>5</v>
      </c>
      <c r="K4" s="173" t="s">
        <v>6</v>
      </c>
      <c r="L4" s="2"/>
      <c r="M4" s="173" t="s">
        <v>0</v>
      </c>
      <c r="N4" s="173" t="s">
        <v>1</v>
      </c>
      <c r="O4" s="173" t="s">
        <v>2</v>
      </c>
      <c r="P4" s="169" t="s">
        <v>22</v>
      </c>
      <c r="Q4" s="170"/>
      <c r="R4" s="198" t="s">
        <v>4</v>
      </c>
      <c r="S4" s="199"/>
      <c r="T4" s="199"/>
      <c r="U4" s="200"/>
      <c r="V4" s="174" t="s">
        <v>5</v>
      </c>
      <c r="W4" s="174" t="s">
        <v>6</v>
      </c>
    </row>
    <row r="5" spans="1:23" ht="13.5" thickBot="1">
      <c r="A5" s="174"/>
      <c r="B5" s="174"/>
      <c r="C5" s="174"/>
      <c r="D5" s="171"/>
      <c r="E5" s="172"/>
      <c r="F5" s="17">
        <v>1</v>
      </c>
      <c r="G5" s="18">
        <v>2</v>
      </c>
      <c r="H5" s="19">
        <v>3</v>
      </c>
      <c r="I5" s="19">
        <v>4</v>
      </c>
      <c r="J5" s="174"/>
      <c r="K5" s="203"/>
      <c r="M5" s="203"/>
      <c r="N5" s="174"/>
      <c r="O5" s="174"/>
      <c r="P5" s="171"/>
      <c r="Q5" s="172"/>
      <c r="R5" s="17">
        <v>1</v>
      </c>
      <c r="S5" s="18">
        <v>2</v>
      </c>
      <c r="T5" s="19">
        <v>3</v>
      </c>
      <c r="U5" s="19">
        <v>4</v>
      </c>
      <c r="V5" s="174"/>
      <c r="W5" s="203"/>
    </row>
    <row r="6" spans="1:23" ht="12.75" customHeight="1">
      <c r="A6" s="206">
        <v>1</v>
      </c>
      <c r="B6" s="230" t="str">
        <f>VLOOKUP(A6,'пр.взвешивания'!B6:E39,2,FALSE)</f>
        <v>БЕРЕЖНАЯ Ксения Сергеевна</v>
      </c>
      <c r="C6" s="231" t="str">
        <f>VLOOKUP(A6,'пр.взвешивания'!B6:F39,3,FALSE)</f>
        <v>23.12.91 МС</v>
      </c>
      <c r="D6" s="177" t="str">
        <f>VLOOKUP(A6,'пр.взвешивания'!B6:G39,4,FALSE)</f>
        <v>СФО</v>
      </c>
      <c r="E6" s="159" t="str">
        <f>VLOOKUP(A6,'пр.взвешивания'!B1:H39,5,FALSE)</f>
        <v>Кемеровская Юрга МО</v>
      </c>
      <c r="F6" s="104"/>
      <c r="G6" s="30">
        <v>0</v>
      </c>
      <c r="H6" s="97">
        <v>3</v>
      </c>
      <c r="I6" s="5"/>
      <c r="J6" s="205">
        <f>SUM(F6:H6)</f>
        <v>3</v>
      </c>
      <c r="K6" s="168">
        <v>2</v>
      </c>
      <c r="L6" s="5"/>
      <c r="M6" s="206">
        <v>10</v>
      </c>
      <c r="N6" s="184" t="str">
        <f>VLOOKUP(M6,'пр.взвешивания'!B6:E39,2,FALSE)</f>
        <v>ШИНКАРЕНКО Анастасия Александровна</v>
      </c>
      <c r="O6" s="228" t="str">
        <f>VLOOKUP(M6,'пр.взвешивания'!B6:F59,3,FALSE)</f>
        <v>16.12.91 МС</v>
      </c>
      <c r="P6" s="177" t="str">
        <f>VLOOKUP(M6,'пр.взвешивания'!B6:G59,4,FALSE)</f>
        <v>ЦФО</v>
      </c>
      <c r="Q6" s="159" t="str">
        <f>VLOOKUP(M6,'пр.взвешивания'!B21:H59,5,FALSE)</f>
        <v>Московская Можайск Д</v>
      </c>
      <c r="R6" s="29"/>
      <c r="S6" s="97">
        <v>4</v>
      </c>
      <c r="T6" s="123"/>
      <c r="U6" s="123"/>
      <c r="V6" s="205">
        <f>SUM(R6:S6)</f>
        <v>4</v>
      </c>
      <c r="W6" s="205">
        <v>1</v>
      </c>
    </row>
    <row r="7" spans="1:23" ht="12.75" customHeight="1">
      <c r="A7" s="132"/>
      <c r="B7" s="224"/>
      <c r="C7" s="225"/>
      <c r="D7" s="164"/>
      <c r="E7" s="160"/>
      <c r="F7" s="53"/>
      <c r="G7" s="33">
        <f>HYPERLINK(круги!H5)</f>
      </c>
      <c r="H7" s="98">
        <f>HYPERLINK(круги!H17)</f>
      </c>
      <c r="I7" s="5"/>
      <c r="J7" s="180"/>
      <c r="K7" s="167"/>
      <c r="L7" s="5"/>
      <c r="M7" s="132"/>
      <c r="N7" s="131"/>
      <c r="O7" s="229"/>
      <c r="P7" s="164"/>
      <c r="Q7" s="160"/>
      <c r="R7" s="32"/>
      <c r="S7" s="98" t="s">
        <v>154</v>
      </c>
      <c r="T7" s="123"/>
      <c r="U7" s="123"/>
      <c r="V7" s="180"/>
      <c r="W7" s="180"/>
    </row>
    <row r="8" spans="1:23" ht="12.75" customHeight="1">
      <c r="A8" s="132">
        <v>2</v>
      </c>
      <c r="B8" s="220" t="str">
        <f>VLOOKUP(A8,'пр.взвешивания'!B6:E39,2,FALSE)</f>
        <v>БУРЦЕВА Светлана Викторовна</v>
      </c>
      <c r="C8" s="222" t="str">
        <f>VLOOKUP(A8,'пр.взвешивания'!B6:F41,3,FALSE)</f>
        <v>14.11.84 мсмк</v>
      </c>
      <c r="D8" s="163" t="str">
        <f>VLOOKUP(A8,'пр.взвешивания'!B6:G41,4,FALSE)</f>
        <v>ПФО</v>
      </c>
      <c r="E8" s="161" t="str">
        <f>VLOOKUP(A8,'пр.взвешивания'!B3:H41,5,FALSE)</f>
        <v>Пермский Березники МО</v>
      </c>
      <c r="F8" s="51">
        <v>3</v>
      </c>
      <c r="G8" s="36"/>
      <c r="H8" s="41">
        <v>3</v>
      </c>
      <c r="I8" s="5"/>
      <c r="J8" s="180">
        <f>SUM(F8:H8)</f>
        <v>6</v>
      </c>
      <c r="K8" s="167">
        <v>1</v>
      </c>
      <c r="L8" s="5"/>
      <c r="M8" s="132">
        <v>11</v>
      </c>
      <c r="N8" s="134" t="str">
        <f>VLOOKUP(M8,'пр.взвешивания'!B6:E39,2,FALSE)</f>
        <v>МИХАЙЛЫЧЕВА Мария Александровна</v>
      </c>
      <c r="O8" s="216" t="str">
        <f>VLOOKUP(M8,'пр.взвешивания'!B6:F61,3,FALSE)</f>
        <v>02.06.92 мс</v>
      </c>
      <c r="P8" s="163" t="str">
        <f>VLOOKUP(M8,'пр.взвешивания'!B6:G61,4,FALSE)</f>
        <v>ПФО</v>
      </c>
      <c r="Q8" s="161" t="str">
        <f>VLOOKUP(M8,'пр.взвешивания'!B23:H61,5,FALSE)</f>
        <v> Нижегородская Кстово ПР</v>
      </c>
      <c r="R8" s="35">
        <v>0</v>
      </c>
      <c r="S8" s="102"/>
      <c r="T8" s="123"/>
      <c r="U8" s="123"/>
      <c r="V8" s="180">
        <f>SUM(R8:S8)</f>
        <v>0</v>
      </c>
      <c r="W8" s="180">
        <v>2</v>
      </c>
    </row>
    <row r="9" spans="1:23" ht="12.75" customHeight="1" thickBot="1">
      <c r="A9" s="132"/>
      <c r="B9" s="224"/>
      <c r="C9" s="225"/>
      <c r="D9" s="164"/>
      <c r="E9" s="160"/>
      <c r="F9" s="54">
        <f>HYPERLINK(круги!H7)</f>
      </c>
      <c r="G9" s="39"/>
      <c r="H9" s="42">
        <f>HYPERLINK(круги!H44)</f>
      </c>
      <c r="I9" s="5"/>
      <c r="J9" s="180"/>
      <c r="K9" s="167"/>
      <c r="L9" s="5"/>
      <c r="M9" s="133"/>
      <c r="N9" s="128"/>
      <c r="O9" s="217"/>
      <c r="P9" s="127"/>
      <c r="Q9" s="162"/>
      <c r="R9" s="45"/>
      <c r="S9" s="103"/>
      <c r="T9" s="123"/>
      <c r="U9" s="123"/>
      <c r="V9" s="181"/>
      <c r="W9" s="181"/>
    </row>
    <row r="10" spans="1:23" ht="12.75" customHeight="1">
      <c r="A10" s="132">
        <v>3</v>
      </c>
      <c r="B10" s="220" t="str">
        <f>VLOOKUP(A10,'пр.взвешивания'!B6:E40,2,FALSE)</f>
        <v>ШУБИНА Анна Сергеевна</v>
      </c>
      <c r="C10" s="222" t="str">
        <f>VLOOKUP(A10,'пр.взвешивания'!B6:F43,3,FALSE)</f>
        <v>19.10.92 кмс</v>
      </c>
      <c r="D10" s="163" t="str">
        <f>VLOOKUP(A10,'пр.взвешивания'!B6:G43,4,FALSE)</f>
        <v>ПФО</v>
      </c>
      <c r="E10" s="161" t="str">
        <f>VLOOKUP(A10,'пр.взвешивания'!B5:H43,5,FALSE)</f>
        <v>Нижегородская</v>
      </c>
      <c r="F10" s="51">
        <v>1</v>
      </c>
      <c r="G10" s="37">
        <v>0</v>
      </c>
      <c r="H10" s="105"/>
      <c r="I10" s="5"/>
      <c r="J10" s="180">
        <f>SUM(F10:H10)</f>
        <v>1</v>
      </c>
      <c r="K10" s="167">
        <v>3</v>
      </c>
      <c r="L10" s="5"/>
      <c r="M10" s="5"/>
      <c r="N10" s="5"/>
      <c r="O10" s="109"/>
      <c r="P10" s="109"/>
      <c r="Q10" s="109"/>
      <c r="R10" s="123"/>
      <c r="S10" s="123"/>
      <c r="T10" s="123"/>
      <c r="U10" s="123"/>
      <c r="V10" s="123"/>
      <c r="W10" s="5"/>
    </row>
    <row r="11" spans="1:23" ht="12.75" customHeight="1" thickBot="1">
      <c r="A11" s="133"/>
      <c r="B11" s="221"/>
      <c r="C11" s="223"/>
      <c r="D11" s="127"/>
      <c r="E11" s="162"/>
      <c r="F11" s="106">
        <f>HYPERLINK(круги!H19)</f>
      </c>
      <c r="G11" s="47">
        <f>HYPERLINK(круги!H42)</f>
      </c>
      <c r="H11" s="103"/>
      <c r="I11" s="5"/>
      <c r="J11" s="181"/>
      <c r="K11" s="212"/>
      <c r="L11" s="5"/>
      <c r="M11" s="5"/>
      <c r="N11" s="5"/>
      <c r="O11" s="109"/>
      <c r="P11" s="109"/>
      <c r="Q11" s="109"/>
      <c r="R11" s="123"/>
      <c r="S11" s="123"/>
      <c r="T11" s="123"/>
      <c r="U11" s="123"/>
      <c r="V11" s="123"/>
      <c r="W11" s="5"/>
    </row>
    <row r="12" spans="1:23" ht="12.75" customHeight="1" thickBot="1">
      <c r="A12" s="16" t="s">
        <v>10</v>
      </c>
      <c r="B12" s="89"/>
      <c r="C12" s="89"/>
      <c r="D12" s="119"/>
      <c r="E12" s="119"/>
      <c r="F12" s="88"/>
      <c r="G12" s="88"/>
      <c r="H12" s="50"/>
      <c r="I12" s="5"/>
      <c r="J12" s="90"/>
      <c r="K12" s="90"/>
      <c r="L12" s="5"/>
      <c r="M12" s="110" t="s">
        <v>12</v>
      </c>
      <c r="N12" s="5"/>
      <c r="O12" s="109"/>
      <c r="P12" s="109"/>
      <c r="Q12" s="109"/>
      <c r="R12" s="123"/>
      <c r="S12" s="123"/>
      <c r="T12" s="123"/>
      <c r="U12" s="123"/>
      <c r="V12" s="123"/>
      <c r="W12" s="5"/>
    </row>
    <row r="13" spans="1:23" ht="12.75" customHeight="1">
      <c r="A13" s="206">
        <v>4</v>
      </c>
      <c r="B13" s="230" t="str">
        <f>VLOOKUP(A13,'пр.взвешивания'!B6:E42,2,FALSE)</f>
        <v>КОНКИНА Анастасия Александровна</v>
      </c>
      <c r="C13" s="231" t="str">
        <f>VLOOKUP(A13,'пр.взвешивания'!B6:F45,3,FALSE)</f>
        <v>01.12.93 кмс</v>
      </c>
      <c r="D13" s="177" t="str">
        <f>VLOOKUP(A13,'пр.взвешивания'!B6:G45,4,FALSE)</f>
        <v>ПФО</v>
      </c>
      <c r="E13" s="159" t="str">
        <f>VLOOKUP(A13,'пр.взвешивания'!B7:H45,5,FALSE)</f>
        <v>Самарская Самара ВС</v>
      </c>
      <c r="F13" s="48">
        <f>HYPERLINK(круги!G29)</f>
      </c>
      <c r="G13" s="97">
        <v>4</v>
      </c>
      <c r="H13" s="94">
        <f>HYPERLINK(круги!G51)</f>
      </c>
      <c r="I13" s="5"/>
      <c r="J13" s="205">
        <f>SUM(F13:H13)</f>
        <v>4</v>
      </c>
      <c r="K13" s="168">
        <v>1</v>
      </c>
      <c r="L13" s="5"/>
      <c r="M13" s="206">
        <v>12</v>
      </c>
      <c r="N13" s="184" t="str">
        <f>VLOOKUP(M13,'пр.взвешивания'!B6:E40,2,FALSE)</f>
        <v>КУЛЬМАМЕТОВА Алия Хакимчановна</v>
      </c>
      <c r="O13" s="228" t="str">
        <f>VLOOKUP(M13,'пр.взвешивания'!B6:F63,3,FALSE)</f>
        <v>04.04.91 мс</v>
      </c>
      <c r="P13" s="177" t="str">
        <f>VLOOKUP(M13,'пр.взвешивания'!B6:G63,4,FALSE)</f>
        <v>УФО</v>
      </c>
      <c r="Q13" s="159" t="str">
        <f>VLOOKUP(M13,'пр.взвешивания'!B25:H63,5,FALSE)</f>
        <v> Свердловская Н.Тагил ПР</v>
      </c>
      <c r="R13" s="29"/>
      <c r="S13" s="97">
        <v>1</v>
      </c>
      <c r="T13" s="123"/>
      <c r="U13" s="123"/>
      <c r="V13" s="205">
        <f>SUM(R13:S13)</f>
        <v>1</v>
      </c>
      <c r="W13" s="205">
        <v>2</v>
      </c>
    </row>
    <row r="14" spans="1:23" ht="12.75" customHeight="1">
      <c r="A14" s="132"/>
      <c r="B14" s="224"/>
      <c r="C14" s="225"/>
      <c r="D14" s="164"/>
      <c r="E14" s="160"/>
      <c r="F14" s="32">
        <f>HYPERLINK(круги!H29)</f>
      </c>
      <c r="G14" s="98" t="s">
        <v>150</v>
      </c>
      <c r="H14" s="88">
        <f>HYPERLINK(круги!H51)</f>
      </c>
      <c r="I14" s="5"/>
      <c r="J14" s="180"/>
      <c r="K14" s="167"/>
      <c r="L14" s="5"/>
      <c r="M14" s="132"/>
      <c r="N14" s="131"/>
      <c r="O14" s="229"/>
      <c r="P14" s="164"/>
      <c r="Q14" s="160"/>
      <c r="R14" s="32"/>
      <c r="S14" s="98"/>
      <c r="T14" s="123"/>
      <c r="U14" s="123"/>
      <c r="V14" s="180"/>
      <c r="W14" s="180"/>
    </row>
    <row r="15" spans="1:23" ht="12.75" customHeight="1">
      <c r="A15" s="132">
        <v>5</v>
      </c>
      <c r="B15" s="220" t="str">
        <f>VLOOKUP(A15,'пр.взвешивания'!B6:E44,2,FALSE)</f>
        <v>КУЛИКОВА Татьяна Сергеевна</v>
      </c>
      <c r="C15" s="222" t="str">
        <f>VLOOKUP(A15,'пр.взвешивания'!B6:F47,3,FALSE)</f>
        <v>22.03.91 КМС</v>
      </c>
      <c r="D15" s="163" t="str">
        <f>VLOOKUP(A15,'пр.взвешивания'!B6:G47,4,FALSE)</f>
        <v>МОС</v>
      </c>
      <c r="E15" s="161" t="str">
        <f>VLOOKUP(A15,'пр.взвешивания'!B9:H47,5,FALSE)</f>
        <v>Москва С-70 Д </v>
      </c>
      <c r="F15" s="20" t="s">
        <v>151</v>
      </c>
      <c r="G15" s="124">
        <f>HYPERLINK(круги!G54)</f>
      </c>
      <c r="H15" s="94">
        <f>HYPERLINK(круги!G34)</f>
      </c>
      <c r="I15" s="5"/>
      <c r="J15" s="180">
        <f>SUM(F15:H15)</f>
        <v>0</v>
      </c>
      <c r="K15" s="167">
        <v>2</v>
      </c>
      <c r="L15" s="5"/>
      <c r="M15" s="132">
        <v>13</v>
      </c>
      <c r="N15" s="134" t="str">
        <f>VLOOKUP(M15,'пр.взвешивания'!B6:E42,2,FALSE)</f>
        <v>КОНДРАТЕНКО Ольга Сергеевна</v>
      </c>
      <c r="O15" s="216" t="str">
        <f>VLOOKUP(M15,'пр.взвешивания'!B6:F65,3,FALSE)</f>
        <v>22.11.93 КМС</v>
      </c>
      <c r="P15" s="163" t="str">
        <f>VLOOKUP(M15,'пр.взвешивания'!B6:G65,4,FALSE)</f>
        <v>МОС</v>
      </c>
      <c r="Q15" s="161" t="str">
        <f>VLOOKUP(M15,'пр.взвешивания'!B27:H65,5,FALSE)</f>
        <v>Москва С-70 Д </v>
      </c>
      <c r="R15" s="35">
        <v>3</v>
      </c>
      <c r="S15" s="102"/>
      <c r="T15" s="123"/>
      <c r="U15" s="123"/>
      <c r="V15" s="180">
        <f>SUM(R15:S15)</f>
        <v>3</v>
      </c>
      <c r="W15" s="180">
        <v>1</v>
      </c>
    </row>
    <row r="16" spans="1:23" ht="12.75" customHeight="1" thickBot="1">
      <c r="A16" s="133"/>
      <c r="B16" s="221"/>
      <c r="C16" s="223"/>
      <c r="D16" s="127"/>
      <c r="E16" s="162"/>
      <c r="F16" s="21">
        <f>HYPERLINK(круги!H39)</f>
      </c>
      <c r="G16" s="125">
        <f>HYPERLINK(круги!H54)</f>
      </c>
      <c r="H16" s="88">
        <f>HYPERLINK(круги!H34)</f>
      </c>
      <c r="I16" s="5"/>
      <c r="J16" s="181"/>
      <c r="K16" s="212"/>
      <c r="L16" s="5"/>
      <c r="M16" s="133"/>
      <c r="N16" s="128"/>
      <c r="O16" s="217"/>
      <c r="P16" s="127"/>
      <c r="Q16" s="162"/>
      <c r="R16" s="45"/>
      <c r="S16" s="103"/>
      <c r="T16" s="123"/>
      <c r="U16" s="123"/>
      <c r="V16" s="181"/>
      <c r="W16" s="181"/>
    </row>
    <row r="17" spans="1:23" ht="12.75" customHeight="1" thickBot="1">
      <c r="A17" s="16" t="s">
        <v>54</v>
      </c>
      <c r="B17" s="5"/>
      <c r="C17" s="5"/>
      <c r="D17" s="5"/>
      <c r="E17" s="5"/>
      <c r="F17" s="5"/>
      <c r="G17" s="5"/>
      <c r="H17" s="95"/>
      <c r="I17" s="5"/>
      <c r="J17" s="69"/>
      <c r="K17" s="107"/>
      <c r="L17" s="5"/>
      <c r="M17" s="16" t="s">
        <v>57</v>
      </c>
      <c r="N17" s="5"/>
      <c r="O17" s="109"/>
      <c r="P17" s="109"/>
      <c r="Q17" s="109"/>
      <c r="R17" s="49"/>
      <c r="S17" s="49"/>
      <c r="T17" s="123"/>
      <c r="U17" s="123"/>
      <c r="V17" s="70"/>
      <c r="W17" s="123"/>
    </row>
    <row r="18" spans="1:23" ht="12.75" customHeight="1">
      <c r="A18" s="206">
        <v>6</v>
      </c>
      <c r="B18" s="218" t="str">
        <f>VLOOKUP(A18,'пр.взвешивания'!B6:E39,2,FALSE)</f>
        <v>АМАЕВА Алёна Ильгизовна</v>
      </c>
      <c r="C18" s="184" t="str">
        <f>VLOOKUP(A18,'пр.взвешивания'!B6:F50,3,FALSE)</f>
        <v>16.05.90 кмс</v>
      </c>
      <c r="D18" s="177" t="str">
        <f>VLOOKUP(A18,'пр.взвешивания'!B6:G50,4,FALSE)</f>
        <v>ПФО</v>
      </c>
      <c r="E18" s="159" t="str">
        <f>VLOOKUP(A18,'пр.взвешивания'!B12:H50,5,FALSE)</f>
        <v>Пермский край  Пермь МО</v>
      </c>
      <c r="F18" s="48"/>
      <c r="G18" s="97">
        <v>1</v>
      </c>
      <c r="H18" s="94">
        <f>HYPERLINK(круги!G74)</f>
      </c>
      <c r="I18" s="5"/>
      <c r="J18" s="205">
        <f>SUM(F18:H18)</f>
        <v>1</v>
      </c>
      <c r="K18" s="168">
        <v>2</v>
      </c>
      <c r="L18" s="5"/>
      <c r="M18" s="206">
        <v>14</v>
      </c>
      <c r="N18" s="184" t="str">
        <f>VLOOKUP(M18,'пр.взвешивания'!B6:E39,2,FALSE)</f>
        <v>ЗОТОВА Мария Михайловна</v>
      </c>
      <c r="O18" s="228" t="str">
        <f>VLOOKUP(M18,'пр.взвешивания'!B6:F68,3,FALSE)</f>
        <v>10.11.92 мс</v>
      </c>
      <c r="P18" s="177" t="str">
        <f>VLOOKUP(M18,'пр.взвешивания'!B6:G68,4,FALSE)</f>
        <v>ДВФО</v>
      </c>
      <c r="Q18" s="159" t="str">
        <f>VLOOKUP(M18,'пр.взвешивания'!B30:H68,5,FALSE)</f>
        <v>Приморский Владивосток УФК и С</v>
      </c>
      <c r="R18" s="29"/>
      <c r="S18" s="97">
        <v>0</v>
      </c>
      <c r="T18" s="123"/>
      <c r="U18" s="123"/>
      <c r="V18" s="205">
        <f>SUM(R18:V18)</f>
        <v>0</v>
      </c>
      <c r="W18" s="205">
        <v>2</v>
      </c>
    </row>
    <row r="19" spans="1:23" ht="12.75" customHeight="1">
      <c r="A19" s="132"/>
      <c r="B19" s="219"/>
      <c r="C19" s="131"/>
      <c r="D19" s="164"/>
      <c r="E19" s="160"/>
      <c r="F19" s="32"/>
      <c r="G19" s="98">
        <f>HYPERLINK(круги!H65)</f>
      </c>
      <c r="H19" s="88">
        <f>HYPERLINK(круги!H74)</f>
      </c>
      <c r="I19" s="5"/>
      <c r="J19" s="180"/>
      <c r="K19" s="167"/>
      <c r="L19" s="5"/>
      <c r="M19" s="132"/>
      <c r="N19" s="131"/>
      <c r="O19" s="229"/>
      <c r="P19" s="164"/>
      <c r="Q19" s="160"/>
      <c r="R19" s="32"/>
      <c r="S19" s="98"/>
      <c r="T19" s="123"/>
      <c r="U19" s="123"/>
      <c r="V19" s="180"/>
      <c r="W19" s="180"/>
    </row>
    <row r="20" spans="1:23" ht="12.75" customHeight="1">
      <c r="A20" s="132">
        <v>7</v>
      </c>
      <c r="B20" s="226" t="str">
        <f>VLOOKUP(A20,'пр.взвешивания'!B8:E39,2,FALSE)</f>
        <v>КОНДРАТЬЕВА Олеся Викторовна</v>
      </c>
      <c r="C20" s="134" t="str">
        <f>VLOOKUP(A20,'пр.взвешивания'!B6:F52,3,FALSE)</f>
        <v>04.12.83 мсмк</v>
      </c>
      <c r="D20" s="163" t="str">
        <f>VLOOKUP(A20,'пр.взвешивания'!B6:G52,4,FALSE)</f>
        <v>СФО</v>
      </c>
      <c r="E20" s="161" t="str">
        <f>VLOOKUP(A20,'пр.взвешивания'!B14:H52,5,FALSE)</f>
        <v>Иркутская Ангарск Россспорт</v>
      </c>
      <c r="F20" s="20" t="s">
        <v>152</v>
      </c>
      <c r="G20" s="124"/>
      <c r="H20" s="94">
        <f>HYPERLINK(круги!G89)</f>
      </c>
      <c r="I20" s="5"/>
      <c r="J20" s="180">
        <v>3</v>
      </c>
      <c r="K20" s="167">
        <v>1</v>
      </c>
      <c r="L20" s="5"/>
      <c r="M20" s="132">
        <v>15</v>
      </c>
      <c r="N20" s="134" t="str">
        <f>VLOOKUP(M20,'пр.взвешивания'!B6:E39,2,FALSE)</f>
        <v>КАБУЛОВА София Назимовна</v>
      </c>
      <c r="O20" s="216" t="str">
        <f>VLOOKUP(M20,'пр.взвешивания'!B6:F70,3,FALSE)</f>
        <v>29.05.89 кмс</v>
      </c>
      <c r="P20" s="163" t="str">
        <f>VLOOKUP(M20,'пр.взвешивания'!B6:G70,4,FALSE)</f>
        <v>С.П.</v>
      </c>
      <c r="Q20" s="161" t="str">
        <f>VLOOKUP(M20,'пр.взвешивания'!B32:H70,5,FALSE)</f>
        <v>С.Петербург ВС</v>
      </c>
      <c r="R20" s="35">
        <v>3</v>
      </c>
      <c r="S20" s="102"/>
      <c r="T20" s="123"/>
      <c r="U20" s="123"/>
      <c r="V20" s="180">
        <v>3</v>
      </c>
      <c r="W20" s="180">
        <v>1</v>
      </c>
    </row>
    <row r="21" spans="1:23" ht="12.75" customHeight="1" thickBot="1">
      <c r="A21" s="133"/>
      <c r="B21" s="227"/>
      <c r="C21" s="128"/>
      <c r="D21" s="127"/>
      <c r="E21" s="162"/>
      <c r="F21" s="21">
        <f>HYPERLINK(круги!H67)</f>
      </c>
      <c r="G21" s="125"/>
      <c r="H21" s="88">
        <f>HYPERLINK(круги!H89)</f>
      </c>
      <c r="I21" s="5"/>
      <c r="J21" s="181"/>
      <c r="K21" s="212"/>
      <c r="L21" s="5"/>
      <c r="M21" s="133"/>
      <c r="N21" s="128"/>
      <c r="O21" s="217"/>
      <c r="P21" s="127"/>
      <c r="Q21" s="162"/>
      <c r="R21" s="45"/>
      <c r="S21" s="103"/>
      <c r="T21" s="123"/>
      <c r="U21" s="123"/>
      <c r="V21" s="181"/>
      <c r="W21" s="181"/>
    </row>
    <row r="22" spans="1:23" ht="12.75" customHeight="1" thickBot="1">
      <c r="A22" s="16" t="s">
        <v>55</v>
      </c>
      <c r="B22" s="89"/>
      <c r="C22" s="89"/>
      <c r="D22" s="119"/>
      <c r="E22" s="120"/>
      <c r="F22" s="91"/>
      <c r="G22" s="92"/>
      <c r="H22" s="91"/>
      <c r="I22" s="5"/>
      <c r="J22" s="93"/>
      <c r="K22" s="93"/>
      <c r="L22" s="5"/>
      <c r="M22" s="16" t="s">
        <v>56</v>
      </c>
      <c r="N22" s="89"/>
      <c r="O22" s="7"/>
      <c r="P22" s="119"/>
      <c r="Q22" s="119"/>
      <c r="R22" s="88"/>
      <c r="S22" s="50"/>
      <c r="T22" s="90"/>
      <c r="U22" s="123"/>
      <c r="V22" s="123"/>
      <c r="W22" s="5"/>
    </row>
    <row r="23" spans="1:23" ht="12.75" customHeight="1">
      <c r="A23" s="206">
        <v>8</v>
      </c>
      <c r="B23" s="218" t="str">
        <f>VLOOKUP(A23,'пр.взвешивания'!B10:E40,2,FALSE)</f>
        <v>КУРДЯЕВА Мария Александровна</v>
      </c>
      <c r="C23" s="184" t="str">
        <f>VLOOKUP(A23,'пр.взвешивания'!B6:F54,3,FALSE)</f>
        <v>04.05.90 мс</v>
      </c>
      <c r="D23" s="177" t="str">
        <f>VLOOKUP(A23,'пр.взвешивания'!B6:G54,4,FALSE)</f>
        <v>ПФО</v>
      </c>
      <c r="E23" s="159" t="str">
        <f>VLOOKUP(A23,'пр.взвешивания'!B16:H54,5,FALSE)</f>
        <v>Саратовская Балаково ПР</v>
      </c>
      <c r="F23" s="48">
        <f>HYPERLINK(круги!G76)</f>
      </c>
      <c r="G23" s="97">
        <v>4</v>
      </c>
      <c r="H23" s="94"/>
      <c r="I23" s="5"/>
      <c r="J23" s="205">
        <f>SUM(F23:H23)</f>
        <v>4</v>
      </c>
      <c r="K23" s="175">
        <v>1</v>
      </c>
      <c r="L23" s="5"/>
      <c r="M23" s="206">
        <v>16</v>
      </c>
      <c r="N23" s="184" t="str">
        <f>VLOOKUP(M23,'пр.взвешивания'!B6:E40,2,FALSE)</f>
        <v>ДЕГТЯРЕВА Алена Александровна</v>
      </c>
      <c r="O23" s="228" t="str">
        <f>VLOOKUP(M23,'пр.взвешивания'!B6:F72,3,FALSE)</f>
        <v>09.05.86 мс</v>
      </c>
      <c r="P23" s="177" t="str">
        <f>VLOOKUP(M23,'пр.взвешивания'!B6:G72,4,FALSE)</f>
        <v>ПФО</v>
      </c>
      <c r="Q23" s="159" t="str">
        <f>VLOOKUP(M23,'пр.взвешивания'!B34:H72,5,FALSE)</f>
        <v>Татарстан Казань  ПР</v>
      </c>
      <c r="R23" s="29"/>
      <c r="S23" s="97">
        <v>3</v>
      </c>
      <c r="T23" s="123"/>
      <c r="U23" s="123"/>
      <c r="V23" s="205">
        <v>3</v>
      </c>
      <c r="W23" s="205">
        <v>1</v>
      </c>
    </row>
    <row r="24" spans="1:23" ht="12.75" customHeight="1">
      <c r="A24" s="132"/>
      <c r="B24" s="219"/>
      <c r="C24" s="131"/>
      <c r="D24" s="164"/>
      <c r="E24" s="160"/>
      <c r="F24" s="32">
        <f>HYPERLINK(круги!H76)</f>
      </c>
      <c r="G24" s="98" t="s">
        <v>153</v>
      </c>
      <c r="H24" s="88"/>
      <c r="I24" s="5"/>
      <c r="J24" s="180"/>
      <c r="K24" s="176"/>
      <c r="L24" s="5"/>
      <c r="M24" s="132"/>
      <c r="N24" s="131"/>
      <c r="O24" s="229"/>
      <c r="P24" s="164"/>
      <c r="Q24" s="160"/>
      <c r="R24" s="32"/>
      <c r="S24" s="98"/>
      <c r="T24" s="123"/>
      <c r="U24" s="123"/>
      <c r="V24" s="180"/>
      <c r="W24" s="180"/>
    </row>
    <row r="25" spans="1:23" ht="12.75" customHeight="1">
      <c r="A25" s="132">
        <v>9</v>
      </c>
      <c r="B25" s="226" t="str">
        <f>VLOOKUP(A25,'пр.взвешивания'!B12:E42,2,FALSE)</f>
        <v>МАМЕДОВА Фируза Мехти кызы</v>
      </c>
      <c r="C25" s="134" t="str">
        <f>VLOOKUP(A25,'пр.взвешивания'!B6:F56,3,FALSE)</f>
        <v>11.03.92 кмс</v>
      </c>
      <c r="D25" s="163" t="str">
        <f>VLOOKUP(A25,'пр.взвешивания'!B6:G56,4,FALSE)</f>
        <v>ЦФО</v>
      </c>
      <c r="E25" s="161" t="str">
        <f>VLOOKUP(A25,'пр.взвешивания'!B18:H56,5,FALSE)</f>
        <v>Владимирская Ковров Д</v>
      </c>
      <c r="F25" s="20" t="s">
        <v>151</v>
      </c>
      <c r="G25" s="124">
        <f>HYPERLINK(круги!G80)</f>
      </c>
      <c r="H25" s="94">
        <f>HYPERLINK(круги!G69)</f>
      </c>
      <c r="I25" s="5"/>
      <c r="J25" s="180">
        <f>SUM(F25:H25)</f>
        <v>0</v>
      </c>
      <c r="K25" s="176">
        <v>2</v>
      </c>
      <c r="L25" s="5"/>
      <c r="M25" s="132">
        <v>17</v>
      </c>
      <c r="N25" s="134" t="str">
        <f>VLOOKUP(M25,'пр.взвешивания'!B6:E42,2,FALSE)</f>
        <v>ВЛАСОВА Олеся Сергеевна</v>
      </c>
      <c r="O25" s="216" t="str">
        <f>VLOOKUP(M25,'пр.взвешивания'!B6:F74,3,FALSE)</f>
        <v>14.02.90 МС</v>
      </c>
      <c r="P25" s="163" t="str">
        <f>VLOOKUP(M25,'пр.взвешивания'!B6:G74,4,FALSE)</f>
        <v>СФО</v>
      </c>
      <c r="Q25" s="161" t="str">
        <f>VLOOKUP(M25,'пр.взвешивания'!B36:H74,5,FALSE)</f>
        <v>Иркутская Ангарск Россспорт</v>
      </c>
      <c r="R25" s="35">
        <v>0</v>
      </c>
      <c r="S25" s="102"/>
      <c r="T25" s="123"/>
      <c r="U25" s="123"/>
      <c r="V25" s="180">
        <f>SUM(R25:V25)</f>
        <v>0</v>
      </c>
      <c r="W25" s="180">
        <v>2</v>
      </c>
    </row>
    <row r="26" spans="1:23" ht="12.75" customHeight="1" thickBot="1">
      <c r="A26" s="133"/>
      <c r="B26" s="227"/>
      <c r="C26" s="128"/>
      <c r="D26" s="127"/>
      <c r="E26" s="162"/>
      <c r="F26" s="21">
        <f>HYPERLINK(круги!H85)</f>
      </c>
      <c r="G26" s="125">
        <f>HYPERLINK(круги!HZ80)</f>
      </c>
      <c r="H26" s="88">
        <f>HYPERLINK(круги!H69)</f>
      </c>
      <c r="I26" s="5"/>
      <c r="J26" s="181"/>
      <c r="K26" s="211"/>
      <c r="L26" s="5"/>
      <c r="M26" s="133"/>
      <c r="N26" s="128"/>
      <c r="O26" s="217"/>
      <c r="P26" s="127"/>
      <c r="Q26" s="162"/>
      <c r="R26" s="45"/>
      <c r="S26" s="103"/>
      <c r="T26" s="123"/>
      <c r="U26" s="123"/>
      <c r="V26" s="181"/>
      <c r="W26" s="181"/>
    </row>
    <row r="27" spans="1:23" ht="19.5" customHeight="1" thickBot="1">
      <c r="A27" s="215" t="s">
        <v>58</v>
      </c>
      <c r="B27" s="215"/>
      <c r="C27" s="5"/>
      <c r="D27" s="5"/>
      <c r="E27" s="5"/>
      <c r="F27" s="49"/>
      <c r="G27" s="49"/>
      <c r="H27" s="96"/>
      <c r="I27" s="70"/>
      <c r="J27" s="49"/>
      <c r="K27" s="123"/>
      <c r="L27" s="123"/>
      <c r="M27" s="16" t="s">
        <v>60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12.75" customHeight="1">
      <c r="A28" s="168">
        <v>2</v>
      </c>
      <c r="B28" s="201" t="str">
        <f>VLOOKUP(A28,'пр.взвешивания'!B6:C39,2,FALSE)</f>
        <v>БУРЦЕВА Светлана Викторовна</v>
      </c>
      <c r="C28" s="204" t="str">
        <f>VLOOKUP(A28,'пр.взвешивания'!B6:Q39,3,FALSE)</f>
        <v>14.11.84 мсмк</v>
      </c>
      <c r="D28" s="177" t="str">
        <f>VLOOKUP(A28,'пр.взвешивания'!B6:R39,4,FALSE)</f>
        <v>ПФО</v>
      </c>
      <c r="E28" s="159" t="str">
        <f>VLOOKUP(A28,'пр.взвешивания'!B1:H39,5,FALSE)</f>
        <v>Пермский Березники МО</v>
      </c>
      <c r="F28" s="52"/>
      <c r="G28" s="30">
        <v>4</v>
      </c>
      <c r="H28" s="30">
        <v>3</v>
      </c>
      <c r="I28" s="31">
        <v>3</v>
      </c>
      <c r="J28" s="205">
        <f>SUM(F28:I28)</f>
        <v>10</v>
      </c>
      <c r="K28" s="214">
        <v>1</v>
      </c>
      <c r="L28" s="5"/>
      <c r="M28" s="168">
        <v>10</v>
      </c>
      <c r="N28" s="201" t="str">
        <f>VLOOKUP(M28,'пр.взвешивания'!B24:C57,2,FALSE)</f>
        <v>ШИНКАРЕНКО Анастасия Александровна</v>
      </c>
      <c r="O28" s="204" t="str">
        <f>VLOOKUP(M28,'пр.взвешивания'!B24:Q57,3,FALSE)</f>
        <v>16.12.91 МС</v>
      </c>
      <c r="P28" s="177" t="str">
        <f>VLOOKUP(M28,'пр.взвешивания'!B24:R57,4,FALSE)</f>
        <v>ЦФО</v>
      </c>
      <c r="Q28" s="159" t="str">
        <f>VLOOKUP(M28,'пр.взвешивания'!B19:H57,5,FALSE)</f>
        <v>Московская Можайск Д</v>
      </c>
      <c r="R28" s="52"/>
      <c r="S28" s="30">
        <v>3</v>
      </c>
      <c r="T28" s="30">
        <v>3</v>
      </c>
      <c r="U28" s="31">
        <v>4</v>
      </c>
      <c r="V28" s="205">
        <f>SUM(R28:U28)</f>
        <v>10</v>
      </c>
      <c r="W28" s="214">
        <v>1</v>
      </c>
    </row>
    <row r="29" spans="1:23" ht="12.75" customHeight="1">
      <c r="A29" s="167"/>
      <c r="B29" s="202"/>
      <c r="C29" s="130"/>
      <c r="D29" s="164"/>
      <c r="E29" s="160"/>
      <c r="F29" s="53"/>
      <c r="G29" s="33" t="s">
        <v>157</v>
      </c>
      <c r="H29" s="33"/>
      <c r="I29" s="34"/>
      <c r="J29" s="180"/>
      <c r="K29" s="179"/>
      <c r="L29" s="5"/>
      <c r="M29" s="167"/>
      <c r="N29" s="202"/>
      <c r="O29" s="130"/>
      <c r="P29" s="164"/>
      <c r="Q29" s="160"/>
      <c r="R29" s="53"/>
      <c r="S29" s="33"/>
      <c r="T29" s="33"/>
      <c r="U29" s="34"/>
      <c r="V29" s="180"/>
      <c r="W29" s="179"/>
    </row>
    <row r="30" spans="1:23" ht="12.75" customHeight="1">
      <c r="A30" s="167">
        <v>4</v>
      </c>
      <c r="B30" s="209" t="str">
        <f>VLOOKUP(A30,'пр.взвешивания'!B6:C39,2,FALSE)</f>
        <v>КОНКИНА Анастасия Александровна</v>
      </c>
      <c r="C30" s="135" t="str">
        <f>VLOOKUP(A30,'пр.взвешивания'!B6:Q41,3,FALSE)</f>
        <v>01.12.93 кмс</v>
      </c>
      <c r="D30" s="163" t="str">
        <f>VLOOKUP(A30,'пр.взвешивания'!B6:R41,4,FALSE)</f>
        <v>ПФО</v>
      </c>
      <c r="E30" s="161" t="str">
        <f>VLOOKUP(A30,'пр.взвешивания'!B1:H41,5,FALSE)</f>
        <v>Самарская Самара ВС</v>
      </c>
      <c r="F30" s="51">
        <v>0</v>
      </c>
      <c r="G30" s="36"/>
      <c r="H30" s="37">
        <v>4</v>
      </c>
      <c r="I30" s="35">
        <v>0</v>
      </c>
      <c r="J30" s="180">
        <f>SUM(F30:I30)</f>
        <v>4</v>
      </c>
      <c r="K30" s="179">
        <v>3</v>
      </c>
      <c r="L30" s="5"/>
      <c r="M30" s="167">
        <v>13</v>
      </c>
      <c r="N30" s="209" t="str">
        <f>VLOOKUP(M30,'пр.взвешивания'!B24:C57,2,FALSE)</f>
        <v>КОНДРАТЕНКО Ольга Сергеевна</v>
      </c>
      <c r="O30" s="135" t="str">
        <f>VLOOKUP(M30,'пр.взвешивания'!B24:Q59,3,FALSE)</f>
        <v>22.11.93 КМС</v>
      </c>
      <c r="P30" s="163" t="str">
        <f>VLOOKUP(M30,'пр.взвешивания'!B24:R59,4,FALSE)</f>
        <v>МОС</v>
      </c>
      <c r="Q30" s="161" t="str">
        <f>VLOOKUP(M30,'пр.взвешивания'!B19:H59,5,FALSE)</f>
        <v>Москва С-70 Д </v>
      </c>
      <c r="R30" s="51">
        <v>1</v>
      </c>
      <c r="S30" s="36"/>
      <c r="T30" s="37">
        <v>3</v>
      </c>
      <c r="U30" s="35">
        <v>4</v>
      </c>
      <c r="V30" s="180">
        <f>SUM(R30:U30)</f>
        <v>8</v>
      </c>
      <c r="W30" s="179">
        <v>2</v>
      </c>
    </row>
    <row r="31" spans="1:23" ht="12.75" customHeight="1">
      <c r="A31" s="167"/>
      <c r="B31" s="202"/>
      <c r="C31" s="130"/>
      <c r="D31" s="164"/>
      <c r="E31" s="160"/>
      <c r="F31" s="54"/>
      <c r="G31" s="39"/>
      <c r="H31" s="40"/>
      <c r="I31" s="38"/>
      <c r="J31" s="180"/>
      <c r="K31" s="179"/>
      <c r="L31" s="5"/>
      <c r="M31" s="167"/>
      <c r="N31" s="202"/>
      <c r="O31" s="130"/>
      <c r="P31" s="164"/>
      <c r="Q31" s="160"/>
      <c r="R31" s="54"/>
      <c r="S31" s="39"/>
      <c r="T31" s="40"/>
      <c r="U31" s="38" t="s">
        <v>158</v>
      </c>
      <c r="V31" s="180"/>
      <c r="W31" s="179"/>
    </row>
    <row r="32" spans="1:23" ht="12.75" customHeight="1">
      <c r="A32" s="167">
        <v>5</v>
      </c>
      <c r="B32" s="209" t="str">
        <f>VLOOKUP(A32,'пр.взвешивания'!B6:C40,2,FALSE)</f>
        <v>КУЛИКОВА Татьяна Сергеевна</v>
      </c>
      <c r="C32" s="135" t="str">
        <f>VLOOKUP(A32,'пр.взвешивания'!B6:Q43,3,FALSE)</f>
        <v>22.03.91 КМС</v>
      </c>
      <c r="D32" s="163" t="str">
        <f>VLOOKUP(A32,'пр.взвешивания'!B6:R43,4,FALSE)</f>
        <v>МОС</v>
      </c>
      <c r="E32" s="161" t="str">
        <f>VLOOKUP(A32,'пр.взвешивания'!B1:H43,5,FALSE)</f>
        <v>Москва С-70 Д </v>
      </c>
      <c r="F32" s="51">
        <v>0</v>
      </c>
      <c r="G32" s="37">
        <v>0</v>
      </c>
      <c r="H32" s="36"/>
      <c r="I32" s="35">
        <v>0</v>
      </c>
      <c r="J32" s="180">
        <f>SUM(F32:I32)</f>
        <v>0</v>
      </c>
      <c r="K32" s="179">
        <v>4</v>
      </c>
      <c r="L32" s="5"/>
      <c r="M32" s="167">
        <v>12</v>
      </c>
      <c r="N32" s="209" t="str">
        <f>VLOOKUP(M32,'пр.взвешивания'!B24:C58,2,FALSE)</f>
        <v>КУЛЬМАМЕТОВА Алия Хакимчановна</v>
      </c>
      <c r="O32" s="135" t="str">
        <f>VLOOKUP(M32,'пр.взвешивания'!B24:Q61,3,FALSE)</f>
        <v>04.04.91 мс</v>
      </c>
      <c r="P32" s="163" t="str">
        <f>VLOOKUP(M32,'пр.взвешивания'!B24:R61,4,FALSE)</f>
        <v>УФО</v>
      </c>
      <c r="Q32" s="161" t="str">
        <f>VLOOKUP(M32,'пр.взвешивания'!B19:H61,5,FALSE)</f>
        <v> Свердловская Н.Тагил ПР</v>
      </c>
      <c r="R32" s="51">
        <v>0</v>
      </c>
      <c r="S32" s="37">
        <v>1</v>
      </c>
      <c r="T32" s="36"/>
      <c r="U32" s="35">
        <v>3</v>
      </c>
      <c r="V32" s="180">
        <f>SUM(R32:U32)</f>
        <v>4</v>
      </c>
      <c r="W32" s="179">
        <v>3</v>
      </c>
    </row>
    <row r="33" spans="1:23" ht="12.75" customHeight="1">
      <c r="A33" s="167"/>
      <c r="B33" s="236"/>
      <c r="C33" s="129"/>
      <c r="D33" s="165"/>
      <c r="E33" s="166"/>
      <c r="F33" s="54"/>
      <c r="G33" s="40"/>
      <c r="H33" s="39"/>
      <c r="I33" s="38"/>
      <c r="J33" s="180"/>
      <c r="K33" s="179"/>
      <c r="L33" s="5"/>
      <c r="M33" s="167"/>
      <c r="N33" s="236"/>
      <c r="O33" s="129"/>
      <c r="P33" s="165"/>
      <c r="Q33" s="166"/>
      <c r="R33" s="54"/>
      <c r="S33" s="40"/>
      <c r="T33" s="39"/>
      <c r="U33" s="38"/>
      <c r="V33" s="180"/>
      <c r="W33" s="179"/>
    </row>
    <row r="34" spans="1:23" ht="12.75" customHeight="1" thickBot="1">
      <c r="A34" s="167">
        <v>1</v>
      </c>
      <c r="B34" s="209" t="str">
        <f>VLOOKUP(A34,'пр.взвешивания'!B1:C42,2,FALSE)</f>
        <v>БЕРЕЖНАЯ Ксения Сергеевна</v>
      </c>
      <c r="C34" s="135" t="str">
        <f>VLOOKUP(B34,'пр.взвешивания'!C1:D42,2,FALSE)</f>
        <v>23.12.91 МС</v>
      </c>
      <c r="D34" s="163" t="str">
        <f>VLOOKUP(C34,'пр.взвешивания'!D1:E42,2,FALSE)</f>
        <v>СФО</v>
      </c>
      <c r="E34" s="161" t="str">
        <f>VLOOKUP(D34,'пр.взвешивания'!E1:F42,2,FALSE)</f>
        <v>Кемеровская Юрга МО</v>
      </c>
      <c r="F34" s="55">
        <v>0</v>
      </c>
      <c r="G34" s="43">
        <v>4</v>
      </c>
      <c r="H34" s="43">
        <v>3</v>
      </c>
      <c r="I34" s="44"/>
      <c r="J34" s="180">
        <f>SUM(F34:I34)</f>
        <v>7</v>
      </c>
      <c r="K34" s="150">
        <v>2</v>
      </c>
      <c r="L34" s="5"/>
      <c r="M34" s="167">
        <v>11</v>
      </c>
      <c r="N34" s="209" t="str">
        <f>VLOOKUP(M34,'пр.взвешивания'!B3:C63,2,FALSE)</f>
        <v>МИХАЙЛЫЧЕВА Мария Александровна</v>
      </c>
      <c r="O34" s="135" t="str">
        <f>VLOOKUP(N34,'пр.взвешивания'!C3:D63,2,FALSE)</f>
        <v>02.06.92 мс</v>
      </c>
      <c r="P34" s="163" t="str">
        <f>VLOOKUP(O34,'пр.взвешивания'!D3:E63,2,FALSE)</f>
        <v>ПФО</v>
      </c>
      <c r="Q34" s="161" t="str">
        <f>VLOOKUP(P34,'пр.взвешивания'!E3:F63,2,FALSE)</f>
        <v>Пермский Березники МО</v>
      </c>
      <c r="R34" s="55">
        <v>0</v>
      </c>
      <c r="S34" s="43">
        <v>0</v>
      </c>
      <c r="T34" s="43">
        <v>0</v>
      </c>
      <c r="U34" s="44"/>
      <c r="V34" s="180">
        <f>SUM(R34:U34)</f>
        <v>0</v>
      </c>
      <c r="W34" s="150">
        <v>4</v>
      </c>
    </row>
    <row r="35" spans="1:48" ht="12.75" customHeight="1" thickBot="1">
      <c r="A35" s="212"/>
      <c r="B35" s="210"/>
      <c r="C35" s="235"/>
      <c r="D35" s="127"/>
      <c r="E35" s="162"/>
      <c r="F35" s="56"/>
      <c r="G35" s="46" t="s">
        <v>155</v>
      </c>
      <c r="H35" s="46"/>
      <c r="I35" s="57"/>
      <c r="J35" s="181"/>
      <c r="K35" s="151"/>
      <c r="L35" s="5"/>
      <c r="M35" s="212"/>
      <c r="N35" s="210"/>
      <c r="O35" s="235"/>
      <c r="P35" s="127"/>
      <c r="Q35" s="162"/>
      <c r="R35" s="56"/>
      <c r="S35" s="46"/>
      <c r="T35" s="46"/>
      <c r="U35" s="57"/>
      <c r="V35" s="181"/>
      <c r="W35" s="151"/>
      <c r="AL35" s="5"/>
      <c r="AM35" s="27" t="s">
        <v>25</v>
      </c>
      <c r="AN35" s="27"/>
      <c r="AO35" s="27"/>
      <c r="AP35" s="27"/>
      <c r="AQ35" s="182" t="s">
        <v>26</v>
      </c>
      <c r="AR35" s="182"/>
      <c r="AS35" s="182"/>
      <c r="AT35" s="5"/>
      <c r="AU35" s="5"/>
      <c r="AV35" s="5"/>
    </row>
    <row r="36" spans="1:48" ht="12.75" customHeight="1" thickBot="1">
      <c r="A36" s="16" t="s">
        <v>59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6" t="s">
        <v>61</v>
      </c>
      <c r="N36" s="5"/>
      <c r="O36" s="5"/>
      <c r="P36" s="5"/>
      <c r="Q36" s="5"/>
      <c r="R36" s="5"/>
      <c r="S36" s="123"/>
      <c r="T36" s="123"/>
      <c r="U36" s="123"/>
      <c r="V36" s="123"/>
      <c r="W36" s="123"/>
      <c r="AL36" s="206"/>
      <c r="AM36" s="184" t="e">
        <f>VLOOKUP(AL36,'пр.взвешивания'!B6:P39,2,FALSE)</f>
        <v>#N/A</v>
      </c>
      <c r="AN36" s="184" t="e">
        <f>VLOOKUP(AL36,'пр.взвешивания'!B6:Q59,3,FALSE)</f>
        <v>#N/A</v>
      </c>
      <c r="AO36" s="185" t="e">
        <f>VLOOKUP(AL36,'пр.взвешивания'!B6:R59,4,FALSE)</f>
        <v>#N/A</v>
      </c>
      <c r="AP36" s="154" t="e">
        <f>VLOOKUP(AL36,'пр.взвешивания'!B1:H59,5,FALSE)</f>
        <v>#N/A</v>
      </c>
      <c r="AQ36" s="5"/>
      <c r="AR36" s="5"/>
      <c r="AS36" s="5"/>
      <c r="AT36" s="5"/>
      <c r="AU36" s="5"/>
      <c r="AV36" s="5"/>
    </row>
    <row r="37" spans="1:48" ht="12.75" customHeight="1">
      <c r="A37" s="173">
        <v>7</v>
      </c>
      <c r="B37" s="207" t="str">
        <f>VLOOKUP(A37,'пр.взвешивания'!B6:C39,2,FALSE)</f>
        <v>КОНДРАТЬЕВА Олеся Викторовна</v>
      </c>
      <c r="C37" s="207" t="str">
        <f>VLOOKUP(A37,'пр.взвешивания'!B6:Q50,3,FALSE)</f>
        <v>04.12.83 мсмк</v>
      </c>
      <c r="D37" s="177" t="str">
        <f>VLOOKUP(A37,'пр.взвешивания'!B6:R50,4,FALSE)</f>
        <v>СФО</v>
      </c>
      <c r="E37" s="159" t="str">
        <f>VLOOKUP(A37,'пр.взвешивания'!B1:H50,5,FALSE)</f>
        <v>Иркутская Ангарск Россспорт</v>
      </c>
      <c r="F37" s="52"/>
      <c r="G37" s="30">
        <v>3</v>
      </c>
      <c r="H37" s="30">
        <v>4</v>
      </c>
      <c r="I37" s="31">
        <v>3</v>
      </c>
      <c r="J37" s="190">
        <f>SUM(F37:I37)</f>
        <v>10</v>
      </c>
      <c r="K37" s="190">
        <v>1</v>
      </c>
      <c r="L37" s="5"/>
      <c r="M37" s="173">
        <v>15</v>
      </c>
      <c r="N37" s="207" t="str">
        <f>VLOOKUP(M37,'пр.взвешивания'!B24:C57,2,FALSE)</f>
        <v>КАБУЛОВА София Назимовна</v>
      </c>
      <c r="O37" s="207" t="str">
        <f>VLOOKUP(M37,'пр.взвешивания'!B24:Q68,3,FALSE)</f>
        <v>29.05.89 кмс</v>
      </c>
      <c r="P37" s="177" t="str">
        <f>VLOOKUP(M37,'пр.взвешивания'!B24:R68,4,FALSE)</f>
        <v>С.П.</v>
      </c>
      <c r="Q37" s="159" t="str">
        <f>VLOOKUP(M37,'пр.взвешивания'!B19:H68,5,FALSE)</f>
        <v>С.Петербург ВС</v>
      </c>
      <c r="R37" s="52"/>
      <c r="S37" s="30">
        <v>1</v>
      </c>
      <c r="T37" s="30">
        <v>3</v>
      </c>
      <c r="U37" s="31">
        <v>3</v>
      </c>
      <c r="V37" s="190">
        <f>SUM(R37:U37)</f>
        <v>7</v>
      </c>
      <c r="W37" s="190">
        <v>2</v>
      </c>
      <c r="AL37" s="132"/>
      <c r="AM37" s="131"/>
      <c r="AN37" s="131"/>
      <c r="AO37" s="186"/>
      <c r="AP37" s="155"/>
      <c r="AQ37" s="59"/>
      <c r="AR37" s="5"/>
      <c r="AS37" s="5"/>
      <c r="AT37" s="5"/>
      <c r="AU37" s="5"/>
      <c r="AV37" s="5"/>
    </row>
    <row r="38" spans="1:48" ht="12.75" customHeight="1" thickBot="1">
      <c r="A38" s="213"/>
      <c r="B38" s="208"/>
      <c r="C38" s="208"/>
      <c r="D38" s="164"/>
      <c r="E38" s="160"/>
      <c r="F38" s="53"/>
      <c r="G38" s="33"/>
      <c r="H38" s="33" t="s">
        <v>156</v>
      </c>
      <c r="I38" s="34"/>
      <c r="J38" s="191"/>
      <c r="K38" s="191"/>
      <c r="L38" s="5"/>
      <c r="M38" s="213"/>
      <c r="N38" s="208"/>
      <c r="O38" s="208"/>
      <c r="P38" s="164"/>
      <c r="Q38" s="160"/>
      <c r="R38" s="53"/>
      <c r="S38" s="33"/>
      <c r="T38" s="33"/>
      <c r="U38" s="34"/>
      <c r="V38" s="191"/>
      <c r="W38" s="191"/>
      <c r="AL38" s="132"/>
      <c r="AM38" s="134" t="e">
        <f>VLOOKUP(AL38,'пр.взвешивания'!B6:P39,2,FALSE)</f>
        <v>#N/A</v>
      </c>
      <c r="AN38" s="134" t="e">
        <f>VLOOKUP(AL38,'пр.взвешивания'!B6:Q61,3,FALSE)</f>
        <v>#N/A</v>
      </c>
      <c r="AO38" s="187" t="e">
        <f>VLOOKUP(AL38,'пр.взвешивания'!B6:R61,4,FALSE)</f>
        <v>#N/A</v>
      </c>
      <c r="AP38" s="156" t="e">
        <f>VLOOKUP(AL38,'пр.взвешивания'!B1:H61,5,FALSE)</f>
        <v>#N/A</v>
      </c>
      <c r="AQ38" s="80"/>
      <c r="AR38" s="22"/>
      <c r="AS38" s="23"/>
      <c r="AT38" s="5"/>
      <c r="AU38" s="5"/>
      <c r="AV38" s="5"/>
    </row>
    <row r="39" spans="1:48" ht="12.75" customHeight="1" thickBot="1">
      <c r="A39" s="167">
        <v>8</v>
      </c>
      <c r="B39" s="134" t="str">
        <f>VLOOKUP(A39,'пр.взвешивания'!B8:C39,2,FALSE)</f>
        <v>КУРДЯЕВА Мария Александровна</v>
      </c>
      <c r="C39" s="134" t="str">
        <f>VLOOKUP(A39,'пр.взвешивания'!B6:Q52,3,FALSE)</f>
        <v>04.05.90 мс</v>
      </c>
      <c r="D39" s="163" t="str">
        <f>VLOOKUP(A39,'пр.взвешивания'!B6:R52,4,FALSE)</f>
        <v>ПФО</v>
      </c>
      <c r="E39" s="161" t="str">
        <f>VLOOKUP(A39,'пр.взвешивания'!B1:H52,5,FALSE)</f>
        <v>Саратовская Балаково ПР</v>
      </c>
      <c r="F39" s="51">
        <v>0</v>
      </c>
      <c r="G39" s="36"/>
      <c r="H39" s="37">
        <v>4</v>
      </c>
      <c r="I39" s="35">
        <v>0</v>
      </c>
      <c r="J39" s="180">
        <f>SUM(F39:I39)</f>
        <v>4</v>
      </c>
      <c r="K39" s="179">
        <v>3</v>
      </c>
      <c r="L39" s="5"/>
      <c r="M39" s="167">
        <v>16</v>
      </c>
      <c r="N39" s="134" t="str">
        <f>VLOOKUP(M39,'пр.взвешивания'!B26:C57,2,FALSE)</f>
        <v>ДЕГТЯРЕВА Алена Александровна</v>
      </c>
      <c r="O39" s="134" t="str">
        <f>VLOOKUP(M39,'пр.взвешивания'!B24:Q70,3,FALSE)</f>
        <v>09.05.86 мс</v>
      </c>
      <c r="P39" s="163" t="str">
        <f>VLOOKUP(M39,'пр.взвешивания'!B24:R70,4,FALSE)</f>
        <v>ПФО</v>
      </c>
      <c r="Q39" s="161" t="str">
        <f>VLOOKUP(M39,'пр.взвешивания'!B19:H70,5,FALSE)</f>
        <v>Татарстан Казань  ПР</v>
      </c>
      <c r="R39" s="51">
        <v>3</v>
      </c>
      <c r="S39" s="36"/>
      <c r="T39" s="37">
        <v>3</v>
      </c>
      <c r="U39" s="35">
        <v>4</v>
      </c>
      <c r="V39" s="180">
        <f>SUM(R39:U39)</f>
        <v>10</v>
      </c>
      <c r="W39" s="179">
        <v>1</v>
      </c>
      <c r="AL39" s="133"/>
      <c r="AM39" s="128"/>
      <c r="AN39" s="128"/>
      <c r="AO39" s="188"/>
      <c r="AP39" s="157"/>
      <c r="AQ39" s="5"/>
      <c r="AR39" s="24"/>
      <c r="AS39" s="24"/>
      <c r="AT39" s="59"/>
      <c r="AU39" s="5"/>
      <c r="AV39" s="5"/>
    </row>
    <row r="40" spans="1:48" ht="12.75" customHeight="1">
      <c r="A40" s="167"/>
      <c r="B40" s="131"/>
      <c r="C40" s="131"/>
      <c r="D40" s="164"/>
      <c r="E40" s="160"/>
      <c r="F40" s="54"/>
      <c r="G40" s="39"/>
      <c r="H40" s="40"/>
      <c r="I40" s="38"/>
      <c r="J40" s="180"/>
      <c r="K40" s="179"/>
      <c r="L40" s="5"/>
      <c r="M40" s="167"/>
      <c r="N40" s="131"/>
      <c r="O40" s="131"/>
      <c r="P40" s="164"/>
      <c r="Q40" s="160"/>
      <c r="R40" s="54"/>
      <c r="S40" s="39"/>
      <c r="T40" s="40"/>
      <c r="U40" s="38" t="s">
        <v>159</v>
      </c>
      <c r="V40" s="180"/>
      <c r="W40" s="179"/>
      <c r="AL40" s="99"/>
      <c r="AM40" s="100"/>
      <c r="AN40" s="100"/>
      <c r="AO40" s="82"/>
      <c r="AP40" s="83"/>
      <c r="AQ40" s="5"/>
      <c r="AR40" s="24"/>
      <c r="AS40" s="24"/>
      <c r="AT40" s="101"/>
      <c r="AU40" s="5"/>
      <c r="AV40" s="5"/>
    </row>
    <row r="41" spans="1:48" ht="12.75" customHeight="1" thickBot="1">
      <c r="A41" s="183">
        <v>9</v>
      </c>
      <c r="B41" s="146" t="str">
        <f>VLOOKUP(A41,'пр.взвешивания'!B10:C40,2,FALSE)</f>
        <v>МАМЕДОВА Фируза Мехти кызы</v>
      </c>
      <c r="C41" s="146" t="str">
        <f>VLOOKUP(A41,'пр.взвешивания'!B6:Q54,3,FALSE)</f>
        <v>11.03.92 кмс</v>
      </c>
      <c r="D41" s="163" t="str">
        <f>VLOOKUP(A41,'пр.взвешивания'!B6:R54,4,FALSE)</f>
        <v>ЦФО</v>
      </c>
      <c r="E41" s="161" t="str">
        <f>VLOOKUP(A41,'пр.взвешивания'!B1:H54,5,FALSE)</f>
        <v>Владимирская Ковров Д</v>
      </c>
      <c r="F41" s="51">
        <v>0</v>
      </c>
      <c r="G41" s="37">
        <v>0</v>
      </c>
      <c r="H41" s="36"/>
      <c r="I41" s="35">
        <v>0</v>
      </c>
      <c r="J41" s="180">
        <f>SUM(F41:I41)</f>
        <v>0</v>
      </c>
      <c r="K41" s="179">
        <v>4</v>
      </c>
      <c r="L41" s="5"/>
      <c r="M41" s="183">
        <v>17</v>
      </c>
      <c r="N41" s="146" t="str">
        <f>VLOOKUP(M41,'пр.взвешивания'!B28:C58,2,FALSE)</f>
        <v>ВЛАСОВА Олеся Сергеевна</v>
      </c>
      <c r="O41" s="146" t="str">
        <f>VLOOKUP(M41,'пр.взвешивания'!B24:Q72,3,FALSE)</f>
        <v>14.02.90 МС</v>
      </c>
      <c r="P41" s="163" t="str">
        <f>VLOOKUP(M41,'пр.взвешивания'!B24:R72,4,FALSE)</f>
        <v>СФО</v>
      </c>
      <c r="Q41" s="161" t="str">
        <f>VLOOKUP(M41,'пр.взвешивания'!B19:H72,5,FALSE)</f>
        <v>Иркутская Ангарск Россспорт</v>
      </c>
      <c r="R41" s="51">
        <v>1</v>
      </c>
      <c r="S41" s="37">
        <v>0</v>
      </c>
      <c r="T41" s="36"/>
      <c r="U41" s="35">
        <v>4</v>
      </c>
      <c r="V41" s="180">
        <f>SUM(R41:U41)</f>
        <v>5</v>
      </c>
      <c r="W41" s="179">
        <v>3</v>
      </c>
      <c r="AL41" s="174"/>
      <c r="AM41" s="146" t="e">
        <f>VLOOKUP(AL41,'пр.взвешивания'!B6:P40,2,FALSE)</f>
        <v>#N/A</v>
      </c>
      <c r="AN41" s="146" t="e">
        <f>VLOOKUP(AL41,'пр.взвешивания'!B6:Q63,3,FALSE)</f>
        <v>#N/A</v>
      </c>
      <c r="AO41" s="189" t="e">
        <f>VLOOKUP(AL41,'пр.взвешивания'!B6:R63,4,FALSE)</f>
        <v>#N/A</v>
      </c>
      <c r="AP41" s="158" t="e">
        <f>VLOOKUP(AL41,'пр.взвешивания'!B1:H63,5,FALSE)</f>
        <v>#N/A</v>
      </c>
      <c r="AQ41" s="5"/>
      <c r="AR41" s="24"/>
      <c r="AS41" s="24"/>
      <c r="AT41" s="80"/>
      <c r="AU41" s="5"/>
      <c r="AV41" s="5"/>
    </row>
    <row r="42" spans="1:48" ht="12.75" customHeight="1">
      <c r="A42" s="132"/>
      <c r="B42" s="131"/>
      <c r="C42" s="131"/>
      <c r="D42" s="164"/>
      <c r="E42" s="160"/>
      <c r="F42" s="54"/>
      <c r="G42" s="40"/>
      <c r="H42" s="39"/>
      <c r="I42" s="38"/>
      <c r="J42" s="180"/>
      <c r="K42" s="179"/>
      <c r="L42" s="5"/>
      <c r="M42" s="132"/>
      <c r="N42" s="131"/>
      <c r="O42" s="131"/>
      <c r="P42" s="164"/>
      <c r="Q42" s="160"/>
      <c r="R42" s="54"/>
      <c r="S42" s="40"/>
      <c r="T42" s="39"/>
      <c r="U42" s="38" t="s">
        <v>160</v>
      </c>
      <c r="V42" s="180"/>
      <c r="W42" s="179"/>
      <c r="AL42" s="213"/>
      <c r="AM42" s="131"/>
      <c r="AN42" s="131"/>
      <c r="AO42" s="186"/>
      <c r="AP42" s="155"/>
      <c r="AQ42" s="59"/>
      <c r="AR42" s="25"/>
      <c r="AS42" s="26"/>
      <c r="AT42" s="5"/>
      <c r="AU42" s="5"/>
      <c r="AV42" s="5"/>
    </row>
    <row r="43" spans="1:48" ht="12.75" customHeight="1" thickBot="1">
      <c r="A43" s="132">
        <v>6</v>
      </c>
      <c r="B43" s="134" t="str">
        <f>VLOOKUP(A43,'пр.взвешивания'!B12:C42,2,FALSE)</f>
        <v>АМАЕВА Алёна Ильгизовна</v>
      </c>
      <c r="C43" s="134" t="str">
        <f>VLOOKUP(A43,'пр.взвешивания'!B6:Q56,3,FALSE)</f>
        <v>16.05.90 кмс</v>
      </c>
      <c r="D43" s="163" t="str">
        <f>VLOOKUP(A43,'пр.взвешивания'!B6:R56,4,FALSE)</f>
        <v>ПФО</v>
      </c>
      <c r="E43" s="161" t="str">
        <f>VLOOKUP(A43,'пр.взвешивания'!B1:H56,5,FALSE)</f>
        <v>Пермский край  Пермь МО</v>
      </c>
      <c r="F43" s="55">
        <v>1</v>
      </c>
      <c r="G43" s="43">
        <v>3</v>
      </c>
      <c r="H43" s="43">
        <v>4</v>
      </c>
      <c r="I43" s="44"/>
      <c r="J43" s="180">
        <f>SUM(F43:I43)</f>
        <v>8</v>
      </c>
      <c r="K43" s="150">
        <v>2</v>
      </c>
      <c r="L43" s="5"/>
      <c r="M43" s="132">
        <v>14</v>
      </c>
      <c r="N43" s="134" t="str">
        <f>VLOOKUP(M43,'пр.взвешивания'!B30:C60,2,FALSE)</f>
        <v>ЗОТОВА Мария Михайловна</v>
      </c>
      <c r="O43" s="134" t="str">
        <f>VLOOKUP(M43,'пр.взвешивания'!B24:Q74,3,FALSE)</f>
        <v>10.11.92 мс</v>
      </c>
      <c r="P43" s="163" t="str">
        <f>VLOOKUP(M43,'пр.взвешивания'!B24:R74,4,FALSE)</f>
        <v>ДВФО</v>
      </c>
      <c r="Q43" s="161" t="str">
        <f>VLOOKUP(M43,'пр.взвешивания'!B19:H74,5,FALSE)</f>
        <v>Приморский Владивосток УФК и С</v>
      </c>
      <c r="R43" s="55">
        <v>0</v>
      </c>
      <c r="S43" s="43">
        <v>0</v>
      </c>
      <c r="T43" s="43">
        <v>0</v>
      </c>
      <c r="U43" s="44"/>
      <c r="V43" s="180">
        <f>SUM(R43:U43)</f>
        <v>0</v>
      </c>
      <c r="W43" s="150">
        <v>4</v>
      </c>
      <c r="AL43" s="132"/>
      <c r="AM43" s="134" t="e">
        <f>VLOOKUP(AL43,'пр.взвешивания'!B6:P42,2,FALSE)</f>
        <v>#N/A</v>
      </c>
      <c r="AN43" s="134" t="e">
        <f>VLOOKUP(AL43,'пр.взвешивания'!B6:Q65,3,FALSE)</f>
        <v>#N/A</v>
      </c>
      <c r="AO43" s="187" t="e">
        <f>VLOOKUP(AL43,'пр.взвешивания'!B6:R65,4,FALSE)</f>
        <v>#N/A</v>
      </c>
      <c r="AP43" s="156" t="e">
        <f>VLOOKUP(AL43,'пр.взвешивания'!B1:H65,5,FALSE)</f>
        <v>#N/A</v>
      </c>
      <c r="AQ43" s="80"/>
      <c r="AR43" s="5"/>
      <c r="AS43" s="5"/>
      <c r="AT43" s="5"/>
      <c r="AU43" s="5"/>
      <c r="AV43" s="5"/>
    </row>
    <row r="44" spans="1:48" ht="12.75" customHeight="1" thickBot="1">
      <c r="A44" s="133"/>
      <c r="B44" s="128"/>
      <c r="C44" s="128"/>
      <c r="D44" s="127"/>
      <c r="E44" s="162"/>
      <c r="F44" s="56"/>
      <c r="G44" s="46"/>
      <c r="H44" s="46"/>
      <c r="I44" s="57"/>
      <c r="J44" s="181"/>
      <c r="K44" s="151"/>
      <c r="L44" s="5"/>
      <c r="M44" s="133"/>
      <c r="N44" s="128"/>
      <c r="O44" s="128"/>
      <c r="P44" s="127"/>
      <c r="Q44" s="162"/>
      <c r="R44" s="56"/>
      <c r="S44" s="46"/>
      <c r="T44" s="46"/>
      <c r="U44" s="57"/>
      <c r="V44" s="181"/>
      <c r="W44" s="151"/>
      <c r="AL44" s="133"/>
      <c r="AM44" s="128"/>
      <c r="AN44" s="128"/>
      <c r="AO44" s="188"/>
      <c r="AP44" s="157"/>
      <c r="AQ44" s="5"/>
      <c r="AR44" s="5"/>
      <c r="AS44" s="5"/>
      <c r="AT44" s="5"/>
      <c r="AU44" s="5"/>
      <c r="AV44" s="5"/>
    </row>
    <row r="45" spans="1:48" ht="12.75" customHeight="1">
      <c r="A45" s="5"/>
      <c r="B45" s="5"/>
      <c r="C45" s="5"/>
      <c r="D45" s="5"/>
      <c r="E45" s="5"/>
      <c r="F45" s="5"/>
      <c r="H45" s="116"/>
      <c r="S45" s="116"/>
      <c r="W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2.75" customHeight="1">
      <c r="A46" s="60" t="str">
        <f>HYPERLINK('[3]реквизиты'!$A$6)</f>
        <v>Гл. судья, судья МК</v>
      </c>
      <c r="B46" s="61"/>
      <c r="C46" s="61"/>
      <c r="D46" s="64"/>
      <c r="E46" s="118" t="str">
        <f>'[3]реквизиты'!$G$7</f>
        <v>О.Р. Перминов</v>
      </c>
      <c r="F46" s="79"/>
      <c r="G46" s="118"/>
      <c r="H46" s="62" t="str">
        <f>'[3]реквизиты'!$G$8</f>
        <v>/г.Н.Тагил/</v>
      </c>
      <c r="M46" s="60" t="str">
        <f>HYPERLINK('[2]реквизиты'!$A$22)</f>
        <v>Гл. секретарь, судья МК</v>
      </c>
      <c r="R46" s="118" t="str">
        <f>'[3]реквизиты'!$G$9</f>
        <v>Н.Ю.Глушкова</v>
      </c>
      <c r="S46" s="117"/>
      <c r="V46" s="62" t="str">
        <f>'[3]реквизиты'!$G$10</f>
        <v>/г. Рязань/</v>
      </c>
      <c r="W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6" ht="21" thickBot="1">
      <c r="A47" s="232" t="s">
        <v>39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AL47" s="28"/>
      <c r="AS47" s="153" t="str">
        <f>'[3]реквизиты'!$G$7</f>
        <v>О.Р. Перминов</v>
      </c>
      <c r="AT47" s="153"/>
    </row>
    <row r="48" spans="1:46" ht="30" customHeight="1" thickBot="1">
      <c r="A48" s="58"/>
      <c r="B48" s="233" t="s">
        <v>37</v>
      </c>
      <c r="C48" s="234"/>
      <c r="D48" s="234"/>
      <c r="E48" s="234"/>
      <c r="F48" s="234"/>
      <c r="G48" s="234"/>
      <c r="H48" s="234"/>
      <c r="I48" s="234"/>
      <c r="J48" s="81"/>
      <c r="K48" s="192" t="str">
        <f>HYPERLINK('[3]реквизиты'!$A$2)</f>
        <v>Кубок России по САМБО среди женщин</v>
      </c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4"/>
      <c r="AL48" s="13"/>
      <c r="AM48" s="60" t="str">
        <f>HYPERLINK('[3]реквизиты'!$A$6)</f>
        <v>Гл. судья, судья МК</v>
      </c>
      <c r="AN48" s="61"/>
      <c r="AO48" s="78"/>
      <c r="AP48" s="78"/>
      <c r="AQ48" s="64"/>
      <c r="AR48" s="79"/>
      <c r="AS48" s="153"/>
      <c r="AT48" s="153"/>
    </row>
    <row r="49" spans="1:46" ht="28.5" customHeight="1" thickBot="1">
      <c r="A49" s="113"/>
      <c r="B49" s="145" t="str">
        <f>HYPERLINK('[3]реквизиты'!$A$3)</f>
        <v>26 - 30 ноября 2012 г. г.Кстово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11"/>
      <c r="M49" s="112"/>
      <c r="N49" s="3"/>
      <c r="R49" s="237" t="str">
        <f>'пр.взвешивания'!E3</f>
        <v>в.к.  60   кг.</v>
      </c>
      <c r="S49" s="238"/>
      <c r="T49" s="238"/>
      <c r="U49" s="238"/>
      <c r="V49" s="238"/>
      <c r="W49" s="239"/>
      <c r="AL49" s="13"/>
      <c r="AM49" s="61"/>
      <c r="AN49" s="61"/>
      <c r="AO49" s="78"/>
      <c r="AP49" s="78"/>
      <c r="AQ49" s="64"/>
      <c r="AR49" s="79"/>
      <c r="AS49" s="62" t="str">
        <f>'[3]реквизиты'!$G$8</f>
        <v>/г.Н.Тагил/</v>
      </c>
      <c r="AT49" s="49"/>
    </row>
    <row r="50" spans="1:46" ht="24.75" customHeight="1" thickBot="1">
      <c r="A50" s="114" t="s">
        <v>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5"/>
      <c r="M50" s="114" t="s">
        <v>8</v>
      </c>
      <c r="AL50" s="13"/>
      <c r="AM50" s="61"/>
      <c r="AN50" s="61"/>
      <c r="AO50" s="78"/>
      <c r="AP50" s="78"/>
      <c r="AQ50" s="64"/>
      <c r="AR50" s="79"/>
      <c r="AS50" s="62"/>
      <c r="AT50" s="49"/>
    </row>
    <row r="51" spans="1:46" ht="16.5" customHeight="1" thickBot="1">
      <c r="A51" s="173" t="s">
        <v>0</v>
      </c>
      <c r="B51" s="173" t="s">
        <v>1</v>
      </c>
      <c r="C51" s="173" t="s">
        <v>2</v>
      </c>
      <c r="D51" s="169" t="s">
        <v>22</v>
      </c>
      <c r="E51" s="170"/>
      <c r="F51" s="198" t="s">
        <v>4</v>
      </c>
      <c r="G51" s="199"/>
      <c r="H51" s="199"/>
      <c r="I51" s="200"/>
      <c r="J51" s="173" t="s">
        <v>5</v>
      </c>
      <c r="K51" s="173" t="s">
        <v>6</v>
      </c>
      <c r="L51" s="5"/>
      <c r="M51" s="173" t="s">
        <v>0</v>
      </c>
      <c r="N51" s="173" t="s">
        <v>1</v>
      </c>
      <c r="O51" s="173" t="s">
        <v>2</v>
      </c>
      <c r="P51" s="169" t="s">
        <v>22</v>
      </c>
      <c r="Q51" s="170"/>
      <c r="R51" s="198" t="s">
        <v>4</v>
      </c>
      <c r="S51" s="199"/>
      <c r="T51" s="199"/>
      <c r="U51" s="200"/>
      <c r="V51" s="173" t="s">
        <v>5</v>
      </c>
      <c r="W51" s="173" t="s">
        <v>6</v>
      </c>
      <c r="AL51" s="13"/>
      <c r="AM51" s="9"/>
      <c r="AN51" s="9"/>
      <c r="AO51" s="63"/>
      <c r="AP51" s="63"/>
      <c r="AQ51" s="2"/>
      <c r="AR51" s="64"/>
      <c r="AS51" s="153" t="str">
        <f>'[3]реквизиты'!$G$7</f>
        <v>О.Р. Перминов</v>
      </c>
      <c r="AT51" s="153"/>
    </row>
    <row r="52" spans="1:46" ht="16.5" thickBot="1">
      <c r="A52" s="174"/>
      <c r="B52" s="174"/>
      <c r="C52" s="174"/>
      <c r="D52" s="171"/>
      <c r="E52" s="172"/>
      <c r="F52" s="17">
        <v>1</v>
      </c>
      <c r="G52" s="18">
        <v>2</v>
      </c>
      <c r="H52" s="19">
        <v>3</v>
      </c>
      <c r="I52" s="19">
        <v>4</v>
      </c>
      <c r="J52" s="174"/>
      <c r="K52" s="203"/>
      <c r="L52" s="5"/>
      <c r="M52" s="174"/>
      <c r="N52" s="174"/>
      <c r="O52" s="174"/>
      <c r="P52" s="171"/>
      <c r="Q52" s="172"/>
      <c r="R52" s="17">
        <v>1</v>
      </c>
      <c r="S52" s="18">
        <v>2</v>
      </c>
      <c r="T52" s="19">
        <v>3</v>
      </c>
      <c r="U52" s="19">
        <v>4</v>
      </c>
      <c r="V52" s="174"/>
      <c r="W52" s="203"/>
      <c r="AL52" s="28"/>
      <c r="AM52" s="60" t="str">
        <f>HYPERLINK('[2]реквизиты'!$A$22)</f>
        <v>Гл. секретарь, судья МК</v>
      </c>
      <c r="AN52" s="61"/>
      <c r="AO52" s="78"/>
      <c r="AP52" s="78"/>
      <c r="AQ52" s="64"/>
      <c r="AR52" s="79"/>
      <c r="AS52" s="153"/>
      <c r="AT52" s="153"/>
    </row>
    <row r="53" spans="1:48" ht="12.75" customHeight="1">
      <c r="A53" s="173">
        <v>2</v>
      </c>
      <c r="B53" s="207" t="str">
        <f>VLOOKUP(A53,'пр.взвешивания'!B3:C63,2,FALSE)</f>
        <v>БУРЦЕВА Светлана Викторовна</v>
      </c>
      <c r="C53" s="207" t="str">
        <f>VLOOKUP(A53,'пр.взвешивания'!B3:Q63,3,FALSE)</f>
        <v>14.11.84 мсмк</v>
      </c>
      <c r="D53" s="177" t="str">
        <f>VLOOKUP(A53,'пр.взвешивания'!B3:R63,4,FALSE)</f>
        <v>ПФО</v>
      </c>
      <c r="E53" s="159" t="str">
        <f>VLOOKUP(A53,'пр.взвешивания'!B2:H63,5,FALSE)</f>
        <v>Пермский Березники МО</v>
      </c>
      <c r="F53" s="52"/>
      <c r="G53" s="30">
        <v>0</v>
      </c>
      <c r="H53" s="30">
        <v>1</v>
      </c>
      <c r="I53" s="31">
        <v>3</v>
      </c>
      <c r="J53" s="205">
        <f>SUM(F53:I53)</f>
        <v>4</v>
      </c>
      <c r="K53" s="214">
        <v>3</v>
      </c>
      <c r="L53" s="5"/>
      <c r="M53" s="173">
        <v>10</v>
      </c>
      <c r="N53" s="207" t="str">
        <f>VLOOKUP(M53,'пр.взвешивания'!B3:C63,2,FALSE)</f>
        <v>ШИНКАРЕНКО Анастасия Александровна</v>
      </c>
      <c r="O53" s="207" t="str">
        <f>VLOOKUP(M53,'пр.взвешивания'!B3:Q74,3,FALSE)</f>
        <v>16.12.91 МС</v>
      </c>
      <c r="P53" s="177" t="str">
        <f>VLOOKUP(M53,'пр.взвешивания'!B3:R74,4,FALSE)</f>
        <v>ЦФО</v>
      </c>
      <c r="Q53" s="159" t="str">
        <f>VLOOKUP(M53,'пр.взвешивания'!B2:H74,5,FALSE)</f>
        <v>Московская Можайск Д</v>
      </c>
      <c r="R53" s="52"/>
      <c r="S53" s="30">
        <v>3</v>
      </c>
      <c r="T53" s="30">
        <v>3</v>
      </c>
      <c r="U53" s="31">
        <v>3</v>
      </c>
      <c r="V53" s="190">
        <f>SUM(R53:U53)</f>
        <v>9</v>
      </c>
      <c r="W53" s="190">
        <v>1</v>
      </c>
      <c r="X53" s="5"/>
      <c r="Y53" s="5"/>
      <c r="AL53" s="12"/>
      <c r="AM53" s="12"/>
      <c r="AN53" s="12"/>
      <c r="AO53" s="13"/>
      <c r="AP53" s="13"/>
      <c r="AQ53" s="13"/>
      <c r="AR53" s="13"/>
      <c r="AS53" s="13"/>
      <c r="AT53" s="13"/>
      <c r="AU53" s="5"/>
      <c r="AV53" s="5"/>
    </row>
    <row r="54" spans="1:25" ht="12.75" customHeight="1">
      <c r="A54" s="213"/>
      <c r="B54" s="208"/>
      <c r="C54" s="208"/>
      <c r="D54" s="164"/>
      <c r="E54" s="160"/>
      <c r="F54" s="53"/>
      <c r="G54" s="33"/>
      <c r="H54" s="33"/>
      <c r="I54" s="34"/>
      <c r="J54" s="180"/>
      <c r="K54" s="179"/>
      <c r="L54" s="5"/>
      <c r="M54" s="213"/>
      <c r="N54" s="208"/>
      <c r="O54" s="208"/>
      <c r="P54" s="164"/>
      <c r="Q54" s="160"/>
      <c r="R54" s="53"/>
      <c r="S54" s="33"/>
      <c r="T54" s="33"/>
      <c r="U54" s="34"/>
      <c r="V54" s="191"/>
      <c r="W54" s="191"/>
      <c r="X54" s="5"/>
      <c r="Y54" s="5"/>
    </row>
    <row r="55" spans="1:25" ht="12.75" customHeight="1">
      <c r="A55" s="167">
        <v>7</v>
      </c>
      <c r="B55" s="134" t="str">
        <f>VLOOKUP(A55,'пр.взвешивания'!B1:C65,2,FALSE)</f>
        <v>КОНДРАТЬЕВА Олеся Викторовна</v>
      </c>
      <c r="C55" s="134" t="str">
        <f>VLOOKUP(A55,'пр.взвешивания'!B1:Q65,3,FALSE)</f>
        <v>04.12.83 мсмк</v>
      </c>
      <c r="D55" s="163" t="str">
        <f>VLOOKUP(A55,'пр.взвешивания'!B5:R65,4,FALSE)</f>
        <v>СФО</v>
      </c>
      <c r="E55" s="161" t="str">
        <f>VLOOKUP(A55,'пр.взвешивания'!B4:H65,5,FALSE)</f>
        <v>Иркутская Ангарск Россспорт</v>
      </c>
      <c r="F55" s="51">
        <v>3</v>
      </c>
      <c r="G55" s="36"/>
      <c r="H55" s="37">
        <v>3</v>
      </c>
      <c r="I55" s="35">
        <v>3</v>
      </c>
      <c r="J55" s="180">
        <f>SUM(F55:I55)</f>
        <v>9</v>
      </c>
      <c r="K55" s="179">
        <v>1</v>
      </c>
      <c r="L55" s="5"/>
      <c r="M55" s="167">
        <v>16</v>
      </c>
      <c r="N55" s="134" t="str">
        <f>VLOOKUP(M55,'пр.взвешивания'!B3:C63,2,FALSE)</f>
        <v>ДЕГТЯРЕВА Алена Александровна</v>
      </c>
      <c r="O55" s="134" t="str">
        <f>VLOOKUP(M55,'пр.взвешивания'!B3:Q76,3,FALSE)</f>
        <v>09.05.86 мс</v>
      </c>
      <c r="P55" s="163" t="str">
        <f>VLOOKUP(M55,'пр.взвешивания'!B3:R76,4,FALSE)</f>
        <v>ПФО</v>
      </c>
      <c r="Q55" s="161" t="str">
        <f>VLOOKUP(M55,'пр.взвешивания'!B2:H76,5,FALSE)</f>
        <v>Татарстан Казань  ПР</v>
      </c>
      <c r="R55" s="51">
        <v>0</v>
      </c>
      <c r="S55" s="36"/>
      <c r="T55" s="37">
        <v>3</v>
      </c>
      <c r="U55" s="35">
        <v>3</v>
      </c>
      <c r="V55" s="180">
        <f>SUM(R55:U55)</f>
        <v>6</v>
      </c>
      <c r="W55" s="179">
        <v>2</v>
      </c>
      <c r="X55" s="5"/>
      <c r="Y55" s="5"/>
    </row>
    <row r="56" spans="1:25" ht="12.75" customHeight="1">
      <c r="A56" s="167"/>
      <c r="B56" s="131"/>
      <c r="C56" s="131"/>
      <c r="D56" s="164"/>
      <c r="E56" s="160"/>
      <c r="F56" s="54"/>
      <c r="G56" s="39"/>
      <c r="H56" s="40"/>
      <c r="I56" s="38"/>
      <c r="J56" s="180"/>
      <c r="K56" s="179"/>
      <c r="L56" s="5"/>
      <c r="M56" s="167"/>
      <c r="N56" s="131"/>
      <c r="O56" s="131"/>
      <c r="P56" s="164"/>
      <c r="Q56" s="160"/>
      <c r="R56" s="54"/>
      <c r="S56" s="39"/>
      <c r="T56" s="40"/>
      <c r="U56" s="38"/>
      <c r="V56" s="180"/>
      <c r="W56" s="179"/>
      <c r="X56" s="5"/>
      <c r="Y56" s="5"/>
    </row>
    <row r="57" spans="1:25" ht="12.75" customHeight="1">
      <c r="A57" s="183">
        <v>6</v>
      </c>
      <c r="B57" s="146" t="str">
        <f>VLOOKUP(A57,'пр.взвешивания'!B1:C67,2,FALSE)</f>
        <v>АМАЕВА Алёна Ильгизовна</v>
      </c>
      <c r="C57" s="146" t="str">
        <f>VLOOKUP(A57,'пр.взвешивания'!B1:Q67,3,FALSE)</f>
        <v>16.05.90 кмс</v>
      </c>
      <c r="D57" s="163" t="str">
        <f>VLOOKUP(A57,'пр.взвешивания'!B1:R67,4,FALSE)</f>
        <v>ПФО</v>
      </c>
      <c r="E57" s="161" t="str">
        <f>VLOOKUP(A57,'пр.взвешивания'!B6:H67,5,FALSE)</f>
        <v>Пермский край  Пермь МО</v>
      </c>
      <c r="F57" s="51">
        <v>3</v>
      </c>
      <c r="G57" s="37">
        <v>1</v>
      </c>
      <c r="H57" s="36"/>
      <c r="I57" s="35">
        <v>3</v>
      </c>
      <c r="J57" s="180">
        <f>SUM(F57:I57)</f>
        <v>7</v>
      </c>
      <c r="K57" s="179">
        <v>2</v>
      </c>
      <c r="L57" s="5"/>
      <c r="M57" s="183">
        <v>15</v>
      </c>
      <c r="N57" s="146" t="str">
        <f>VLOOKUP(M57,'пр.взвешивания'!B3:C64,2,FALSE)</f>
        <v>КАБУЛОВА София Назимовна</v>
      </c>
      <c r="O57" s="146" t="str">
        <f>VLOOKUP(M57,'пр.взвешивания'!B3:Q78,3,FALSE)</f>
        <v>29.05.89 кмс</v>
      </c>
      <c r="P57" s="163" t="str">
        <f>VLOOKUP(M57,'пр.взвешивания'!B3:R78,4,FALSE)</f>
        <v>С.П.</v>
      </c>
      <c r="Q57" s="161" t="str">
        <f>VLOOKUP(M57,'пр.взвешивания'!B2:H78,5,FALSE)</f>
        <v>С.Петербург ВС</v>
      </c>
      <c r="R57" s="51">
        <v>0</v>
      </c>
      <c r="S57" s="37">
        <v>1</v>
      </c>
      <c r="T57" s="36"/>
      <c r="U57" s="35">
        <v>3</v>
      </c>
      <c r="V57" s="180">
        <f>SUM(R57:U57)</f>
        <v>4</v>
      </c>
      <c r="W57" s="179">
        <v>3</v>
      </c>
      <c r="X57" s="5"/>
      <c r="Y57" s="5"/>
    </row>
    <row r="58" spans="1:25" ht="12.75" customHeight="1">
      <c r="A58" s="132"/>
      <c r="B58" s="131"/>
      <c r="C58" s="131"/>
      <c r="D58" s="164"/>
      <c r="E58" s="160"/>
      <c r="F58" s="54"/>
      <c r="G58" s="40"/>
      <c r="H58" s="39"/>
      <c r="I58" s="38"/>
      <c r="J58" s="180"/>
      <c r="K58" s="179"/>
      <c r="L58" s="5"/>
      <c r="M58" s="132"/>
      <c r="N58" s="131"/>
      <c r="O58" s="131"/>
      <c r="P58" s="164"/>
      <c r="Q58" s="160"/>
      <c r="R58" s="54"/>
      <c r="S58" s="40"/>
      <c r="T58" s="39"/>
      <c r="U58" s="38"/>
      <c r="V58" s="180"/>
      <c r="W58" s="179"/>
      <c r="X58" s="5"/>
      <c r="Y58" s="5"/>
    </row>
    <row r="59" spans="1:25" ht="12.75" customHeight="1">
      <c r="A59" s="132">
        <v>1</v>
      </c>
      <c r="B59" s="134" t="str">
        <f>VLOOKUP(A59,'пр.взвешивания'!B1:C69,2,FALSE)</f>
        <v>БЕРЕЖНАЯ Ксения Сергеевна</v>
      </c>
      <c r="C59" s="134" t="str">
        <f>VLOOKUP(A59,'пр.взвешивания'!B1:Q69,3,FALSE)</f>
        <v>23.12.91 МС</v>
      </c>
      <c r="D59" s="163" t="str">
        <f>VLOOKUP(A59,'пр.взвешивания'!B1:R69,4,FALSE)</f>
        <v>СФО</v>
      </c>
      <c r="E59" s="161" t="str">
        <f>VLOOKUP(A59,'пр.взвешивания'!B1:H69,5,FALSE)</f>
        <v>Кемеровская Юрга МО</v>
      </c>
      <c r="F59" s="55">
        <v>0</v>
      </c>
      <c r="G59" s="43">
        <v>0</v>
      </c>
      <c r="H59" s="43">
        <v>1</v>
      </c>
      <c r="I59" s="44"/>
      <c r="J59" s="180">
        <f>SUM(F59:I59)</f>
        <v>1</v>
      </c>
      <c r="K59" s="150">
        <v>4</v>
      </c>
      <c r="L59" s="5"/>
      <c r="M59" s="132">
        <v>13</v>
      </c>
      <c r="N59" s="134" t="str">
        <f>VLOOKUP(M59,'пр.взвешивания'!B3:C66,2,FALSE)</f>
        <v>КОНДРАТЕНКО Ольга Сергеевна</v>
      </c>
      <c r="O59" s="134" t="str">
        <f>VLOOKUP(M59,'пр.взвешивания'!B3:Q80,3,FALSE)</f>
        <v>22.11.93 КМС</v>
      </c>
      <c r="P59" s="163" t="str">
        <f>VLOOKUP(M59,'пр.взвешивания'!B30:R80,4,FALSE)</f>
        <v>МОС</v>
      </c>
      <c r="Q59" s="161" t="str">
        <f>VLOOKUP(M59,'пр.взвешивания'!B25:H80,5,FALSE)</f>
        <v>Москва С-70 Д </v>
      </c>
      <c r="R59" s="55">
        <v>1</v>
      </c>
      <c r="S59" s="43">
        <v>1</v>
      </c>
      <c r="T59" s="43">
        <v>0</v>
      </c>
      <c r="U59" s="44"/>
      <c r="V59" s="180">
        <f>SUM(R59:U59)</f>
        <v>2</v>
      </c>
      <c r="W59" s="150">
        <v>4</v>
      </c>
      <c r="X59" s="5"/>
      <c r="Y59" s="5"/>
    </row>
    <row r="60" spans="1:25" ht="12.75" customHeight="1" thickBot="1">
      <c r="A60" s="133"/>
      <c r="B60" s="128"/>
      <c r="C60" s="128"/>
      <c r="D60" s="127"/>
      <c r="E60" s="162"/>
      <c r="F60" s="56"/>
      <c r="G60" s="46"/>
      <c r="H60" s="46"/>
      <c r="I60" s="57"/>
      <c r="J60" s="181"/>
      <c r="K60" s="151"/>
      <c r="L60" s="5"/>
      <c r="M60" s="133"/>
      <c r="N60" s="128"/>
      <c r="O60" s="128"/>
      <c r="P60" s="127"/>
      <c r="Q60" s="162"/>
      <c r="R60" s="56"/>
      <c r="S60" s="46"/>
      <c r="T60" s="46"/>
      <c r="U60" s="57"/>
      <c r="V60" s="181"/>
      <c r="W60" s="151"/>
      <c r="X60" s="5"/>
      <c r="Y60" s="5"/>
    </row>
    <row r="61" spans="2:23" ht="12.7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08"/>
      <c r="O61" s="115"/>
      <c r="P61" s="115"/>
      <c r="Q61" s="136"/>
      <c r="R61" s="136"/>
      <c r="S61" s="136"/>
      <c r="T61" s="137"/>
      <c r="U61" s="137"/>
      <c r="V61" s="24"/>
      <c r="W61" s="5"/>
    </row>
    <row r="62" spans="2:23" ht="12.7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08"/>
      <c r="O62" s="115"/>
      <c r="P62" s="115"/>
      <c r="Q62" s="136"/>
      <c r="R62" s="136"/>
      <c r="S62" s="138"/>
      <c r="T62" s="137"/>
      <c r="U62" s="137"/>
      <c r="V62" s="24"/>
      <c r="W62" s="5"/>
    </row>
    <row r="63" spans="2:23" ht="12.75">
      <c r="B63" s="123" t="s">
        <v>25</v>
      </c>
      <c r="C63" s="123"/>
      <c r="D63" s="123"/>
      <c r="E63" s="123"/>
      <c r="F63" s="152" t="s">
        <v>26</v>
      </c>
      <c r="G63" s="152"/>
      <c r="H63" s="152"/>
      <c r="I63" s="123"/>
      <c r="J63" s="123"/>
      <c r="K63" s="123"/>
      <c r="L63" s="123"/>
      <c r="M63" s="123"/>
      <c r="N63" s="108"/>
      <c r="O63" s="108"/>
      <c r="P63" s="108"/>
      <c r="Q63" s="136"/>
      <c r="R63" s="136"/>
      <c r="S63" s="138"/>
      <c r="T63" s="137"/>
      <c r="U63" s="137"/>
      <c r="V63" s="24"/>
      <c r="W63" s="5"/>
    </row>
    <row r="64" spans="2:23" ht="13.5" thickBo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08"/>
      <c r="O64" s="115"/>
      <c r="P64" s="115"/>
      <c r="Q64" s="136"/>
      <c r="R64" s="136"/>
      <c r="S64" s="138"/>
      <c r="T64" s="137"/>
      <c r="U64" s="137"/>
      <c r="V64" s="24"/>
      <c r="W64" s="5"/>
    </row>
    <row r="65" spans="1:23" ht="13.5" customHeight="1" thickBot="1">
      <c r="A65" s="168">
        <v>7</v>
      </c>
      <c r="B65" s="207" t="str">
        <f>VLOOKUP(A65,'пр.взвешивания'!B4:C75,2,FALSE)</f>
        <v>КОНДРАТЬЕВА Олеся Викторовна</v>
      </c>
      <c r="C65" s="207" t="str">
        <f>VLOOKUP(B65,'пр.взвешивания'!C4:D75,2,FALSE)</f>
        <v>04.12.83 мсмк</v>
      </c>
      <c r="D65" s="177" t="str">
        <f>VLOOKUP(A65,'пр.взвешивания'!B15:R75,4,FALSE)</f>
        <v>СФО</v>
      </c>
      <c r="E65" s="159" t="str">
        <f>VLOOKUP(A65,'пр.взвешивания'!B14:H75,5,FALSE)</f>
        <v>Иркутская Ангарск Россспорт</v>
      </c>
      <c r="F65" s="123"/>
      <c r="G65" s="123"/>
      <c r="H65" s="123"/>
      <c r="I65" s="123"/>
      <c r="J65" s="123"/>
      <c r="K65" s="123"/>
      <c r="L65" s="123"/>
      <c r="M65" s="123"/>
      <c r="N65" s="108"/>
      <c r="O65" s="108"/>
      <c r="P65" s="108"/>
      <c r="Q65" s="136"/>
      <c r="R65" s="136"/>
      <c r="S65" s="138"/>
      <c r="T65" s="137"/>
      <c r="U65" s="137"/>
      <c r="V65" s="24"/>
      <c r="W65" s="5"/>
    </row>
    <row r="66" spans="1:23" ht="12.75">
      <c r="A66" s="167"/>
      <c r="B66" s="208"/>
      <c r="C66" s="208"/>
      <c r="D66" s="164"/>
      <c r="E66" s="160"/>
      <c r="F66" s="149">
        <v>7</v>
      </c>
      <c r="G66" s="139"/>
      <c r="H66" s="139"/>
      <c r="I66" s="139"/>
      <c r="J66" s="139"/>
      <c r="K66" s="123"/>
      <c r="L66" s="123"/>
      <c r="M66" s="123"/>
      <c r="N66" s="137"/>
      <c r="O66" s="137"/>
      <c r="P66" s="137"/>
      <c r="Q66" s="137"/>
      <c r="R66" s="137"/>
      <c r="S66" s="137"/>
      <c r="T66" s="137"/>
      <c r="U66" s="137"/>
      <c r="V66" s="24"/>
      <c r="W66" s="5"/>
    </row>
    <row r="67" spans="1:23" ht="13.5" thickBot="1">
      <c r="A67" s="167">
        <v>16</v>
      </c>
      <c r="B67" s="134" t="str">
        <f>VLOOKUP(A67,'пр.взвешивания'!B6:C77,2,FALSE)</f>
        <v>ДЕГТЯРЕВА Алена Александровна</v>
      </c>
      <c r="C67" s="134" t="str">
        <f>VLOOKUP(B67,'пр.взвешивания'!C6:D77,2,FALSE)</f>
        <v>09.05.86 мс</v>
      </c>
      <c r="D67" s="163" t="str">
        <f>VLOOKUP(A67,'пр.взвешивания'!B1:R77,4,FALSE)</f>
        <v>ПФО</v>
      </c>
      <c r="E67" s="161" t="str">
        <f>VLOOKUP(A67,'пр.взвешивания'!B1:H77,5,FALSE)</f>
        <v>Татарстан Казань  ПР</v>
      </c>
      <c r="F67" s="141" t="s">
        <v>161</v>
      </c>
      <c r="G67" s="142"/>
      <c r="H67" s="143"/>
      <c r="I67" s="139"/>
      <c r="J67" s="139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5"/>
      <c r="W67" s="5"/>
    </row>
    <row r="68" spans="1:23" ht="13.5" thickBot="1">
      <c r="A68" s="212"/>
      <c r="B68" s="240"/>
      <c r="C68" s="240"/>
      <c r="D68" s="165"/>
      <c r="E68" s="166"/>
      <c r="F68" s="139"/>
      <c r="G68" s="144"/>
      <c r="H68" s="144"/>
      <c r="I68" s="140">
        <v>7</v>
      </c>
      <c r="J68" s="139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5"/>
      <c r="W68" s="5"/>
    </row>
    <row r="69" spans="1:23" ht="13.5" thickBot="1">
      <c r="A69" s="213">
        <v>10</v>
      </c>
      <c r="B69" s="184" t="str">
        <f>VLOOKUP(A69,'пр.взвешивания'!B1:C79,2,FALSE)</f>
        <v>ШИНКАРЕНКО Анастасия Александровна</v>
      </c>
      <c r="C69" s="184" t="str">
        <f>VLOOKUP(B69,'пр.взвешивания'!C8:D79,2,FALSE)</f>
        <v>16.12.91 МС</v>
      </c>
      <c r="D69" s="177" t="str">
        <f>VLOOKUP(A69,'пр.взвешивания'!B1:R79,4,FALSE)</f>
        <v>ЦФО</v>
      </c>
      <c r="E69" s="159" t="str">
        <f>VLOOKUP(A69,'пр.взвешивания'!B1:H79,5,FALSE)</f>
        <v>Московская Можайск Д</v>
      </c>
      <c r="F69" s="139"/>
      <c r="G69" s="144"/>
      <c r="H69" s="144"/>
      <c r="I69" s="141" t="s">
        <v>161</v>
      </c>
      <c r="J69" s="139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5"/>
      <c r="W69" s="5"/>
    </row>
    <row r="70" spans="1:23" ht="12.75">
      <c r="A70" s="167"/>
      <c r="B70" s="131"/>
      <c r="C70" s="131"/>
      <c r="D70" s="164"/>
      <c r="E70" s="160"/>
      <c r="F70" s="149">
        <v>10</v>
      </c>
      <c r="G70" s="147"/>
      <c r="H70" s="148"/>
      <c r="I70" s="139"/>
      <c r="J70" s="139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5"/>
      <c r="W70" s="5"/>
    </row>
    <row r="71" spans="1:23" ht="13.5" customHeight="1" thickBot="1">
      <c r="A71" s="167">
        <v>6</v>
      </c>
      <c r="B71" s="134" t="str">
        <f>VLOOKUP(A71,'пр.взвешивания'!B10:C81,2,FALSE)</f>
        <v>АМАЕВА Алёна Ильгизовна</v>
      </c>
      <c r="C71" s="134" t="str">
        <f>VLOOKUP(B71,'пр.взвешивания'!C10:D81,2,FALSE)</f>
        <v>16.05.90 кмс</v>
      </c>
      <c r="D71" s="163" t="str">
        <f>VLOOKUP(A71,'пр.взвешивания'!B2:R81,4,FALSE)</f>
        <v>ПФО</v>
      </c>
      <c r="E71" s="161" t="str">
        <f>VLOOKUP(A71,'пр.взвешивания'!B2:H81,5,FALSE)</f>
        <v>Пермский край  Пермь МО</v>
      </c>
      <c r="F71" s="141" t="s">
        <v>161</v>
      </c>
      <c r="G71" s="139"/>
      <c r="H71" s="139"/>
      <c r="I71" s="139"/>
      <c r="J71" s="139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5"/>
      <c r="W71" s="5"/>
    </row>
    <row r="72" spans="1:23" ht="13.5" thickBot="1">
      <c r="A72" s="212"/>
      <c r="B72" s="128"/>
      <c r="C72" s="128"/>
      <c r="D72" s="127"/>
      <c r="E72" s="162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5"/>
      <c r="W72" s="5"/>
    </row>
    <row r="73" spans="1:23" ht="12.75">
      <c r="A73" s="5"/>
      <c r="B73" s="5"/>
      <c r="C73" s="5"/>
      <c r="D73" s="5"/>
      <c r="E73" s="5"/>
      <c r="F73" s="5"/>
      <c r="G73" s="5"/>
      <c r="H73" s="5"/>
      <c r="I73" s="5"/>
      <c r="J73" s="5"/>
      <c r="V73" s="5"/>
      <c r="W73" s="5"/>
    </row>
    <row r="74" spans="1:23" ht="12.75">
      <c r="A74" s="5"/>
      <c r="B74" s="5"/>
      <c r="C74" s="5"/>
      <c r="D74" s="5"/>
      <c r="E74" s="5"/>
      <c r="F74" s="5"/>
      <c r="G74" s="5"/>
      <c r="H74" s="5"/>
      <c r="I74" s="5"/>
      <c r="J74" s="5"/>
      <c r="V74" s="5"/>
      <c r="W74" s="5"/>
    </row>
    <row r="75" spans="1:23" ht="12.75">
      <c r="A75" s="5"/>
      <c r="B75" s="5"/>
      <c r="C75" s="5"/>
      <c r="D75" s="5"/>
      <c r="E75" s="5"/>
      <c r="F75" s="5"/>
      <c r="G75" s="5"/>
      <c r="H75" s="5"/>
      <c r="I75" s="5"/>
      <c r="J75" s="5"/>
      <c r="V75" s="5"/>
      <c r="W75" s="5"/>
    </row>
    <row r="76" spans="1:23" ht="15.75">
      <c r="A76" s="60" t="str">
        <f>HYPERLINK('[3]реквизиты'!$A$6)</f>
        <v>Гл. судья, судья МК</v>
      </c>
      <c r="B76" s="61"/>
      <c r="C76" s="61"/>
      <c r="D76" s="64"/>
      <c r="F76" s="118" t="str">
        <f>'[3]реквизиты'!$G$7</f>
        <v>О.Р. Перминов</v>
      </c>
      <c r="G76" s="79"/>
      <c r="H76" s="118"/>
      <c r="K76" s="62" t="str">
        <f>'[3]реквизиты'!$G$8</f>
        <v>/г.Н.Тагил/</v>
      </c>
      <c r="V76" s="5"/>
      <c r="W76" s="5"/>
    </row>
    <row r="77" spans="22:23" ht="12.75">
      <c r="V77" s="5"/>
      <c r="W77" s="5"/>
    </row>
    <row r="78" spans="22:23" ht="12.75">
      <c r="V78" s="5"/>
      <c r="W78" s="5"/>
    </row>
    <row r="79" spans="22:23" ht="12.75">
      <c r="V79" s="5"/>
      <c r="W79" s="5"/>
    </row>
    <row r="80" spans="22:23" ht="12.75">
      <c r="V80" s="5"/>
      <c r="W80" s="5"/>
    </row>
    <row r="81" spans="1:23" ht="15">
      <c r="A81" s="60" t="str">
        <f>HYPERLINK('[2]реквизиты'!$A$22)</f>
        <v>Гл. секретарь, судья МК</v>
      </c>
      <c r="F81" s="118" t="str">
        <f>'[3]реквизиты'!$G$9</f>
        <v>Н.Ю.Глушкова</v>
      </c>
      <c r="G81" s="117"/>
      <c r="K81" s="62" t="str">
        <f>'[3]реквизиты'!$G$10</f>
        <v>/г. Рязань/</v>
      </c>
      <c r="V81" s="5"/>
      <c r="W81" s="5"/>
    </row>
    <row r="82" spans="22:23" ht="12.75">
      <c r="V82" s="5"/>
      <c r="W82" s="5"/>
    </row>
    <row r="83" spans="22:23" ht="12.75">
      <c r="V83" s="5"/>
      <c r="W83" s="5"/>
    </row>
    <row r="84" spans="22:23" ht="12.75">
      <c r="V84" s="5"/>
      <c r="W84" s="5"/>
    </row>
    <row r="85" spans="22:23" ht="12.75">
      <c r="V85" s="5"/>
      <c r="W85" s="5"/>
    </row>
    <row r="86" spans="1:23" ht="15.75">
      <c r="A86" s="16"/>
      <c r="V86" s="5"/>
      <c r="W86" s="5"/>
    </row>
    <row r="87" spans="22:23" ht="12.75">
      <c r="V87" s="5"/>
      <c r="W87" s="5"/>
    </row>
  </sheetData>
  <mergeCells count="370">
    <mergeCell ref="E71:E72"/>
    <mergeCell ref="A71:A72"/>
    <mergeCell ref="B71:B72"/>
    <mergeCell ref="C71:C72"/>
    <mergeCell ref="D71:D72"/>
    <mergeCell ref="E67:E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A65:A66"/>
    <mergeCell ref="B65:B66"/>
    <mergeCell ref="C65:C66"/>
    <mergeCell ref="D65:D66"/>
    <mergeCell ref="E65:E66"/>
    <mergeCell ref="F51:I51"/>
    <mergeCell ref="J51:J52"/>
    <mergeCell ref="K51:K52"/>
    <mergeCell ref="E59:E60"/>
    <mergeCell ref="J59:J60"/>
    <mergeCell ref="J57:J58"/>
    <mergeCell ref="K57:K58"/>
    <mergeCell ref="D51:E52"/>
    <mergeCell ref="W55:W56"/>
    <mergeCell ref="M51:M52"/>
    <mergeCell ref="N51:N52"/>
    <mergeCell ref="O51:O52"/>
    <mergeCell ref="P51:Q52"/>
    <mergeCell ref="P59:P60"/>
    <mergeCell ref="R51:U51"/>
    <mergeCell ref="V51:V52"/>
    <mergeCell ref="W51:W52"/>
    <mergeCell ref="Q57:Q58"/>
    <mergeCell ref="V57:V58"/>
    <mergeCell ref="W57:W58"/>
    <mergeCell ref="W53:W54"/>
    <mergeCell ref="Q55:Q56"/>
    <mergeCell ref="V55:V56"/>
    <mergeCell ref="Q59:Q60"/>
    <mergeCell ref="V59:V60"/>
    <mergeCell ref="W59:W60"/>
    <mergeCell ref="M57:M58"/>
    <mergeCell ref="N57:N58"/>
    <mergeCell ref="O57:O58"/>
    <mergeCell ref="P57:P58"/>
    <mergeCell ref="M59:M60"/>
    <mergeCell ref="N59:N60"/>
    <mergeCell ref="O59:O60"/>
    <mergeCell ref="M55:M56"/>
    <mergeCell ref="N55:N56"/>
    <mergeCell ref="O55:O56"/>
    <mergeCell ref="P55:P56"/>
    <mergeCell ref="M53:M54"/>
    <mergeCell ref="N53:N54"/>
    <mergeCell ref="O53:O54"/>
    <mergeCell ref="P53:P54"/>
    <mergeCell ref="Q53:Q54"/>
    <mergeCell ref="V53:V54"/>
    <mergeCell ref="A59:A60"/>
    <mergeCell ref="B59:B60"/>
    <mergeCell ref="C59:C60"/>
    <mergeCell ref="D59:D60"/>
    <mergeCell ref="E55:E56"/>
    <mergeCell ref="J55:J56"/>
    <mergeCell ref="K55:K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D53:D54"/>
    <mergeCell ref="E53:E54"/>
    <mergeCell ref="J53:J54"/>
    <mergeCell ref="K53:K54"/>
    <mergeCell ref="A53:A54"/>
    <mergeCell ref="B53:B54"/>
    <mergeCell ref="C53:C54"/>
    <mergeCell ref="A51:A52"/>
    <mergeCell ref="B51:B52"/>
    <mergeCell ref="C51:C52"/>
    <mergeCell ref="B48:I48"/>
    <mergeCell ref="K48:W48"/>
    <mergeCell ref="B49:K49"/>
    <mergeCell ref="R49:W49"/>
    <mergeCell ref="Q43:Q44"/>
    <mergeCell ref="V43:V44"/>
    <mergeCell ref="W43:W44"/>
    <mergeCell ref="A47:V47"/>
    <mergeCell ref="M43:M44"/>
    <mergeCell ref="N43:N44"/>
    <mergeCell ref="O43:O44"/>
    <mergeCell ref="P43:P44"/>
    <mergeCell ref="V39:V40"/>
    <mergeCell ref="W39:W40"/>
    <mergeCell ref="M41:M42"/>
    <mergeCell ref="N41:N42"/>
    <mergeCell ref="O41:O42"/>
    <mergeCell ref="P41:P42"/>
    <mergeCell ref="Q41:Q42"/>
    <mergeCell ref="V41:V42"/>
    <mergeCell ref="W41:W42"/>
    <mergeCell ref="N39:N40"/>
    <mergeCell ref="O39:O40"/>
    <mergeCell ref="P39:P40"/>
    <mergeCell ref="Q39:Q40"/>
    <mergeCell ref="W30:W31"/>
    <mergeCell ref="Q32:Q33"/>
    <mergeCell ref="V32:V33"/>
    <mergeCell ref="W32:W33"/>
    <mergeCell ref="P32:P33"/>
    <mergeCell ref="O34:O35"/>
    <mergeCell ref="P34:P35"/>
    <mergeCell ref="V30:V31"/>
    <mergeCell ref="Q34:Q35"/>
    <mergeCell ref="V34:V35"/>
    <mergeCell ref="C37:C38"/>
    <mergeCell ref="M32:M33"/>
    <mergeCell ref="N32:N33"/>
    <mergeCell ref="O32:O33"/>
    <mergeCell ref="M37:M38"/>
    <mergeCell ref="N37:N38"/>
    <mergeCell ref="O37:O38"/>
    <mergeCell ref="M34:M35"/>
    <mergeCell ref="N34:N35"/>
    <mergeCell ref="V28:V29"/>
    <mergeCell ref="A37:A38"/>
    <mergeCell ref="J34:J35"/>
    <mergeCell ref="M28:M29"/>
    <mergeCell ref="N28:N29"/>
    <mergeCell ref="A34:A35"/>
    <mergeCell ref="B32:B33"/>
    <mergeCell ref="A32:A33"/>
    <mergeCell ref="K28:K29"/>
    <mergeCell ref="J37:J38"/>
    <mergeCell ref="W6:W7"/>
    <mergeCell ref="C34:C35"/>
    <mergeCell ref="D34:D35"/>
    <mergeCell ref="E34:E35"/>
    <mergeCell ref="W8:W9"/>
    <mergeCell ref="J13:J14"/>
    <mergeCell ref="D13:D14"/>
    <mergeCell ref="E13:E14"/>
    <mergeCell ref="P15:P16"/>
    <mergeCell ref="M8:M9"/>
    <mergeCell ref="A1:V1"/>
    <mergeCell ref="B2:I2"/>
    <mergeCell ref="K18:K19"/>
    <mergeCell ref="J4:J5"/>
    <mergeCell ref="K4:K5"/>
    <mergeCell ref="J6:J7"/>
    <mergeCell ref="K6:K7"/>
    <mergeCell ref="A13:A14"/>
    <mergeCell ref="B13:B14"/>
    <mergeCell ref="C13:C14"/>
    <mergeCell ref="P23:P24"/>
    <mergeCell ref="A15:A16"/>
    <mergeCell ref="B15:B16"/>
    <mergeCell ref="C15:C16"/>
    <mergeCell ref="D15:D16"/>
    <mergeCell ref="O18:O19"/>
    <mergeCell ref="N8:N9"/>
    <mergeCell ref="O8:O9"/>
    <mergeCell ref="P8:P9"/>
    <mergeCell ref="P20:P21"/>
    <mergeCell ref="O20:O21"/>
    <mergeCell ref="M25:M26"/>
    <mergeCell ref="N25:N26"/>
    <mergeCell ref="N20:N21"/>
    <mergeCell ref="M23:M24"/>
    <mergeCell ref="N23:N24"/>
    <mergeCell ref="M20:M21"/>
    <mergeCell ref="O25:O26"/>
    <mergeCell ref="P25:P26"/>
    <mergeCell ref="A25:A26"/>
    <mergeCell ref="B25:B26"/>
    <mergeCell ref="M6:M7"/>
    <mergeCell ref="N6:N7"/>
    <mergeCell ref="D8:D9"/>
    <mergeCell ref="A6:A7"/>
    <mergeCell ref="B6:B7"/>
    <mergeCell ref="C6:C7"/>
    <mergeCell ref="D6:D7"/>
    <mergeCell ref="A8:A9"/>
    <mergeCell ref="O6:O7"/>
    <mergeCell ref="P6:P7"/>
    <mergeCell ref="V6:V7"/>
    <mergeCell ref="M15:M16"/>
    <mergeCell ref="N15:N16"/>
    <mergeCell ref="V8:V9"/>
    <mergeCell ref="Q8:Q9"/>
    <mergeCell ref="Q13:Q14"/>
    <mergeCell ref="Q15:Q16"/>
    <mergeCell ref="P13:P14"/>
    <mergeCell ref="W13:W14"/>
    <mergeCell ref="A20:A21"/>
    <mergeCell ref="A18:A19"/>
    <mergeCell ref="B18:B19"/>
    <mergeCell ref="C20:C21"/>
    <mergeCell ref="B20:B21"/>
    <mergeCell ref="N13:N14"/>
    <mergeCell ref="O13:O14"/>
    <mergeCell ref="N18:N19"/>
    <mergeCell ref="P18:P19"/>
    <mergeCell ref="A4:A5"/>
    <mergeCell ref="B4:B5"/>
    <mergeCell ref="C4:C5"/>
    <mergeCell ref="B8:B9"/>
    <mergeCell ref="C8:C9"/>
    <mergeCell ref="A10:A11"/>
    <mergeCell ref="B10:B11"/>
    <mergeCell ref="C10:C11"/>
    <mergeCell ref="D10:D11"/>
    <mergeCell ref="A23:A24"/>
    <mergeCell ref="B23:B24"/>
    <mergeCell ref="D23:D24"/>
    <mergeCell ref="M13:M14"/>
    <mergeCell ref="C23:C24"/>
    <mergeCell ref="M18:M19"/>
    <mergeCell ref="J23:J24"/>
    <mergeCell ref="C18:C19"/>
    <mergeCell ref="D18:D19"/>
    <mergeCell ref="K8:K9"/>
    <mergeCell ref="K10:K11"/>
    <mergeCell ref="O15:O16"/>
    <mergeCell ref="D20:D21"/>
    <mergeCell ref="J8:J9"/>
    <mergeCell ref="J10:J11"/>
    <mergeCell ref="J18:J19"/>
    <mergeCell ref="K13:K14"/>
    <mergeCell ref="K15:K16"/>
    <mergeCell ref="J15:J16"/>
    <mergeCell ref="W15:W16"/>
    <mergeCell ref="W18:W19"/>
    <mergeCell ref="W20:W21"/>
    <mergeCell ref="W23:W24"/>
    <mergeCell ref="A39:A40"/>
    <mergeCell ref="A43:A44"/>
    <mergeCell ref="AL43:AL44"/>
    <mergeCell ref="K20:K21"/>
    <mergeCell ref="AL41:AL42"/>
    <mergeCell ref="W28:W29"/>
    <mergeCell ref="M30:M31"/>
    <mergeCell ref="N30:N31"/>
    <mergeCell ref="W25:W26"/>
    <mergeCell ref="A27:B27"/>
    <mergeCell ref="V25:V26"/>
    <mergeCell ref="V20:V21"/>
    <mergeCell ref="V13:V14"/>
    <mergeCell ref="V15:V16"/>
    <mergeCell ref="V18:V19"/>
    <mergeCell ref="V23:V24"/>
    <mergeCell ref="P30:P31"/>
    <mergeCell ref="Q30:Q31"/>
    <mergeCell ref="K25:K26"/>
    <mergeCell ref="B30:B31"/>
    <mergeCell ref="C25:C26"/>
    <mergeCell ref="D25:D26"/>
    <mergeCell ref="O28:O29"/>
    <mergeCell ref="P28:P29"/>
    <mergeCell ref="Q28:Q29"/>
    <mergeCell ref="J25:J26"/>
    <mergeCell ref="J20:J21"/>
    <mergeCell ref="B34:B35"/>
    <mergeCell ref="O30:O31"/>
    <mergeCell ref="O23:O24"/>
    <mergeCell ref="K2:W2"/>
    <mergeCell ref="R3:W3"/>
    <mergeCell ref="R4:U4"/>
    <mergeCell ref="B28:B29"/>
    <mergeCell ref="M4:M5"/>
    <mergeCell ref="F4:I4"/>
    <mergeCell ref="W4:W5"/>
    <mergeCell ref="C28:C29"/>
    <mergeCell ref="D28:D29"/>
    <mergeCell ref="J28:J29"/>
    <mergeCell ref="V4:V5"/>
    <mergeCell ref="J30:J31"/>
    <mergeCell ref="AO38:AO39"/>
    <mergeCell ref="K30:K31"/>
    <mergeCell ref="J32:J33"/>
    <mergeCell ref="K32:K33"/>
    <mergeCell ref="J39:J40"/>
    <mergeCell ref="K39:K40"/>
    <mergeCell ref="K37:K38"/>
    <mergeCell ref="AL36:AL37"/>
    <mergeCell ref="AO43:AO44"/>
    <mergeCell ref="AM43:AM44"/>
    <mergeCell ref="AN43:AN44"/>
    <mergeCell ref="AO41:AO42"/>
    <mergeCell ref="AQ35:AS35"/>
    <mergeCell ref="B43:B44"/>
    <mergeCell ref="AN38:AN39"/>
    <mergeCell ref="A41:A42"/>
    <mergeCell ref="B41:B42"/>
    <mergeCell ref="C41:C42"/>
    <mergeCell ref="AM36:AM37"/>
    <mergeCell ref="AN36:AN37"/>
    <mergeCell ref="AO36:AO37"/>
    <mergeCell ref="AM38:AM39"/>
    <mergeCell ref="C43:C44"/>
    <mergeCell ref="D43:D44"/>
    <mergeCell ref="K41:K42"/>
    <mergeCell ref="D41:D42"/>
    <mergeCell ref="J43:J44"/>
    <mergeCell ref="J41:J42"/>
    <mergeCell ref="E43:E44"/>
    <mergeCell ref="B3:K3"/>
    <mergeCell ref="AM41:AM42"/>
    <mergeCell ref="AN41:AN42"/>
    <mergeCell ref="AL38:AL39"/>
    <mergeCell ref="B39:B40"/>
    <mergeCell ref="C39:C40"/>
    <mergeCell ref="C30:C31"/>
    <mergeCell ref="C32:C33"/>
    <mergeCell ref="E15:E16"/>
    <mergeCell ref="O4:O5"/>
    <mergeCell ref="D4:E5"/>
    <mergeCell ref="P4:Q5"/>
    <mergeCell ref="E28:E29"/>
    <mergeCell ref="E30:E31"/>
    <mergeCell ref="E6:E7"/>
    <mergeCell ref="E8:E9"/>
    <mergeCell ref="D30:D31"/>
    <mergeCell ref="N4:N5"/>
    <mergeCell ref="K23:K24"/>
    <mergeCell ref="Q6:Q7"/>
    <mergeCell ref="A30:A31"/>
    <mergeCell ref="A28:A29"/>
    <mergeCell ref="E10:E11"/>
    <mergeCell ref="E37:E38"/>
    <mergeCell ref="E18:E19"/>
    <mergeCell ref="E20:E21"/>
    <mergeCell ref="E23:E24"/>
    <mergeCell ref="E25:E26"/>
    <mergeCell ref="D37:D38"/>
    <mergeCell ref="B37:B38"/>
    <mergeCell ref="E39:E40"/>
    <mergeCell ref="E41:E42"/>
    <mergeCell ref="D39:D40"/>
    <mergeCell ref="D32:D33"/>
    <mergeCell ref="E32:E33"/>
    <mergeCell ref="Q18:Q19"/>
    <mergeCell ref="Q20:Q21"/>
    <mergeCell ref="Q23:Q24"/>
    <mergeCell ref="Q25:Q26"/>
    <mergeCell ref="AS47:AT48"/>
    <mergeCell ref="AS51:AT52"/>
    <mergeCell ref="AP36:AP37"/>
    <mergeCell ref="AP38:AP39"/>
    <mergeCell ref="AP41:AP42"/>
    <mergeCell ref="AP43:AP44"/>
    <mergeCell ref="K34:K35"/>
    <mergeCell ref="W34:W35"/>
    <mergeCell ref="F63:H63"/>
    <mergeCell ref="K59:K60"/>
    <mergeCell ref="K43:K44"/>
    <mergeCell ref="P37:P38"/>
    <mergeCell ref="Q37:Q38"/>
    <mergeCell ref="V37:V38"/>
    <mergeCell ref="W37:W38"/>
    <mergeCell ref="M39:M4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2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tabSelected="1" workbookViewId="0" topLeftCell="A1">
      <selection activeCell="J6" sqref="J6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8.57421875" style="0" customWidth="1"/>
    <col min="6" max="6" width="16.28125" style="0" customWidth="1"/>
    <col min="7" max="7" width="11.421875" style="0" customWidth="1"/>
    <col min="8" max="8" width="17.57421875" style="0" customWidth="1"/>
  </cols>
  <sheetData>
    <row r="1" spans="1:8" ht="27.75" customHeight="1" thickBot="1">
      <c r="A1" s="232" t="s">
        <v>39</v>
      </c>
      <c r="B1" s="232"/>
      <c r="C1" s="232"/>
      <c r="D1" s="232"/>
      <c r="E1" s="232"/>
      <c r="F1" s="232"/>
      <c r="G1" s="232"/>
      <c r="H1" s="232"/>
    </row>
    <row r="2" spans="1:8" ht="38.25" customHeight="1" thickBot="1">
      <c r="A2" s="233" t="s">
        <v>38</v>
      </c>
      <c r="B2" s="233"/>
      <c r="C2" s="253"/>
      <c r="D2" s="192" t="str">
        <f>HYPERLINK('[3]реквизиты'!$A$2)</f>
        <v>Кубок России по САМБО среди женщин</v>
      </c>
      <c r="E2" s="193"/>
      <c r="F2" s="193"/>
      <c r="G2" s="193"/>
      <c r="H2" s="194"/>
    </row>
    <row r="3" spans="1:8" ht="30" customHeight="1" thickBot="1">
      <c r="A3" s="254" t="str">
        <f>HYPERLINK('[3]реквизиты'!$A$3)</f>
        <v>26 - 30 ноября 2012 г. г.Кстово</v>
      </c>
      <c r="B3" s="254"/>
      <c r="C3" s="254"/>
      <c r="D3" s="66"/>
      <c r="E3" s="66"/>
      <c r="F3" s="2"/>
      <c r="G3" s="250" t="str">
        <f>'пр.взвешивания'!E3</f>
        <v>в.к.  60   кг.</v>
      </c>
      <c r="H3" s="251"/>
    </row>
    <row r="4" spans="1:8" ht="12.75" customHeight="1">
      <c r="A4" s="246" t="s">
        <v>34</v>
      </c>
      <c r="B4" s="246" t="s">
        <v>0</v>
      </c>
      <c r="C4" s="246" t="s">
        <v>1</v>
      </c>
      <c r="D4" s="246" t="s">
        <v>21</v>
      </c>
      <c r="E4" s="242" t="s">
        <v>22</v>
      </c>
      <c r="F4" s="243"/>
      <c r="G4" s="246" t="s">
        <v>23</v>
      </c>
      <c r="H4" s="246" t="s">
        <v>24</v>
      </c>
    </row>
    <row r="5" spans="1:8" ht="12.75">
      <c r="A5" s="247"/>
      <c r="B5" s="247"/>
      <c r="C5" s="247"/>
      <c r="D5" s="247"/>
      <c r="E5" s="244"/>
      <c r="F5" s="245"/>
      <c r="G5" s="247"/>
      <c r="H5" s="247"/>
    </row>
    <row r="6" spans="1:8" ht="12" customHeight="1">
      <c r="A6" s="248" t="s">
        <v>45</v>
      </c>
      <c r="B6" s="252">
        <v>7</v>
      </c>
      <c r="C6" s="241" t="str">
        <f>VLOOKUP(B6,'пр.взвешивания'!B6:G41,2,FALSE)</f>
        <v>КОНДРАТЬЕВА Олеся Викторовна</v>
      </c>
      <c r="D6" s="241" t="str">
        <f>VLOOKUP(B6,'пр.взвешивания'!B6:G59,3,FALSE)</f>
        <v>04.12.83 мсмк</v>
      </c>
      <c r="E6" s="241" t="str">
        <f>VLOOKUP(B6,'пр.взвешивания'!B6:G57,4,FALSE)</f>
        <v>СФО</v>
      </c>
      <c r="F6" s="241" t="str">
        <f>VLOOKUP(B6,'пр.взвешивания'!B6:G57,5,FALSE)</f>
        <v>Иркутская Ангарск Россспорт</v>
      </c>
      <c r="G6" s="241" t="str">
        <f>VLOOKUP(B6,'пр.взвешивания'!B6:G57,6,FALSE)</f>
        <v>000596  2504214298.</v>
      </c>
      <c r="H6" s="241" t="str">
        <f>VLOOKUP(B6,'пр.взвешивания'!B1:H39,7,FALSE)</f>
        <v>Ефимов НН Курьерова СВ</v>
      </c>
    </row>
    <row r="7" spans="1:8" ht="12" customHeight="1">
      <c r="A7" s="248"/>
      <c r="B7" s="252"/>
      <c r="C7" s="241"/>
      <c r="D7" s="241"/>
      <c r="E7" s="241"/>
      <c r="F7" s="241"/>
      <c r="G7" s="241"/>
      <c r="H7" s="241"/>
    </row>
    <row r="8" spans="1:8" ht="12" customHeight="1">
      <c r="A8" s="248" t="s">
        <v>46</v>
      </c>
      <c r="B8" s="252">
        <v>10</v>
      </c>
      <c r="C8" s="241" t="str">
        <f>VLOOKUP(B8,'пр.взвешивания'!B6:G41,2,FALSE)</f>
        <v>ШИНКАРЕНКО Анастасия Александровна</v>
      </c>
      <c r="D8" s="241" t="str">
        <f>VLOOKUP(B8,'пр.взвешивания'!B6:G59,3,FALSE)</f>
        <v>16.12.91 МС</v>
      </c>
      <c r="E8" s="241" t="str">
        <f>VLOOKUP(B8,'пр.взвешивания'!B6:G59,4,FALSE)</f>
        <v>ЦФО</v>
      </c>
      <c r="F8" s="241" t="str">
        <f>VLOOKUP(B8,'пр.взвешивания'!B6:G59,5,FALSE)</f>
        <v>Московская Можайск Д</v>
      </c>
      <c r="G8" s="241">
        <f>VLOOKUP(B8,'пр.взвешивания'!B6:G59,6,FALSE)</f>
        <v>152335</v>
      </c>
      <c r="H8" s="241" t="str">
        <f>VLOOKUP(B8,'пр.взвешивания'!B1:H41,7,FALSE)</f>
        <v>Нагулин ВА Нагулин АВ</v>
      </c>
    </row>
    <row r="9" spans="1:8" ht="12" customHeight="1">
      <c r="A9" s="248"/>
      <c r="B9" s="252"/>
      <c r="C9" s="241"/>
      <c r="D9" s="241"/>
      <c r="E9" s="241"/>
      <c r="F9" s="241"/>
      <c r="G9" s="241"/>
      <c r="H9" s="241"/>
    </row>
    <row r="10" spans="1:8" ht="12" customHeight="1">
      <c r="A10" s="248" t="s">
        <v>47</v>
      </c>
      <c r="B10" s="252">
        <v>16</v>
      </c>
      <c r="C10" s="241" t="str">
        <f>VLOOKUP(B10,'пр.взвешивания'!B6:G41,2,FALSE)</f>
        <v>ДЕГТЯРЕВА Алена Александровна</v>
      </c>
      <c r="D10" s="241" t="str">
        <f>VLOOKUP(B10,'пр.взвешивания'!B6:G61,3,FALSE)</f>
        <v>09.05.86 мс</v>
      </c>
      <c r="E10" s="241" t="str">
        <f>VLOOKUP(B10,'пр.взвешивания'!B6:G61,4,FALSE)</f>
        <v>ПФО</v>
      </c>
      <c r="F10" s="241" t="str">
        <f>VLOOKUP(B10,'пр.взвешивания'!B6:G61,5,FALSE)</f>
        <v>Татарстан Казань  ПР</v>
      </c>
      <c r="G10" s="241" t="str">
        <f>VLOOKUP(B10,'пр.взвешивания'!B6:G61,6,FALSE)</f>
        <v>000504   9205845909.</v>
      </c>
      <c r="H10" s="241" t="str">
        <f>VLOOKUP(B10,'пр.взвешивания'!B1:H43,7,FALSE)</f>
        <v>Волобуев СЕ, Сагдиев АВ</v>
      </c>
    </row>
    <row r="11" spans="1:8" ht="12" customHeight="1">
      <c r="A11" s="248"/>
      <c r="B11" s="252"/>
      <c r="C11" s="241"/>
      <c r="D11" s="241"/>
      <c r="E11" s="241"/>
      <c r="F11" s="241"/>
      <c r="G11" s="241"/>
      <c r="H11" s="241"/>
    </row>
    <row r="12" spans="1:8" ht="12" customHeight="1">
      <c r="A12" s="248" t="s">
        <v>47</v>
      </c>
      <c r="B12" s="252">
        <v>6</v>
      </c>
      <c r="C12" s="241" t="str">
        <f>VLOOKUP(B12,'пр.взвешивания'!B6:G41,2,FALSE)</f>
        <v>АМАЕВА Алёна Ильгизовна</v>
      </c>
      <c r="D12" s="241" t="str">
        <f>VLOOKUP(B12,'пр.взвешивания'!B6:G63,3,FALSE)</f>
        <v>16.05.90 кмс</v>
      </c>
      <c r="E12" s="241" t="str">
        <f>VLOOKUP(B12,'пр.взвешивания'!B6:G63,4,FALSE)</f>
        <v>ПФО</v>
      </c>
      <c r="F12" s="241" t="str">
        <f>VLOOKUP(B12,'пр.взвешивания'!B6:G63,5,FALSE)</f>
        <v>Пермский край  Пермь МО</v>
      </c>
      <c r="G12" s="334">
        <f>VLOOKUP(B12,'пр.взвешивания'!B6:G63,6,FALSE)</f>
        <v>0</v>
      </c>
      <c r="H12" s="241" t="str">
        <f>VLOOKUP(B12,'пр.взвешивания'!B1:H45,7,FALSE)</f>
        <v>Дураков СН</v>
      </c>
    </row>
    <row r="13" spans="1:8" ht="12" customHeight="1">
      <c r="A13" s="248"/>
      <c r="B13" s="252"/>
      <c r="C13" s="241"/>
      <c r="D13" s="241"/>
      <c r="E13" s="241"/>
      <c r="F13" s="241"/>
      <c r="G13" s="334"/>
      <c r="H13" s="241"/>
    </row>
    <row r="14" spans="1:8" ht="12" customHeight="1">
      <c r="A14" s="248" t="s">
        <v>48</v>
      </c>
      <c r="B14" s="252">
        <v>2</v>
      </c>
      <c r="C14" s="241" t="str">
        <f>VLOOKUP(B14,'пр.взвешивания'!B6:G41,2,FALSE)</f>
        <v>БУРЦЕВА Светлана Викторовна</v>
      </c>
      <c r="D14" s="241" t="str">
        <f>VLOOKUP(B14,'пр.взвешивания'!B6:G65,3,FALSE)</f>
        <v>14.11.84 мсмк</v>
      </c>
      <c r="E14" s="241" t="str">
        <f>VLOOKUP(B14,'пр.взвешивания'!B6:G65,4,FALSE)</f>
        <v>ПФО</v>
      </c>
      <c r="F14" s="241" t="str">
        <f>VLOOKUP(B14,'пр.взвешивания'!B6:G65,5,FALSE)</f>
        <v>Пермский Березники МО</v>
      </c>
      <c r="G14" s="241" t="str">
        <f>VLOOKUP(B14,'пр.взвешивания'!B6:G65,6,FALSE)</f>
        <v>000442 5704374673.</v>
      </c>
      <c r="H14" s="241" t="str">
        <f>VLOOKUP(B14,'пр.взвешивания'!B1:H47,7,FALSE)</f>
        <v>Рахмуллин ВВ</v>
      </c>
    </row>
    <row r="15" spans="1:8" ht="12" customHeight="1">
      <c r="A15" s="248"/>
      <c r="B15" s="252"/>
      <c r="C15" s="241"/>
      <c r="D15" s="241"/>
      <c r="E15" s="241"/>
      <c r="F15" s="241"/>
      <c r="G15" s="241"/>
      <c r="H15" s="241"/>
    </row>
    <row r="16" spans="1:8" ht="12" customHeight="1">
      <c r="A16" s="248" t="s">
        <v>48</v>
      </c>
      <c r="B16" s="252">
        <v>15</v>
      </c>
      <c r="C16" s="241" t="str">
        <f>VLOOKUP(B16,'пр.взвешивания'!B6:G41,2,FALSE)</f>
        <v>КАБУЛОВА София Назимовна</v>
      </c>
      <c r="D16" s="241" t="str">
        <f>VLOOKUP(B16,'пр.взвешивания'!B6:G67,3,FALSE)</f>
        <v>29.05.89 кмс</v>
      </c>
      <c r="E16" s="241" t="str">
        <f>VLOOKUP(B16,'пр.взвешивания'!B6:G67,4,FALSE)</f>
        <v>С.П.</v>
      </c>
      <c r="F16" s="241" t="str">
        <f>VLOOKUP(B16,'пр.взвешивания'!B6:G67,5,FALSE)</f>
        <v>С.Петербург ВС</v>
      </c>
      <c r="G16" s="241" t="str">
        <f>VLOOKUP(B16,'пр.взвешивания'!B6:G67,6,FALSE)</f>
        <v>000872  4009812900.</v>
      </c>
      <c r="H16" s="241" t="str">
        <f>VLOOKUP(B16,'пр.взвешивания'!B1:H49,7,FALSE)</f>
        <v> Платонов АП</v>
      </c>
    </row>
    <row r="17" spans="1:8" ht="12" customHeight="1">
      <c r="A17" s="248"/>
      <c r="B17" s="252"/>
      <c r="C17" s="241"/>
      <c r="D17" s="241"/>
      <c r="E17" s="241"/>
      <c r="F17" s="241"/>
      <c r="G17" s="241"/>
      <c r="H17" s="241"/>
    </row>
    <row r="18" spans="1:8" ht="12" customHeight="1">
      <c r="A18" s="248" t="s">
        <v>49</v>
      </c>
      <c r="B18" s="249">
        <v>1</v>
      </c>
      <c r="C18" s="241" t="str">
        <f>VLOOKUP(B18,'пр.взвешивания'!B6:G41,2,FALSE)</f>
        <v>БЕРЕЖНАЯ Ксения Сергеевна</v>
      </c>
      <c r="D18" s="241" t="str">
        <f>VLOOKUP(B18,'пр.взвешивания'!B6:G69,3,FALSE)</f>
        <v>23.12.91 МС</v>
      </c>
      <c r="E18" s="241" t="str">
        <f>VLOOKUP(B18,'пр.взвешивания'!B6:G69,4,FALSE)</f>
        <v>СФО</v>
      </c>
      <c r="F18" s="241" t="str">
        <f>VLOOKUP(B18,'пр.взвешивания'!B6:G69,5,FALSE)</f>
        <v>Кемеровская Юрга МО</v>
      </c>
      <c r="G18" s="334">
        <f>VLOOKUP(B18,'пр.взвешивания'!B6:G69,6,FALSE)</f>
        <v>0</v>
      </c>
      <c r="H18" s="241" t="str">
        <f>VLOOKUP(B18,'пр.взвешивания'!B1:H51,7,FALSE)</f>
        <v>Гончаров ВИ</v>
      </c>
    </row>
    <row r="19" spans="1:8" ht="12" customHeight="1">
      <c r="A19" s="248"/>
      <c r="B19" s="249"/>
      <c r="C19" s="241"/>
      <c r="D19" s="241"/>
      <c r="E19" s="241"/>
      <c r="F19" s="241"/>
      <c r="G19" s="334"/>
      <c r="H19" s="241"/>
    </row>
    <row r="20" spans="1:8" ht="12" customHeight="1">
      <c r="A20" s="248" t="s">
        <v>49</v>
      </c>
      <c r="B20" s="249">
        <v>13</v>
      </c>
      <c r="C20" s="241" t="str">
        <f>VLOOKUP(B20,'пр.взвешивания'!B6:G41,2,FALSE)</f>
        <v>КОНДРАТЕНКО Ольга Сергеевна</v>
      </c>
      <c r="D20" s="241" t="str">
        <f>VLOOKUP(B20,'пр.взвешивания'!B6:G71,3,FALSE)</f>
        <v>22.11.93 КМС</v>
      </c>
      <c r="E20" s="241" t="str">
        <f>VLOOKUP(B20,'пр.взвешивания'!B6:G71,4,FALSE)</f>
        <v>МОС</v>
      </c>
      <c r="F20" s="241" t="str">
        <f>VLOOKUP(B20,'пр.взвешивания'!B6:G71,5,FALSE)</f>
        <v>Москва С-70 Д </v>
      </c>
      <c r="G20" s="334">
        <f>VLOOKUP(B20,'пр.взвешивания'!B6:G71,6,FALSE)</f>
        <v>0</v>
      </c>
      <c r="H20" s="241" t="str">
        <f>VLOOKUP(B20,'пр.взвешивания'!B1:H53,7,FALSE)</f>
        <v>Юхарев СС</v>
      </c>
    </row>
    <row r="21" spans="1:8" ht="12" customHeight="1">
      <c r="A21" s="248"/>
      <c r="B21" s="249"/>
      <c r="C21" s="241"/>
      <c r="D21" s="241"/>
      <c r="E21" s="241"/>
      <c r="F21" s="241"/>
      <c r="G21" s="334"/>
      <c r="H21" s="241"/>
    </row>
    <row r="22" spans="1:8" ht="12" customHeight="1">
      <c r="A22" s="248" t="s">
        <v>50</v>
      </c>
      <c r="B22" s="249">
        <v>4</v>
      </c>
      <c r="C22" s="241" t="str">
        <f>VLOOKUP(B22,'пр.взвешивания'!B6:G41,2,FALSE)</f>
        <v>КОНКИНА Анастасия Александровна</v>
      </c>
      <c r="D22" s="241" t="str">
        <f>VLOOKUP(B22,'пр.взвешивания'!B6:G73,3,FALSE)</f>
        <v>01.12.93 кмс</v>
      </c>
      <c r="E22" s="241" t="str">
        <f>VLOOKUP(B22,'пр.взвешивания'!B6:G73,4,FALSE)</f>
        <v>ПФО</v>
      </c>
      <c r="F22" s="241" t="str">
        <f>VLOOKUP(B22,'пр.взвешивания'!B6:G73,5,FALSE)</f>
        <v>Самарская Самара ВС</v>
      </c>
      <c r="G22" s="334">
        <f>VLOOKUP(B22,'пр.взвешивания'!B6:G73,6,FALSE)</f>
        <v>0</v>
      </c>
      <c r="H22" s="241" t="str">
        <f>VLOOKUP(B22,'пр.взвешивания'!B1:H55,7,FALSE)</f>
        <v>Сараева АА </v>
      </c>
    </row>
    <row r="23" spans="1:8" ht="12" customHeight="1">
      <c r="A23" s="248"/>
      <c r="B23" s="249"/>
      <c r="C23" s="241"/>
      <c r="D23" s="241"/>
      <c r="E23" s="241"/>
      <c r="F23" s="241"/>
      <c r="G23" s="334"/>
      <c r="H23" s="241"/>
    </row>
    <row r="24" spans="1:8" ht="12" customHeight="1">
      <c r="A24" s="248" t="s">
        <v>50</v>
      </c>
      <c r="B24" s="249">
        <v>8</v>
      </c>
      <c r="C24" s="241" t="str">
        <f>VLOOKUP(B24,'пр.взвешивания'!B6:G41,2,FALSE)</f>
        <v>КУРДЯЕВА Мария Александровна</v>
      </c>
      <c r="D24" s="241" t="str">
        <f>VLOOKUP(B24,'пр.взвешивания'!B6:G75,3,FALSE)</f>
        <v>04.05.90 мс</v>
      </c>
      <c r="E24" s="241" t="str">
        <f>VLOOKUP(B24,'пр.взвешивания'!B6:G75,4,FALSE)</f>
        <v>ПФО</v>
      </c>
      <c r="F24" s="241" t="str">
        <f>VLOOKUP(B24,'пр.взвешивания'!B6:G75,5,FALSE)</f>
        <v>Саратовская Балаково ПР</v>
      </c>
      <c r="G24" s="241" t="str">
        <f>VLOOKUP(B24,'пр.взвешивания'!B6:G75,6,FALSE)</f>
        <v>000911</v>
      </c>
      <c r="H24" s="241" t="str">
        <f>VLOOKUP(B24,'пр.взвешивания'!B1:H57,7,FALSE)</f>
        <v>Сучков АА Борисов КВ</v>
      </c>
    </row>
    <row r="25" spans="1:8" ht="12" customHeight="1">
      <c r="A25" s="248"/>
      <c r="B25" s="249"/>
      <c r="C25" s="241"/>
      <c r="D25" s="241"/>
      <c r="E25" s="241"/>
      <c r="F25" s="241"/>
      <c r="G25" s="241"/>
      <c r="H25" s="241"/>
    </row>
    <row r="26" spans="1:8" ht="12" customHeight="1">
      <c r="A26" s="248" t="s">
        <v>50</v>
      </c>
      <c r="B26" s="249">
        <v>12</v>
      </c>
      <c r="C26" s="241" t="str">
        <f>VLOOKUP(B26,'пр.взвешивания'!B6:G41,2,FALSE)</f>
        <v>КУЛЬМАМЕТОВА Алия Хакимчановна</v>
      </c>
      <c r="D26" s="241" t="str">
        <f>VLOOKUP(B26,'пр.взвешивания'!B6:G77,3,FALSE)</f>
        <v>04.04.91 мс</v>
      </c>
      <c r="E26" s="241" t="str">
        <f>VLOOKUP(B26,'пр.взвешивания'!B6:G77,4,FALSE)</f>
        <v>УФО</v>
      </c>
      <c r="F26" s="241" t="str">
        <f>VLOOKUP(B26,'пр.взвешивания'!B6:G77,5,FALSE)</f>
        <v> Свердловская Н.Тагил ПР</v>
      </c>
      <c r="G26" s="241" t="str">
        <f>VLOOKUP(B26,'пр.взвешивания'!B6:G77,6,FALSE)</f>
        <v>003283054</v>
      </c>
      <c r="H26" s="241" t="str">
        <f>VLOOKUP(B26,'пр.взвешивания'!B2:H59,7,FALSE)</f>
        <v>Матвеев СВ</v>
      </c>
    </row>
    <row r="27" spans="1:8" ht="12" customHeight="1">
      <c r="A27" s="248"/>
      <c r="B27" s="249"/>
      <c r="C27" s="241"/>
      <c r="D27" s="241"/>
      <c r="E27" s="241"/>
      <c r="F27" s="241"/>
      <c r="G27" s="241"/>
      <c r="H27" s="241"/>
    </row>
    <row r="28" spans="1:8" ht="12" customHeight="1">
      <c r="A28" s="248" t="s">
        <v>50</v>
      </c>
      <c r="B28" s="249">
        <v>17</v>
      </c>
      <c r="C28" s="241" t="str">
        <f>VLOOKUP(B28,'пр.взвешивания'!B6:G41,2,FALSE)</f>
        <v>ВЛАСОВА Олеся Сергеевна</v>
      </c>
      <c r="D28" s="241" t="str">
        <f>VLOOKUP(B28,'пр.взвешивания'!B6:G79,3,FALSE)</f>
        <v>14.02.90 МС</v>
      </c>
      <c r="E28" s="241" t="str">
        <f>VLOOKUP(B28,'пр.взвешивания'!B6:G79,4,FALSE)</f>
        <v>СФО</v>
      </c>
      <c r="F28" s="241" t="str">
        <f>VLOOKUP(B28,'пр.взвешивания'!B6:G79,5,FALSE)</f>
        <v>Иркутская Ангарск Россспорт</v>
      </c>
      <c r="G28" s="334">
        <f>VLOOKUP(B28,'пр.взвешивания'!B6:G79,6,FALSE)</f>
        <v>0</v>
      </c>
      <c r="H28" s="241" t="str">
        <f>VLOOKUP(B28,'пр.взвешивания'!B2:H61,7,FALSE)</f>
        <v>Ефимов НН Курьерова СВ</v>
      </c>
    </row>
    <row r="29" spans="1:8" ht="12" customHeight="1">
      <c r="A29" s="248"/>
      <c r="B29" s="249"/>
      <c r="C29" s="241"/>
      <c r="D29" s="241"/>
      <c r="E29" s="241"/>
      <c r="F29" s="241"/>
      <c r="G29" s="334"/>
      <c r="H29" s="241"/>
    </row>
    <row r="30" spans="1:8" ht="12" customHeight="1">
      <c r="A30" s="248" t="s">
        <v>51</v>
      </c>
      <c r="B30" s="249">
        <v>5</v>
      </c>
      <c r="C30" s="241" t="str">
        <f>VLOOKUP(B30,'пр.взвешивания'!B6:G41,2,FALSE)</f>
        <v>КУЛИКОВА Татьяна Сергеевна</v>
      </c>
      <c r="D30" s="241" t="str">
        <f>VLOOKUP(B30,'пр.взвешивания'!B6:G81,3,FALSE)</f>
        <v>22.03.91 КМС</v>
      </c>
      <c r="E30" s="241" t="str">
        <f>VLOOKUP(B30,'пр.взвешивания'!B6:G81,4,FALSE)</f>
        <v>МОС</v>
      </c>
      <c r="F30" s="241" t="str">
        <f>VLOOKUP(B30,'пр.взвешивания'!B6:G81,5,FALSE)</f>
        <v>Москва С-70 Д </v>
      </c>
      <c r="G30" s="334">
        <f>VLOOKUP(B30,'пр.взвешивания'!B6:G81,6,FALSE)</f>
        <v>0</v>
      </c>
      <c r="H30" s="241" t="str">
        <f>VLOOKUP(B30,'пр.взвешивания'!B2:H63,7,FALSE)</f>
        <v>Ходырев АН Некрасова АС Марфин С Ф</v>
      </c>
    </row>
    <row r="31" spans="1:8" ht="12" customHeight="1">
      <c r="A31" s="248"/>
      <c r="B31" s="249"/>
      <c r="C31" s="241"/>
      <c r="D31" s="241"/>
      <c r="E31" s="241"/>
      <c r="F31" s="241"/>
      <c r="G31" s="334"/>
      <c r="H31" s="241"/>
    </row>
    <row r="32" spans="1:8" ht="12" customHeight="1">
      <c r="A32" s="248" t="s">
        <v>51</v>
      </c>
      <c r="B32" s="249">
        <v>9</v>
      </c>
      <c r="C32" s="241" t="str">
        <f>VLOOKUP(B32,'пр.взвешивания'!B6:G41,2,FALSE)</f>
        <v>МАМЕДОВА Фируза Мехти кызы</v>
      </c>
      <c r="D32" s="241" t="str">
        <f>VLOOKUP(B32,'пр.взвешивания'!B6:G83,3,FALSE)</f>
        <v>11.03.92 кмс</v>
      </c>
      <c r="E32" s="241" t="str">
        <f>VLOOKUP(B32,'пр.взвешивания'!B6:G83,4,FALSE)</f>
        <v>ЦФО</v>
      </c>
      <c r="F32" s="241" t="str">
        <f>VLOOKUP(B32,'пр.взвешивания'!B6:G83,5,FALSE)</f>
        <v>Владимирская Ковров Д</v>
      </c>
      <c r="G32" s="334">
        <f>VLOOKUP(B32,'пр.взвешивания'!B6:G83,6,FALSE)</f>
        <v>0</v>
      </c>
      <c r="H32" s="241" t="str">
        <f>VLOOKUP(B32,'пр.взвешивания'!B2:H65,7,FALSE)</f>
        <v>Гудылин ИВ Сипач АН</v>
      </c>
    </row>
    <row r="33" spans="1:8" ht="12" customHeight="1">
      <c r="A33" s="248"/>
      <c r="B33" s="249"/>
      <c r="C33" s="241"/>
      <c r="D33" s="241"/>
      <c r="E33" s="241"/>
      <c r="F33" s="241"/>
      <c r="G33" s="334"/>
      <c r="H33" s="241"/>
    </row>
    <row r="34" spans="1:8" ht="12" customHeight="1">
      <c r="A34" s="248" t="s">
        <v>51</v>
      </c>
      <c r="B34" s="249">
        <v>11</v>
      </c>
      <c r="C34" s="241" t="str">
        <f>VLOOKUP(B34,'пр.взвешивания'!B6:G41,2,FALSE)</f>
        <v>МИХАЙЛЫЧЕВА Мария Александровна</v>
      </c>
      <c r="D34" s="241" t="str">
        <f>VLOOKUP(B34,'пр.взвешивания'!B6:G85,3,FALSE)</f>
        <v>02.06.92 мс</v>
      </c>
      <c r="E34" s="241" t="str">
        <f>VLOOKUP(B34,'пр.взвешивания'!B6:G85,4,FALSE)</f>
        <v>ПФО</v>
      </c>
      <c r="F34" s="241" t="str">
        <f>VLOOKUP(B34,'пр.взвешивания'!B6:G85,5,FALSE)</f>
        <v> Нижегородская Кстово ПР</v>
      </c>
      <c r="G34" s="241" t="str">
        <f>VLOOKUP(B34,'пр.взвешивания'!B6:G85,6,FALSE)</f>
        <v>003271   2205697904</v>
      </c>
      <c r="H34" s="241" t="str">
        <f>VLOOKUP(B34,'пр.взвешивания'!B2:H67,7,FALSE)</f>
        <v>Кожемякин ВС Бойчук ИЮ</v>
      </c>
    </row>
    <row r="35" spans="1:8" ht="12" customHeight="1">
      <c r="A35" s="248"/>
      <c r="B35" s="249"/>
      <c r="C35" s="241"/>
      <c r="D35" s="241"/>
      <c r="E35" s="241"/>
      <c r="F35" s="241"/>
      <c r="G35" s="241"/>
      <c r="H35" s="241"/>
    </row>
    <row r="36" spans="1:8" ht="12" customHeight="1">
      <c r="A36" s="248" t="s">
        <v>51</v>
      </c>
      <c r="B36" s="249">
        <v>14</v>
      </c>
      <c r="C36" s="241" t="str">
        <f>VLOOKUP(B36,'пр.взвешивания'!B6:G41,2,FALSE)</f>
        <v>ЗОТОВА Мария Михайловна</v>
      </c>
      <c r="D36" s="241" t="str">
        <f>VLOOKUP(B36,'пр.взвешивания'!B6:G87,3,FALSE)</f>
        <v>10.11.92 мс</v>
      </c>
      <c r="E36" s="241" t="str">
        <f>VLOOKUP(B36,'пр.взвешивания'!B6:G87,4,FALSE)</f>
        <v>ДВФО</v>
      </c>
      <c r="F36" s="241" t="str">
        <f>VLOOKUP(B36,'пр.взвешивания'!B6:G87,5,FALSE)</f>
        <v>Приморский Владивосток УФК и С</v>
      </c>
      <c r="G36" s="334">
        <f>VLOOKUP(B36,'пр.взвешивания'!B6:G87,6,FALSE)</f>
        <v>0</v>
      </c>
      <c r="H36" s="241" t="str">
        <f>VLOOKUP(B36,'пр.взвешивания'!B3:H69,7,FALSE)</f>
        <v>Леонтьев ЮА Фалеева ОА</v>
      </c>
    </row>
    <row r="37" spans="1:8" ht="12" customHeight="1">
      <c r="A37" s="248"/>
      <c r="B37" s="249"/>
      <c r="C37" s="241"/>
      <c r="D37" s="241"/>
      <c r="E37" s="241"/>
      <c r="F37" s="241"/>
      <c r="G37" s="334"/>
      <c r="H37" s="241"/>
    </row>
    <row r="38" spans="1:8" ht="12" customHeight="1">
      <c r="A38" s="248" t="s">
        <v>52</v>
      </c>
      <c r="B38" s="249">
        <v>3</v>
      </c>
      <c r="C38" s="241" t="str">
        <f>VLOOKUP(B38,'пр.взвешивания'!B6:G43,2,FALSE)</f>
        <v>ШУБИНА Анна Сергеевна</v>
      </c>
      <c r="D38" s="241" t="str">
        <f>VLOOKUP(B38,'пр.взвешивания'!B6:G89,3,FALSE)</f>
        <v>19.10.92 кмс</v>
      </c>
      <c r="E38" s="241" t="str">
        <f>VLOOKUP(B38,'пр.взвешивания'!B6:G89,4,FALSE)</f>
        <v>ПФО</v>
      </c>
      <c r="F38" s="241" t="str">
        <f>VLOOKUP(B38,'пр.взвешивания'!B6:G89,5,FALSE)</f>
        <v>Нижегородская</v>
      </c>
      <c r="G38" s="334">
        <f>VLOOKUP(B38,'пр.взвешивания'!B6:G89,6,FALSE)</f>
        <v>0</v>
      </c>
      <c r="H38" s="241" t="str">
        <f>VLOOKUP(B38,'пр.взвешивания'!B3:H71,7,FALSE)</f>
        <v>Берсенев СН</v>
      </c>
    </row>
    <row r="39" spans="1:8" ht="12" customHeight="1">
      <c r="A39" s="248"/>
      <c r="B39" s="249"/>
      <c r="C39" s="241"/>
      <c r="D39" s="241"/>
      <c r="E39" s="241"/>
      <c r="F39" s="241"/>
      <c r="G39" s="334"/>
      <c r="H39" s="241"/>
    </row>
    <row r="40" spans="1:9" ht="18" customHeight="1">
      <c r="A40" s="5"/>
      <c r="B40" s="5"/>
      <c r="C40" s="5"/>
      <c r="D40" s="5"/>
      <c r="E40" s="5"/>
      <c r="F40" s="5"/>
      <c r="G40" s="153" t="str">
        <f>'[3]реквизиты'!$G$7</f>
        <v>О.Р. Перминов</v>
      </c>
      <c r="H40" s="153"/>
      <c r="I40" s="5"/>
    </row>
    <row r="41" spans="1:9" ht="20.25" customHeight="1">
      <c r="A41" s="60" t="str">
        <f>HYPERLINK('[3]реквизиты'!$A$6)</f>
        <v>Гл. судья, судья МК</v>
      </c>
      <c r="B41" s="61"/>
      <c r="C41" s="61"/>
      <c r="D41" s="64"/>
      <c r="E41" s="79"/>
      <c r="F41" s="79"/>
      <c r="G41" s="153"/>
      <c r="H41" s="153"/>
      <c r="I41" s="5"/>
    </row>
    <row r="42" spans="1:9" ht="15.75">
      <c r="A42" s="61"/>
      <c r="B42" s="61"/>
      <c r="C42" s="61"/>
      <c r="D42" s="64"/>
      <c r="E42" s="79"/>
      <c r="F42" s="79"/>
      <c r="G42" s="62" t="str">
        <f>'[3]реквизиты'!$G$8</f>
        <v>/г.Н.Тагил/</v>
      </c>
      <c r="H42" s="49"/>
      <c r="I42" s="5"/>
    </row>
    <row r="43" spans="1:9" ht="12.75">
      <c r="A43" s="65"/>
      <c r="B43" s="65"/>
      <c r="C43" s="65"/>
      <c r="D43" s="64"/>
      <c r="E43" s="64"/>
      <c r="F43" s="64"/>
      <c r="G43" s="153" t="str">
        <f>'[3]реквизиты'!$G$9</f>
        <v>Н.Ю.Глушкова</v>
      </c>
      <c r="H43" s="153"/>
      <c r="I43" s="5"/>
    </row>
    <row r="44" spans="1:9" ht="15.75">
      <c r="A44" s="60" t="str">
        <f>HYPERLINK('[2]реквизиты'!$A$22)</f>
        <v>Гл. секретарь, судья МК</v>
      </c>
      <c r="B44" s="61"/>
      <c r="C44" s="61"/>
      <c r="D44" s="64"/>
      <c r="E44" s="79"/>
      <c r="F44" s="79"/>
      <c r="G44" s="153"/>
      <c r="H44" s="153"/>
      <c r="I44" s="5"/>
    </row>
    <row r="45" spans="1:9" ht="12.75">
      <c r="A45" s="65"/>
      <c r="B45" s="65"/>
      <c r="C45" s="65"/>
      <c r="D45" s="64"/>
      <c r="E45" s="64"/>
      <c r="F45" s="64"/>
      <c r="G45" s="62" t="str">
        <f>'[3]реквизиты'!$G$10</f>
        <v>/г. Рязань/</v>
      </c>
      <c r="H45" s="49"/>
      <c r="I45" s="5"/>
    </row>
  </sheetData>
  <mergeCells count="150">
    <mergeCell ref="A2:C2"/>
    <mergeCell ref="A4:A5"/>
    <mergeCell ref="B4:B5"/>
    <mergeCell ref="C4:C5"/>
    <mergeCell ref="A3:C3"/>
    <mergeCell ref="D4:D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C34:C35"/>
    <mergeCell ref="D34:D35"/>
    <mergeCell ref="E30:E31"/>
    <mergeCell ref="B30:B31"/>
    <mergeCell ref="C30:C31"/>
    <mergeCell ref="D30:D31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:H3"/>
    <mergeCell ref="E38:E39"/>
    <mergeCell ref="F38:F39"/>
    <mergeCell ref="G38:G39"/>
    <mergeCell ref="E34:E35"/>
    <mergeCell ref="H22:H23"/>
    <mergeCell ref="H24:H25"/>
    <mergeCell ref="H26:H27"/>
    <mergeCell ref="H20:H21"/>
    <mergeCell ref="F34:F35"/>
    <mergeCell ref="A38:A39"/>
    <mergeCell ref="B38:B39"/>
    <mergeCell ref="C38:C39"/>
    <mergeCell ref="D38:D39"/>
    <mergeCell ref="G43:H44"/>
    <mergeCell ref="H4:H5"/>
    <mergeCell ref="H6:H7"/>
    <mergeCell ref="H8:H9"/>
    <mergeCell ref="H10:H11"/>
    <mergeCell ref="H12:H13"/>
    <mergeCell ref="H14:H15"/>
    <mergeCell ref="H16:H17"/>
    <mergeCell ref="H18:H19"/>
    <mergeCell ref="G4:G5"/>
    <mergeCell ref="G40:H41"/>
    <mergeCell ref="A1:H1"/>
    <mergeCell ref="H36:H37"/>
    <mergeCell ref="H38:H39"/>
    <mergeCell ref="E4:F5"/>
    <mergeCell ref="D2:H2"/>
    <mergeCell ref="H28:H29"/>
    <mergeCell ref="H30:H31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2">
      <selection activeCell="A26" sqref="A26:I4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71" t="str">
        <f>HYPERLINK('пр.взвешивания'!E3)</f>
        <v>в.к.  60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55" t="s">
        <v>31</v>
      </c>
      <c r="B4" s="255" t="s">
        <v>0</v>
      </c>
      <c r="C4" s="247" t="s">
        <v>1</v>
      </c>
      <c r="D4" s="255" t="s">
        <v>2</v>
      </c>
      <c r="E4" s="255" t="s">
        <v>3</v>
      </c>
      <c r="F4" s="255" t="s">
        <v>14</v>
      </c>
      <c r="G4" s="255" t="s">
        <v>15</v>
      </c>
      <c r="H4" s="255" t="s">
        <v>16</v>
      </c>
      <c r="I4" s="255" t="s">
        <v>17</v>
      </c>
    </row>
    <row r="5" spans="1:9" ht="12.75">
      <c r="A5" s="246"/>
      <c r="B5" s="246"/>
      <c r="C5" s="246"/>
      <c r="D5" s="246"/>
      <c r="E5" s="246"/>
      <c r="F5" s="246"/>
      <c r="G5" s="246"/>
      <c r="H5" s="246"/>
      <c r="I5" s="246"/>
    </row>
    <row r="6" spans="1:9" ht="12.75">
      <c r="A6" s="256"/>
      <c r="B6" s="257">
        <v>7</v>
      </c>
      <c r="C6" s="258" t="str">
        <f>VLOOKUP(B6,'пр.взвешивания'!B6:C39,2,FALSE)</f>
        <v>КОНДРАТЬЕВА Олеся Викторовна</v>
      </c>
      <c r="D6" s="258" t="str">
        <f>VLOOKUP(C6,'пр.взвешивания'!C6:D39,2,FALSE)</f>
        <v>04.12.83 мсмк</v>
      </c>
      <c r="E6" s="258" t="str">
        <f>VLOOKUP(D6,'пр.взвешивания'!D6:E39,2,FALSE)</f>
        <v>СФО</v>
      </c>
      <c r="F6" s="259"/>
      <c r="G6" s="260"/>
      <c r="H6" s="261"/>
      <c r="I6" s="255"/>
    </row>
    <row r="7" spans="1:9" ht="12.75">
      <c r="A7" s="256"/>
      <c r="B7" s="255"/>
      <c r="C7" s="258"/>
      <c r="D7" s="258"/>
      <c r="E7" s="258"/>
      <c r="F7" s="259"/>
      <c r="G7" s="259"/>
      <c r="H7" s="261"/>
      <c r="I7" s="255"/>
    </row>
    <row r="8" spans="1:9" ht="12.75">
      <c r="A8" s="262"/>
      <c r="B8" s="257">
        <v>16</v>
      </c>
      <c r="C8" s="258" t="str">
        <f>VLOOKUP(B8,'пр.взвешивания'!B6:C39,2,FALSE)</f>
        <v>ДЕГТЯРЕВА Алена Александровна</v>
      </c>
      <c r="D8" s="258" t="str">
        <f>VLOOKUP(C8,'пр.взвешивания'!C6:D39,2,FALSE)</f>
        <v>09.05.86 мс</v>
      </c>
      <c r="E8" s="258" t="str">
        <f>VLOOKUP(D8,'пр.взвешивания'!D6:E39,2,FALSE)</f>
        <v>ПФО</v>
      </c>
      <c r="F8" s="259"/>
      <c r="G8" s="259"/>
      <c r="H8" s="255"/>
      <c r="I8" s="255"/>
    </row>
    <row r="9" spans="1:9" ht="12.75">
      <c r="A9" s="262"/>
      <c r="B9" s="255"/>
      <c r="C9" s="258"/>
      <c r="D9" s="258"/>
      <c r="E9" s="258"/>
      <c r="F9" s="259"/>
      <c r="G9" s="259"/>
      <c r="H9" s="255"/>
      <c r="I9" s="255"/>
    </row>
    <row r="10" ht="24.75" customHeight="1">
      <c r="E10" s="9" t="s">
        <v>32</v>
      </c>
    </row>
    <row r="11" spans="5:9" ht="24.75" customHeight="1">
      <c r="E11" s="9" t="s">
        <v>7</v>
      </c>
      <c r="F11" s="10"/>
      <c r="G11" s="10"/>
      <c r="H11" s="10"/>
      <c r="I11" s="10"/>
    </row>
    <row r="12" ht="24.75" customHeight="1">
      <c r="E12" s="9" t="s">
        <v>8</v>
      </c>
    </row>
    <row r="13" spans="5:9" ht="24.75" customHeight="1">
      <c r="E13" s="9"/>
      <c r="F13" s="1"/>
      <c r="G13" s="1"/>
      <c r="H13" s="1"/>
      <c r="I13" s="1"/>
    </row>
    <row r="14" spans="5:9" ht="24.75" customHeight="1">
      <c r="E14" s="2"/>
      <c r="F14" s="71" t="str">
        <f>HYPERLINK('пр.взвешивания'!E3)</f>
        <v>в.к.  60   кг.</v>
      </c>
      <c r="G14" s="2"/>
      <c r="H14" s="2"/>
      <c r="I14" s="2"/>
    </row>
    <row r="15" ht="12.75">
      <c r="C15" s="8" t="s">
        <v>30</v>
      </c>
    </row>
    <row r="16" spans="1:9" ht="12.75">
      <c r="A16" s="255" t="s">
        <v>31</v>
      </c>
      <c r="B16" s="255" t="s">
        <v>0</v>
      </c>
      <c r="C16" s="247" t="s">
        <v>1</v>
      </c>
      <c r="D16" s="255" t="s">
        <v>2</v>
      </c>
      <c r="E16" s="255" t="s">
        <v>3</v>
      </c>
      <c r="F16" s="255" t="s">
        <v>14</v>
      </c>
      <c r="G16" s="255" t="s">
        <v>15</v>
      </c>
      <c r="H16" s="255" t="s">
        <v>16</v>
      </c>
      <c r="I16" s="255" t="s">
        <v>17</v>
      </c>
    </row>
    <row r="17" spans="1:9" ht="12.75">
      <c r="A17" s="246"/>
      <c r="B17" s="246"/>
      <c r="C17" s="246"/>
      <c r="D17" s="246"/>
      <c r="E17" s="246"/>
      <c r="F17" s="246"/>
      <c r="G17" s="246"/>
      <c r="H17" s="246"/>
      <c r="I17" s="246"/>
    </row>
    <row r="18" spans="1:9" ht="12.75">
      <c r="A18" s="256"/>
      <c r="B18" s="257">
        <v>10</v>
      </c>
      <c r="C18" s="258" t="str">
        <f>VLOOKUP(B18,'пр.взвешивания'!B6:C39,2,FALSE)</f>
        <v>ШИНКАРЕНКО Анастасия Александровна</v>
      </c>
      <c r="D18" s="258" t="str">
        <f>VLOOKUP(C18,'пр.взвешивания'!C6:D39,2,FALSE)</f>
        <v>16.12.91 МС</v>
      </c>
      <c r="E18" s="258" t="str">
        <f>VLOOKUP(D18,'пр.взвешивания'!D6:E39,2,FALSE)</f>
        <v>ЦФО</v>
      </c>
      <c r="F18" s="259"/>
      <c r="G18" s="260"/>
      <c r="H18" s="261"/>
      <c r="I18" s="255"/>
    </row>
    <row r="19" spans="1:9" ht="12.75">
      <c r="A19" s="256"/>
      <c r="B19" s="255"/>
      <c r="C19" s="258"/>
      <c r="D19" s="258"/>
      <c r="E19" s="258"/>
      <c r="F19" s="259"/>
      <c r="G19" s="259"/>
      <c r="H19" s="261"/>
      <c r="I19" s="255"/>
    </row>
    <row r="20" spans="1:9" ht="12.75">
      <c r="A20" s="262"/>
      <c r="B20" s="257">
        <v>6</v>
      </c>
      <c r="C20" s="258" t="str">
        <f>VLOOKUP(B20,'пр.взвешивания'!B6:C39,2,FALSE)</f>
        <v>АМАЕВА Алёна Ильгизовна</v>
      </c>
      <c r="D20" s="258" t="str">
        <f>VLOOKUP(C20,'пр.взвешивания'!C6:D39,2,FALSE)</f>
        <v>16.05.90 кмс</v>
      </c>
      <c r="E20" s="258" t="str">
        <f>VLOOKUP(D20,'пр.взвешивания'!D6:E39,2,FALSE)</f>
        <v>ПФО</v>
      </c>
      <c r="F20" s="259"/>
      <c r="G20" s="259"/>
      <c r="H20" s="255"/>
      <c r="I20" s="255"/>
    </row>
    <row r="21" spans="1:9" ht="12.75">
      <c r="A21" s="262"/>
      <c r="B21" s="255"/>
      <c r="C21" s="258"/>
      <c r="D21" s="258"/>
      <c r="E21" s="258"/>
      <c r="F21" s="259"/>
      <c r="G21" s="259"/>
      <c r="H21" s="255"/>
      <c r="I21" s="255"/>
    </row>
    <row r="22" ht="24.75" customHeight="1">
      <c r="E22" s="9" t="s">
        <v>32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spans="5:6" ht="24.75" customHeight="1">
      <c r="E27" s="6"/>
      <c r="F27" s="71" t="str">
        <f>HYPERLINK('пр.взвешивания'!E3)</f>
        <v>в.к.  60   кг.</v>
      </c>
    </row>
    <row r="28" ht="12.75">
      <c r="C28" s="11" t="s">
        <v>26</v>
      </c>
    </row>
    <row r="29" spans="1:9" ht="12.75">
      <c r="A29" s="255" t="s">
        <v>31</v>
      </c>
      <c r="B29" s="255" t="s">
        <v>0</v>
      </c>
      <c r="C29" s="247" t="s">
        <v>1</v>
      </c>
      <c r="D29" s="255" t="s">
        <v>2</v>
      </c>
      <c r="E29" s="255" t="s">
        <v>3</v>
      </c>
      <c r="F29" s="255" t="s">
        <v>14</v>
      </c>
      <c r="G29" s="255" t="s">
        <v>15</v>
      </c>
      <c r="H29" s="255" t="s">
        <v>16</v>
      </c>
      <c r="I29" s="255" t="s">
        <v>17</v>
      </c>
    </row>
    <row r="30" spans="1:9" ht="12.75">
      <c r="A30" s="246"/>
      <c r="B30" s="246"/>
      <c r="C30" s="246"/>
      <c r="D30" s="246"/>
      <c r="E30" s="246"/>
      <c r="F30" s="246"/>
      <c r="G30" s="246"/>
      <c r="H30" s="246"/>
      <c r="I30" s="246"/>
    </row>
    <row r="31" spans="1:9" ht="12.75">
      <c r="A31" s="256"/>
      <c r="B31" s="255">
        <v>7</v>
      </c>
      <c r="C31" s="263" t="str">
        <f>VLOOKUP(B31,'пр.взвешивания'!B6:C39,2,FALSE)</f>
        <v>КОНДРАТЬЕВА Олеся Викторовна</v>
      </c>
      <c r="D31" s="263" t="str">
        <f>VLOOKUP(C31,'пр.взвешивания'!C6:D39,2,FALSE)</f>
        <v>04.12.83 мсмк</v>
      </c>
      <c r="E31" s="263" t="str">
        <f>VLOOKUP(D31,'пр.взвешивания'!D6:E39,2,FALSE)</f>
        <v>СФО</v>
      </c>
      <c r="F31" s="259"/>
      <c r="G31" s="260"/>
      <c r="H31" s="261"/>
      <c r="I31" s="255"/>
    </row>
    <row r="32" spans="1:9" ht="12.75">
      <c r="A32" s="256"/>
      <c r="B32" s="255"/>
      <c r="C32" s="263"/>
      <c r="D32" s="263"/>
      <c r="E32" s="263"/>
      <c r="F32" s="259"/>
      <c r="G32" s="259"/>
      <c r="H32" s="261"/>
      <c r="I32" s="255"/>
    </row>
    <row r="33" spans="1:9" ht="12.75">
      <c r="A33" s="262"/>
      <c r="B33" s="255">
        <v>10</v>
      </c>
      <c r="C33" s="263" t="str">
        <f>VLOOKUP(B33,'пр.взвешивания'!B6:C39,2,FALSE)</f>
        <v>ШИНКАРЕНКО Анастасия Александровна</v>
      </c>
      <c r="D33" s="263" t="str">
        <f>VLOOKUP(C33,'пр.взвешивания'!C6:D39,2,FALSE)</f>
        <v>16.12.91 МС</v>
      </c>
      <c r="E33" s="263" t="str">
        <f>VLOOKUP(D33,'пр.взвешивания'!D6:E39,2,FALSE)</f>
        <v>ЦФО</v>
      </c>
      <c r="F33" s="259"/>
      <c r="G33" s="259"/>
      <c r="H33" s="255"/>
      <c r="I33" s="255"/>
    </row>
    <row r="34" spans="1:9" ht="12.75">
      <c r="A34" s="262"/>
      <c r="B34" s="255"/>
      <c r="C34" s="263"/>
      <c r="D34" s="263"/>
      <c r="E34" s="263"/>
      <c r="F34" s="259"/>
      <c r="G34" s="259"/>
      <c r="H34" s="255"/>
      <c r="I34" s="255"/>
    </row>
    <row r="35" ht="24.75" customHeight="1">
      <c r="E35" s="9" t="s">
        <v>32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5:9" ht="24.75" customHeight="1">
      <c r="E39" s="2"/>
      <c r="F39" s="2"/>
      <c r="G39" s="2"/>
      <c r="H39" s="2"/>
      <c r="I39" s="2"/>
    </row>
    <row r="40" spans="5:9" ht="24.75" customHeight="1">
      <c r="E40" s="2"/>
      <c r="F40" s="2"/>
      <c r="G40" s="2"/>
      <c r="H40" s="2"/>
      <c r="I40" s="2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6">
      <selection activeCell="A1" sqref="A1:H38"/>
    </sheetView>
  </sheetViews>
  <sheetFormatPr defaultColWidth="9.140625" defaultRowHeight="12.75"/>
  <sheetData>
    <row r="1" spans="1:8" ht="15.75" thickBot="1">
      <c r="A1" s="264" t="str">
        <f>'[3]реквизиты'!$A$2</f>
        <v>Кубок России по САМБО среди женщин</v>
      </c>
      <c r="B1" s="265"/>
      <c r="C1" s="265"/>
      <c r="D1" s="265"/>
      <c r="E1" s="265"/>
      <c r="F1" s="265"/>
      <c r="G1" s="265"/>
      <c r="H1" s="266"/>
    </row>
    <row r="2" spans="1:8" ht="12.75">
      <c r="A2" s="267" t="str">
        <f>'[3]реквизиты'!$A$3</f>
        <v>26 - 30 ноября 2012 г. г.Кстово</v>
      </c>
      <c r="B2" s="267"/>
      <c r="C2" s="267"/>
      <c r="D2" s="267"/>
      <c r="E2" s="267"/>
      <c r="F2" s="267"/>
      <c r="G2" s="267"/>
      <c r="H2" s="267"/>
    </row>
    <row r="3" spans="1:8" ht="18.75" thickBot="1">
      <c r="A3" s="268" t="s">
        <v>40</v>
      </c>
      <c r="B3" s="268"/>
      <c r="C3" s="268"/>
      <c r="D3" s="268"/>
      <c r="E3" s="268"/>
      <c r="F3" s="268"/>
      <c r="G3" s="268"/>
      <c r="H3" s="268"/>
    </row>
    <row r="4" spans="2:8" ht="18.75" thickBot="1">
      <c r="B4" s="72"/>
      <c r="C4" s="73"/>
      <c r="D4" s="269" t="str">
        <f>'пр.взвешивания'!E3</f>
        <v>в.к.  60   кг.</v>
      </c>
      <c r="E4" s="270"/>
      <c r="F4" s="271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72" t="s">
        <v>41</v>
      </c>
      <c r="B6" s="275" t="str">
        <f>VLOOKUP(J6,'пр.взвешивания'!B6:G71,2,FALSE)</f>
        <v>КОНДРАТЬЕВА Олеся Викторовна</v>
      </c>
      <c r="C6" s="275"/>
      <c r="D6" s="275"/>
      <c r="E6" s="275"/>
      <c r="F6" s="275"/>
      <c r="G6" s="275"/>
      <c r="H6" s="277" t="str">
        <f>VLOOKUP(J6,'пр.взвешивания'!B6:G71,3,FALSE)</f>
        <v>04.12.83 мсмк</v>
      </c>
      <c r="I6" s="73"/>
      <c r="J6" s="74">
        <v>7</v>
      </c>
    </row>
    <row r="7" spans="1:10" ht="18">
      <c r="A7" s="273"/>
      <c r="B7" s="276"/>
      <c r="C7" s="276"/>
      <c r="D7" s="276"/>
      <c r="E7" s="276"/>
      <c r="F7" s="276"/>
      <c r="G7" s="276"/>
      <c r="H7" s="278"/>
      <c r="I7" s="73"/>
      <c r="J7" s="74"/>
    </row>
    <row r="8" spans="1:10" ht="18">
      <c r="A8" s="273"/>
      <c r="B8" s="279" t="str">
        <f>VLOOKUP(J6,'пр.взвешивания'!B6:G71,5,FALSE)</f>
        <v>Иркутская Ангарск Россспорт</v>
      </c>
      <c r="C8" s="279"/>
      <c r="D8" s="279"/>
      <c r="E8" s="279"/>
      <c r="F8" s="279"/>
      <c r="G8" s="279"/>
      <c r="H8" s="278"/>
      <c r="I8" s="73"/>
      <c r="J8" s="74"/>
    </row>
    <row r="9" spans="1:10" ht="18.75" thickBot="1">
      <c r="A9" s="274"/>
      <c r="B9" s="280"/>
      <c r="C9" s="280"/>
      <c r="D9" s="280"/>
      <c r="E9" s="280"/>
      <c r="F9" s="280"/>
      <c r="G9" s="280"/>
      <c r="H9" s="281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282" t="s">
        <v>42</v>
      </c>
      <c r="B11" s="275" t="str">
        <f>VLOOKUP(J11,'пр.взвешивания'!B1:G76,2,FALSE)</f>
        <v>ШИНКАРЕНКО Анастасия Александровна</v>
      </c>
      <c r="C11" s="275"/>
      <c r="D11" s="275"/>
      <c r="E11" s="275"/>
      <c r="F11" s="275"/>
      <c r="G11" s="275"/>
      <c r="H11" s="277" t="str">
        <f>VLOOKUP(J11,'пр.взвешивания'!B1:G76,3,FALSE)</f>
        <v>16.12.91 МС</v>
      </c>
      <c r="I11" s="73"/>
      <c r="J11" s="74">
        <v>10</v>
      </c>
    </row>
    <row r="12" spans="1:10" ht="18" customHeight="1">
      <c r="A12" s="283"/>
      <c r="B12" s="276"/>
      <c r="C12" s="276"/>
      <c r="D12" s="276"/>
      <c r="E12" s="276"/>
      <c r="F12" s="276"/>
      <c r="G12" s="276"/>
      <c r="H12" s="278"/>
      <c r="I12" s="73"/>
      <c r="J12" s="74"/>
    </row>
    <row r="13" spans="1:10" ht="18">
      <c r="A13" s="283"/>
      <c r="B13" s="279" t="str">
        <f>VLOOKUP(J11,'пр.взвешивания'!B1:G76,5,FALSE)</f>
        <v>Московская Можайск Д</v>
      </c>
      <c r="C13" s="279"/>
      <c r="D13" s="279"/>
      <c r="E13" s="279"/>
      <c r="F13" s="279"/>
      <c r="G13" s="279"/>
      <c r="H13" s="278"/>
      <c r="I13" s="73"/>
      <c r="J13" s="74"/>
    </row>
    <row r="14" spans="1:10" ht="18.75" thickBot="1">
      <c r="A14" s="284"/>
      <c r="B14" s="280"/>
      <c r="C14" s="280"/>
      <c r="D14" s="280"/>
      <c r="E14" s="280"/>
      <c r="F14" s="280"/>
      <c r="G14" s="280"/>
      <c r="H14" s="281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285" t="s">
        <v>43</v>
      </c>
      <c r="B16" s="275" t="str">
        <f>VLOOKUP(J16,'пр.взвешивания'!B6:G81,2,FALSE)</f>
        <v>ДЕГТЯРЕВА Алена Александровна</v>
      </c>
      <c r="C16" s="275"/>
      <c r="D16" s="275"/>
      <c r="E16" s="275"/>
      <c r="F16" s="275"/>
      <c r="G16" s="275"/>
      <c r="H16" s="277" t="str">
        <f>VLOOKUP(J16,'пр.взвешивания'!B6:G81,3,FALSE)</f>
        <v>09.05.86 мс</v>
      </c>
      <c r="I16" s="73"/>
      <c r="J16" s="74">
        <v>16</v>
      </c>
    </row>
    <row r="17" spans="1:10" ht="18" customHeight="1">
      <c r="A17" s="286"/>
      <c r="B17" s="276"/>
      <c r="C17" s="276"/>
      <c r="D17" s="276"/>
      <c r="E17" s="276"/>
      <c r="F17" s="276"/>
      <c r="G17" s="276"/>
      <c r="H17" s="278"/>
      <c r="I17" s="73"/>
      <c r="J17" s="74"/>
    </row>
    <row r="18" spans="1:10" ht="18">
      <c r="A18" s="286"/>
      <c r="B18" s="279" t="str">
        <f>VLOOKUP(J16,'пр.взвешивания'!B6:G81,5,FALSE)</f>
        <v>Татарстан Казань  ПР</v>
      </c>
      <c r="C18" s="279"/>
      <c r="D18" s="279"/>
      <c r="E18" s="279"/>
      <c r="F18" s="279"/>
      <c r="G18" s="279"/>
      <c r="H18" s="278"/>
      <c r="I18" s="73"/>
      <c r="J18" s="74"/>
    </row>
    <row r="19" spans="1:10" ht="18.75" thickBot="1">
      <c r="A19" s="287"/>
      <c r="B19" s="280"/>
      <c r="C19" s="280"/>
      <c r="D19" s="280"/>
      <c r="E19" s="280"/>
      <c r="F19" s="280"/>
      <c r="G19" s="280"/>
      <c r="H19" s="281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285" t="s">
        <v>43</v>
      </c>
      <c r="B21" s="275" t="str">
        <f>VLOOKUP(J21,'пр.взвешивания'!B1:G86,2,FALSE)</f>
        <v>АМАЕВА Алёна Ильгизовна</v>
      </c>
      <c r="C21" s="275"/>
      <c r="D21" s="275"/>
      <c r="E21" s="275"/>
      <c r="F21" s="275"/>
      <c r="G21" s="275"/>
      <c r="H21" s="277" t="str">
        <f>VLOOKUP(J21,'пр.взвешивания'!B1:G86,3,FALSE)</f>
        <v>16.05.90 кмс</v>
      </c>
      <c r="I21" s="73"/>
      <c r="J21" s="74">
        <v>6</v>
      </c>
    </row>
    <row r="22" spans="1:10" ht="18" customHeight="1">
      <c r="A22" s="286"/>
      <c r="B22" s="276"/>
      <c r="C22" s="276"/>
      <c r="D22" s="276"/>
      <c r="E22" s="276"/>
      <c r="F22" s="276"/>
      <c r="G22" s="276"/>
      <c r="H22" s="278"/>
      <c r="I22" s="73"/>
      <c r="J22" s="74"/>
    </row>
    <row r="23" spans="1:9" ht="18">
      <c r="A23" s="286"/>
      <c r="B23" s="279" t="str">
        <f>VLOOKUP(J21,'пр.взвешивания'!B1:G86,5,FALSE)</f>
        <v>Пермский край  Пермь МО</v>
      </c>
      <c r="C23" s="279"/>
      <c r="D23" s="279"/>
      <c r="E23" s="279"/>
      <c r="F23" s="279"/>
      <c r="G23" s="279"/>
      <c r="H23" s="278"/>
      <c r="I23" s="73"/>
    </row>
    <row r="24" spans="1:9" ht="18.75" thickBot="1">
      <c r="A24" s="287"/>
      <c r="B24" s="280"/>
      <c r="C24" s="280"/>
      <c r="D24" s="280"/>
      <c r="E24" s="280"/>
      <c r="F24" s="280"/>
      <c r="G24" s="280"/>
      <c r="H24" s="281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53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88" t="str">
        <f>VLOOKUP(J28,'пр.взвешивания'!B6:H39,7,FALSE)</f>
        <v>Ефимов НН Курьерова СВ</v>
      </c>
      <c r="B28" s="289"/>
      <c r="C28" s="289"/>
      <c r="D28" s="289"/>
      <c r="E28" s="289"/>
      <c r="F28" s="289"/>
      <c r="G28" s="289"/>
      <c r="H28" s="277"/>
      <c r="J28">
        <f>J6</f>
        <v>7</v>
      </c>
    </row>
    <row r="29" spans="1:8" ht="13.5" thickBot="1">
      <c r="A29" s="290"/>
      <c r="B29" s="280"/>
      <c r="C29" s="280"/>
      <c r="D29" s="280"/>
      <c r="E29" s="280"/>
      <c r="F29" s="280"/>
      <c r="G29" s="280"/>
      <c r="H29" s="281"/>
    </row>
    <row r="32" spans="1:8" ht="18">
      <c r="A32" s="73" t="s">
        <v>44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24"/>
  <sheetViews>
    <sheetView workbookViewId="0" topLeftCell="A161">
      <selection activeCell="A168" sqref="A168:H18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91" t="s">
        <v>36</v>
      </c>
      <c r="B1" s="291"/>
      <c r="C1" s="291"/>
      <c r="D1" s="291"/>
      <c r="E1" s="291"/>
      <c r="F1" s="291"/>
      <c r="G1" s="291"/>
      <c r="H1" s="291"/>
      <c r="I1" s="5"/>
    </row>
    <row r="2" spans="1:9" ht="18.75" customHeight="1">
      <c r="A2" s="15" t="s">
        <v>9</v>
      </c>
      <c r="B2" s="4" t="s">
        <v>18</v>
      </c>
      <c r="C2" s="4"/>
      <c r="D2" s="4"/>
      <c r="E2" s="126" t="str">
        <f>HYPERLINK('пр.взвешивания'!E3)</f>
        <v>в.к.  60   кг.</v>
      </c>
      <c r="F2" s="4"/>
      <c r="G2" s="4"/>
      <c r="H2" s="4"/>
      <c r="I2" s="5"/>
    </row>
    <row r="3" spans="1:8" ht="12.75" customHeight="1">
      <c r="A3" s="255" t="s">
        <v>0</v>
      </c>
      <c r="B3" s="255" t="s">
        <v>1</v>
      </c>
      <c r="C3" s="255" t="s">
        <v>2</v>
      </c>
      <c r="D3" s="255" t="s">
        <v>3</v>
      </c>
      <c r="E3" s="255" t="s">
        <v>14</v>
      </c>
      <c r="F3" s="255" t="s">
        <v>15</v>
      </c>
      <c r="G3" s="255" t="s">
        <v>16</v>
      </c>
      <c r="H3" s="255" t="s">
        <v>17</v>
      </c>
    </row>
    <row r="4" spans="1:8" ht="12.75" customHeight="1">
      <c r="A4" s="246"/>
      <c r="B4" s="246"/>
      <c r="C4" s="246"/>
      <c r="D4" s="246"/>
      <c r="E4" s="246"/>
      <c r="F4" s="246"/>
      <c r="G4" s="246"/>
      <c r="H4" s="246"/>
    </row>
    <row r="5" spans="1:8" ht="12.75" customHeight="1">
      <c r="A5" s="255">
        <v>1</v>
      </c>
      <c r="B5" s="292" t="str">
        <f>VLOOKUP(A5,'пр.взвешивания'!B6:G39,2,FALSE)</f>
        <v>БЕРЕЖНАЯ Ксения Сергеевна</v>
      </c>
      <c r="C5" s="294" t="str">
        <f>VLOOKUP(A5,'пр.взвешивания'!B6:G39,3,FALSE)</f>
        <v>23.12.91 МС</v>
      </c>
      <c r="D5" s="294" t="str">
        <f>VLOOKUP(A5,'пр.взвешивания'!B6:G39,4,FALSE)</f>
        <v>СФО</v>
      </c>
      <c r="E5" s="259"/>
      <c r="F5" s="260"/>
      <c r="G5" s="261"/>
      <c r="H5" s="255"/>
    </row>
    <row r="6" spans="1:8" ht="12.75" customHeight="1">
      <c r="A6" s="255"/>
      <c r="B6" s="293"/>
      <c r="C6" s="255"/>
      <c r="D6" s="255"/>
      <c r="E6" s="259"/>
      <c r="F6" s="259"/>
      <c r="G6" s="261"/>
      <c r="H6" s="255"/>
    </row>
    <row r="7" spans="1:8" ht="12.75" customHeight="1">
      <c r="A7" s="246">
        <v>2</v>
      </c>
      <c r="B7" s="292" t="str">
        <f>VLOOKUP(A7,'пр.взвешивания'!B6:G41,2,FALSE)</f>
        <v>БУРЦЕВА Светлана Викторовна</v>
      </c>
      <c r="C7" s="294" t="str">
        <f>VLOOKUP(A7,'пр.взвешивания'!B6:G41,3,FALSE)</f>
        <v>14.11.84 мсмк</v>
      </c>
      <c r="D7" s="294" t="str">
        <f>VLOOKUP(A7,'пр.взвешивания'!B6:G41,4,FALSE)</f>
        <v>ПФО</v>
      </c>
      <c r="E7" s="298"/>
      <c r="F7" s="298"/>
      <c r="G7" s="246"/>
      <c r="H7" s="246"/>
    </row>
    <row r="8" spans="1:8" ht="12.75" customHeight="1" thickBot="1">
      <c r="A8" s="295"/>
      <c r="B8" s="296"/>
      <c r="C8" s="297"/>
      <c r="D8" s="297"/>
      <c r="E8" s="299"/>
      <c r="F8" s="299"/>
      <c r="G8" s="295"/>
      <c r="H8" s="295"/>
    </row>
    <row r="9" spans="1:8" ht="12.75" customHeight="1">
      <c r="A9" s="255">
        <v>3</v>
      </c>
      <c r="B9" s="301" t="str">
        <f>VLOOKUP(A9,'пр.взвешивания'!B6:G43,2,FALSE)</f>
        <v>ШУБИНА Анна Сергеевна</v>
      </c>
      <c r="C9" s="302" t="str">
        <f>VLOOKUP(A9,'пр.взвешивания'!B6:G43,3,FALSE)</f>
        <v>19.10.92 кмс</v>
      </c>
      <c r="D9" s="302" t="str">
        <f>VLOOKUP(A9,'пр.взвешивания'!B6:G43,4,FALSE)</f>
        <v>ПФО</v>
      </c>
      <c r="E9" s="259" t="s">
        <v>147</v>
      </c>
      <c r="F9" s="260"/>
      <c r="G9" s="261"/>
      <c r="H9" s="255"/>
    </row>
    <row r="10" spans="1:8" ht="12.75" customHeight="1">
      <c r="A10" s="255"/>
      <c r="B10" s="293"/>
      <c r="C10" s="255"/>
      <c r="D10" s="255"/>
      <c r="E10" s="259"/>
      <c r="F10" s="259"/>
      <c r="G10" s="261"/>
      <c r="H10" s="255"/>
    </row>
    <row r="11" spans="1:8" ht="15.75" customHeight="1">
      <c r="A11" s="15" t="s">
        <v>10</v>
      </c>
      <c r="B11" s="4" t="s">
        <v>18</v>
      </c>
      <c r="C11" s="85"/>
      <c r="D11" s="85"/>
      <c r="E11" s="86"/>
      <c r="F11" s="86"/>
      <c r="G11" s="87"/>
      <c r="H11" s="84"/>
    </row>
    <row r="12" spans="1:8" ht="12.75" customHeight="1">
      <c r="A12" s="255">
        <v>4</v>
      </c>
      <c r="B12" s="292" t="str">
        <f>VLOOKUP(A12,'пр.взвешивания'!B6:G45,2,FALSE)</f>
        <v>КОНКИНА Анастасия Александровна</v>
      </c>
      <c r="C12" s="294" t="str">
        <f>VLOOKUP(A12,'пр.взвешивания'!B6:G45,3,FALSE)</f>
        <v>01.12.93 кмс</v>
      </c>
      <c r="D12" s="294" t="str">
        <f>VLOOKUP(A12,'пр.взвешивания'!B6:G45,4,FALSE)</f>
        <v>ПФО</v>
      </c>
      <c r="E12" s="259"/>
      <c r="F12" s="259"/>
      <c r="G12" s="255"/>
      <c r="H12" s="255"/>
    </row>
    <row r="13" spans="1:8" ht="12.75" customHeight="1">
      <c r="A13" s="255"/>
      <c r="B13" s="293"/>
      <c r="C13" s="255"/>
      <c r="D13" s="255"/>
      <c r="E13" s="259"/>
      <c r="F13" s="259"/>
      <c r="G13" s="255"/>
      <c r="H13" s="255"/>
    </row>
    <row r="14" spans="1:8" ht="12.75" customHeight="1">
      <c r="A14" s="255">
        <v>5</v>
      </c>
      <c r="B14" s="292" t="str">
        <f>VLOOKUP(A14,'пр.взвешивания'!B6:G47,2,FALSE)</f>
        <v>КУЛИКОВА Татьяна Сергеевна</v>
      </c>
      <c r="C14" s="294" t="str">
        <f>VLOOKUP(A14,'пр.взвешивания'!B6:G47,3,FALSE)</f>
        <v>22.03.91 КМС</v>
      </c>
      <c r="D14" s="294" t="str">
        <f>VLOOKUP(A14,'пр.взвешивания'!B6:G47,4,FALSE)</f>
        <v>МОС</v>
      </c>
      <c r="E14" s="255" t="s">
        <v>33</v>
      </c>
      <c r="F14" s="259"/>
      <c r="G14" s="255"/>
      <c r="H14" s="255"/>
    </row>
    <row r="15" spans="1:8" ht="12.75" customHeight="1">
      <c r="A15" s="255"/>
      <c r="B15" s="293"/>
      <c r="C15" s="255"/>
      <c r="D15" s="255"/>
      <c r="E15" s="255"/>
      <c r="F15" s="259"/>
      <c r="G15" s="255"/>
      <c r="H15" s="255"/>
    </row>
    <row r="16" spans="1:8" ht="20.25" customHeight="1">
      <c r="A16" s="15" t="s">
        <v>54</v>
      </c>
      <c r="B16" s="4" t="s">
        <v>18</v>
      </c>
      <c r="C16" s="109"/>
      <c r="D16" s="109"/>
      <c r="E16" s="126" t="str">
        <f>HYPERLINK('пр.взвешивания'!E3)</f>
        <v>в.к.  60   кг.</v>
      </c>
      <c r="F16" s="5"/>
      <c r="G16" s="5"/>
      <c r="H16" s="5"/>
    </row>
    <row r="17" spans="1:8" ht="12.75" customHeight="1">
      <c r="A17" s="255">
        <v>6</v>
      </c>
      <c r="B17" s="292" t="str">
        <f>VLOOKUP(A17,'пр.взвешивания'!B6:G50,2,FALSE)</f>
        <v>АМАЕВА Алёна Ильгизовна</v>
      </c>
      <c r="C17" s="294" t="str">
        <f>VLOOKUP(A17,'пр.взвешивания'!B6:G50,3,FALSE)</f>
        <v>16.05.90 кмс</v>
      </c>
      <c r="D17" s="294" t="str">
        <f>VLOOKUP(A17,'пр.взвешивания'!B6:G50,4,FALSE)</f>
        <v>ПФО</v>
      </c>
      <c r="E17" s="259"/>
      <c r="F17" s="260"/>
      <c r="G17" s="261"/>
      <c r="H17" s="255"/>
    </row>
    <row r="18" spans="1:8" ht="12.75" customHeight="1">
      <c r="A18" s="255"/>
      <c r="B18" s="293"/>
      <c r="C18" s="255"/>
      <c r="D18" s="255"/>
      <c r="E18" s="259"/>
      <c r="F18" s="259"/>
      <c r="G18" s="261"/>
      <c r="H18" s="255"/>
    </row>
    <row r="19" spans="1:8" ht="12.75" customHeight="1">
      <c r="A19" s="255">
        <v>7</v>
      </c>
      <c r="B19" s="292" t="str">
        <f>VLOOKUP(A19,'пр.взвешивания'!B6:G52,2,FALSE)</f>
        <v>КОНДРАТЬЕВА Олеся Викторовна</v>
      </c>
      <c r="C19" s="294" t="str">
        <f>VLOOKUP(A19,'пр.взвешивания'!B6:G52,3,FALSE)</f>
        <v>04.12.83 мсмк</v>
      </c>
      <c r="D19" s="294" t="str">
        <f>VLOOKUP(A19,'пр.взвешивания'!B6:G52,4,FALSE)</f>
        <v>СФО</v>
      </c>
      <c r="E19" s="259"/>
      <c r="F19" s="259"/>
      <c r="G19" s="255"/>
      <c r="H19" s="255"/>
    </row>
    <row r="20" spans="1:8" ht="12.75" customHeight="1">
      <c r="A20" s="255"/>
      <c r="B20" s="293"/>
      <c r="C20" s="255"/>
      <c r="D20" s="255"/>
      <c r="E20" s="259"/>
      <c r="F20" s="259"/>
      <c r="G20" s="255"/>
      <c r="H20" s="255"/>
    </row>
    <row r="21" spans="1:8" ht="12.75" customHeight="1">
      <c r="A21" s="15" t="s">
        <v>55</v>
      </c>
      <c r="B21" s="4" t="s">
        <v>18</v>
      </c>
      <c r="C21" s="121"/>
      <c r="D21" s="121"/>
      <c r="E21" s="122"/>
      <c r="F21" s="122"/>
      <c r="G21" s="121"/>
      <c r="H21" s="121"/>
    </row>
    <row r="22" spans="1:8" ht="12.75" customHeight="1">
      <c r="A22" s="255">
        <v>8</v>
      </c>
      <c r="B22" s="292" t="str">
        <f>VLOOKUP(A22,'пр.взвешивания'!B6:G54,2,FALSE)</f>
        <v>КУРДЯЕВА Мария Александровна</v>
      </c>
      <c r="C22" s="294" t="str">
        <f>VLOOKUP(A22,'пр.взвешивания'!B6:G54,3,FALSE)</f>
        <v>04.05.90 мс</v>
      </c>
      <c r="D22" s="294" t="str">
        <f>VLOOKUP(A22,'пр.взвешивания'!B6:G54,4,FALSE)</f>
        <v>ПФО</v>
      </c>
      <c r="E22" s="259"/>
      <c r="F22" s="260"/>
      <c r="G22" s="261"/>
      <c r="H22" s="255"/>
    </row>
    <row r="23" spans="1:8" ht="12.75" customHeight="1">
      <c r="A23" s="255"/>
      <c r="B23" s="293"/>
      <c r="C23" s="255"/>
      <c r="D23" s="255"/>
      <c r="E23" s="259"/>
      <c r="F23" s="259"/>
      <c r="G23" s="261"/>
      <c r="H23" s="255"/>
    </row>
    <row r="24" spans="1:8" ht="12.75" customHeight="1">
      <c r="A24" s="255">
        <v>9</v>
      </c>
      <c r="B24" s="292" t="str">
        <f>VLOOKUP(A24,'пр.взвешивания'!B6:G56,2,FALSE)</f>
        <v>МАМЕДОВА Фируза Мехти кызы</v>
      </c>
      <c r="C24" s="294" t="str">
        <f>VLOOKUP(A24,'пр.взвешивания'!B6:G56,3,FALSE)</f>
        <v>11.03.92 кмс</v>
      </c>
      <c r="D24" s="294" t="str">
        <f>VLOOKUP(A24,'пр.взвешивания'!B6:G56,4,FALSE)</f>
        <v>ЦФО</v>
      </c>
      <c r="E24" s="259"/>
      <c r="F24" s="259"/>
      <c r="G24" s="255"/>
      <c r="H24" s="255"/>
    </row>
    <row r="25" spans="1:8" ht="12.75" customHeight="1">
      <c r="A25" s="255"/>
      <c r="B25" s="293"/>
      <c r="C25" s="255"/>
      <c r="D25" s="255"/>
      <c r="E25" s="259"/>
      <c r="F25" s="259"/>
      <c r="G25" s="255"/>
      <c r="H25" s="255"/>
    </row>
    <row r="26" spans="1:8" ht="18.75" customHeight="1">
      <c r="A26" s="15" t="s">
        <v>11</v>
      </c>
      <c r="B26" s="4" t="s">
        <v>18</v>
      </c>
      <c r="C26" s="109"/>
      <c r="D26" s="109"/>
      <c r="E26" s="126" t="str">
        <f>HYPERLINK('пр.взвешивания'!E3)</f>
        <v>в.к.  60   кг.</v>
      </c>
      <c r="F26" s="5"/>
      <c r="G26" s="5"/>
      <c r="H26" s="5"/>
    </row>
    <row r="27" spans="1:8" ht="12.75" customHeight="1">
      <c r="A27" s="255">
        <v>10</v>
      </c>
      <c r="B27" s="292" t="str">
        <f>VLOOKUP(A27,'пр.взвешивания'!B6:G61,2,FALSE)</f>
        <v>ШИНКАРЕНКО Анастасия Александровна</v>
      </c>
      <c r="C27" s="294" t="str">
        <f>VLOOKUP(A27,'пр.взвешивания'!B6:G61,3,FALSE)</f>
        <v>16.12.91 МС</v>
      </c>
      <c r="D27" s="294" t="str">
        <f>VLOOKUP(A27,'пр.взвешивания'!B6:G61,4,FALSE)</f>
        <v>ЦФО</v>
      </c>
      <c r="E27" s="259"/>
      <c r="F27" s="260"/>
      <c r="G27" s="261"/>
      <c r="H27" s="255"/>
    </row>
    <row r="28" spans="1:8" ht="12.75" customHeight="1">
      <c r="A28" s="255"/>
      <c r="B28" s="293"/>
      <c r="C28" s="255"/>
      <c r="D28" s="255"/>
      <c r="E28" s="259"/>
      <c r="F28" s="259"/>
      <c r="G28" s="261"/>
      <c r="H28" s="255"/>
    </row>
    <row r="29" spans="1:8" ht="12.75" customHeight="1">
      <c r="A29" s="255">
        <v>11</v>
      </c>
      <c r="B29" s="292" t="str">
        <f>VLOOKUP(A29,'пр.взвешивания'!B6:G63,2,FALSE)</f>
        <v>МИХАЙЛЫЧЕВА Мария Александровна</v>
      </c>
      <c r="C29" s="294" t="str">
        <f>VLOOKUP(A29,'пр.взвешивания'!B6:G63,3,FALSE)</f>
        <v>02.06.92 мс</v>
      </c>
      <c r="D29" s="294" t="str">
        <f>VLOOKUP(A29,'пр.взвешивания'!B6:G63,4,FALSE)</f>
        <v>ПФО</v>
      </c>
      <c r="E29" s="259"/>
      <c r="F29" s="259"/>
      <c r="G29" s="255"/>
      <c r="H29" s="255"/>
    </row>
    <row r="30" spans="1:8" ht="12.75" customHeight="1">
      <c r="A30" s="255"/>
      <c r="B30" s="293"/>
      <c r="C30" s="255"/>
      <c r="D30" s="255"/>
      <c r="E30" s="259"/>
      <c r="F30" s="259"/>
      <c r="G30" s="255"/>
      <c r="H30" s="255"/>
    </row>
    <row r="31" spans="1:8" ht="19.5" customHeight="1">
      <c r="A31" s="122" t="s">
        <v>12</v>
      </c>
      <c r="B31" s="4" t="s">
        <v>18</v>
      </c>
      <c r="C31" s="121"/>
      <c r="D31" s="121"/>
      <c r="E31" s="122"/>
      <c r="F31" s="122"/>
      <c r="G31" s="121"/>
      <c r="H31" s="121"/>
    </row>
    <row r="32" spans="1:8" ht="12.75" customHeight="1">
      <c r="A32" s="255">
        <v>12</v>
      </c>
      <c r="B32" s="292" t="str">
        <f>VLOOKUP(A32,'пр.взвешивания'!B6:G65,2,FALSE)</f>
        <v>КУЛЬМАМЕТОВА Алия Хакимчановна</v>
      </c>
      <c r="C32" s="294" t="str">
        <f>VLOOKUP(A32,'пр.взвешивания'!B6:G65,3,FALSE)</f>
        <v>04.04.91 мс</v>
      </c>
      <c r="D32" s="294" t="str">
        <f>VLOOKUP(A32,'пр.взвешивания'!B6:G65,4,FALSE)</f>
        <v>УФО</v>
      </c>
      <c r="E32" s="259"/>
      <c r="F32" s="260"/>
      <c r="G32" s="261"/>
      <c r="H32" s="255"/>
    </row>
    <row r="33" spans="1:8" ht="12.75" customHeight="1">
      <c r="A33" s="255"/>
      <c r="B33" s="293"/>
      <c r="C33" s="255"/>
      <c r="D33" s="255"/>
      <c r="E33" s="259"/>
      <c r="F33" s="259"/>
      <c r="G33" s="261"/>
      <c r="H33" s="255"/>
    </row>
    <row r="34" spans="1:8" ht="12.75" customHeight="1">
      <c r="A34" s="255">
        <v>13</v>
      </c>
      <c r="B34" s="292" t="str">
        <f>VLOOKUP(A34,'пр.взвешивания'!B6:G67,2,FALSE)</f>
        <v>КОНДРАТЕНКО Ольга Сергеевна</v>
      </c>
      <c r="C34" s="294" t="str">
        <f>VLOOKUP(A34,'пр.взвешивания'!B6:G67,3,FALSE)</f>
        <v>22.11.93 КМС</v>
      </c>
      <c r="D34" s="294" t="str">
        <f>VLOOKUP(A34,'пр.взвешивания'!B6:G67,4,FALSE)</f>
        <v>МОС</v>
      </c>
      <c r="E34" s="259"/>
      <c r="F34" s="259"/>
      <c r="G34" s="255"/>
      <c r="H34" s="255"/>
    </row>
    <row r="35" spans="1:8" ht="12.75" customHeight="1">
      <c r="A35" s="255"/>
      <c r="B35" s="293"/>
      <c r="C35" s="255"/>
      <c r="D35" s="255"/>
      <c r="E35" s="259"/>
      <c r="F35" s="259"/>
      <c r="G35" s="255"/>
      <c r="H35" s="255"/>
    </row>
    <row r="36" spans="1:8" ht="18.75" customHeight="1">
      <c r="A36" s="15" t="s">
        <v>57</v>
      </c>
      <c r="B36" s="4" t="s">
        <v>18</v>
      </c>
      <c r="C36" s="109"/>
      <c r="D36" s="109"/>
      <c r="E36" s="126" t="str">
        <f>HYPERLINK('пр.взвешивания'!E3)</f>
        <v>в.к.  60   кг.</v>
      </c>
      <c r="F36" s="5"/>
      <c r="G36" s="5"/>
      <c r="H36" s="5"/>
    </row>
    <row r="37" spans="1:8" ht="12.75" customHeight="1">
      <c r="A37" s="255">
        <v>14</v>
      </c>
      <c r="B37" s="292" t="str">
        <f>VLOOKUP(A37,'пр.взвешивания'!B6:G72,2,FALSE)</f>
        <v>ЗОТОВА Мария Михайловна</v>
      </c>
      <c r="C37" s="294" t="str">
        <f>VLOOKUP(A37,'пр.взвешивания'!B6:G72,3,FALSE)</f>
        <v>10.11.92 мс</v>
      </c>
      <c r="D37" s="294" t="str">
        <f>VLOOKUP(A37,'пр.взвешивания'!B6:G72,4,FALSE)</f>
        <v>ДВФО</v>
      </c>
      <c r="E37" s="259"/>
      <c r="F37" s="260"/>
      <c r="G37" s="261"/>
      <c r="H37" s="255"/>
    </row>
    <row r="38" spans="1:8" ht="12.75" customHeight="1">
      <c r="A38" s="255"/>
      <c r="B38" s="293"/>
      <c r="C38" s="255"/>
      <c r="D38" s="255"/>
      <c r="E38" s="259"/>
      <c r="F38" s="259"/>
      <c r="G38" s="261"/>
      <c r="H38" s="255"/>
    </row>
    <row r="39" spans="1:8" ht="12.75" customHeight="1">
      <c r="A39" s="255">
        <v>15</v>
      </c>
      <c r="B39" s="292" t="str">
        <f>VLOOKUP(A39,'пр.взвешивания'!B6:G74,2,FALSE)</f>
        <v>КАБУЛОВА София Назимовна</v>
      </c>
      <c r="C39" s="294" t="str">
        <f>VLOOKUP(A39,'пр.взвешивания'!B6:G74,3,FALSE)</f>
        <v>29.05.89 кмс</v>
      </c>
      <c r="D39" s="294" t="str">
        <f>VLOOKUP(A39,'пр.взвешивания'!B6:G74,4,FALSE)</f>
        <v>С.П.</v>
      </c>
      <c r="E39" s="259"/>
      <c r="F39" s="259"/>
      <c r="G39" s="255"/>
      <c r="H39" s="255"/>
    </row>
    <row r="40" spans="1:8" ht="12.75" customHeight="1">
      <c r="A40" s="255"/>
      <c r="B40" s="293"/>
      <c r="C40" s="255"/>
      <c r="D40" s="255"/>
      <c r="E40" s="259"/>
      <c r="F40" s="259"/>
      <c r="G40" s="255"/>
      <c r="H40" s="255"/>
    </row>
    <row r="41" spans="1:8" ht="20.25" customHeight="1">
      <c r="A41" s="15" t="s">
        <v>56</v>
      </c>
      <c r="B41" s="4" t="s">
        <v>18</v>
      </c>
      <c r="C41" s="121"/>
      <c r="D41" s="121"/>
      <c r="E41" s="122"/>
      <c r="F41" s="122"/>
      <c r="G41" s="121"/>
      <c r="H41" s="121"/>
    </row>
    <row r="42" spans="1:8" ht="12.75" customHeight="1">
      <c r="A42" s="255">
        <v>16</v>
      </c>
      <c r="B42" s="292" t="str">
        <f>VLOOKUP(A42,'пр.взвешивания'!B6:G76,2,FALSE)</f>
        <v>ДЕГТЯРЕВА Алена Александровна</v>
      </c>
      <c r="C42" s="294" t="str">
        <f>VLOOKUP(A42,'пр.взвешивания'!B6:G76,3,FALSE)</f>
        <v>09.05.86 мс</v>
      </c>
      <c r="D42" s="294" t="str">
        <f>VLOOKUP(A42,'пр.взвешивания'!B6:G76,4,FALSE)</f>
        <v>ПФО</v>
      </c>
      <c r="E42" s="259"/>
      <c r="F42" s="260"/>
      <c r="G42" s="261"/>
      <c r="H42" s="255"/>
    </row>
    <row r="43" spans="1:8" ht="12.75" customHeight="1">
      <c r="A43" s="255"/>
      <c r="B43" s="293"/>
      <c r="C43" s="255"/>
      <c r="D43" s="255"/>
      <c r="E43" s="259"/>
      <c r="F43" s="259"/>
      <c r="G43" s="261"/>
      <c r="H43" s="255"/>
    </row>
    <row r="44" spans="1:8" ht="12.75" customHeight="1">
      <c r="A44" s="255">
        <v>17</v>
      </c>
      <c r="B44" s="292" t="str">
        <f>VLOOKUP(A44,'пр.взвешивания'!B6:G78,2,FALSE)</f>
        <v>ВЛАСОВА Олеся Сергеевна</v>
      </c>
      <c r="C44" s="294" t="str">
        <f>VLOOKUP(A44,'пр.взвешивания'!B6:G78,3,FALSE)</f>
        <v>14.02.90 МС</v>
      </c>
      <c r="D44" s="294" t="str">
        <f>VLOOKUP(A44,'пр.взвешивания'!B6:G78,4,FALSE)</f>
        <v>СФО</v>
      </c>
      <c r="E44" s="259"/>
      <c r="F44" s="259"/>
      <c r="G44" s="255"/>
      <c r="H44" s="255"/>
    </row>
    <row r="45" spans="1:8" ht="12.75" customHeight="1">
      <c r="A45" s="255"/>
      <c r="B45" s="293"/>
      <c r="C45" s="255"/>
      <c r="D45" s="255"/>
      <c r="E45" s="259"/>
      <c r="F45" s="259"/>
      <c r="G45" s="255"/>
      <c r="H45" s="255"/>
    </row>
    <row r="46" spans="1:8" ht="19.5" customHeight="1">
      <c r="A46" s="15" t="s">
        <v>9</v>
      </c>
      <c r="B46" s="4" t="s">
        <v>19</v>
      </c>
      <c r="C46" s="109"/>
      <c r="D46" s="109"/>
      <c r="E46" s="126" t="str">
        <f>HYPERLINK('пр.взвешивания'!E3)</f>
        <v>в.к.  60   кг.</v>
      </c>
      <c r="F46" s="5"/>
      <c r="G46" s="5"/>
      <c r="H46" s="5"/>
    </row>
    <row r="47" spans="1:8" ht="12.75" customHeight="1">
      <c r="A47" s="255">
        <v>1</v>
      </c>
      <c r="B47" s="292" t="str">
        <f>VLOOKUP(A47,'пр.взвешивания'!B6:G83,2,FALSE)</f>
        <v>БЕРЕЖНАЯ Ксения Сергеевна</v>
      </c>
      <c r="C47" s="294" t="str">
        <f>VLOOKUP(A47,'пр.взвешивания'!B6:G83,3,FALSE)</f>
        <v>23.12.91 МС</v>
      </c>
      <c r="D47" s="294" t="str">
        <f>VLOOKUP(A47,'пр.взвешивания'!B6:G83,4,FALSE)</f>
        <v>СФО</v>
      </c>
      <c r="E47" s="259"/>
      <c r="F47" s="260"/>
      <c r="G47" s="261"/>
      <c r="H47" s="255"/>
    </row>
    <row r="48" spans="1:8" ht="12.75" customHeight="1">
      <c r="A48" s="255"/>
      <c r="B48" s="293"/>
      <c r="C48" s="255"/>
      <c r="D48" s="255"/>
      <c r="E48" s="259"/>
      <c r="F48" s="259"/>
      <c r="G48" s="261"/>
      <c r="H48" s="255"/>
    </row>
    <row r="49" spans="1:8" ht="12.75" customHeight="1">
      <c r="A49" s="246">
        <v>3</v>
      </c>
      <c r="B49" s="292" t="str">
        <f>VLOOKUP(A49,'пр.взвешивания'!B6:G85,2,FALSE)</f>
        <v>ШУБИНА Анна Сергеевна</v>
      </c>
      <c r="C49" s="294" t="str">
        <f>VLOOKUP(A49,'пр.взвешивания'!B6:G85,3,FALSE)</f>
        <v>19.10.92 кмс</v>
      </c>
      <c r="D49" s="294" t="str">
        <f>VLOOKUP(A49,'пр.взвешивания'!B6:G85,4,FALSE)</f>
        <v>ПФО</v>
      </c>
      <c r="E49" s="298"/>
      <c r="F49" s="298"/>
      <c r="G49" s="246"/>
      <c r="H49" s="246"/>
    </row>
    <row r="50" spans="1:8" ht="12.75" customHeight="1" thickBot="1">
      <c r="A50" s="295"/>
      <c r="B50" s="296"/>
      <c r="C50" s="297"/>
      <c r="D50" s="297"/>
      <c r="E50" s="299"/>
      <c r="F50" s="299"/>
      <c r="G50" s="295"/>
      <c r="H50" s="295"/>
    </row>
    <row r="51" spans="1:8" ht="12.75" customHeight="1">
      <c r="A51" s="255">
        <v>2</v>
      </c>
      <c r="B51" s="301" t="str">
        <f>VLOOKUP(A51,'пр.взвешивания'!B6:G87,2,FALSE)</f>
        <v>БУРЦЕВА Светлана Викторовна</v>
      </c>
      <c r="C51" s="302" t="str">
        <f>VLOOKUP(A51,'пр.взвешивания'!B6:G87,3,FALSE)</f>
        <v>14.11.84 мсмк</v>
      </c>
      <c r="D51" s="302" t="str">
        <f>VLOOKUP(A51,'пр.взвешивания'!B6:G87,4,FALSE)</f>
        <v>ПФО</v>
      </c>
      <c r="E51" s="259" t="s">
        <v>147</v>
      </c>
      <c r="F51" s="260"/>
      <c r="G51" s="261"/>
      <c r="H51" s="255"/>
    </row>
    <row r="52" spans="1:8" ht="12.75" customHeight="1">
      <c r="A52" s="255"/>
      <c r="B52" s="293"/>
      <c r="C52" s="255"/>
      <c r="D52" s="255"/>
      <c r="E52" s="259"/>
      <c r="F52" s="259"/>
      <c r="G52" s="261"/>
      <c r="H52" s="255"/>
    </row>
    <row r="53" spans="1:8" ht="18.75" customHeight="1">
      <c r="A53" s="15" t="s">
        <v>9</v>
      </c>
      <c r="B53" s="4" t="s">
        <v>20</v>
      </c>
      <c r="C53" s="85"/>
      <c r="D53" s="85"/>
      <c r="E53" s="86"/>
      <c r="F53" s="86"/>
      <c r="G53" s="87"/>
      <c r="H53" s="84"/>
    </row>
    <row r="54" spans="1:8" ht="12.75" customHeight="1">
      <c r="A54" s="246">
        <v>2</v>
      </c>
      <c r="B54" s="292" t="str">
        <f>VLOOKUP(A54,'пр.взвешивания'!B6:G89,2,FALSE)</f>
        <v>БУРЦЕВА Светлана Викторовна</v>
      </c>
      <c r="C54" s="294" t="str">
        <f>VLOOKUP(A54,'пр.взвешивания'!B6:G89,3,FALSE)</f>
        <v>14.11.84 мсмк</v>
      </c>
      <c r="D54" s="294" t="str">
        <f>VLOOKUP(A54,'пр.взвешивания'!B6:G89,4,FALSE)</f>
        <v>ПФО</v>
      </c>
      <c r="E54" s="298"/>
      <c r="F54" s="298"/>
      <c r="G54" s="246"/>
      <c r="H54" s="246"/>
    </row>
    <row r="55" spans="1:8" ht="12.75" customHeight="1">
      <c r="A55" s="306"/>
      <c r="B55" s="307"/>
      <c r="C55" s="246"/>
      <c r="D55" s="246"/>
      <c r="E55" s="308"/>
      <c r="F55" s="308"/>
      <c r="G55" s="306"/>
      <c r="H55" s="306"/>
    </row>
    <row r="56" spans="1:8" ht="12.75" customHeight="1">
      <c r="A56" s="255">
        <v>3</v>
      </c>
      <c r="B56" s="292" t="str">
        <f>VLOOKUP(A56,'пр.взвешивания'!B6:G91,2,FALSE)</f>
        <v>ШУБИНА Анна Сергеевна</v>
      </c>
      <c r="C56" s="294" t="str">
        <f>VLOOKUP(A56,'пр.взвешивания'!B6:G91,3,FALSE)</f>
        <v>19.10.92 кмс</v>
      </c>
      <c r="D56" s="294" t="str">
        <f>VLOOKUP(A56,'пр.взвешивания'!B6:G91,4,FALSE)</f>
        <v>ПФО</v>
      </c>
      <c r="E56" s="255"/>
      <c r="F56" s="259"/>
      <c r="G56" s="255"/>
      <c r="H56" s="255"/>
    </row>
    <row r="57" spans="1:8" ht="12.75" customHeight="1" thickBot="1">
      <c r="A57" s="297"/>
      <c r="B57" s="296"/>
      <c r="C57" s="297"/>
      <c r="D57" s="297"/>
      <c r="E57" s="297"/>
      <c r="F57" s="309"/>
      <c r="G57" s="297"/>
      <c r="H57" s="297"/>
    </row>
    <row r="58" spans="1:8" ht="12.75" customHeight="1">
      <c r="A58" s="247">
        <v>1</v>
      </c>
      <c r="B58" s="301" t="str">
        <f>VLOOKUP(A58,'пр.взвешивания'!B1:G94,2,FALSE)</f>
        <v>БЕРЕЖНАЯ Ксения Сергеевна</v>
      </c>
      <c r="C58" s="302" t="str">
        <f>VLOOKUP(B58,'пр.взвешивания'!C1:H94,2,FALSE)</f>
        <v>23.12.91 МС</v>
      </c>
      <c r="D58" s="302" t="str">
        <f>VLOOKUP(C58,'пр.взвешивания'!D1:I94,2,FALSE)</f>
        <v>СФО</v>
      </c>
      <c r="E58" s="303" t="s">
        <v>147</v>
      </c>
      <c r="F58" s="304"/>
      <c r="G58" s="305"/>
      <c r="H58" s="247"/>
    </row>
    <row r="59" spans="1:8" ht="12.75" customHeight="1">
      <c r="A59" s="255"/>
      <c r="B59" s="293"/>
      <c r="C59" s="255"/>
      <c r="D59" s="255"/>
      <c r="E59" s="259"/>
      <c r="F59" s="259"/>
      <c r="G59" s="261"/>
      <c r="H59" s="255"/>
    </row>
    <row r="60" spans="1:8" ht="12.75" customHeight="1">
      <c r="A60" s="5"/>
      <c r="B60" s="5"/>
      <c r="C60" s="5"/>
      <c r="D60" s="5"/>
      <c r="E60" s="5"/>
      <c r="F60" s="5"/>
      <c r="G60" s="5"/>
      <c r="H60" s="5"/>
    </row>
    <row r="61" spans="1:8" ht="20.25" customHeight="1">
      <c r="A61" s="291" t="s">
        <v>36</v>
      </c>
      <c r="B61" s="291"/>
      <c r="C61" s="291"/>
      <c r="D61" s="291"/>
      <c r="E61" s="291"/>
      <c r="F61" s="291"/>
      <c r="G61" s="291"/>
      <c r="H61" s="291"/>
    </row>
    <row r="62" spans="1:8" ht="26.25" customHeight="1">
      <c r="A62" s="15" t="s">
        <v>58</v>
      </c>
      <c r="B62" s="4" t="s">
        <v>27</v>
      </c>
      <c r="C62" s="4"/>
      <c r="D62" s="4"/>
      <c r="E62" s="126" t="str">
        <f>HYPERLINK('пр.взвешивания'!E3)</f>
        <v>в.к.  60   кг.</v>
      </c>
      <c r="F62" s="4"/>
      <c r="G62" s="4"/>
      <c r="H62" s="4"/>
    </row>
    <row r="63" spans="1:8" ht="12.75" customHeight="1">
      <c r="A63" s="255" t="s">
        <v>0</v>
      </c>
      <c r="B63" s="255" t="s">
        <v>1</v>
      </c>
      <c r="C63" s="255" t="s">
        <v>2</v>
      </c>
      <c r="D63" s="255" t="s">
        <v>3</v>
      </c>
      <c r="E63" s="255" t="s">
        <v>14</v>
      </c>
      <c r="F63" s="255" t="s">
        <v>15</v>
      </c>
      <c r="G63" s="255" t="s">
        <v>16</v>
      </c>
      <c r="H63" s="255" t="s">
        <v>17</v>
      </c>
    </row>
    <row r="64" spans="1:8" ht="12.75" customHeight="1">
      <c r="A64" s="246"/>
      <c r="B64" s="246"/>
      <c r="C64" s="246"/>
      <c r="D64" s="246"/>
      <c r="E64" s="246"/>
      <c r="F64" s="246"/>
      <c r="G64" s="246"/>
      <c r="H64" s="246"/>
    </row>
    <row r="65" spans="1:8" ht="12.75" customHeight="1">
      <c r="A65" s="255">
        <f>'пр. хода'!A28</f>
        <v>2</v>
      </c>
      <c r="B65" s="292" t="str">
        <f>VLOOKUP(A65,'пр.взвешивания'!B1:G100,2,FALSE)</f>
        <v>БУРЦЕВА Светлана Викторовна</v>
      </c>
      <c r="C65" s="294" t="str">
        <f>VLOOKUP(A65,'пр.взвешивания'!B6:G100,3,FALSE)</f>
        <v>14.11.84 мсмк</v>
      </c>
      <c r="D65" s="294" t="str">
        <f>VLOOKUP(A65,'пр.взвешивания'!B6:G100,4,FALSE)</f>
        <v>ПФО</v>
      </c>
      <c r="E65" s="259"/>
      <c r="F65" s="260"/>
      <c r="G65" s="261"/>
      <c r="H65" s="255"/>
    </row>
    <row r="66" spans="1:8" ht="12.75" customHeight="1">
      <c r="A66" s="255"/>
      <c r="B66" s="293"/>
      <c r="C66" s="255"/>
      <c r="D66" s="255"/>
      <c r="E66" s="259"/>
      <c r="F66" s="259"/>
      <c r="G66" s="261"/>
      <c r="H66" s="255"/>
    </row>
    <row r="67" spans="1:8" ht="12.75" customHeight="1">
      <c r="A67" s="246">
        <f>'пр. хода'!A32</f>
        <v>5</v>
      </c>
      <c r="B67" s="292" t="str">
        <f>VLOOKUP(A67,'пр.взвешивания'!B6:G102,2,FALSE)</f>
        <v>КУЛИКОВА Татьяна Сергеевна</v>
      </c>
      <c r="C67" s="294" t="str">
        <f>VLOOKUP(A67,'пр.взвешивания'!B6:G102,3,FALSE)</f>
        <v>22.03.91 КМС</v>
      </c>
      <c r="D67" s="294" t="str">
        <f>VLOOKUP(A67,'пр.взвешивания'!B6:G102,4,FALSE)</f>
        <v>МОС</v>
      </c>
      <c r="E67" s="298"/>
      <c r="F67" s="298"/>
      <c r="G67" s="246"/>
      <c r="H67" s="246"/>
    </row>
    <row r="68" spans="1:8" ht="13.5" thickBot="1">
      <c r="A68" s="295"/>
      <c r="B68" s="296"/>
      <c r="C68" s="297"/>
      <c r="D68" s="297"/>
      <c r="E68" s="299"/>
      <c r="F68" s="299"/>
      <c r="G68" s="295"/>
      <c r="H68" s="295"/>
    </row>
    <row r="69" spans="1:8" ht="12.75">
      <c r="A69" s="255">
        <f>'пр. хода'!A30</f>
        <v>4</v>
      </c>
      <c r="B69" s="301" t="str">
        <f>VLOOKUP(A69,'пр.взвешивания'!B6:G104,2,FALSE)</f>
        <v>КОНКИНА Анастасия Александровна</v>
      </c>
      <c r="C69" s="302" t="str">
        <f>VLOOKUP(A69,'пр.взвешивания'!B6:G104,3,FALSE)</f>
        <v>01.12.93 кмс</v>
      </c>
      <c r="D69" s="302" t="str">
        <f>VLOOKUP(A69,'пр.взвешивания'!B6:G104,4,FALSE)</f>
        <v>ПФО</v>
      </c>
      <c r="E69" s="259"/>
      <c r="F69" s="260"/>
      <c r="G69" s="261"/>
      <c r="H69" s="255"/>
    </row>
    <row r="70" spans="1:8" ht="12.75">
      <c r="A70" s="255"/>
      <c r="B70" s="293"/>
      <c r="C70" s="255"/>
      <c r="D70" s="255"/>
      <c r="E70" s="259"/>
      <c r="F70" s="259"/>
      <c r="G70" s="261"/>
      <c r="H70" s="255"/>
    </row>
    <row r="71" spans="1:8" ht="12.75">
      <c r="A71" s="246">
        <f>'пр. хода'!A34</f>
        <v>1</v>
      </c>
      <c r="B71" s="292" t="str">
        <f>VLOOKUP(A71,'пр.взвешивания'!B6:G106,2,FALSE)</f>
        <v>БЕРЕЖНАЯ Ксения Сергеевна</v>
      </c>
      <c r="C71" s="294" t="str">
        <f>VLOOKUP(A71,'пр.взвешивания'!B6:G106,3,FALSE)</f>
        <v>23.12.91 МС</v>
      </c>
      <c r="D71" s="294" t="str">
        <f>VLOOKUP(A71,'пр.взвешивания'!B6:G106,4,FALSE)</f>
        <v>СФО</v>
      </c>
      <c r="E71" s="298"/>
      <c r="F71" s="298"/>
      <c r="G71" s="246"/>
      <c r="H71" s="246"/>
    </row>
    <row r="72" spans="1:8" ht="13.5" thickBot="1">
      <c r="A72" s="295"/>
      <c r="B72" s="296"/>
      <c r="C72" s="297"/>
      <c r="D72" s="297"/>
      <c r="E72" s="299"/>
      <c r="F72" s="299"/>
      <c r="G72" s="295"/>
      <c r="H72" s="295"/>
    </row>
    <row r="73" spans="1:8" ht="22.5" customHeight="1">
      <c r="A73" s="15" t="s">
        <v>58</v>
      </c>
      <c r="B73" s="4" t="s">
        <v>28</v>
      </c>
      <c r="C73" s="5"/>
      <c r="D73" s="5"/>
      <c r="E73" s="126" t="str">
        <f>HYPERLINK('пр.взвешивания'!E3)</f>
        <v>в.к.  60   кг.</v>
      </c>
      <c r="F73" s="5"/>
      <c r="G73" s="5"/>
      <c r="H73" s="5"/>
    </row>
    <row r="74" spans="1:8" ht="12.75">
      <c r="A74" s="255">
        <f>'пр. хода'!A28</f>
        <v>2</v>
      </c>
      <c r="B74" s="292" t="str">
        <f>VLOOKUP(A74,'пр.взвешивания'!B6:G109,2,FALSE)</f>
        <v>БУРЦЕВА Светлана Викторовна</v>
      </c>
      <c r="C74" s="294" t="str">
        <f>VLOOKUP(A74,'пр.взвешивания'!B6:G109,3,FALSE)</f>
        <v>14.11.84 мсмк</v>
      </c>
      <c r="D74" s="294" t="str">
        <f>VLOOKUP(A74,'пр.взвешивания'!B6:G109,4,FALSE)</f>
        <v>ПФО</v>
      </c>
      <c r="E74" s="259"/>
      <c r="F74" s="260"/>
      <c r="G74" s="261"/>
      <c r="H74" s="255"/>
    </row>
    <row r="75" spans="1:8" ht="12.75">
      <c r="A75" s="255"/>
      <c r="B75" s="293"/>
      <c r="C75" s="255"/>
      <c r="D75" s="255"/>
      <c r="E75" s="259"/>
      <c r="F75" s="259"/>
      <c r="G75" s="261"/>
      <c r="H75" s="255"/>
    </row>
    <row r="76" spans="1:8" ht="12.75">
      <c r="A76" s="246">
        <f>'пр. хода'!A30</f>
        <v>4</v>
      </c>
      <c r="B76" s="292" t="str">
        <f>VLOOKUP(A76,'пр.взвешивания'!B6:G111,2,FALSE)</f>
        <v>КОНКИНА Анастасия Александровна</v>
      </c>
      <c r="C76" s="294" t="str">
        <f>VLOOKUP(A76,'пр.взвешивания'!B6:G111,3,FALSE)</f>
        <v>01.12.93 кмс</v>
      </c>
      <c r="D76" s="294" t="str">
        <f>VLOOKUP(A76,'пр.взвешивания'!B6:G111,4,FALSE)</f>
        <v>ПФО</v>
      </c>
      <c r="E76" s="298"/>
      <c r="F76" s="298"/>
      <c r="G76" s="246"/>
      <c r="H76" s="246"/>
    </row>
    <row r="77" spans="1:8" ht="13.5" thickBot="1">
      <c r="A77" s="295"/>
      <c r="B77" s="296"/>
      <c r="C77" s="297"/>
      <c r="D77" s="297"/>
      <c r="E77" s="299"/>
      <c r="F77" s="299"/>
      <c r="G77" s="295"/>
      <c r="H77" s="295"/>
    </row>
    <row r="78" spans="1:8" ht="12.75">
      <c r="A78" s="255">
        <f>'пр. хода'!A34</f>
        <v>1</v>
      </c>
      <c r="B78" s="301" t="str">
        <f>VLOOKUP(A78,'пр.взвешивания'!B6:G113,2,FALSE)</f>
        <v>БЕРЕЖНАЯ Ксения Сергеевна</v>
      </c>
      <c r="C78" s="302" t="str">
        <f>VLOOKUP(A78,'пр.взвешивания'!B6:G113,3,FALSE)</f>
        <v>23.12.91 МС</v>
      </c>
      <c r="D78" s="302" t="str">
        <f>VLOOKUP(A78,'пр.взвешивания'!B6:G113,4,FALSE)</f>
        <v>СФО</v>
      </c>
      <c r="E78" s="259"/>
      <c r="F78" s="260"/>
      <c r="G78" s="261"/>
      <c r="H78" s="255"/>
    </row>
    <row r="79" spans="1:8" ht="12.75">
      <c r="A79" s="255"/>
      <c r="B79" s="293"/>
      <c r="C79" s="255"/>
      <c r="D79" s="255"/>
      <c r="E79" s="259"/>
      <c r="F79" s="259"/>
      <c r="G79" s="261"/>
      <c r="H79" s="255"/>
    </row>
    <row r="80" spans="1:8" ht="12.75">
      <c r="A80" s="246">
        <f>'пр. хода'!A32</f>
        <v>5</v>
      </c>
      <c r="B80" s="292" t="str">
        <f>VLOOKUP(A80,'пр.взвешивания'!B6:G115,2,FALSE)</f>
        <v>КУЛИКОВА Татьяна Сергеевна</v>
      </c>
      <c r="C80" s="294" t="str">
        <f>VLOOKUP(A80,'пр.взвешивания'!B6:G115,3,FALSE)</f>
        <v>22.03.91 КМС</v>
      </c>
      <c r="D80" s="294" t="str">
        <f>VLOOKUP(A80,'пр.взвешивания'!B6:G115,4,FALSE)</f>
        <v>МОС</v>
      </c>
      <c r="E80" s="298"/>
      <c r="F80" s="298"/>
      <c r="G80" s="246"/>
      <c r="H80" s="246"/>
    </row>
    <row r="81" spans="1:8" ht="13.5" thickBot="1">
      <c r="A81" s="295"/>
      <c r="B81" s="296"/>
      <c r="C81" s="297"/>
      <c r="D81" s="297"/>
      <c r="E81" s="299"/>
      <c r="F81" s="299"/>
      <c r="G81" s="295"/>
      <c r="H81" s="295"/>
    </row>
    <row r="82" spans="1:8" ht="19.5" customHeight="1">
      <c r="A82" s="15" t="s">
        <v>59</v>
      </c>
      <c r="B82" s="4" t="s">
        <v>19</v>
      </c>
      <c r="C82" s="5"/>
      <c r="D82" s="5"/>
      <c r="E82" s="126" t="str">
        <f>HYPERLINK('пр.взвешивания'!E3)</f>
        <v>в.к.  60   кг.</v>
      </c>
      <c r="F82" s="5"/>
      <c r="G82" s="5"/>
      <c r="H82" s="5"/>
    </row>
    <row r="83" spans="1:8" ht="12.75">
      <c r="A83" s="255">
        <f>'пр. хода'!A37</f>
        <v>7</v>
      </c>
      <c r="B83" s="292" t="str">
        <f>VLOOKUP(A83,'пр.взвешивания'!B6:G118,2,FALSE)</f>
        <v>КОНДРАТЬЕВА Олеся Викторовна</v>
      </c>
      <c r="C83" s="294" t="str">
        <f>VLOOKUP(A83,'пр.взвешивания'!B6:G118,3,FALSE)</f>
        <v>04.12.83 мсмк</v>
      </c>
      <c r="D83" s="294" t="str">
        <f>VLOOKUP(A83,'пр.взвешивания'!B6:G118,4,FALSE)</f>
        <v>СФО</v>
      </c>
      <c r="E83" s="259"/>
      <c r="F83" s="260"/>
      <c r="G83" s="261"/>
      <c r="H83" s="255"/>
    </row>
    <row r="84" spans="1:8" ht="12.75">
      <c r="A84" s="255"/>
      <c r="B84" s="293"/>
      <c r="C84" s="255"/>
      <c r="D84" s="255"/>
      <c r="E84" s="259"/>
      <c r="F84" s="259"/>
      <c r="G84" s="261"/>
      <c r="H84" s="255"/>
    </row>
    <row r="85" spans="1:8" ht="12.75">
      <c r="A85" s="246">
        <f>'пр. хода'!A41</f>
        <v>9</v>
      </c>
      <c r="B85" s="292" t="str">
        <f>VLOOKUP(A85,'пр.взвешивания'!B6:G120,2,FALSE)</f>
        <v>МАМЕДОВА Фируза Мехти кызы</v>
      </c>
      <c r="C85" s="294" t="str">
        <f>VLOOKUP(A85,'пр.взвешивания'!B6:G120,3,FALSE)</f>
        <v>11.03.92 кмс</v>
      </c>
      <c r="D85" s="294" t="str">
        <f>VLOOKUP(A85,'пр.взвешивания'!B6:G120,4,FALSE)</f>
        <v>ЦФО</v>
      </c>
      <c r="E85" s="298"/>
      <c r="F85" s="298"/>
      <c r="G85" s="246"/>
      <c r="H85" s="246"/>
    </row>
    <row r="86" spans="1:8" ht="13.5" thickBot="1">
      <c r="A86" s="295"/>
      <c r="B86" s="296"/>
      <c r="C86" s="297"/>
      <c r="D86" s="297"/>
      <c r="E86" s="299"/>
      <c r="F86" s="299"/>
      <c r="G86" s="295"/>
      <c r="H86" s="295"/>
    </row>
    <row r="87" spans="1:8" ht="12.75">
      <c r="A87" s="255">
        <f>'пр. хода'!A39</f>
        <v>8</v>
      </c>
      <c r="B87" s="301" t="str">
        <f>VLOOKUP(A87,'пр.взвешивания'!B6:G122,2,FALSE)</f>
        <v>КУРДЯЕВА Мария Александровна</v>
      </c>
      <c r="C87" s="302" t="str">
        <f>VLOOKUP(A87,'пр.взвешивания'!B6:G122,3,FALSE)</f>
        <v>04.05.90 мс</v>
      </c>
      <c r="D87" s="302" t="str">
        <f>VLOOKUP(A87,'пр.взвешивания'!B6:G122,4,FALSE)</f>
        <v>ПФО</v>
      </c>
      <c r="E87" s="259"/>
      <c r="F87" s="260"/>
      <c r="G87" s="261"/>
      <c r="H87" s="255"/>
    </row>
    <row r="88" spans="1:8" ht="12.75">
      <c r="A88" s="255"/>
      <c r="B88" s="293"/>
      <c r="C88" s="255"/>
      <c r="D88" s="255"/>
      <c r="E88" s="259"/>
      <c r="F88" s="259"/>
      <c r="G88" s="261"/>
      <c r="H88" s="255"/>
    </row>
    <row r="89" spans="1:8" ht="12.75">
      <c r="A89" s="246">
        <f>'пр. хода'!A43</f>
        <v>6</v>
      </c>
      <c r="B89" s="292" t="str">
        <f>VLOOKUP(A89,'пр.взвешивания'!B6:G124,2,FALSE)</f>
        <v>АМАЕВА Алёна Ильгизовна</v>
      </c>
      <c r="C89" s="294" t="str">
        <f>VLOOKUP(A89,'пр.взвешивания'!B6:G124,3,FALSE)</f>
        <v>16.05.90 кмс</v>
      </c>
      <c r="D89" s="294" t="str">
        <f>VLOOKUP(A89,'пр.взвешивания'!B6:G124,4,FALSE)</f>
        <v>ПФО</v>
      </c>
      <c r="E89" s="298"/>
      <c r="F89" s="298"/>
      <c r="G89" s="246"/>
      <c r="H89" s="246"/>
    </row>
    <row r="90" spans="1:8" ht="13.5" thickBot="1">
      <c r="A90" s="295"/>
      <c r="B90" s="296"/>
      <c r="C90" s="297"/>
      <c r="D90" s="297"/>
      <c r="E90" s="299"/>
      <c r="F90" s="299"/>
      <c r="G90" s="295"/>
      <c r="H90" s="29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20.25" customHeight="1">
      <c r="A92" s="15" t="s">
        <v>59</v>
      </c>
      <c r="B92" s="4" t="s">
        <v>20</v>
      </c>
      <c r="C92" s="4"/>
      <c r="D92" s="4"/>
      <c r="E92" s="126" t="str">
        <f>HYPERLINK('пр.взвешивания'!E3)</f>
        <v>в.к.  60   кг.</v>
      </c>
      <c r="F92" s="4"/>
      <c r="G92" s="4"/>
      <c r="H92" s="4"/>
    </row>
    <row r="93" spans="1:8" ht="12.75" customHeight="1">
      <c r="A93" s="255" t="s">
        <v>0</v>
      </c>
      <c r="B93" s="255" t="s">
        <v>1</v>
      </c>
      <c r="C93" s="255" t="s">
        <v>2</v>
      </c>
      <c r="D93" s="255" t="s">
        <v>3</v>
      </c>
      <c r="E93" s="255" t="s">
        <v>14</v>
      </c>
      <c r="F93" s="255" t="s">
        <v>15</v>
      </c>
      <c r="G93" s="255" t="s">
        <v>16</v>
      </c>
      <c r="H93" s="255" t="s">
        <v>17</v>
      </c>
    </row>
    <row r="94" spans="1:8" ht="12.75">
      <c r="A94" s="246"/>
      <c r="B94" s="246"/>
      <c r="C94" s="246"/>
      <c r="D94" s="246"/>
      <c r="E94" s="246"/>
      <c r="F94" s="246"/>
      <c r="G94" s="246"/>
      <c r="H94" s="246"/>
    </row>
    <row r="95" spans="1:8" ht="12.75" customHeight="1">
      <c r="A95" s="255">
        <f>'пр. хода'!A37</f>
        <v>7</v>
      </c>
      <c r="B95" s="292" t="str">
        <f>VLOOKUP(A95,'пр.взвешивания'!B6:G133,2,FALSE)</f>
        <v>КОНДРАТЬЕВА Олеся Викторовна</v>
      </c>
      <c r="C95" s="294" t="str">
        <f>VLOOKUP(A95,'пр.взвешивания'!B6:G133,3,FALSE)</f>
        <v>04.12.83 мсмк</v>
      </c>
      <c r="D95" s="294" t="str">
        <f>VLOOKUP(A95,'пр.взвешивания'!B6:G133,4,FALSE)</f>
        <v>СФО</v>
      </c>
      <c r="E95" s="259"/>
      <c r="F95" s="260"/>
      <c r="G95" s="261"/>
      <c r="H95" s="255"/>
    </row>
    <row r="96" spans="1:8" ht="12.75">
      <c r="A96" s="255"/>
      <c r="B96" s="293"/>
      <c r="C96" s="255"/>
      <c r="D96" s="255"/>
      <c r="E96" s="259"/>
      <c r="F96" s="259"/>
      <c r="G96" s="261"/>
      <c r="H96" s="255"/>
    </row>
    <row r="97" spans="1:8" ht="12.75">
      <c r="A97" s="246">
        <f>'пр. хода'!A39</f>
        <v>8</v>
      </c>
      <c r="B97" s="292" t="str">
        <f>VLOOKUP(A97,'пр.взвешивания'!B6:G135,2,FALSE)</f>
        <v>КУРДЯЕВА Мария Александровна</v>
      </c>
      <c r="C97" s="294" t="str">
        <f>VLOOKUP(A97,'пр.взвешивания'!B6:G135,3,FALSE)</f>
        <v>04.05.90 мс</v>
      </c>
      <c r="D97" s="294" t="str">
        <f>VLOOKUP(A97,'пр.взвешивания'!B6:G135,4,FALSE)</f>
        <v>ПФО</v>
      </c>
      <c r="E97" s="298"/>
      <c r="F97" s="298"/>
      <c r="G97" s="246"/>
      <c r="H97" s="246"/>
    </row>
    <row r="98" spans="1:8" ht="13.5" thickBot="1">
      <c r="A98" s="295"/>
      <c r="B98" s="296"/>
      <c r="C98" s="297"/>
      <c r="D98" s="297"/>
      <c r="E98" s="299"/>
      <c r="F98" s="299"/>
      <c r="G98" s="295"/>
      <c r="H98" s="295"/>
    </row>
    <row r="99" spans="1:8" ht="12.75" customHeight="1">
      <c r="A99" s="255">
        <f>'пр. хода'!A43</f>
        <v>6</v>
      </c>
      <c r="B99" s="292" t="str">
        <f>VLOOKUP(A99,'пр.взвешивания'!B10:G137,2,FALSE)</f>
        <v>АМАЕВА Алёна Ильгизовна</v>
      </c>
      <c r="C99" s="302" t="str">
        <f>VLOOKUP(A99,'пр.взвешивания'!B6:G137,3,FALSE)</f>
        <v>16.05.90 кмс</v>
      </c>
      <c r="D99" s="302" t="str">
        <f>VLOOKUP(A99,'пр.взвешивания'!B6:G137,4,FALSE)</f>
        <v>ПФО</v>
      </c>
      <c r="E99" s="259"/>
      <c r="F99" s="260"/>
      <c r="G99" s="261"/>
      <c r="H99" s="255"/>
    </row>
    <row r="100" spans="1:8" ht="12.75">
      <c r="A100" s="255"/>
      <c r="B100" s="293"/>
      <c r="C100" s="255"/>
      <c r="D100" s="255"/>
      <c r="E100" s="259"/>
      <c r="F100" s="259"/>
      <c r="G100" s="261"/>
      <c r="H100" s="255"/>
    </row>
    <row r="101" spans="1:8" ht="12.75">
      <c r="A101" s="246">
        <f>'пр. хода'!A41</f>
        <v>9</v>
      </c>
      <c r="B101" s="292" t="str">
        <f>VLOOKUP(A101,'пр.взвешивания'!B6:G139,2,FALSE)</f>
        <v>МАМЕДОВА Фируза Мехти кызы</v>
      </c>
      <c r="C101" s="294" t="str">
        <f>VLOOKUP(A101,'пр.взвешивания'!B6:G139,3,FALSE)</f>
        <v>11.03.92 кмс</v>
      </c>
      <c r="D101" s="294" t="str">
        <f>VLOOKUP(A101,'пр.взвешивания'!B6:G139,4,FALSE)</f>
        <v>ЦФО</v>
      </c>
      <c r="E101" s="298"/>
      <c r="F101" s="298"/>
      <c r="G101" s="246"/>
      <c r="H101" s="246"/>
    </row>
    <row r="102" spans="1:8" ht="13.5" thickBot="1">
      <c r="A102" s="295"/>
      <c r="B102" s="296"/>
      <c r="C102" s="297"/>
      <c r="D102" s="297"/>
      <c r="E102" s="299"/>
      <c r="F102" s="299"/>
      <c r="G102" s="295"/>
      <c r="H102" s="29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16" t="s">
        <v>60</v>
      </c>
      <c r="B104" s="4" t="s">
        <v>20</v>
      </c>
      <c r="C104" s="5"/>
      <c r="D104" s="5"/>
      <c r="E104" s="126" t="str">
        <f>HYPERLINK('пр.взвешивания'!E3)</f>
        <v>в.к.  60   кг.</v>
      </c>
      <c r="F104" s="5"/>
      <c r="G104" s="5"/>
      <c r="H104" s="5"/>
    </row>
    <row r="105" spans="1:8" ht="12.75" customHeight="1">
      <c r="A105" s="255">
        <v>10</v>
      </c>
      <c r="B105" s="292" t="str">
        <f>VLOOKUP(A105,'пр.взвешивания'!B1:G143,2,FALSE)</f>
        <v>ШИНКАРЕНКО Анастасия Александровна</v>
      </c>
      <c r="C105" s="294" t="str">
        <f>VLOOKUP(A105,'пр.взвешивания'!B6:G175,3,FALSE)</f>
        <v>16.12.91 МС</v>
      </c>
      <c r="D105" s="294" t="str">
        <f>VLOOKUP(A105,'пр.взвешивания'!B6:G175,4,FALSE)</f>
        <v>ЦФО</v>
      </c>
      <c r="E105" s="259"/>
      <c r="F105" s="260"/>
      <c r="G105" s="261"/>
      <c r="H105" s="255"/>
    </row>
    <row r="106" spans="1:8" ht="12.75">
      <c r="A106" s="255"/>
      <c r="B106" s="293"/>
      <c r="C106" s="255"/>
      <c r="D106" s="255"/>
      <c r="E106" s="259"/>
      <c r="F106" s="259"/>
      <c r="G106" s="261"/>
      <c r="H106" s="255"/>
    </row>
    <row r="107" spans="1:8" ht="12.75" customHeight="1">
      <c r="A107" s="246">
        <v>12</v>
      </c>
      <c r="B107" s="292" t="str">
        <f>VLOOKUP(A107,'пр.взвешивания'!B16:G145,2,FALSE)</f>
        <v>КУЛЬМАМЕТОВА Алия Хакимчановна</v>
      </c>
      <c r="C107" s="294" t="str">
        <f>VLOOKUP(A107,'пр.взвешивания'!B6:G177,3,FALSE)</f>
        <v>04.04.91 мс</v>
      </c>
      <c r="D107" s="294" t="str">
        <f>VLOOKUP(A107,'пр.взвешивания'!B6:G177,4,FALSE)</f>
        <v>УФО</v>
      </c>
      <c r="E107" s="298"/>
      <c r="F107" s="298"/>
      <c r="G107" s="246"/>
      <c r="H107" s="246"/>
    </row>
    <row r="108" spans="1:8" ht="13.5" thickBot="1">
      <c r="A108" s="295"/>
      <c r="B108" s="296"/>
      <c r="C108" s="297"/>
      <c r="D108" s="297"/>
      <c r="E108" s="299"/>
      <c r="F108" s="299"/>
      <c r="G108" s="295"/>
      <c r="H108" s="295"/>
    </row>
    <row r="109" spans="1:8" ht="12.75" customHeight="1">
      <c r="A109" s="255">
        <v>13</v>
      </c>
      <c r="B109" s="292" t="str">
        <f>VLOOKUP(A109,'пр.взвешивания'!B20:G147,2,FALSE)</f>
        <v>КОНДРАТЕНКО Ольга Сергеевна</v>
      </c>
      <c r="C109" s="302" t="str">
        <f>VLOOKUP(A109,'пр.взвешивания'!B6:G179,3,FALSE)</f>
        <v>22.11.93 КМС</v>
      </c>
      <c r="D109" s="302" t="str">
        <f>VLOOKUP(A109,'пр.взвешивания'!B6:G179,4,FALSE)</f>
        <v>МОС</v>
      </c>
      <c r="E109" s="259"/>
      <c r="F109" s="260"/>
      <c r="G109" s="261"/>
      <c r="H109" s="255"/>
    </row>
    <row r="110" spans="1:8" ht="12.75">
      <c r="A110" s="255"/>
      <c r="B110" s="293"/>
      <c r="C110" s="255"/>
      <c r="D110" s="255"/>
      <c r="E110" s="259"/>
      <c r="F110" s="259"/>
      <c r="G110" s="261"/>
      <c r="H110" s="255"/>
    </row>
    <row r="111" spans="1:8" ht="12.75" customHeight="1">
      <c r="A111" s="246">
        <v>11</v>
      </c>
      <c r="B111" s="292" t="str">
        <f>VLOOKUP(A111,'пр.взвешивания'!B16:G149,2,FALSE)</f>
        <v>МИХАЙЛЫЧЕВА Мария Александровна</v>
      </c>
      <c r="C111" s="294" t="str">
        <f>VLOOKUP(A111,'пр.взвешивания'!B6:G181,3,FALSE)</f>
        <v>02.06.92 мс</v>
      </c>
      <c r="D111" s="294" t="str">
        <f>VLOOKUP(A111,'пр.взвешивания'!B6:G181,4,FALSE)</f>
        <v>ПФО</v>
      </c>
      <c r="E111" s="298"/>
      <c r="F111" s="298"/>
      <c r="G111" s="246"/>
      <c r="H111" s="246"/>
    </row>
    <row r="112" spans="1:8" ht="13.5" thickBot="1">
      <c r="A112" s="295"/>
      <c r="B112" s="296"/>
      <c r="C112" s="297"/>
      <c r="D112" s="297"/>
      <c r="E112" s="299"/>
      <c r="F112" s="299"/>
      <c r="G112" s="295"/>
      <c r="H112" s="295"/>
    </row>
    <row r="113" spans="1:8" ht="15.75">
      <c r="A113" s="16" t="s">
        <v>60</v>
      </c>
      <c r="B113" s="14" t="s">
        <v>27</v>
      </c>
      <c r="C113" s="25"/>
      <c r="D113" s="25"/>
      <c r="E113" s="126" t="str">
        <f>HYPERLINK('пр.взвешивания'!E3)</f>
        <v>в.к.  60   кг.</v>
      </c>
      <c r="F113" s="5"/>
      <c r="G113" s="5"/>
      <c r="H113" s="5"/>
    </row>
    <row r="114" spans="1:8" ht="12.75" customHeight="1">
      <c r="A114" s="255">
        <v>10</v>
      </c>
      <c r="B114" s="292" t="str">
        <f>VLOOKUP(A114,'пр.взвешивания'!B6:G39,2,FALSE)</f>
        <v>ШИНКАРЕНКО Анастасия Александровна</v>
      </c>
      <c r="C114" s="294" t="str">
        <f>VLOOKUP(A114,'пр.взвешивания'!B6:G184,3,FALSE)</f>
        <v>16.12.91 МС</v>
      </c>
      <c r="D114" s="294" t="str">
        <f>VLOOKUP(A114,'пр.взвешивания'!B6:G184,4,FALSE)</f>
        <v>ЦФО</v>
      </c>
      <c r="E114" s="259"/>
      <c r="F114" s="260"/>
      <c r="G114" s="261"/>
      <c r="H114" s="255"/>
    </row>
    <row r="115" spans="1:8" ht="12.75">
      <c r="A115" s="255"/>
      <c r="B115" s="293"/>
      <c r="C115" s="255"/>
      <c r="D115" s="255"/>
      <c r="E115" s="259"/>
      <c r="F115" s="259"/>
      <c r="G115" s="261"/>
      <c r="H115" s="255"/>
    </row>
    <row r="116" spans="1:8" ht="12.75" customHeight="1">
      <c r="A116" s="246">
        <v>13</v>
      </c>
      <c r="B116" s="292" t="str">
        <f>VLOOKUP(A116,'пр.взвешивания'!B6:G186,2,FALSE)</f>
        <v>КОНДРАТЕНКО Ольга Сергеевна</v>
      </c>
      <c r="C116" s="294" t="str">
        <f>VLOOKUP(A116,'пр.взвешивания'!B6:G186,3,FALSE)</f>
        <v>22.11.93 КМС</v>
      </c>
      <c r="D116" s="294" t="str">
        <f>VLOOKUP(A116,'пр.взвешивания'!B6:G186,4,FALSE)</f>
        <v>МОС</v>
      </c>
      <c r="E116" s="298"/>
      <c r="F116" s="298"/>
      <c r="G116" s="246"/>
      <c r="H116" s="246"/>
    </row>
    <row r="117" spans="1:8" ht="13.5" thickBot="1">
      <c r="A117" s="295"/>
      <c r="B117" s="296"/>
      <c r="C117" s="297"/>
      <c r="D117" s="297"/>
      <c r="E117" s="299"/>
      <c r="F117" s="299"/>
      <c r="G117" s="295"/>
      <c r="H117" s="295"/>
    </row>
    <row r="118" spans="1:8" ht="12.75" customHeight="1">
      <c r="A118" s="255">
        <v>11</v>
      </c>
      <c r="B118" s="301" t="str">
        <f>VLOOKUP(A118,'пр.взвешивания'!B6:G188,2,FALSE)</f>
        <v>МИХАЙЛЫЧЕВА Мария Александровна</v>
      </c>
      <c r="C118" s="302" t="str">
        <f>VLOOKUP(A118,'пр.взвешивания'!B6:G188,3,FALSE)</f>
        <v>02.06.92 мс</v>
      </c>
      <c r="D118" s="302" t="str">
        <f>VLOOKUP(A118,'пр.взвешивания'!B6:G188,4,FALSE)</f>
        <v>ПФО</v>
      </c>
      <c r="E118" s="259"/>
      <c r="F118" s="260"/>
      <c r="G118" s="261"/>
      <c r="H118" s="255"/>
    </row>
    <row r="119" spans="1:8" ht="12.75">
      <c r="A119" s="255"/>
      <c r="B119" s="293"/>
      <c r="C119" s="255"/>
      <c r="D119" s="255"/>
      <c r="E119" s="259"/>
      <c r="F119" s="259"/>
      <c r="G119" s="261"/>
      <c r="H119" s="255"/>
    </row>
    <row r="120" spans="1:8" ht="12.75" customHeight="1">
      <c r="A120" s="246">
        <v>12</v>
      </c>
      <c r="B120" s="292" t="str">
        <f>VLOOKUP(A120,'пр.взвешивания'!B6:G190,2,FALSE)</f>
        <v>КУЛЬМАМЕТОВА Алия Хакимчановна</v>
      </c>
      <c r="C120" s="294" t="str">
        <f>VLOOKUP(A120,'пр.взвешивания'!B6:G190,3,FALSE)</f>
        <v>04.04.91 мс</v>
      </c>
      <c r="D120" s="294" t="str">
        <f>VLOOKUP(A120,'пр.взвешивания'!B6:G190,4,FALSE)</f>
        <v>УФО</v>
      </c>
      <c r="E120" s="298"/>
      <c r="F120" s="298"/>
      <c r="G120" s="246"/>
      <c r="H120" s="246"/>
    </row>
    <row r="121" spans="1:8" ht="13.5" thickBot="1">
      <c r="A121" s="295"/>
      <c r="B121" s="296"/>
      <c r="C121" s="297"/>
      <c r="D121" s="297"/>
      <c r="E121" s="299"/>
      <c r="F121" s="299"/>
      <c r="G121" s="295"/>
      <c r="H121" s="29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12.75">
      <c r="A123" s="5"/>
      <c r="B123" s="5"/>
      <c r="C123" s="5"/>
      <c r="D123" s="5"/>
      <c r="E123" s="5"/>
      <c r="F123" s="5"/>
      <c r="G123" s="5"/>
      <c r="H123" s="5"/>
    </row>
    <row r="124" spans="1:8" ht="15.75" customHeight="1">
      <c r="A124" s="291" t="s">
        <v>13</v>
      </c>
      <c r="B124" s="291"/>
      <c r="C124" s="291"/>
      <c r="D124" s="291"/>
      <c r="E124" s="291"/>
      <c r="F124" s="291"/>
      <c r="G124" s="291"/>
      <c r="H124" s="291"/>
    </row>
    <row r="125" spans="1:8" ht="15.75">
      <c r="A125" s="15" t="s">
        <v>61</v>
      </c>
      <c r="B125" s="4" t="s">
        <v>19</v>
      </c>
      <c r="C125" s="4"/>
      <c r="D125" s="4"/>
      <c r="E125" s="126" t="str">
        <f>HYPERLINK('пр.взвешивания'!E3)</f>
        <v>в.к.  60   кг.</v>
      </c>
      <c r="F125" s="4"/>
      <c r="G125" s="4"/>
      <c r="H125" s="4"/>
    </row>
    <row r="126" spans="1:8" ht="12.75" customHeight="1">
      <c r="A126" s="255" t="s">
        <v>0</v>
      </c>
      <c r="B126" s="255" t="s">
        <v>1</v>
      </c>
      <c r="C126" s="255" t="s">
        <v>2</v>
      </c>
      <c r="D126" s="255" t="s">
        <v>3</v>
      </c>
      <c r="E126" s="255" t="s">
        <v>14</v>
      </c>
      <c r="F126" s="255" t="s">
        <v>15</v>
      </c>
      <c r="G126" s="255" t="s">
        <v>16</v>
      </c>
      <c r="H126" s="255" t="s">
        <v>17</v>
      </c>
    </row>
    <row r="127" spans="1:8" ht="12.75">
      <c r="A127" s="246"/>
      <c r="B127" s="255"/>
      <c r="C127" s="255"/>
      <c r="D127" s="255"/>
      <c r="E127" s="246"/>
      <c r="F127" s="246"/>
      <c r="G127" s="246"/>
      <c r="H127" s="246"/>
    </row>
    <row r="128" spans="1:8" ht="12.75">
      <c r="A128" s="246">
        <f>'пр. хода'!M37</f>
        <v>15</v>
      </c>
      <c r="B128" s="292" t="str">
        <f>VLOOKUP(A128,'пр.взвешивания'!B6:G198,2,FALSE)</f>
        <v>КАБУЛОВА София Назимовна</v>
      </c>
      <c r="C128" s="294" t="str">
        <f>VLOOKUP(A128,'пр.взвешивания'!B6:G198,3,FALSE)</f>
        <v>29.05.89 кмс</v>
      </c>
      <c r="D128" s="294" t="str">
        <f>VLOOKUP(A128,'пр.взвешивания'!B6:G198,4,FALSE)</f>
        <v>С.П.</v>
      </c>
      <c r="E128" s="259"/>
      <c r="F128" s="260"/>
      <c r="G128" s="261"/>
      <c r="H128" s="255"/>
    </row>
    <row r="129" spans="1:8" ht="12.75">
      <c r="A129" s="247"/>
      <c r="B129" s="293"/>
      <c r="C129" s="255"/>
      <c r="D129" s="255"/>
      <c r="E129" s="259"/>
      <c r="F129" s="259"/>
      <c r="G129" s="261"/>
      <c r="H129" s="255"/>
    </row>
    <row r="130" spans="1:8" ht="12.75">
      <c r="A130" s="246">
        <v>17</v>
      </c>
      <c r="B130" s="292" t="str">
        <f>VLOOKUP(A130,'пр.взвешивания'!B6:G200,2,FALSE)</f>
        <v>ВЛАСОВА Олеся Сергеевна</v>
      </c>
      <c r="C130" s="294" t="str">
        <f>VLOOKUP(A130,'пр.взвешивания'!B6:G200,3,FALSE)</f>
        <v>14.02.90 МС</v>
      </c>
      <c r="D130" s="294" t="str">
        <f>VLOOKUP(A130,'пр.взвешивания'!B6:G200,4,FALSE)</f>
        <v>СФО</v>
      </c>
      <c r="E130" s="298"/>
      <c r="F130" s="298"/>
      <c r="G130" s="246"/>
      <c r="H130" s="246"/>
    </row>
    <row r="131" spans="1:8" ht="13.5" thickBot="1">
      <c r="A131" s="295"/>
      <c r="B131" s="296"/>
      <c r="C131" s="297"/>
      <c r="D131" s="297"/>
      <c r="E131" s="299"/>
      <c r="F131" s="299"/>
      <c r="G131" s="295"/>
      <c r="H131" s="295"/>
    </row>
    <row r="132" spans="1:8" ht="12.75">
      <c r="A132" s="300">
        <f>'пр. хода'!M39</f>
        <v>16</v>
      </c>
      <c r="B132" s="301" t="str">
        <f>VLOOKUP(A132,'пр.взвешивания'!B6:G202,2,FALSE)</f>
        <v>ДЕГТЯРЕВА Алена Александровна</v>
      </c>
      <c r="C132" s="302" t="str">
        <f>VLOOKUP(A132,'пр.взвешивания'!B6:G202,3,FALSE)</f>
        <v>09.05.86 мс</v>
      </c>
      <c r="D132" s="302" t="str">
        <f>VLOOKUP(A132,'пр.взвешивания'!B6:G202,4,FALSE)</f>
        <v>ПФО</v>
      </c>
      <c r="E132" s="259"/>
      <c r="F132" s="260"/>
      <c r="G132" s="261"/>
      <c r="H132" s="255"/>
    </row>
    <row r="133" spans="1:8" ht="12.75">
      <c r="A133" s="247"/>
      <c r="B133" s="293"/>
      <c r="C133" s="255"/>
      <c r="D133" s="255"/>
      <c r="E133" s="259"/>
      <c r="F133" s="259"/>
      <c r="G133" s="261"/>
      <c r="H133" s="255"/>
    </row>
    <row r="134" spans="1:8" ht="12.75">
      <c r="A134" s="246">
        <f>'пр. хода'!M43</f>
        <v>14</v>
      </c>
      <c r="B134" s="292" t="str">
        <f>VLOOKUP(A134,'пр.взвешивания'!B6:G204,2,FALSE)</f>
        <v>ЗОТОВА Мария Михайловна</v>
      </c>
      <c r="C134" s="294" t="str">
        <f>VLOOKUP(A134,'пр.взвешивания'!B6:G204,3,FALSE)</f>
        <v>10.11.92 мс</v>
      </c>
      <c r="D134" s="294" t="str">
        <f>VLOOKUP(A134,'пр.взвешивания'!B6:G204,4,FALSE)</f>
        <v>ДВФО</v>
      </c>
      <c r="E134" s="298"/>
      <c r="F134" s="298"/>
      <c r="G134" s="246"/>
      <c r="H134" s="246"/>
    </row>
    <row r="135" spans="1:8" ht="13.5" thickBot="1">
      <c r="A135" s="295"/>
      <c r="B135" s="296"/>
      <c r="C135" s="297"/>
      <c r="D135" s="297"/>
      <c r="E135" s="299"/>
      <c r="F135" s="299"/>
      <c r="G135" s="295"/>
      <c r="H135" s="295"/>
    </row>
    <row r="136" spans="1:8" ht="18.75" customHeight="1">
      <c r="A136" s="15" t="s">
        <v>61</v>
      </c>
      <c r="B136" s="4" t="s">
        <v>20</v>
      </c>
      <c r="C136" s="5"/>
      <c r="D136" s="5"/>
      <c r="E136" s="126" t="str">
        <f>HYPERLINK('пр.взвешивания'!E3)</f>
        <v>в.к.  60   кг.</v>
      </c>
      <c r="F136" s="5"/>
      <c r="G136" s="5"/>
      <c r="H136" s="5"/>
    </row>
    <row r="137" spans="1:8" ht="12.75">
      <c r="A137" s="246">
        <f>'пр. хода'!M37</f>
        <v>15</v>
      </c>
      <c r="B137" s="292" t="str">
        <f>VLOOKUP(A137,'пр.взвешивания'!B6:G207,2,FALSE)</f>
        <v>КАБУЛОВА София Назимовна</v>
      </c>
      <c r="C137" s="294" t="str">
        <f>VLOOKUP(A137,'пр.взвешивания'!B6:G207,3,FALSE)</f>
        <v>29.05.89 кмс</v>
      </c>
      <c r="D137" s="294" t="str">
        <f>VLOOKUP(A137,'пр.взвешивания'!B6:G207,4,FALSE)</f>
        <v>С.П.</v>
      </c>
      <c r="E137" s="259"/>
      <c r="F137" s="260"/>
      <c r="G137" s="261"/>
      <c r="H137" s="255"/>
    </row>
    <row r="138" spans="1:8" ht="12.75">
      <c r="A138" s="247"/>
      <c r="B138" s="293"/>
      <c r="C138" s="255"/>
      <c r="D138" s="255"/>
      <c r="E138" s="259"/>
      <c r="F138" s="259"/>
      <c r="G138" s="261"/>
      <c r="H138" s="255"/>
    </row>
    <row r="139" spans="1:8" ht="12.75">
      <c r="A139" s="246">
        <f>'пр. хода'!M39</f>
        <v>16</v>
      </c>
      <c r="B139" s="292" t="str">
        <f>VLOOKUP(A139,'пр.взвешивания'!B6:G209,2,FALSE)</f>
        <v>ДЕГТЯРЕВА Алена Александровна</v>
      </c>
      <c r="C139" s="294" t="str">
        <f>VLOOKUP(A139,'пр.взвешивания'!B6:G209,3,FALSE)</f>
        <v>09.05.86 мс</v>
      </c>
      <c r="D139" s="294" t="str">
        <f>VLOOKUP(A139,'пр.взвешивания'!B6:G209,4,FALSE)</f>
        <v>ПФО</v>
      </c>
      <c r="E139" s="298"/>
      <c r="F139" s="298"/>
      <c r="G139" s="246"/>
      <c r="H139" s="246"/>
    </row>
    <row r="140" spans="1:8" ht="13.5" thickBot="1">
      <c r="A140" s="295"/>
      <c r="B140" s="296"/>
      <c r="C140" s="297"/>
      <c r="D140" s="297"/>
      <c r="E140" s="299"/>
      <c r="F140" s="299"/>
      <c r="G140" s="295"/>
      <c r="H140" s="295"/>
    </row>
    <row r="141" spans="1:8" ht="12.75">
      <c r="A141" s="300">
        <f>'пр. хода'!M43</f>
        <v>14</v>
      </c>
      <c r="B141" s="301" t="str">
        <f>VLOOKUP(A141,'пр.взвешивания'!B6:G211,2,FALSE)</f>
        <v>ЗОТОВА Мария Михайловна</v>
      </c>
      <c r="C141" s="302" t="str">
        <f>VLOOKUP(A141,'пр.взвешивания'!B6:G211,3,FALSE)</f>
        <v>10.11.92 мс</v>
      </c>
      <c r="D141" s="302" t="str">
        <f>VLOOKUP(A141,'пр.взвешивания'!B6:G211,4,FALSE)</f>
        <v>ДВФО</v>
      </c>
      <c r="E141" s="259"/>
      <c r="F141" s="260"/>
      <c r="G141" s="261"/>
      <c r="H141" s="255"/>
    </row>
    <row r="142" spans="1:8" ht="12.75">
      <c r="A142" s="247"/>
      <c r="B142" s="293"/>
      <c r="C142" s="255"/>
      <c r="D142" s="255"/>
      <c r="E142" s="259"/>
      <c r="F142" s="259"/>
      <c r="G142" s="261"/>
      <c r="H142" s="255"/>
    </row>
    <row r="143" spans="1:8" ht="12.75">
      <c r="A143" s="246">
        <f>'пр. хода'!M41</f>
        <v>17</v>
      </c>
      <c r="B143" s="292" t="str">
        <f>VLOOKUP(A143,'пр.взвешивания'!B6:G213,2,FALSE)</f>
        <v>ВЛАСОВА Олеся Сергеевна</v>
      </c>
      <c r="C143" s="294" t="str">
        <f>VLOOKUP(A143,'пр.взвешивания'!B6:G213,3,FALSE)</f>
        <v>14.02.90 МС</v>
      </c>
      <c r="D143" s="294" t="str">
        <f>VLOOKUP(A143,'пр.взвешивания'!B6:G213,4,FALSE)</f>
        <v>СФО</v>
      </c>
      <c r="E143" s="298"/>
      <c r="F143" s="298"/>
      <c r="G143" s="246"/>
      <c r="H143" s="246"/>
    </row>
    <row r="144" spans="1:8" ht="13.5" thickBot="1">
      <c r="A144" s="295"/>
      <c r="B144" s="296"/>
      <c r="C144" s="297"/>
      <c r="D144" s="297"/>
      <c r="E144" s="299"/>
      <c r="F144" s="299"/>
      <c r="G144" s="295"/>
      <c r="H144" s="29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5.75">
      <c r="A146" s="16" t="s">
        <v>7</v>
      </c>
      <c r="B146" s="4" t="s">
        <v>148</v>
      </c>
      <c r="C146" s="4"/>
      <c r="D146" s="4"/>
      <c r="E146" s="126" t="str">
        <f>HYPERLINK('пр.взвешивания'!E3)</f>
        <v>в.к.  60   кг.</v>
      </c>
      <c r="F146" s="4"/>
      <c r="G146" s="4"/>
      <c r="H146" s="4"/>
    </row>
    <row r="147" spans="1:8" ht="12.75" customHeight="1">
      <c r="A147" s="255" t="s">
        <v>0</v>
      </c>
      <c r="B147" s="255" t="s">
        <v>1</v>
      </c>
      <c r="C147" s="255" t="s">
        <v>2</v>
      </c>
      <c r="D147" s="255" t="s">
        <v>3</v>
      </c>
      <c r="E147" s="255" t="s">
        <v>14</v>
      </c>
      <c r="F147" s="255" t="s">
        <v>15</v>
      </c>
      <c r="G147" s="255" t="s">
        <v>16</v>
      </c>
      <c r="H147" s="255" t="s">
        <v>17</v>
      </c>
    </row>
    <row r="148" spans="1:8" ht="12.75">
      <c r="A148" s="246"/>
      <c r="B148" s="255"/>
      <c r="C148" s="255"/>
      <c r="D148" s="255"/>
      <c r="E148" s="246"/>
      <c r="F148" s="246"/>
      <c r="G148" s="246"/>
      <c r="H148" s="246"/>
    </row>
    <row r="149" spans="1:8" ht="12.75">
      <c r="A149" s="246">
        <f>'пр. хода'!A53</f>
        <v>2</v>
      </c>
      <c r="B149" s="292" t="str">
        <f>VLOOKUP(A149,'пр.взвешивания'!B6:G219,2,FALSE)</f>
        <v>БУРЦЕВА Светлана Викторовна</v>
      </c>
      <c r="C149" s="294" t="str">
        <f>VLOOKUP(A149,'пр.взвешивания'!B6:G219,3,FALSE)</f>
        <v>14.11.84 мсмк</v>
      </c>
      <c r="D149" s="294" t="str">
        <f>VLOOKUP(A149,'пр.взвешивания'!B6:G219,4,FALSE)</f>
        <v>ПФО</v>
      </c>
      <c r="E149" s="259"/>
      <c r="F149" s="260"/>
      <c r="G149" s="261"/>
      <c r="H149" s="255"/>
    </row>
    <row r="150" spans="1:8" ht="12.75">
      <c r="A150" s="247"/>
      <c r="B150" s="293"/>
      <c r="C150" s="255"/>
      <c r="D150" s="255"/>
      <c r="E150" s="259"/>
      <c r="F150" s="259"/>
      <c r="G150" s="261"/>
      <c r="H150" s="255"/>
    </row>
    <row r="151" spans="1:8" ht="12.75">
      <c r="A151" s="246">
        <f>'пр. хода'!A57</f>
        <v>6</v>
      </c>
      <c r="B151" s="292" t="str">
        <f>VLOOKUP(A151,'пр.взвешивания'!B6:G221,2,FALSE)</f>
        <v>АМАЕВА Алёна Ильгизовна</v>
      </c>
      <c r="C151" s="294" t="str">
        <f>VLOOKUP(A151,'пр.взвешивания'!B6:G221,3,FALSE)</f>
        <v>16.05.90 кмс</v>
      </c>
      <c r="D151" s="294" t="str">
        <f>VLOOKUP(A151,'пр.взвешивания'!B6:G221,4,FALSE)</f>
        <v>ПФО</v>
      </c>
      <c r="E151" s="298"/>
      <c r="F151" s="298"/>
      <c r="G151" s="246"/>
      <c r="H151" s="246"/>
    </row>
    <row r="152" spans="1:8" ht="13.5" thickBot="1">
      <c r="A152" s="295"/>
      <c r="B152" s="296"/>
      <c r="C152" s="297"/>
      <c r="D152" s="297"/>
      <c r="E152" s="299"/>
      <c r="F152" s="299"/>
      <c r="G152" s="295"/>
      <c r="H152" s="295"/>
    </row>
    <row r="153" spans="1:8" ht="12.75">
      <c r="A153" s="300">
        <f>'пр. хода'!A55</f>
        <v>7</v>
      </c>
      <c r="B153" s="301" t="str">
        <f>VLOOKUP(A153,'пр.взвешивания'!B6:G223,2,FALSE)</f>
        <v>КОНДРАТЬЕВА Олеся Викторовна</v>
      </c>
      <c r="C153" s="302" t="str">
        <f>VLOOKUP(A153,'пр.взвешивания'!B6:G223,3,FALSE)</f>
        <v>04.12.83 мсмк</v>
      </c>
      <c r="D153" s="302" t="str">
        <f>VLOOKUP(A153,'пр.взвешивания'!B6:G223,4,FALSE)</f>
        <v>СФО</v>
      </c>
      <c r="E153" s="259"/>
      <c r="F153" s="260"/>
      <c r="G153" s="261"/>
      <c r="H153" s="255"/>
    </row>
    <row r="154" spans="1:8" ht="12.75">
      <c r="A154" s="247"/>
      <c r="B154" s="293"/>
      <c r="C154" s="255"/>
      <c r="D154" s="255"/>
      <c r="E154" s="259"/>
      <c r="F154" s="259"/>
      <c r="G154" s="261"/>
      <c r="H154" s="255"/>
    </row>
    <row r="155" spans="1:8" ht="12.75">
      <c r="A155" s="246">
        <f>'пр. хода'!A59</f>
        <v>1</v>
      </c>
      <c r="B155" s="292" t="str">
        <f>VLOOKUP(A155,'пр.взвешивания'!B6:G225,2,FALSE)</f>
        <v>БЕРЕЖНАЯ Ксения Сергеевна</v>
      </c>
      <c r="C155" s="294" t="str">
        <f>VLOOKUP(A155,'пр.взвешивания'!B6:G225,3,FALSE)</f>
        <v>23.12.91 МС</v>
      </c>
      <c r="D155" s="294" t="str">
        <f>VLOOKUP(A155,'пр.взвешивания'!B6:G225,4,FALSE)</f>
        <v>СФО</v>
      </c>
      <c r="E155" s="298"/>
      <c r="F155" s="298"/>
      <c r="G155" s="246"/>
      <c r="H155" s="246"/>
    </row>
    <row r="156" spans="1:8" ht="13.5" thickBot="1">
      <c r="A156" s="295"/>
      <c r="B156" s="296"/>
      <c r="C156" s="297"/>
      <c r="D156" s="297"/>
      <c r="E156" s="299"/>
      <c r="F156" s="299"/>
      <c r="G156" s="295"/>
      <c r="H156" s="295"/>
    </row>
    <row r="157" spans="1:8" ht="15.75">
      <c r="A157" s="16" t="s">
        <v>7</v>
      </c>
      <c r="B157" s="4" t="s">
        <v>149</v>
      </c>
      <c r="C157" s="5"/>
      <c r="D157" s="5"/>
      <c r="E157" s="126" t="str">
        <f>HYPERLINK('пр.взвешивания'!E3)</f>
        <v>в.к.  60   кг.</v>
      </c>
      <c r="F157" s="5"/>
      <c r="G157" s="5"/>
      <c r="H157" s="5"/>
    </row>
    <row r="158" spans="1:8" ht="12.75">
      <c r="A158" s="246">
        <f>'пр. хода'!A53</f>
        <v>2</v>
      </c>
      <c r="B158" s="292" t="str">
        <f>VLOOKUP(A158,'пр.взвешивания'!B6:G228,2,FALSE)</f>
        <v>БУРЦЕВА Светлана Викторовна</v>
      </c>
      <c r="C158" s="294" t="str">
        <f>VLOOKUP(A158,'пр.взвешивания'!B6:G228,3,FALSE)</f>
        <v>14.11.84 мсмк</v>
      </c>
      <c r="D158" s="294" t="str">
        <f>VLOOKUP(A158,'пр.взвешивания'!B6:G228,4,FALSE)</f>
        <v>ПФО</v>
      </c>
      <c r="E158" s="259"/>
      <c r="F158" s="260"/>
      <c r="G158" s="261"/>
      <c r="H158" s="255"/>
    </row>
    <row r="159" spans="1:8" ht="12.75">
      <c r="A159" s="247"/>
      <c r="B159" s="293"/>
      <c r="C159" s="255"/>
      <c r="D159" s="255"/>
      <c r="E159" s="259"/>
      <c r="F159" s="259"/>
      <c r="G159" s="261"/>
      <c r="H159" s="255"/>
    </row>
    <row r="160" spans="1:8" ht="12.75">
      <c r="A160" s="246">
        <f>'пр. хода'!A55</f>
        <v>7</v>
      </c>
      <c r="B160" s="292" t="str">
        <f>VLOOKUP(A160,'пр.взвешивания'!B6:G230,2,FALSE)</f>
        <v>КОНДРАТЬЕВА Олеся Викторовна</v>
      </c>
      <c r="C160" s="294" t="str">
        <f>VLOOKUP(A160,'пр.взвешивания'!B6:G230,3,FALSE)</f>
        <v>04.12.83 мсмк</v>
      </c>
      <c r="D160" s="294" t="str">
        <f>VLOOKUP(A160,'пр.взвешивания'!B6:G230,4,FALSE)</f>
        <v>СФО</v>
      </c>
      <c r="E160" s="298"/>
      <c r="F160" s="298"/>
      <c r="G160" s="246"/>
      <c r="H160" s="246"/>
    </row>
    <row r="161" spans="1:8" ht="13.5" thickBot="1">
      <c r="A161" s="295"/>
      <c r="B161" s="296"/>
      <c r="C161" s="297"/>
      <c r="D161" s="297"/>
      <c r="E161" s="299"/>
      <c r="F161" s="299"/>
      <c r="G161" s="295"/>
      <c r="H161" s="295"/>
    </row>
    <row r="162" spans="1:8" ht="12.75">
      <c r="A162" s="300">
        <f>'пр. хода'!A59</f>
        <v>1</v>
      </c>
      <c r="B162" s="301" t="str">
        <f>VLOOKUP(A162,'пр.взвешивания'!B6:G232,2,FALSE)</f>
        <v>БЕРЕЖНАЯ Ксения Сергеевна</v>
      </c>
      <c r="C162" s="302" t="str">
        <f>VLOOKUP(A162,'пр.взвешивания'!B6:G232,3,FALSE)</f>
        <v>23.12.91 МС</v>
      </c>
      <c r="D162" s="302" t="str">
        <f>VLOOKUP(A162,'пр.взвешивания'!B6:G232,4,FALSE)</f>
        <v>СФО</v>
      </c>
      <c r="E162" s="259"/>
      <c r="F162" s="260"/>
      <c r="G162" s="261"/>
      <c r="H162" s="255"/>
    </row>
    <row r="163" spans="1:8" ht="12.75">
      <c r="A163" s="247"/>
      <c r="B163" s="293"/>
      <c r="C163" s="255"/>
      <c r="D163" s="255"/>
      <c r="E163" s="259"/>
      <c r="F163" s="259"/>
      <c r="G163" s="261"/>
      <c r="H163" s="255"/>
    </row>
    <row r="164" spans="1:8" ht="12.75">
      <c r="A164" s="246">
        <f>'пр. хода'!A57</f>
        <v>6</v>
      </c>
      <c r="B164" s="292" t="str">
        <f>VLOOKUP(A164,'пр.взвешивания'!B6:G234,2,FALSE)</f>
        <v>АМАЕВА Алёна Ильгизовна</v>
      </c>
      <c r="C164" s="294" t="str">
        <f>VLOOKUP(A164,'пр.взвешивания'!B6:G234,3,FALSE)</f>
        <v>16.05.90 кмс</v>
      </c>
      <c r="D164" s="294" t="str">
        <f>VLOOKUP(A164,'пр.взвешивания'!B6:G234,4,FALSE)</f>
        <v>ПФО</v>
      </c>
      <c r="E164" s="298"/>
      <c r="F164" s="298"/>
      <c r="G164" s="246"/>
      <c r="H164" s="246"/>
    </row>
    <row r="165" spans="1:8" ht="13.5" thickBot="1">
      <c r="A165" s="295"/>
      <c r="B165" s="296"/>
      <c r="C165" s="297"/>
      <c r="D165" s="297"/>
      <c r="E165" s="299"/>
      <c r="F165" s="299"/>
      <c r="G165" s="295"/>
      <c r="H165" s="29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5.75">
      <c r="A168" s="16" t="s">
        <v>8</v>
      </c>
      <c r="B168" s="4" t="s">
        <v>27</v>
      </c>
      <c r="C168" s="4"/>
      <c r="D168" s="4"/>
      <c r="E168" s="126">
        <f>HYPERLINK('пр.взвешивания'!E25)</f>
      </c>
      <c r="F168" s="4"/>
      <c r="G168" s="4"/>
      <c r="H168" s="4"/>
    </row>
    <row r="169" spans="1:8" ht="12.75">
      <c r="A169" s="255" t="s">
        <v>0</v>
      </c>
      <c r="B169" s="255" t="s">
        <v>1</v>
      </c>
      <c r="C169" s="255" t="s">
        <v>2</v>
      </c>
      <c r="D169" s="255" t="s">
        <v>3</v>
      </c>
      <c r="E169" s="255" t="s">
        <v>14</v>
      </c>
      <c r="F169" s="255" t="s">
        <v>15</v>
      </c>
      <c r="G169" s="255" t="s">
        <v>16</v>
      </c>
      <c r="H169" s="255" t="s">
        <v>17</v>
      </c>
    </row>
    <row r="170" spans="1:8" ht="12.75">
      <c r="A170" s="246"/>
      <c r="B170" s="255"/>
      <c r="C170" s="255"/>
      <c r="D170" s="255"/>
      <c r="E170" s="246"/>
      <c r="F170" s="246"/>
      <c r="G170" s="246"/>
      <c r="H170" s="246"/>
    </row>
    <row r="171" spans="1:8" ht="12.75">
      <c r="A171" s="246">
        <f>'пр. хода'!M53</f>
        <v>10</v>
      </c>
      <c r="B171" s="292" t="str">
        <f>VLOOKUP(A171,'пр.взвешивания'!B2:G241,2,FALSE)</f>
        <v>ШИНКАРЕНКО Анастасия Александровна</v>
      </c>
      <c r="C171" s="294" t="e">
        <f>VLOOKUP(A171,'пр.взвешивания'!B28:G241,3,FALSE)</f>
        <v>#N/A</v>
      </c>
      <c r="D171" s="294" t="e">
        <f>VLOOKUP(A171,'пр.взвешивания'!B28:G241,4,FALSE)</f>
        <v>#N/A</v>
      </c>
      <c r="E171" s="259"/>
      <c r="F171" s="260"/>
      <c r="G171" s="261"/>
      <c r="H171" s="255"/>
    </row>
    <row r="172" spans="1:8" ht="12.75">
      <c r="A172" s="247"/>
      <c r="B172" s="293"/>
      <c r="C172" s="255"/>
      <c r="D172" s="255"/>
      <c r="E172" s="259"/>
      <c r="F172" s="259"/>
      <c r="G172" s="261"/>
      <c r="H172" s="255"/>
    </row>
    <row r="173" spans="1:8" ht="12.75">
      <c r="A173" s="246">
        <f>'пр. хода'!M57</f>
        <v>15</v>
      </c>
      <c r="B173" s="292" t="str">
        <f>VLOOKUP(A173,'пр.взвешивания'!B2:G243,2,FALSE)</f>
        <v>КАБУЛОВА София Назимовна</v>
      </c>
      <c r="C173" s="294" t="str">
        <f>VLOOKUP(A173,'пр.взвешивания'!B28:G243,3,FALSE)</f>
        <v>29.05.89 кмс</v>
      </c>
      <c r="D173" s="294" t="str">
        <f>VLOOKUP(A173,'пр.взвешивания'!B28:G243,4,FALSE)</f>
        <v>С.П.</v>
      </c>
      <c r="E173" s="298"/>
      <c r="F173" s="298"/>
      <c r="G173" s="246"/>
      <c r="H173" s="246"/>
    </row>
    <row r="174" spans="1:8" ht="13.5" thickBot="1">
      <c r="A174" s="295"/>
      <c r="B174" s="296"/>
      <c r="C174" s="297"/>
      <c r="D174" s="297"/>
      <c r="E174" s="299"/>
      <c r="F174" s="299"/>
      <c r="G174" s="295"/>
      <c r="H174" s="295"/>
    </row>
    <row r="175" spans="1:8" ht="12.75">
      <c r="A175" s="300">
        <f>'пр. хода'!M55</f>
        <v>16</v>
      </c>
      <c r="B175" s="301" t="str">
        <f>VLOOKUP(A175,'пр.взвешивания'!B2:G245,2,FALSE)</f>
        <v>ДЕГТЯРЕВА Алена Александровна</v>
      </c>
      <c r="C175" s="302" t="str">
        <f>VLOOKUP(A175,'пр.взвешивания'!B28:G245,3,FALSE)</f>
        <v>09.05.86 мс</v>
      </c>
      <c r="D175" s="302" t="str">
        <f>VLOOKUP(A175,'пр.взвешивания'!B28:G245,4,FALSE)</f>
        <v>ПФО</v>
      </c>
      <c r="E175" s="259"/>
      <c r="F175" s="260"/>
      <c r="G175" s="261"/>
      <c r="H175" s="255"/>
    </row>
    <row r="176" spans="1:8" ht="12.75">
      <c r="A176" s="247"/>
      <c r="B176" s="293"/>
      <c r="C176" s="255"/>
      <c r="D176" s="255"/>
      <c r="E176" s="259"/>
      <c r="F176" s="259"/>
      <c r="G176" s="261"/>
      <c r="H176" s="255"/>
    </row>
    <row r="177" spans="1:8" ht="12.75">
      <c r="A177" s="246">
        <f>'пр. хода'!M59</f>
        <v>13</v>
      </c>
      <c r="B177" s="292" t="str">
        <f>VLOOKUP(A177,'пр.взвешивания'!B2:G247,2,FALSE)</f>
        <v>КОНДРАТЕНКО Ольга Сергеевна</v>
      </c>
      <c r="C177" s="294" t="str">
        <f>VLOOKUP(A177,'пр.взвешивания'!B28:G247,3,FALSE)</f>
        <v>22.11.93 КМС</v>
      </c>
      <c r="D177" s="294" t="str">
        <f>VLOOKUP(A177,'пр.взвешивания'!B28:G247,4,FALSE)</f>
        <v>МОС</v>
      </c>
      <c r="E177" s="298"/>
      <c r="F177" s="298"/>
      <c r="G177" s="246"/>
      <c r="H177" s="246"/>
    </row>
    <row r="178" spans="1:8" ht="13.5" thickBot="1">
      <c r="A178" s="295"/>
      <c r="B178" s="296"/>
      <c r="C178" s="297"/>
      <c r="D178" s="297"/>
      <c r="E178" s="299"/>
      <c r="F178" s="299"/>
      <c r="G178" s="295"/>
      <c r="H178" s="295"/>
    </row>
    <row r="179" spans="1:8" ht="15.75">
      <c r="A179" s="16" t="s">
        <v>8</v>
      </c>
      <c r="B179" s="4" t="s">
        <v>28</v>
      </c>
      <c r="C179" s="5"/>
      <c r="D179" s="5"/>
      <c r="E179" s="126">
        <f>HYPERLINK('пр.взвешивания'!E25)</f>
      </c>
      <c r="F179" s="5"/>
      <c r="G179" s="5"/>
      <c r="H179" s="5"/>
    </row>
    <row r="180" spans="1:8" ht="12.75">
      <c r="A180" s="246">
        <f>'пр. хода'!M53</f>
        <v>10</v>
      </c>
      <c r="B180" s="292" t="str">
        <f>VLOOKUP(A180,'пр.взвешивания'!B2:G250,2,FALSE)</f>
        <v>ШИНКАРЕНКО Анастасия Александровна</v>
      </c>
      <c r="C180" s="294" t="e">
        <f>VLOOKUP(A180,'пр.взвешивания'!B28:G250,3,FALSE)</f>
        <v>#N/A</v>
      </c>
      <c r="D180" s="294" t="e">
        <f>VLOOKUP(A180,'пр.взвешивания'!B28:G250,4,FALSE)</f>
        <v>#N/A</v>
      </c>
      <c r="E180" s="259"/>
      <c r="F180" s="260"/>
      <c r="G180" s="261"/>
      <c r="H180" s="255"/>
    </row>
    <row r="181" spans="1:8" ht="12.75">
      <c r="A181" s="247"/>
      <c r="B181" s="293"/>
      <c r="C181" s="255"/>
      <c r="D181" s="255"/>
      <c r="E181" s="259"/>
      <c r="F181" s="259"/>
      <c r="G181" s="261"/>
      <c r="H181" s="255"/>
    </row>
    <row r="182" spans="1:8" ht="12.75">
      <c r="A182" s="246">
        <f>'пр. хода'!M55</f>
        <v>16</v>
      </c>
      <c r="B182" s="292" t="str">
        <f>VLOOKUP(A182,'пр.взвешивания'!B2:G252,2,FALSE)</f>
        <v>ДЕГТЯРЕВА Алена Александровна</v>
      </c>
      <c r="C182" s="294" t="str">
        <f>VLOOKUP(A182,'пр.взвешивания'!B28:G252,3,FALSE)</f>
        <v>09.05.86 мс</v>
      </c>
      <c r="D182" s="294" t="str">
        <f>VLOOKUP(A182,'пр.взвешивания'!B28:G252,4,FALSE)</f>
        <v>ПФО</v>
      </c>
      <c r="E182" s="298"/>
      <c r="F182" s="298"/>
      <c r="G182" s="246"/>
      <c r="H182" s="246"/>
    </row>
    <row r="183" spans="1:8" ht="13.5" thickBot="1">
      <c r="A183" s="295"/>
      <c r="B183" s="296"/>
      <c r="C183" s="297"/>
      <c r="D183" s="297"/>
      <c r="E183" s="299"/>
      <c r="F183" s="299"/>
      <c r="G183" s="295"/>
      <c r="H183" s="295"/>
    </row>
    <row r="184" spans="1:8" ht="12.75">
      <c r="A184" s="300">
        <f>'пр. хода'!M59</f>
        <v>13</v>
      </c>
      <c r="B184" s="301" t="str">
        <f>VLOOKUP(A184,'пр.взвешивания'!B2:G254,2,FALSE)</f>
        <v>КОНДРАТЕНКО Ольга Сергеевна</v>
      </c>
      <c r="C184" s="302" t="str">
        <f>VLOOKUP(A184,'пр.взвешивания'!B28:G254,3,FALSE)</f>
        <v>22.11.93 КМС</v>
      </c>
      <c r="D184" s="302" t="str">
        <f>VLOOKUP(A184,'пр.взвешивания'!B28:G254,4,FALSE)</f>
        <v>МОС</v>
      </c>
      <c r="E184" s="259"/>
      <c r="F184" s="260"/>
      <c r="G184" s="261"/>
      <c r="H184" s="255"/>
    </row>
    <row r="185" spans="1:8" ht="12.75">
      <c r="A185" s="247"/>
      <c r="B185" s="293"/>
      <c r="C185" s="255"/>
      <c r="D185" s="255"/>
      <c r="E185" s="259"/>
      <c r="F185" s="259"/>
      <c r="G185" s="261"/>
      <c r="H185" s="255"/>
    </row>
    <row r="186" spans="1:8" ht="12.75">
      <c r="A186" s="246">
        <f>'пр. хода'!M57</f>
        <v>15</v>
      </c>
      <c r="B186" s="292" t="str">
        <f>VLOOKUP(A186,'пр.взвешивания'!B2:G256,2,FALSE)</f>
        <v>КАБУЛОВА София Назимовна</v>
      </c>
      <c r="C186" s="294" t="str">
        <f>VLOOKUP(A186,'пр.взвешивания'!B28:G256,3,FALSE)</f>
        <v>29.05.89 кмс</v>
      </c>
      <c r="D186" s="294" t="str">
        <f>VLOOKUP(A186,'пр.взвешивания'!B28:G256,4,FALSE)</f>
        <v>С.П.</v>
      </c>
      <c r="E186" s="298"/>
      <c r="F186" s="298"/>
      <c r="G186" s="246"/>
      <c r="H186" s="246"/>
    </row>
    <row r="187" spans="1:8" ht="13.5" thickBot="1">
      <c r="A187" s="295"/>
      <c r="B187" s="296"/>
      <c r="C187" s="297"/>
      <c r="D187" s="297"/>
      <c r="E187" s="299"/>
      <c r="F187" s="299"/>
      <c r="G187" s="295"/>
      <c r="H187" s="29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  <row r="238" spans="1:8" ht="12.75">
      <c r="A238" s="5"/>
      <c r="B238" s="5"/>
      <c r="C238" s="5"/>
      <c r="D238" s="5"/>
      <c r="E238" s="5"/>
      <c r="F238" s="5"/>
      <c r="G238" s="5"/>
      <c r="H238" s="5"/>
    </row>
    <row r="239" spans="1:8" ht="12.75">
      <c r="A239" s="5"/>
      <c r="B239" s="5"/>
      <c r="C239" s="5"/>
      <c r="D239" s="5"/>
      <c r="E239" s="5"/>
      <c r="F239" s="5"/>
      <c r="G239" s="5"/>
      <c r="H239" s="5"/>
    </row>
    <row r="240" spans="1:8" ht="12.75">
      <c r="A240" s="5"/>
      <c r="B240" s="5"/>
      <c r="C240" s="5"/>
      <c r="D240" s="5"/>
      <c r="E240" s="5"/>
      <c r="F240" s="5"/>
      <c r="G240" s="5"/>
      <c r="H240" s="5"/>
    </row>
    <row r="241" spans="1:8" ht="12.75">
      <c r="A241" s="5"/>
      <c r="B241" s="5"/>
      <c r="C241" s="5"/>
      <c r="D241" s="5"/>
      <c r="E241" s="5"/>
      <c r="F241" s="5"/>
      <c r="G241" s="5"/>
      <c r="H241" s="5"/>
    </row>
    <row r="242" spans="1:8" ht="12.75">
      <c r="A242" s="5"/>
      <c r="B242" s="5"/>
      <c r="C242" s="5"/>
      <c r="D242" s="5"/>
      <c r="E242" s="5"/>
      <c r="F242" s="5"/>
      <c r="G242" s="5"/>
      <c r="H242" s="5"/>
    </row>
    <row r="243" spans="1:8" ht="12.75">
      <c r="A243" s="5"/>
      <c r="B243" s="5"/>
      <c r="C243" s="5"/>
      <c r="D243" s="5"/>
      <c r="E243" s="5"/>
      <c r="F243" s="5"/>
      <c r="G243" s="5"/>
      <c r="H243" s="5"/>
    </row>
    <row r="244" spans="1:8" ht="12.75">
      <c r="A244" s="5"/>
      <c r="B244" s="5"/>
      <c r="C244" s="5"/>
      <c r="D244" s="5"/>
      <c r="E244" s="5"/>
      <c r="F244" s="5"/>
      <c r="G244" s="5"/>
      <c r="H244" s="5"/>
    </row>
    <row r="245" spans="1:8" ht="12.75">
      <c r="A245" s="5"/>
      <c r="B245" s="5"/>
      <c r="C245" s="5"/>
      <c r="D245" s="5"/>
      <c r="E245" s="5"/>
      <c r="F245" s="5"/>
      <c r="G245" s="5"/>
      <c r="H245" s="5"/>
    </row>
    <row r="246" spans="1:8" ht="12.75">
      <c r="A246" s="5"/>
      <c r="B246" s="5"/>
      <c r="C246" s="5"/>
      <c r="D246" s="5"/>
      <c r="E246" s="5"/>
      <c r="F246" s="5"/>
      <c r="G246" s="5"/>
      <c r="H246" s="5"/>
    </row>
    <row r="247" spans="1:8" ht="12.75">
      <c r="A247" s="5"/>
      <c r="B247" s="5"/>
      <c r="C247" s="5"/>
      <c r="D247" s="5"/>
      <c r="E247" s="5"/>
      <c r="F247" s="5"/>
      <c r="G247" s="5"/>
      <c r="H247" s="5"/>
    </row>
    <row r="248" spans="1:8" ht="12.75">
      <c r="A248" s="5"/>
      <c r="B248" s="5"/>
      <c r="C248" s="5"/>
      <c r="D248" s="5"/>
      <c r="E248" s="5"/>
      <c r="F248" s="5"/>
      <c r="G248" s="5"/>
      <c r="H248" s="5"/>
    </row>
    <row r="249" spans="1:8" ht="12.75">
      <c r="A249" s="5"/>
      <c r="B249" s="5"/>
      <c r="C249" s="5"/>
      <c r="D249" s="5"/>
      <c r="E249" s="5"/>
      <c r="F249" s="5"/>
      <c r="G249" s="5"/>
      <c r="H249" s="5"/>
    </row>
    <row r="250" spans="1:8" ht="12.75">
      <c r="A250" s="5"/>
      <c r="B250" s="5"/>
      <c r="C250" s="5"/>
      <c r="D250" s="5"/>
      <c r="E250" s="5"/>
      <c r="F250" s="5"/>
      <c r="G250" s="5"/>
      <c r="H250" s="5"/>
    </row>
    <row r="251" spans="1:8" ht="12.75">
      <c r="A251" s="5"/>
      <c r="B251" s="5"/>
      <c r="C251" s="5"/>
      <c r="D251" s="5"/>
      <c r="E251" s="5"/>
      <c r="F251" s="5"/>
      <c r="G251" s="5"/>
      <c r="H251" s="5"/>
    </row>
    <row r="252" spans="1:8" ht="12.75">
      <c r="A252" s="5"/>
      <c r="B252" s="5"/>
      <c r="C252" s="5"/>
      <c r="D252" s="5"/>
      <c r="E252" s="5"/>
      <c r="F252" s="5"/>
      <c r="G252" s="5"/>
      <c r="H252" s="5"/>
    </row>
    <row r="253" spans="1:8" ht="12.75">
      <c r="A253" s="5"/>
      <c r="B253" s="5"/>
      <c r="C253" s="5"/>
      <c r="D253" s="5"/>
      <c r="E253" s="5"/>
      <c r="F253" s="5"/>
      <c r="G253" s="5"/>
      <c r="H253" s="5"/>
    </row>
    <row r="254" spans="1:8" ht="12.75">
      <c r="A254" s="5"/>
      <c r="B254" s="5"/>
      <c r="C254" s="5"/>
      <c r="D254" s="5"/>
      <c r="E254" s="5"/>
      <c r="F254" s="5"/>
      <c r="G254" s="5"/>
      <c r="H254" s="5"/>
    </row>
    <row r="255" spans="1:8" ht="12.75">
      <c r="A255" s="5"/>
      <c r="B255" s="5"/>
      <c r="C255" s="5"/>
      <c r="D255" s="5"/>
      <c r="E255" s="5"/>
      <c r="F255" s="5"/>
      <c r="G255" s="5"/>
      <c r="H255" s="5"/>
    </row>
    <row r="256" spans="1:8" ht="12.75">
      <c r="A256" s="5"/>
      <c r="B256" s="5"/>
      <c r="C256" s="5"/>
      <c r="D256" s="5"/>
      <c r="E256" s="5"/>
      <c r="F256" s="5"/>
      <c r="G256" s="5"/>
      <c r="H256" s="5"/>
    </row>
    <row r="257" spans="1:8" ht="12.75">
      <c r="A257" s="5"/>
      <c r="B257" s="5"/>
      <c r="C257" s="5"/>
      <c r="D257" s="5"/>
      <c r="E257" s="5"/>
      <c r="F257" s="5"/>
      <c r="G257" s="5"/>
      <c r="H257" s="5"/>
    </row>
    <row r="258" spans="1:8" ht="12.75">
      <c r="A258" s="5"/>
      <c r="B258" s="5"/>
      <c r="C258" s="5"/>
      <c r="D258" s="5"/>
      <c r="E258" s="5"/>
      <c r="F258" s="5"/>
      <c r="G258" s="5"/>
      <c r="H258" s="5"/>
    </row>
    <row r="259" spans="1:8" ht="12.75">
      <c r="A259" s="5"/>
      <c r="B259" s="5"/>
      <c r="C259" s="5"/>
      <c r="D259" s="5"/>
      <c r="E259" s="5"/>
      <c r="F259" s="5"/>
      <c r="G259" s="5"/>
      <c r="H259" s="5"/>
    </row>
    <row r="260" spans="1:8" ht="12.75">
      <c r="A260" s="5"/>
      <c r="B260" s="5"/>
      <c r="C260" s="5"/>
      <c r="D260" s="5"/>
      <c r="E260" s="5"/>
      <c r="F260" s="5"/>
      <c r="G260" s="5"/>
      <c r="H260" s="5"/>
    </row>
    <row r="261" spans="1:8" ht="12.75">
      <c r="A261" s="5"/>
      <c r="B261" s="5"/>
      <c r="C261" s="5"/>
      <c r="D261" s="5"/>
      <c r="E261" s="5"/>
      <c r="F261" s="5"/>
      <c r="G261" s="5"/>
      <c r="H261" s="5"/>
    </row>
    <row r="262" spans="1:8" ht="12.75">
      <c r="A262" s="5"/>
      <c r="B262" s="5"/>
      <c r="C262" s="5"/>
      <c r="D262" s="5"/>
      <c r="E262" s="5"/>
      <c r="F262" s="5"/>
      <c r="G262" s="5"/>
      <c r="H262" s="5"/>
    </row>
    <row r="263" spans="1:8" ht="12.75">
      <c r="A263" s="5"/>
      <c r="B263" s="5"/>
      <c r="C263" s="5"/>
      <c r="D263" s="5"/>
      <c r="E263" s="5"/>
      <c r="F263" s="5"/>
      <c r="G263" s="5"/>
      <c r="H263" s="5"/>
    </row>
    <row r="264" spans="1:8" ht="12.75">
      <c r="A264" s="5"/>
      <c r="B264" s="5"/>
      <c r="C264" s="5"/>
      <c r="D264" s="5"/>
      <c r="E264" s="5"/>
      <c r="F264" s="5"/>
      <c r="G264" s="5"/>
      <c r="H264" s="5"/>
    </row>
    <row r="265" spans="1:8" ht="12.75">
      <c r="A265" s="5"/>
      <c r="B265" s="5"/>
      <c r="C265" s="5"/>
      <c r="D265" s="5"/>
      <c r="E265" s="5"/>
      <c r="F265" s="5"/>
      <c r="G265" s="5"/>
      <c r="H265" s="5"/>
    </row>
    <row r="266" spans="1:8" ht="12.75">
      <c r="A266" s="5"/>
      <c r="B266" s="5"/>
      <c r="C266" s="5"/>
      <c r="D266" s="5"/>
      <c r="E266" s="5"/>
      <c r="F266" s="5"/>
      <c r="G266" s="5"/>
      <c r="H266" s="5"/>
    </row>
    <row r="267" spans="1:8" ht="12.75">
      <c r="A267" s="5"/>
      <c r="B267" s="5"/>
      <c r="C267" s="5"/>
      <c r="D267" s="5"/>
      <c r="E267" s="5"/>
      <c r="F267" s="5"/>
      <c r="G267" s="5"/>
      <c r="H267" s="5"/>
    </row>
    <row r="268" spans="1:8" ht="12.75">
      <c r="A268" s="5"/>
      <c r="B268" s="5"/>
      <c r="C268" s="5"/>
      <c r="D268" s="5"/>
      <c r="E268" s="5"/>
      <c r="F268" s="5"/>
      <c r="G268" s="5"/>
      <c r="H268" s="5"/>
    </row>
    <row r="269" spans="1:8" ht="12.75">
      <c r="A269" s="5"/>
      <c r="B269" s="5"/>
      <c r="C269" s="5"/>
      <c r="D269" s="5"/>
      <c r="E269" s="5"/>
      <c r="F269" s="5"/>
      <c r="G269" s="5"/>
      <c r="H269" s="5"/>
    </row>
    <row r="270" spans="1:8" ht="12.75">
      <c r="A270" s="5"/>
      <c r="B270" s="5"/>
      <c r="C270" s="5"/>
      <c r="D270" s="5"/>
      <c r="E270" s="5"/>
      <c r="F270" s="5"/>
      <c r="G270" s="5"/>
      <c r="H270" s="5"/>
    </row>
    <row r="271" spans="1:8" ht="12.75">
      <c r="A271" s="5"/>
      <c r="B271" s="5"/>
      <c r="C271" s="5"/>
      <c r="D271" s="5"/>
      <c r="E271" s="5"/>
      <c r="F271" s="5"/>
      <c r="G271" s="5"/>
      <c r="H271" s="5"/>
    </row>
    <row r="272" spans="1:8" ht="12.75">
      <c r="A272" s="5"/>
      <c r="B272" s="5"/>
      <c r="C272" s="5"/>
      <c r="D272" s="5"/>
      <c r="E272" s="5"/>
      <c r="F272" s="5"/>
      <c r="G272" s="5"/>
      <c r="H272" s="5"/>
    </row>
    <row r="273" spans="1:8" ht="12.75">
      <c r="A273" s="5"/>
      <c r="B273" s="5"/>
      <c r="C273" s="5"/>
      <c r="D273" s="5"/>
      <c r="E273" s="5"/>
      <c r="F273" s="5"/>
      <c r="G273" s="5"/>
      <c r="H273" s="5"/>
    </row>
    <row r="274" spans="1:8" ht="12.75">
      <c r="A274" s="5"/>
      <c r="B274" s="5"/>
      <c r="C274" s="5"/>
      <c r="D274" s="5"/>
      <c r="E274" s="5"/>
      <c r="F274" s="5"/>
      <c r="G274" s="5"/>
      <c r="H274" s="5"/>
    </row>
    <row r="275" spans="1:8" ht="12.75">
      <c r="A275" s="5"/>
      <c r="B275" s="5"/>
      <c r="C275" s="5"/>
      <c r="D275" s="5"/>
      <c r="E275" s="5"/>
      <c r="F275" s="5"/>
      <c r="G275" s="5"/>
      <c r="H275" s="5"/>
    </row>
    <row r="276" spans="1:8" ht="12.75">
      <c r="A276" s="5"/>
      <c r="B276" s="5"/>
      <c r="C276" s="5"/>
      <c r="D276" s="5"/>
      <c r="E276" s="5"/>
      <c r="F276" s="5"/>
      <c r="G276" s="5"/>
      <c r="H276" s="5"/>
    </row>
    <row r="277" spans="1:8" ht="12.75">
      <c r="A277" s="5"/>
      <c r="B277" s="5"/>
      <c r="C277" s="5"/>
      <c r="D277" s="5"/>
      <c r="E277" s="5"/>
      <c r="F277" s="5"/>
      <c r="G277" s="5"/>
      <c r="H277" s="5"/>
    </row>
    <row r="278" spans="1:8" ht="12.75">
      <c r="A278" s="5"/>
      <c r="B278" s="5"/>
      <c r="C278" s="5"/>
      <c r="D278" s="5"/>
      <c r="E278" s="5"/>
      <c r="F278" s="5"/>
      <c r="G278" s="5"/>
      <c r="H278" s="5"/>
    </row>
    <row r="279" spans="1:8" ht="12.75">
      <c r="A279" s="5"/>
      <c r="B279" s="5"/>
      <c r="C279" s="5"/>
      <c r="D279" s="5"/>
      <c r="E279" s="5"/>
      <c r="F279" s="5"/>
      <c r="G279" s="5"/>
      <c r="H279" s="5"/>
    </row>
    <row r="280" spans="1:8" ht="12.75">
      <c r="A280" s="5"/>
      <c r="B280" s="5"/>
      <c r="C280" s="5"/>
      <c r="D280" s="5"/>
      <c r="E280" s="5"/>
      <c r="F280" s="5"/>
      <c r="G280" s="5"/>
      <c r="H280" s="5"/>
    </row>
    <row r="281" spans="1:8" ht="12.75">
      <c r="A281" s="5"/>
      <c r="B281" s="5"/>
      <c r="C281" s="5"/>
      <c r="D281" s="5"/>
      <c r="E281" s="5"/>
      <c r="F281" s="5"/>
      <c r="G281" s="5"/>
      <c r="H281" s="5"/>
    </row>
    <row r="282" spans="1:8" ht="12.75">
      <c r="A282" s="5"/>
      <c r="B282" s="5"/>
      <c r="C282" s="5"/>
      <c r="D282" s="5"/>
      <c r="E282" s="5"/>
      <c r="F282" s="5"/>
      <c r="G282" s="5"/>
      <c r="H282" s="5"/>
    </row>
    <row r="283" spans="1:8" ht="12.75">
      <c r="A283" s="5"/>
      <c r="B283" s="5"/>
      <c r="C283" s="5"/>
      <c r="D283" s="5"/>
      <c r="E283" s="5"/>
      <c r="F283" s="5"/>
      <c r="G283" s="5"/>
      <c r="H283" s="5"/>
    </row>
    <row r="284" spans="1:8" ht="12.75">
      <c r="A284" s="5"/>
      <c r="B284" s="5"/>
      <c r="C284" s="5"/>
      <c r="D284" s="5"/>
      <c r="E284" s="5"/>
      <c r="F284" s="5"/>
      <c r="G284" s="5"/>
      <c r="H284" s="5"/>
    </row>
    <row r="285" spans="1:8" ht="12.75">
      <c r="A285" s="5"/>
      <c r="B285" s="5"/>
      <c r="C285" s="5"/>
      <c r="D285" s="5"/>
      <c r="E285" s="5"/>
      <c r="F285" s="5"/>
      <c r="G285" s="5"/>
      <c r="H285" s="5"/>
    </row>
    <row r="286" spans="1:8" ht="12.75">
      <c r="A286" s="5"/>
      <c r="B286" s="5"/>
      <c r="C286" s="5"/>
      <c r="D286" s="5"/>
      <c r="E286" s="5"/>
      <c r="F286" s="5"/>
      <c r="G286" s="5"/>
      <c r="H286" s="5"/>
    </row>
    <row r="287" spans="1:8" ht="12.75">
      <c r="A287" s="5"/>
      <c r="B287" s="5"/>
      <c r="C287" s="5"/>
      <c r="D287" s="5"/>
      <c r="E287" s="5"/>
      <c r="F287" s="5"/>
      <c r="G287" s="5"/>
      <c r="H287" s="5"/>
    </row>
    <row r="288" spans="1:8" ht="12.75">
      <c r="A288" s="5"/>
      <c r="B288" s="5"/>
      <c r="C288" s="5"/>
      <c r="D288" s="5"/>
      <c r="E288" s="5"/>
      <c r="F288" s="5"/>
      <c r="G288" s="5"/>
      <c r="H288" s="5"/>
    </row>
    <row r="289" spans="1:8" ht="12.75">
      <c r="A289" s="5"/>
      <c r="B289" s="5"/>
      <c r="C289" s="5"/>
      <c r="D289" s="5"/>
      <c r="E289" s="5"/>
      <c r="F289" s="5"/>
      <c r="G289" s="5"/>
      <c r="H289" s="5"/>
    </row>
    <row r="290" spans="1:8" ht="12.75">
      <c r="A290" s="5"/>
      <c r="B290" s="5"/>
      <c r="C290" s="5"/>
      <c r="D290" s="5"/>
      <c r="E290" s="5"/>
      <c r="F290" s="5"/>
      <c r="G290" s="5"/>
      <c r="H290" s="5"/>
    </row>
    <row r="291" spans="1:8" ht="12.75">
      <c r="A291" s="5"/>
      <c r="B291" s="5"/>
      <c r="C291" s="5"/>
      <c r="D291" s="5"/>
      <c r="E291" s="5"/>
      <c r="F291" s="5"/>
      <c r="G291" s="5"/>
      <c r="H291" s="5"/>
    </row>
    <row r="292" spans="1:8" ht="12.75">
      <c r="A292" s="5"/>
      <c r="B292" s="5"/>
      <c r="C292" s="5"/>
      <c r="D292" s="5"/>
      <c r="E292" s="5"/>
      <c r="F292" s="5"/>
      <c r="G292" s="5"/>
      <c r="H292" s="5"/>
    </row>
    <row r="293" spans="1:8" ht="12.75">
      <c r="A293" s="5"/>
      <c r="B293" s="5"/>
      <c r="C293" s="5"/>
      <c r="D293" s="5"/>
      <c r="E293" s="5"/>
      <c r="F293" s="5"/>
      <c r="G293" s="5"/>
      <c r="H293" s="5"/>
    </row>
    <row r="294" spans="1:8" ht="12.75">
      <c r="A294" s="5"/>
      <c r="B294" s="5"/>
      <c r="C294" s="5"/>
      <c r="D294" s="5"/>
      <c r="E294" s="5"/>
      <c r="F294" s="5"/>
      <c r="G294" s="5"/>
      <c r="H294" s="5"/>
    </row>
    <row r="295" spans="1:8" ht="12.75">
      <c r="A295" s="5"/>
      <c r="B295" s="5"/>
      <c r="C295" s="5"/>
      <c r="D295" s="5"/>
      <c r="E295" s="5"/>
      <c r="F295" s="5"/>
      <c r="G295" s="5"/>
      <c r="H295" s="5"/>
    </row>
    <row r="296" spans="1:8" ht="12.75">
      <c r="A296" s="5"/>
      <c r="B296" s="5"/>
      <c r="C296" s="5"/>
      <c r="D296" s="5"/>
      <c r="E296" s="5"/>
      <c r="F296" s="5"/>
      <c r="G296" s="5"/>
      <c r="H296" s="5"/>
    </row>
    <row r="297" spans="1:8" ht="12.75">
      <c r="A297" s="5"/>
      <c r="B297" s="5"/>
      <c r="C297" s="5"/>
      <c r="D297" s="5"/>
      <c r="E297" s="5"/>
      <c r="F297" s="5"/>
      <c r="G297" s="5"/>
      <c r="H297" s="5"/>
    </row>
    <row r="298" spans="1:8" ht="12.75">
      <c r="A298" s="5"/>
      <c r="B298" s="5"/>
      <c r="C298" s="5"/>
      <c r="D298" s="5"/>
      <c r="E298" s="5"/>
      <c r="F298" s="5"/>
      <c r="G298" s="5"/>
      <c r="H298" s="5"/>
    </row>
    <row r="299" spans="1:8" ht="12.75">
      <c r="A299" s="5"/>
      <c r="B299" s="5"/>
      <c r="C299" s="5"/>
      <c r="D299" s="5"/>
      <c r="E299" s="5"/>
      <c r="F299" s="5"/>
      <c r="G299" s="5"/>
      <c r="H299" s="5"/>
    </row>
    <row r="300" spans="1:8" ht="12.75">
      <c r="A300" s="5"/>
      <c r="B300" s="5"/>
      <c r="C300" s="5"/>
      <c r="D300" s="5"/>
      <c r="E300" s="5"/>
      <c r="F300" s="5"/>
      <c r="G300" s="5"/>
      <c r="H300" s="5"/>
    </row>
    <row r="301" spans="1:8" ht="12.75">
      <c r="A301" s="5"/>
      <c r="B301" s="5"/>
      <c r="C301" s="5"/>
      <c r="D301" s="5"/>
      <c r="E301" s="5"/>
      <c r="F301" s="5"/>
      <c r="G301" s="5"/>
      <c r="H301" s="5"/>
    </row>
    <row r="302" spans="1:8" ht="12.75">
      <c r="A302" s="5"/>
      <c r="B302" s="5"/>
      <c r="C302" s="5"/>
      <c r="D302" s="5"/>
      <c r="E302" s="5"/>
      <c r="F302" s="5"/>
      <c r="G302" s="5"/>
      <c r="H302" s="5"/>
    </row>
    <row r="303" spans="1:8" ht="12.75">
      <c r="A303" s="5"/>
      <c r="B303" s="5"/>
      <c r="C303" s="5"/>
      <c r="D303" s="5"/>
      <c r="E303" s="5"/>
      <c r="F303" s="5"/>
      <c r="G303" s="5"/>
      <c r="H303" s="5"/>
    </row>
    <row r="304" spans="1:8" ht="12.75">
      <c r="A304" s="5"/>
      <c r="B304" s="5"/>
      <c r="C304" s="5"/>
      <c r="D304" s="5"/>
      <c r="E304" s="5"/>
      <c r="F304" s="5"/>
      <c r="G304" s="5"/>
      <c r="H304" s="5"/>
    </row>
    <row r="305" spans="1:8" ht="12.75">
      <c r="A305" s="5"/>
      <c r="B305" s="5"/>
      <c r="C305" s="5"/>
      <c r="D305" s="5"/>
      <c r="E305" s="5"/>
      <c r="F305" s="5"/>
      <c r="G305" s="5"/>
      <c r="H305" s="5"/>
    </row>
    <row r="306" spans="1:8" ht="12.75">
      <c r="A306" s="5"/>
      <c r="B306" s="5"/>
      <c r="C306" s="5"/>
      <c r="D306" s="5"/>
      <c r="E306" s="5"/>
      <c r="F306" s="5"/>
      <c r="G306" s="5"/>
      <c r="H306" s="5"/>
    </row>
    <row r="307" spans="1:8" ht="12.75">
      <c r="A307" s="5"/>
      <c r="B307" s="5"/>
      <c r="C307" s="5"/>
      <c r="D307" s="5"/>
      <c r="E307" s="5"/>
      <c r="F307" s="5"/>
      <c r="G307" s="5"/>
      <c r="H307" s="5"/>
    </row>
    <row r="308" spans="1:8" ht="12.75">
      <c r="A308" s="5"/>
      <c r="B308" s="5"/>
      <c r="C308" s="5"/>
      <c r="D308" s="5"/>
      <c r="E308" s="5"/>
      <c r="F308" s="5"/>
      <c r="G308" s="5"/>
      <c r="H308" s="5"/>
    </row>
    <row r="309" spans="1:8" ht="12.75">
      <c r="A309" s="5"/>
      <c r="B309" s="5"/>
      <c r="C309" s="5"/>
      <c r="D309" s="5"/>
      <c r="E309" s="5"/>
      <c r="F309" s="5"/>
      <c r="G309" s="5"/>
      <c r="H309" s="5"/>
    </row>
    <row r="310" spans="1:8" ht="12.75">
      <c r="A310" s="5"/>
      <c r="B310" s="5"/>
      <c r="C310" s="5"/>
      <c r="D310" s="5"/>
      <c r="E310" s="5"/>
      <c r="F310" s="5"/>
      <c r="G310" s="5"/>
      <c r="H310" s="5"/>
    </row>
    <row r="311" spans="1:8" ht="12.75">
      <c r="A311" s="5"/>
      <c r="B311" s="5"/>
      <c r="C311" s="5"/>
      <c r="D311" s="5"/>
      <c r="E311" s="5"/>
      <c r="F311" s="5"/>
      <c r="G311" s="5"/>
      <c r="H311" s="5"/>
    </row>
    <row r="312" spans="1:8" ht="12.75">
      <c r="A312" s="5"/>
      <c r="B312" s="5"/>
      <c r="C312" s="5"/>
      <c r="D312" s="5"/>
      <c r="E312" s="5"/>
      <c r="F312" s="5"/>
      <c r="G312" s="5"/>
      <c r="H312" s="5"/>
    </row>
    <row r="313" spans="1:8" ht="12.75">
      <c r="A313" s="5"/>
      <c r="B313" s="5"/>
      <c r="C313" s="5"/>
      <c r="D313" s="5"/>
      <c r="E313" s="5"/>
      <c r="F313" s="5"/>
      <c r="G313" s="5"/>
      <c r="H313" s="5"/>
    </row>
    <row r="314" spans="1:8" ht="12.75">
      <c r="A314" s="5"/>
      <c r="B314" s="5"/>
      <c r="C314" s="5"/>
      <c r="D314" s="5"/>
      <c r="E314" s="5"/>
      <c r="F314" s="5"/>
      <c r="G314" s="5"/>
      <c r="H314" s="5"/>
    </row>
    <row r="315" spans="1:8" ht="12.75">
      <c r="A315" s="5"/>
      <c r="B315" s="5"/>
      <c r="C315" s="5"/>
      <c r="D315" s="5"/>
      <c r="E315" s="5"/>
      <c r="F315" s="5"/>
      <c r="G315" s="5"/>
      <c r="H315" s="5"/>
    </row>
    <row r="316" spans="1:8" ht="12.75">
      <c r="A316" s="5"/>
      <c r="B316" s="5"/>
      <c r="C316" s="5"/>
      <c r="D316" s="5"/>
      <c r="E316" s="5"/>
      <c r="F316" s="5"/>
      <c r="G316" s="5"/>
      <c r="H316" s="5"/>
    </row>
    <row r="317" spans="1:8" ht="12.75">
      <c r="A317" s="5"/>
      <c r="B317" s="5"/>
      <c r="C317" s="5"/>
      <c r="D317" s="5"/>
      <c r="E317" s="5"/>
      <c r="F317" s="5"/>
      <c r="G317" s="5"/>
      <c r="H317" s="5"/>
    </row>
    <row r="318" spans="1:8" ht="12.75">
      <c r="A318" s="5"/>
      <c r="B318" s="5"/>
      <c r="C318" s="5"/>
      <c r="D318" s="5"/>
      <c r="E318" s="5"/>
      <c r="F318" s="5"/>
      <c r="G318" s="5"/>
      <c r="H318" s="5"/>
    </row>
    <row r="319" spans="1:8" ht="12.75">
      <c r="A319" s="5"/>
      <c r="B319" s="5"/>
      <c r="C319" s="5"/>
      <c r="D319" s="5"/>
      <c r="E319" s="5"/>
      <c r="F319" s="5"/>
      <c r="G319" s="5"/>
      <c r="H319" s="5"/>
    </row>
    <row r="320" spans="1:8" ht="12.75">
      <c r="A320" s="5"/>
      <c r="B320" s="5"/>
      <c r="C320" s="5"/>
      <c r="D320" s="5"/>
      <c r="E320" s="5"/>
      <c r="F320" s="5"/>
      <c r="G320" s="5"/>
      <c r="H320" s="5"/>
    </row>
    <row r="321" spans="1:8" ht="12.75">
      <c r="A321" s="5"/>
      <c r="B321" s="5"/>
      <c r="C321" s="5"/>
      <c r="D321" s="5"/>
      <c r="E321" s="5"/>
      <c r="F321" s="5"/>
      <c r="G321" s="5"/>
      <c r="H321" s="5"/>
    </row>
    <row r="322" spans="1:8" ht="12.75">
      <c r="A322" s="5"/>
      <c r="B322" s="5"/>
      <c r="C322" s="5"/>
      <c r="D322" s="5"/>
      <c r="E322" s="5"/>
      <c r="F322" s="5"/>
      <c r="G322" s="5"/>
      <c r="H322" s="5"/>
    </row>
    <row r="323" spans="1:8" ht="12.75">
      <c r="A323" s="5"/>
      <c r="B323" s="5"/>
      <c r="C323" s="5"/>
      <c r="D323" s="5"/>
      <c r="E323" s="5"/>
      <c r="F323" s="5"/>
      <c r="G323" s="5"/>
      <c r="H323" s="5"/>
    </row>
    <row r="324" spans="1:8" ht="12.75">
      <c r="A324" s="5"/>
      <c r="B324" s="5"/>
      <c r="C324" s="5"/>
      <c r="D324" s="5"/>
      <c r="E324" s="5"/>
      <c r="F324" s="5"/>
      <c r="G324" s="5"/>
      <c r="H324" s="5"/>
    </row>
    <row r="325" spans="1:8" ht="12.75">
      <c r="A325" s="5"/>
      <c r="B325" s="5"/>
      <c r="C325" s="5"/>
      <c r="D325" s="5"/>
      <c r="E325" s="5"/>
      <c r="F325" s="5"/>
      <c r="G325" s="5"/>
      <c r="H325" s="5"/>
    </row>
    <row r="326" spans="1:8" ht="12.75">
      <c r="A326" s="5"/>
      <c r="B326" s="5"/>
      <c r="C326" s="5"/>
      <c r="D326" s="5"/>
      <c r="E326" s="5"/>
      <c r="F326" s="5"/>
      <c r="G326" s="5"/>
      <c r="H326" s="5"/>
    </row>
    <row r="327" spans="1:8" ht="12.75">
      <c r="A327" s="5"/>
      <c r="B327" s="5"/>
      <c r="C327" s="5"/>
      <c r="D327" s="5"/>
      <c r="E327" s="5"/>
      <c r="F327" s="5"/>
      <c r="G327" s="5"/>
      <c r="H327" s="5"/>
    </row>
    <row r="328" spans="1:8" ht="12.75">
      <c r="A328" s="5"/>
      <c r="B328" s="5"/>
      <c r="C328" s="5"/>
      <c r="D328" s="5"/>
      <c r="E328" s="5"/>
      <c r="F328" s="5"/>
      <c r="G328" s="5"/>
      <c r="H328" s="5"/>
    </row>
    <row r="329" spans="1:8" ht="12.75">
      <c r="A329" s="5"/>
      <c r="B329" s="5"/>
      <c r="C329" s="5"/>
      <c r="D329" s="5"/>
      <c r="E329" s="5"/>
      <c r="F329" s="5"/>
      <c r="G329" s="5"/>
      <c r="H329" s="5"/>
    </row>
    <row r="330" spans="1:8" ht="12.75">
      <c r="A330" s="5"/>
      <c r="B330" s="5"/>
      <c r="C330" s="5"/>
      <c r="D330" s="5"/>
      <c r="E330" s="5"/>
      <c r="F330" s="5"/>
      <c r="G330" s="5"/>
      <c r="H330" s="5"/>
    </row>
    <row r="331" spans="1:8" ht="12.75">
      <c r="A331" s="5"/>
      <c r="B331" s="5"/>
      <c r="C331" s="5"/>
      <c r="D331" s="5"/>
      <c r="E331" s="5"/>
      <c r="F331" s="5"/>
      <c r="G331" s="5"/>
      <c r="H331" s="5"/>
    </row>
    <row r="332" spans="1:8" ht="12.75">
      <c r="A332" s="5"/>
      <c r="B332" s="5"/>
      <c r="C332" s="5"/>
      <c r="D332" s="5"/>
      <c r="E332" s="5"/>
      <c r="F332" s="5"/>
      <c r="G332" s="5"/>
      <c r="H332" s="5"/>
    </row>
    <row r="333" spans="1:8" ht="12.75">
      <c r="A333" s="5"/>
      <c r="B333" s="5"/>
      <c r="C333" s="5"/>
      <c r="D333" s="5"/>
      <c r="E333" s="5"/>
      <c r="F333" s="5"/>
      <c r="G333" s="5"/>
      <c r="H333" s="5"/>
    </row>
    <row r="334" spans="1:8" ht="12.75">
      <c r="A334" s="5"/>
      <c r="B334" s="5"/>
      <c r="C334" s="5"/>
      <c r="D334" s="5"/>
      <c r="E334" s="5"/>
      <c r="F334" s="5"/>
      <c r="G334" s="5"/>
      <c r="H334" s="5"/>
    </row>
    <row r="335" spans="1:8" ht="12.75">
      <c r="A335" s="5"/>
      <c r="B335" s="5"/>
      <c r="C335" s="5"/>
      <c r="D335" s="5"/>
      <c r="E335" s="5"/>
      <c r="F335" s="5"/>
      <c r="G335" s="5"/>
      <c r="H335" s="5"/>
    </row>
    <row r="336" spans="1:8" ht="12.75">
      <c r="A336" s="5"/>
      <c r="B336" s="5"/>
      <c r="C336" s="5"/>
      <c r="D336" s="5"/>
      <c r="E336" s="5"/>
      <c r="F336" s="5"/>
      <c r="G336" s="5"/>
      <c r="H336" s="5"/>
    </row>
    <row r="337" spans="1:8" ht="12.75">
      <c r="A337" s="5"/>
      <c r="B337" s="5"/>
      <c r="C337" s="5"/>
      <c r="D337" s="5"/>
      <c r="E337" s="5"/>
      <c r="F337" s="5"/>
      <c r="G337" s="5"/>
      <c r="H337" s="5"/>
    </row>
    <row r="338" spans="1:8" ht="12.75">
      <c r="A338" s="5"/>
      <c r="B338" s="5"/>
      <c r="C338" s="5"/>
      <c r="D338" s="5"/>
      <c r="E338" s="5"/>
      <c r="F338" s="5"/>
      <c r="G338" s="5"/>
      <c r="H338" s="5"/>
    </row>
    <row r="339" spans="1:8" ht="12.75">
      <c r="A339" s="5"/>
      <c r="B339" s="5"/>
      <c r="C339" s="5"/>
      <c r="D339" s="5"/>
      <c r="E339" s="5"/>
      <c r="F339" s="5"/>
      <c r="G339" s="5"/>
      <c r="H339" s="5"/>
    </row>
    <row r="340" spans="1:8" ht="12.75">
      <c r="A340" s="5"/>
      <c r="B340" s="5"/>
      <c r="C340" s="5"/>
      <c r="D340" s="5"/>
      <c r="E340" s="5"/>
      <c r="F340" s="5"/>
      <c r="G340" s="5"/>
      <c r="H340" s="5"/>
    </row>
    <row r="341" spans="1:8" ht="12.75">
      <c r="A341" s="5"/>
      <c r="B341" s="5"/>
      <c r="C341" s="5"/>
      <c r="D341" s="5"/>
      <c r="E341" s="5"/>
      <c r="F341" s="5"/>
      <c r="G341" s="5"/>
      <c r="H341" s="5"/>
    </row>
    <row r="342" spans="1:8" ht="12.75">
      <c r="A342" s="5"/>
      <c r="B342" s="5"/>
      <c r="C342" s="5"/>
      <c r="D342" s="5"/>
      <c r="E342" s="5"/>
      <c r="F342" s="5"/>
      <c r="G342" s="5"/>
      <c r="H342" s="5"/>
    </row>
    <row r="343" spans="1:8" ht="12.75">
      <c r="A343" s="5"/>
      <c r="B343" s="5"/>
      <c r="C343" s="5"/>
      <c r="D343" s="5"/>
      <c r="E343" s="5"/>
      <c r="F343" s="5"/>
      <c r="G343" s="5"/>
      <c r="H343" s="5"/>
    </row>
    <row r="344" spans="1:8" ht="12.75">
      <c r="A344" s="5"/>
      <c r="B344" s="5"/>
      <c r="C344" s="5"/>
      <c r="D344" s="5"/>
      <c r="E344" s="5"/>
      <c r="F344" s="5"/>
      <c r="G344" s="5"/>
      <c r="H344" s="5"/>
    </row>
    <row r="345" spans="1:8" ht="12.75">
      <c r="A345" s="5"/>
      <c r="B345" s="5"/>
      <c r="C345" s="5"/>
      <c r="D345" s="5"/>
      <c r="E345" s="5"/>
      <c r="F345" s="5"/>
      <c r="G345" s="5"/>
      <c r="H345" s="5"/>
    </row>
    <row r="346" spans="1:8" ht="12.75">
      <c r="A346" s="5"/>
      <c r="B346" s="5"/>
      <c r="C346" s="5"/>
      <c r="D346" s="5"/>
      <c r="E346" s="5"/>
      <c r="F346" s="5"/>
      <c r="G346" s="5"/>
      <c r="H346" s="5"/>
    </row>
    <row r="347" spans="1:8" ht="12.75">
      <c r="A347" s="5"/>
      <c r="B347" s="5"/>
      <c r="C347" s="5"/>
      <c r="D347" s="5"/>
      <c r="E347" s="5"/>
      <c r="F347" s="5"/>
      <c r="G347" s="5"/>
      <c r="H347" s="5"/>
    </row>
    <row r="348" spans="1:8" ht="12.75">
      <c r="A348" s="5"/>
      <c r="B348" s="5"/>
      <c r="C348" s="5"/>
      <c r="D348" s="5"/>
      <c r="E348" s="5"/>
      <c r="F348" s="5"/>
      <c r="G348" s="5"/>
      <c r="H348" s="5"/>
    </row>
    <row r="349" spans="1:8" ht="12.75">
      <c r="A349" s="5"/>
      <c r="B349" s="5"/>
      <c r="C349" s="5"/>
      <c r="D349" s="5"/>
      <c r="E349" s="5"/>
      <c r="F349" s="5"/>
      <c r="G349" s="5"/>
      <c r="H349" s="5"/>
    </row>
    <row r="350" spans="1:8" ht="12.75">
      <c r="A350" s="5"/>
      <c r="B350" s="5"/>
      <c r="C350" s="5"/>
      <c r="D350" s="5"/>
      <c r="E350" s="5"/>
      <c r="F350" s="5"/>
      <c r="G350" s="5"/>
      <c r="H350" s="5"/>
    </row>
    <row r="351" spans="1:8" ht="12.75">
      <c r="A351" s="5"/>
      <c r="B351" s="5"/>
      <c r="C351" s="5"/>
      <c r="D351" s="5"/>
      <c r="E351" s="5"/>
      <c r="F351" s="5"/>
      <c r="G351" s="5"/>
      <c r="H351" s="5"/>
    </row>
    <row r="352" spans="1:8" ht="12.75">
      <c r="A352" s="5"/>
      <c r="B352" s="5"/>
      <c r="C352" s="5"/>
      <c r="D352" s="5"/>
      <c r="E352" s="5"/>
      <c r="F352" s="5"/>
      <c r="G352" s="5"/>
      <c r="H352" s="5"/>
    </row>
    <row r="353" spans="1:8" ht="12.75">
      <c r="A353" s="5"/>
      <c r="B353" s="5"/>
      <c r="C353" s="5"/>
      <c r="D353" s="5"/>
      <c r="E353" s="5"/>
      <c r="F353" s="5"/>
      <c r="G353" s="5"/>
      <c r="H353" s="5"/>
    </row>
    <row r="354" spans="1:8" ht="12.75">
      <c r="A354" s="5"/>
      <c r="B354" s="5"/>
      <c r="C354" s="5"/>
      <c r="D354" s="5"/>
      <c r="E354" s="5"/>
      <c r="F354" s="5"/>
      <c r="G354" s="5"/>
      <c r="H354" s="5"/>
    </row>
    <row r="355" spans="1:8" ht="12.75">
      <c r="A355" s="5"/>
      <c r="B355" s="5"/>
      <c r="C355" s="5"/>
      <c r="D355" s="5"/>
      <c r="E355" s="5"/>
      <c r="F355" s="5"/>
      <c r="G355" s="5"/>
      <c r="H355" s="5"/>
    </row>
    <row r="356" spans="1:8" ht="12.75">
      <c r="A356" s="5"/>
      <c r="B356" s="5"/>
      <c r="C356" s="5"/>
      <c r="D356" s="5"/>
      <c r="E356" s="5"/>
      <c r="F356" s="5"/>
      <c r="G356" s="5"/>
      <c r="H356" s="5"/>
    </row>
    <row r="357" spans="1:8" ht="12.75">
      <c r="A357" s="5"/>
      <c r="B357" s="5"/>
      <c r="C357" s="5"/>
      <c r="D357" s="5"/>
      <c r="E357" s="5"/>
      <c r="F357" s="5"/>
      <c r="G357" s="5"/>
      <c r="H357" s="5"/>
    </row>
    <row r="358" spans="1:8" ht="12.75">
      <c r="A358" s="5"/>
      <c r="B358" s="5"/>
      <c r="C358" s="5"/>
      <c r="D358" s="5"/>
      <c r="E358" s="5"/>
      <c r="F358" s="5"/>
      <c r="G358" s="5"/>
      <c r="H358" s="5"/>
    </row>
    <row r="359" spans="1:8" ht="12.75">
      <c r="A359" s="5"/>
      <c r="B359" s="5"/>
      <c r="C359" s="5"/>
      <c r="D359" s="5"/>
      <c r="E359" s="5"/>
      <c r="F359" s="5"/>
      <c r="G359" s="5"/>
      <c r="H359" s="5"/>
    </row>
    <row r="360" spans="1:8" ht="12.75">
      <c r="A360" s="5"/>
      <c r="B360" s="5"/>
      <c r="C360" s="5"/>
      <c r="D360" s="5"/>
      <c r="E360" s="5"/>
      <c r="F360" s="5"/>
      <c r="G360" s="5"/>
      <c r="H360" s="5"/>
    </row>
    <row r="361" spans="1:8" ht="12.75">
      <c r="A361" s="5"/>
      <c r="B361" s="5"/>
      <c r="C361" s="5"/>
      <c r="D361" s="5"/>
      <c r="E361" s="5"/>
      <c r="F361" s="5"/>
      <c r="G361" s="5"/>
      <c r="H361" s="5"/>
    </row>
    <row r="362" spans="1:8" ht="12.75">
      <c r="A362" s="5"/>
      <c r="B362" s="5"/>
      <c r="C362" s="5"/>
      <c r="D362" s="5"/>
      <c r="E362" s="5"/>
      <c r="F362" s="5"/>
      <c r="G362" s="5"/>
      <c r="H362" s="5"/>
    </row>
    <row r="363" spans="1:8" ht="12.75">
      <c r="A363" s="5"/>
      <c r="B363" s="5"/>
      <c r="C363" s="5"/>
      <c r="D363" s="5"/>
      <c r="E363" s="5"/>
      <c r="F363" s="5"/>
      <c r="G363" s="5"/>
      <c r="H363" s="5"/>
    </row>
    <row r="364" spans="1:8" ht="12.75">
      <c r="A364" s="5"/>
      <c r="B364" s="5"/>
      <c r="C364" s="5"/>
      <c r="D364" s="5"/>
      <c r="E364" s="5"/>
      <c r="F364" s="5"/>
      <c r="G364" s="5"/>
      <c r="H364" s="5"/>
    </row>
    <row r="365" spans="1:8" ht="12.75">
      <c r="A365" s="5"/>
      <c r="B365" s="5"/>
      <c r="C365" s="5"/>
      <c r="D365" s="5"/>
      <c r="E365" s="5"/>
      <c r="F365" s="5"/>
      <c r="G365" s="5"/>
      <c r="H365" s="5"/>
    </row>
    <row r="366" spans="1:8" ht="12.75">
      <c r="A366" s="5"/>
      <c r="B366" s="5"/>
      <c r="C366" s="5"/>
      <c r="D366" s="5"/>
      <c r="E366" s="5"/>
      <c r="F366" s="5"/>
      <c r="G366" s="5"/>
      <c r="H366" s="5"/>
    </row>
    <row r="367" spans="1:8" ht="12.75">
      <c r="A367" s="5"/>
      <c r="B367" s="5"/>
      <c r="C367" s="5"/>
      <c r="D367" s="5"/>
      <c r="E367" s="5"/>
      <c r="F367" s="5"/>
      <c r="G367" s="5"/>
      <c r="H367" s="5"/>
    </row>
    <row r="368" spans="1:8" ht="12.75">
      <c r="A368" s="5"/>
      <c r="B368" s="5"/>
      <c r="C368" s="5"/>
      <c r="D368" s="5"/>
      <c r="E368" s="5"/>
      <c r="F368" s="5"/>
      <c r="G368" s="5"/>
      <c r="H368" s="5"/>
    </row>
    <row r="369" spans="1:8" ht="12.75">
      <c r="A369" s="5"/>
      <c r="B369" s="5"/>
      <c r="C369" s="5"/>
      <c r="D369" s="5"/>
      <c r="E369" s="5"/>
      <c r="F369" s="5"/>
      <c r="G369" s="5"/>
      <c r="H369" s="5"/>
    </row>
    <row r="370" spans="1:8" ht="12.75">
      <c r="A370" s="5"/>
      <c r="B370" s="5"/>
      <c r="C370" s="5"/>
      <c r="D370" s="5"/>
      <c r="E370" s="5"/>
      <c r="F370" s="5"/>
      <c r="G370" s="5"/>
      <c r="H370" s="5"/>
    </row>
    <row r="371" spans="1:8" ht="12.75">
      <c r="A371" s="5"/>
      <c r="B371" s="5"/>
      <c r="C371" s="5"/>
      <c r="D371" s="5"/>
      <c r="E371" s="5"/>
      <c r="F371" s="5"/>
      <c r="G371" s="5"/>
      <c r="H371" s="5"/>
    </row>
    <row r="372" spans="1:8" ht="12.75">
      <c r="A372" s="5"/>
      <c r="B372" s="5"/>
      <c r="C372" s="5"/>
      <c r="D372" s="5"/>
      <c r="E372" s="5"/>
      <c r="F372" s="5"/>
      <c r="G372" s="5"/>
      <c r="H372" s="5"/>
    </row>
    <row r="373" spans="1:8" ht="12.75">
      <c r="A373" s="5"/>
      <c r="B373" s="5"/>
      <c r="C373" s="5"/>
      <c r="D373" s="5"/>
      <c r="E373" s="5"/>
      <c r="F373" s="5"/>
      <c r="G373" s="5"/>
      <c r="H373" s="5"/>
    </row>
    <row r="374" spans="1:8" ht="12.75">
      <c r="A374" s="5"/>
      <c r="B374" s="5"/>
      <c r="C374" s="5"/>
      <c r="D374" s="5"/>
      <c r="E374" s="5"/>
      <c r="F374" s="5"/>
      <c r="G374" s="5"/>
      <c r="H374" s="5"/>
    </row>
    <row r="375" spans="1:8" ht="12.75">
      <c r="A375" s="5"/>
      <c r="B375" s="5"/>
      <c r="C375" s="5"/>
      <c r="D375" s="5"/>
      <c r="E375" s="5"/>
      <c r="F375" s="5"/>
      <c r="G375" s="5"/>
      <c r="H375" s="5"/>
    </row>
    <row r="376" spans="1:8" ht="12.75">
      <c r="A376" s="5"/>
      <c r="B376" s="5"/>
      <c r="C376" s="5"/>
      <c r="D376" s="5"/>
      <c r="E376" s="5"/>
      <c r="F376" s="5"/>
      <c r="G376" s="5"/>
      <c r="H376" s="5"/>
    </row>
    <row r="377" spans="1:8" ht="12.75">
      <c r="A377" s="5"/>
      <c r="B377" s="5"/>
      <c r="C377" s="5"/>
      <c r="D377" s="5"/>
      <c r="E377" s="5"/>
      <c r="F377" s="5"/>
      <c r="G377" s="5"/>
      <c r="H377" s="5"/>
    </row>
    <row r="378" spans="1:8" ht="12.75">
      <c r="A378" s="5"/>
      <c r="B378" s="5"/>
      <c r="C378" s="5"/>
      <c r="D378" s="5"/>
      <c r="E378" s="5"/>
      <c r="F378" s="5"/>
      <c r="G378" s="5"/>
      <c r="H378" s="5"/>
    </row>
    <row r="379" spans="1:8" ht="12.75">
      <c r="A379" s="5"/>
      <c r="B379" s="5"/>
      <c r="C379" s="5"/>
      <c r="D379" s="5"/>
      <c r="E379" s="5"/>
      <c r="F379" s="5"/>
      <c r="G379" s="5"/>
      <c r="H379" s="5"/>
    </row>
    <row r="380" spans="1:8" ht="12.75">
      <c r="A380" s="5"/>
      <c r="B380" s="5"/>
      <c r="C380" s="5"/>
      <c r="D380" s="5"/>
      <c r="E380" s="5"/>
      <c r="F380" s="5"/>
      <c r="G380" s="5"/>
      <c r="H380" s="5"/>
    </row>
    <row r="381" spans="1:8" ht="12.75">
      <c r="A381" s="5"/>
      <c r="B381" s="5"/>
      <c r="C381" s="5"/>
      <c r="D381" s="5"/>
      <c r="E381" s="5"/>
      <c r="F381" s="5"/>
      <c r="G381" s="5"/>
      <c r="H381" s="5"/>
    </row>
    <row r="382" spans="1:8" ht="12.75">
      <c r="A382" s="5"/>
      <c r="B382" s="5"/>
      <c r="C382" s="5"/>
      <c r="D382" s="5"/>
      <c r="E382" s="5"/>
      <c r="F382" s="5"/>
      <c r="G382" s="5"/>
      <c r="H382" s="5"/>
    </row>
    <row r="383" spans="1:8" ht="12.75">
      <c r="A383" s="5"/>
      <c r="B383" s="5"/>
      <c r="C383" s="5"/>
      <c r="D383" s="5"/>
      <c r="E383" s="5"/>
      <c r="F383" s="5"/>
      <c r="G383" s="5"/>
      <c r="H383" s="5"/>
    </row>
    <row r="384" spans="1:8" ht="12.75">
      <c r="A384" s="5"/>
      <c r="B384" s="5"/>
      <c r="C384" s="5"/>
      <c r="D384" s="5"/>
      <c r="E384" s="5"/>
      <c r="F384" s="5"/>
      <c r="G384" s="5"/>
      <c r="H384" s="5"/>
    </row>
    <row r="385" spans="1:8" ht="12.75">
      <c r="A385" s="5"/>
      <c r="B385" s="5"/>
      <c r="C385" s="5"/>
      <c r="D385" s="5"/>
      <c r="E385" s="5"/>
      <c r="F385" s="5"/>
      <c r="G385" s="5"/>
      <c r="H385" s="5"/>
    </row>
    <row r="386" spans="1:8" ht="12.75">
      <c r="A386" s="5"/>
      <c r="B386" s="5"/>
      <c r="C386" s="5"/>
      <c r="D386" s="5"/>
      <c r="E386" s="5"/>
      <c r="F386" s="5"/>
      <c r="G386" s="5"/>
      <c r="H386" s="5"/>
    </row>
    <row r="387" spans="1:8" ht="12.75">
      <c r="A387" s="5"/>
      <c r="B387" s="5"/>
      <c r="C387" s="5"/>
      <c r="D387" s="5"/>
      <c r="E387" s="5"/>
      <c r="F387" s="5"/>
      <c r="G387" s="5"/>
      <c r="H387" s="5"/>
    </row>
    <row r="388" spans="1:8" ht="12.75">
      <c r="A388" s="5"/>
      <c r="B388" s="5"/>
      <c r="C388" s="5"/>
      <c r="D388" s="5"/>
      <c r="E388" s="5"/>
      <c r="F388" s="5"/>
      <c r="G388" s="5"/>
      <c r="H388" s="5"/>
    </row>
    <row r="389" spans="1:8" ht="12.75">
      <c r="A389" s="5"/>
      <c r="B389" s="5"/>
      <c r="C389" s="5"/>
      <c r="D389" s="5"/>
      <c r="E389" s="5"/>
      <c r="F389" s="5"/>
      <c r="G389" s="5"/>
      <c r="H389" s="5"/>
    </row>
    <row r="390" spans="1:8" ht="12.75">
      <c r="A390" s="5"/>
      <c r="B390" s="5"/>
      <c r="C390" s="5"/>
      <c r="D390" s="5"/>
      <c r="E390" s="5"/>
      <c r="F390" s="5"/>
      <c r="G390" s="5"/>
      <c r="H390" s="5"/>
    </row>
    <row r="391" spans="1:8" ht="12.75">
      <c r="A391" s="5"/>
      <c r="B391" s="5"/>
      <c r="C391" s="5"/>
      <c r="D391" s="5"/>
      <c r="E391" s="5"/>
      <c r="F391" s="5"/>
      <c r="G391" s="5"/>
      <c r="H391" s="5"/>
    </row>
    <row r="392" spans="1:8" ht="12.75">
      <c r="A392" s="5"/>
      <c r="B392" s="5"/>
      <c r="C392" s="5"/>
      <c r="D392" s="5"/>
      <c r="E392" s="5"/>
      <c r="F392" s="5"/>
      <c r="G392" s="5"/>
      <c r="H392" s="5"/>
    </row>
    <row r="393" spans="1:8" ht="12.75">
      <c r="A393" s="5"/>
      <c r="B393" s="5"/>
      <c r="C393" s="5"/>
      <c r="D393" s="5"/>
      <c r="E393" s="5"/>
      <c r="F393" s="5"/>
      <c r="G393" s="5"/>
      <c r="H393" s="5"/>
    </row>
    <row r="394" spans="1:8" ht="12.75">
      <c r="A394" s="5"/>
      <c r="B394" s="5"/>
      <c r="C394" s="5"/>
      <c r="D394" s="5"/>
      <c r="E394" s="5"/>
      <c r="F394" s="5"/>
      <c r="G394" s="5"/>
      <c r="H394" s="5"/>
    </row>
    <row r="395" spans="1:8" ht="12.75">
      <c r="A395" s="5"/>
      <c r="B395" s="5"/>
      <c r="C395" s="5"/>
      <c r="D395" s="5"/>
      <c r="E395" s="5"/>
      <c r="F395" s="5"/>
      <c r="G395" s="5"/>
      <c r="H395" s="5"/>
    </row>
    <row r="396" spans="1:8" ht="12.75">
      <c r="A396" s="5"/>
      <c r="B396" s="5"/>
      <c r="C396" s="5"/>
      <c r="D396" s="5"/>
      <c r="E396" s="5"/>
      <c r="F396" s="5"/>
      <c r="G396" s="5"/>
      <c r="H396" s="5"/>
    </row>
    <row r="397" spans="1:8" ht="12.75">
      <c r="A397" s="5"/>
      <c r="B397" s="5"/>
      <c r="C397" s="5"/>
      <c r="D397" s="5"/>
      <c r="E397" s="5"/>
      <c r="F397" s="5"/>
      <c r="G397" s="5"/>
      <c r="H397" s="5"/>
    </row>
    <row r="398" spans="1:8" ht="12.75">
      <c r="A398" s="5"/>
      <c r="B398" s="5"/>
      <c r="C398" s="5"/>
      <c r="D398" s="5"/>
      <c r="E398" s="5"/>
      <c r="F398" s="5"/>
      <c r="G398" s="5"/>
      <c r="H398" s="5"/>
    </row>
    <row r="399" spans="1:8" ht="12.75">
      <c r="A399" s="5"/>
      <c r="B399" s="5"/>
      <c r="C399" s="5"/>
      <c r="D399" s="5"/>
      <c r="E399" s="5"/>
      <c r="F399" s="5"/>
      <c r="G399" s="5"/>
      <c r="H399" s="5"/>
    </row>
    <row r="400" spans="1:8" ht="12.75">
      <c r="A400" s="5"/>
      <c r="B400" s="5"/>
      <c r="C400" s="5"/>
      <c r="D400" s="5"/>
      <c r="E400" s="5"/>
      <c r="F400" s="5"/>
      <c r="G400" s="5"/>
      <c r="H400" s="5"/>
    </row>
    <row r="401" spans="1:8" ht="12.75">
      <c r="A401" s="5"/>
      <c r="B401" s="5"/>
      <c r="C401" s="5"/>
      <c r="D401" s="5"/>
      <c r="E401" s="5"/>
      <c r="F401" s="5"/>
      <c r="G401" s="5"/>
      <c r="H401" s="5"/>
    </row>
    <row r="402" spans="1:8" ht="12.75">
      <c r="A402" s="5"/>
      <c r="B402" s="5"/>
      <c r="C402" s="5"/>
      <c r="D402" s="5"/>
      <c r="E402" s="5"/>
      <c r="F402" s="5"/>
      <c r="G402" s="5"/>
      <c r="H402" s="5"/>
    </row>
    <row r="403" spans="1:8" ht="12.75">
      <c r="A403" s="5"/>
      <c r="B403" s="5"/>
      <c r="C403" s="5"/>
      <c r="D403" s="5"/>
      <c r="E403" s="5"/>
      <c r="F403" s="5"/>
      <c r="G403" s="5"/>
      <c r="H403" s="5"/>
    </row>
    <row r="404" spans="1:8" ht="12.75">
      <c r="A404" s="5"/>
      <c r="B404" s="5"/>
      <c r="C404" s="5"/>
      <c r="D404" s="5"/>
      <c r="E404" s="5"/>
      <c r="F404" s="5"/>
      <c r="G404" s="5"/>
      <c r="H404" s="5"/>
    </row>
    <row r="405" spans="1:8" ht="12.75">
      <c r="A405" s="5"/>
      <c r="B405" s="5"/>
      <c r="C405" s="5"/>
      <c r="D405" s="5"/>
      <c r="E405" s="5"/>
      <c r="F405" s="5"/>
      <c r="G405" s="5"/>
      <c r="H405" s="5"/>
    </row>
    <row r="406" spans="1:8" ht="12.75">
      <c r="A406" s="5"/>
      <c r="B406" s="5"/>
      <c r="C406" s="5"/>
      <c r="D406" s="5"/>
      <c r="E406" s="5"/>
      <c r="F406" s="5"/>
      <c r="G406" s="5"/>
      <c r="H406" s="5"/>
    </row>
    <row r="407" spans="1:8" ht="12.75">
      <c r="A407" s="5"/>
      <c r="B407" s="5"/>
      <c r="C407" s="5"/>
      <c r="D407" s="5"/>
      <c r="E407" s="5"/>
      <c r="F407" s="5"/>
      <c r="G407" s="5"/>
      <c r="H407" s="5"/>
    </row>
    <row r="408" spans="1:8" ht="12.75">
      <c r="A408" s="5"/>
      <c r="B408" s="5"/>
      <c r="C408" s="5"/>
      <c r="D408" s="5"/>
      <c r="E408" s="5"/>
      <c r="F408" s="5"/>
      <c r="G408" s="5"/>
      <c r="H408" s="5"/>
    </row>
    <row r="409" spans="1:8" ht="12.75">
      <c r="A409" s="5"/>
      <c r="B409" s="5"/>
      <c r="C409" s="5"/>
      <c r="D409" s="5"/>
      <c r="E409" s="5"/>
      <c r="F409" s="5"/>
      <c r="G409" s="5"/>
      <c r="H409" s="5"/>
    </row>
    <row r="410" spans="1:8" ht="12.75">
      <c r="A410" s="5"/>
      <c r="B410" s="5"/>
      <c r="C410" s="5"/>
      <c r="D410" s="5"/>
      <c r="E410" s="5"/>
      <c r="F410" s="5"/>
      <c r="G410" s="5"/>
      <c r="H410" s="5"/>
    </row>
    <row r="411" spans="1:8" ht="12.75">
      <c r="A411" s="5"/>
      <c r="B411" s="5"/>
      <c r="C411" s="5"/>
      <c r="D411" s="5"/>
      <c r="E411" s="5"/>
      <c r="F411" s="5"/>
      <c r="G411" s="5"/>
      <c r="H411" s="5"/>
    </row>
    <row r="412" spans="1:8" ht="12.75">
      <c r="A412" s="5"/>
      <c r="B412" s="5"/>
      <c r="C412" s="5"/>
      <c r="D412" s="5"/>
      <c r="E412" s="5"/>
      <c r="F412" s="5"/>
      <c r="G412" s="5"/>
      <c r="H412" s="5"/>
    </row>
    <row r="413" spans="1:8" ht="12.75">
      <c r="A413" s="5"/>
      <c r="B413" s="5"/>
      <c r="C413" s="5"/>
      <c r="D413" s="5"/>
      <c r="E413" s="5"/>
      <c r="F413" s="5"/>
      <c r="G413" s="5"/>
      <c r="H413" s="5"/>
    </row>
    <row r="414" spans="1:8" ht="12.75">
      <c r="A414" s="5"/>
      <c r="B414" s="5"/>
      <c r="C414" s="5"/>
      <c r="D414" s="5"/>
      <c r="E414" s="5"/>
      <c r="F414" s="5"/>
      <c r="G414" s="5"/>
      <c r="H414" s="5"/>
    </row>
    <row r="415" spans="1:8" ht="12.75">
      <c r="A415" s="5"/>
      <c r="B415" s="5"/>
      <c r="C415" s="5"/>
      <c r="D415" s="5"/>
      <c r="E415" s="5"/>
      <c r="F415" s="5"/>
      <c r="G415" s="5"/>
      <c r="H415" s="5"/>
    </row>
    <row r="416" spans="1:8" ht="12.75">
      <c r="A416" s="5"/>
      <c r="B416" s="5"/>
      <c r="C416" s="5"/>
      <c r="D416" s="5"/>
      <c r="E416" s="5"/>
      <c r="F416" s="5"/>
      <c r="G416" s="5"/>
      <c r="H416" s="5"/>
    </row>
    <row r="417" spans="1:8" ht="12.75">
      <c r="A417" s="5"/>
      <c r="B417" s="5"/>
      <c r="C417" s="5"/>
      <c r="D417" s="5"/>
      <c r="E417" s="5"/>
      <c r="F417" s="5"/>
      <c r="G417" s="5"/>
      <c r="H417" s="5"/>
    </row>
    <row r="418" spans="1:8" ht="12.75">
      <c r="A418" s="5"/>
      <c r="B418" s="5"/>
      <c r="C418" s="5"/>
      <c r="D418" s="5"/>
      <c r="E418" s="5"/>
      <c r="F418" s="5"/>
      <c r="G418" s="5"/>
      <c r="H418" s="5"/>
    </row>
    <row r="419" spans="1:8" ht="12.75">
      <c r="A419" s="5"/>
      <c r="B419" s="5"/>
      <c r="C419" s="5"/>
      <c r="D419" s="5"/>
      <c r="E419" s="5"/>
      <c r="F419" s="5"/>
      <c r="G419" s="5"/>
      <c r="H419" s="5"/>
    </row>
    <row r="420" spans="1:8" ht="12.75">
      <c r="A420" s="5"/>
      <c r="B420" s="5"/>
      <c r="C420" s="5"/>
      <c r="D420" s="5"/>
      <c r="E420" s="5"/>
      <c r="F420" s="5"/>
      <c r="G420" s="5"/>
      <c r="H420" s="5"/>
    </row>
    <row r="421" spans="1:8" ht="12.75">
      <c r="A421" s="5"/>
      <c r="B421" s="5"/>
      <c r="C421" s="5"/>
      <c r="D421" s="5"/>
      <c r="E421" s="5"/>
      <c r="F421" s="5"/>
      <c r="G421" s="5"/>
      <c r="H421" s="5"/>
    </row>
    <row r="422" spans="1:8" ht="12.75">
      <c r="A422" s="5"/>
      <c r="B422" s="5"/>
      <c r="C422" s="5"/>
      <c r="D422" s="5"/>
      <c r="E422" s="5"/>
      <c r="F422" s="5"/>
      <c r="G422" s="5"/>
      <c r="H422" s="5"/>
    </row>
    <row r="423" spans="1:8" ht="12.75">
      <c r="A423" s="5"/>
      <c r="B423" s="5"/>
      <c r="C423" s="5"/>
      <c r="D423" s="5"/>
      <c r="E423" s="5"/>
      <c r="F423" s="5"/>
      <c r="G423" s="5"/>
      <c r="H423" s="5"/>
    </row>
    <row r="424" spans="1:8" ht="12.75">
      <c r="A424" s="5"/>
      <c r="B424" s="5"/>
      <c r="C424" s="5"/>
      <c r="D424" s="5"/>
      <c r="E424" s="5"/>
      <c r="F424" s="5"/>
      <c r="G424" s="5"/>
      <c r="H424" s="5"/>
    </row>
  </sheetData>
  <mergeCells count="619">
    <mergeCell ref="E186:E187"/>
    <mergeCell ref="F186:F187"/>
    <mergeCell ref="G186:G187"/>
    <mergeCell ref="H186:H187"/>
    <mergeCell ref="A186:A187"/>
    <mergeCell ref="B186:B187"/>
    <mergeCell ref="C186:C187"/>
    <mergeCell ref="D186:D187"/>
    <mergeCell ref="E184:E185"/>
    <mergeCell ref="F184:F185"/>
    <mergeCell ref="G184:G185"/>
    <mergeCell ref="H184:H185"/>
    <mergeCell ref="A184:A185"/>
    <mergeCell ref="B184:B185"/>
    <mergeCell ref="C184:C185"/>
    <mergeCell ref="D184:D185"/>
    <mergeCell ref="E182:E183"/>
    <mergeCell ref="F182:F183"/>
    <mergeCell ref="G182:G183"/>
    <mergeCell ref="H182:H183"/>
    <mergeCell ref="A182:A183"/>
    <mergeCell ref="B182:B183"/>
    <mergeCell ref="C182:C183"/>
    <mergeCell ref="D182:D183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E177:E178"/>
    <mergeCell ref="F177:F178"/>
    <mergeCell ref="G177:G178"/>
    <mergeCell ref="H177:H178"/>
    <mergeCell ref="A177:A178"/>
    <mergeCell ref="B177:B178"/>
    <mergeCell ref="C177:C178"/>
    <mergeCell ref="D177:D178"/>
    <mergeCell ref="E175:E176"/>
    <mergeCell ref="F175:F176"/>
    <mergeCell ref="G175:G176"/>
    <mergeCell ref="H175:H176"/>
    <mergeCell ref="A175:A176"/>
    <mergeCell ref="B175:B176"/>
    <mergeCell ref="C175:C176"/>
    <mergeCell ref="D175:D176"/>
    <mergeCell ref="E173:E174"/>
    <mergeCell ref="F173:F174"/>
    <mergeCell ref="G173:G174"/>
    <mergeCell ref="H173:H174"/>
    <mergeCell ref="A173:A174"/>
    <mergeCell ref="B173:B174"/>
    <mergeCell ref="C173:C174"/>
    <mergeCell ref="D173:D17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1:E52"/>
    <mergeCell ref="F51:F52"/>
    <mergeCell ref="G51:G52"/>
    <mergeCell ref="H51:H52"/>
    <mergeCell ref="E49:E50"/>
    <mergeCell ref="F49:F50"/>
    <mergeCell ref="G49:G50"/>
    <mergeCell ref="H49:H50"/>
    <mergeCell ref="E47:E48"/>
    <mergeCell ref="F47:F48"/>
    <mergeCell ref="G47:G48"/>
    <mergeCell ref="H47:H4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39:E40"/>
    <mergeCell ref="F39:F40"/>
    <mergeCell ref="G39:G40"/>
    <mergeCell ref="H39:H40"/>
    <mergeCell ref="E37:E38"/>
    <mergeCell ref="F37:F38"/>
    <mergeCell ref="G37:G38"/>
    <mergeCell ref="H37:H38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58:A59"/>
    <mergeCell ref="B58:B59"/>
    <mergeCell ref="C58:C59"/>
    <mergeCell ref="D58:D59"/>
    <mergeCell ref="E58:E59"/>
    <mergeCell ref="F58:F59"/>
    <mergeCell ref="G58:G59"/>
    <mergeCell ref="H58:H59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14:E15"/>
    <mergeCell ref="F14:F15"/>
    <mergeCell ref="G14:G15"/>
    <mergeCell ref="H14:H15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B37:B38"/>
    <mergeCell ref="C37:C38"/>
    <mergeCell ref="D37:D38"/>
    <mergeCell ref="A39:A40"/>
    <mergeCell ref="B39:B40"/>
    <mergeCell ref="C39:C40"/>
    <mergeCell ref="D39:D40"/>
    <mergeCell ref="A37:A38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E160:E161"/>
    <mergeCell ref="F160:F161"/>
    <mergeCell ref="G160:G161"/>
    <mergeCell ref="H160:H161"/>
    <mergeCell ref="A160:A161"/>
    <mergeCell ref="B160:B161"/>
    <mergeCell ref="C160:C161"/>
    <mergeCell ref="D160:D161"/>
    <mergeCell ref="E158:E159"/>
    <mergeCell ref="F158:F159"/>
    <mergeCell ref="G158:G159"/>
    <mergeCell ref="H158:H159"/>
    <mergeCell ref="A158:A159"/>
    <mergeCell ref="B158:B159"/>
    <mergeCell ref="C158:C159"/>
    <mergeCell ref="D158:D159"/>
    <mergeCell ref="E155:E156"/>
    <mergeCell ref="F155:F156"/>
    <mergeCell ref="G155:G156"/>
    <mergeCell ref="H155:H156"/>
    <mergeCell ref="A155:A156"/>
    <mergeCell ref="B155:B156"/>
    <mergeCell ref="C155:C156"/>
    <mergeCell ref="D155:D156"/>
    <mergeCell ref="E153:E154"/>
    <mergeCell ref="F153:F154"/>
    <mergeCell ref="G153:G154"/>
    <mergeCell ref="H153:H154"/>
    <mergeCell ref="A1:H1"/>
    <mergeCell ref="A27:A28"/>
    <mergeCell ref="B27:B28"/>
    <mergeCell ref="C27:C28"/>
    <mergeCell ref="D27:D28"/>
    <mergeCell ref="E3:E4"/>
    <mergeCell ref="F3:F4"/>
    <mergeCell ref="G3:G4"/>
    <mergeCell ref="H3:H4"/>
    <mergeCell ref="A3:A4"/>
    <mergeCell ref="A153:A154"/>
    <mergeCell ref="B153:B154"/>
    <mergeCell ref="C153:C154"/>
    <mergeCell ref="D153:D154"/>
    <mergeCell ref="E151:E152"/>
    <mergeCell ref="F151:F152"/>
    <mergeCell ref="G151:G152"/>
    <mergeCell ref="H151:H152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A93:A94"/>
    <mergeCell ref="B93:B94"/>
    <mergeCell ref="C93:C94"/>
    <mergeCell ref="D93:D94"/>
    <mergeCell ref="E93:E94"/>
    <mergeCell ref="F93:F94"/>
    <mergeCell ref="G93:G94"/>
    <mergeCell ref="H93:H94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A151:A152"/>
    <mergeCell ref="B151:B152"/>
    <mergeCell ref="C151:C152"/>
    <mergeCell ref="D151:D152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G137:G138"/>
    <mergeCell ref="H137:H138"/>
    <mergeCell ref="E139:E140"/>
    <mergeCell ref="F139:F140"/>
    <mergeCell ref="G139:G140"/>
    <mergeCell ref="H139:H140"/>
    <mergeCell ref="A139:A140"/>
    <mergeCell ref="B139:B140"/>
    <mergeCell ref="E137:E138"/>
    <mergeCell ref="F137:F138"/>
    <mergeCell ref="C139:C140"/>
    <mergeCell ref="D139:D140"/>
    <mergeCell ref="A137:A138"/>
    <mergeCell ref="B137:B138"/>
    <mergeCell ref="C137:C138"/>
    <mergeCell ref="D137:D138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E130:E131"/>
    <mergeCell ref="F130:F131"/>
    <mergeCell ref="G130:G131"/>
    <mergeCell ref="H130:H131"/>
    <mergeCell ref="A130:A131"/>
    <mergeCell ref="B130:B131"/>
    <mergeCell ref="C130:C131"/>
    <mergeCell ref="D130:D131"/>
    <mergeCell ref="E128:E129"/>
    <mergeCell ref="F128:F129"/>
    <mergeCell ref="G128:G129"/>
    <mergeCell ref="H128:H129"/>
    <mergeCell ref="A128:A129"/>
    <mergeCell ref="B128:B129"/>
    <mergeCell ref="C128:C129"/>
    <mergeCell ref="D128:D129"/>
    <mergeCell ref="A124:H124"/>
    <mergeCell ref="A126:A127"/>
    <mergeCell ref="B126:B127"/>
    <mergeCell ref="C126:C127"/>
    <mergeCell ref="D126:D127"/>
    <mergeCell ref="E126:E127"/>
    <mergeCell ref="F126:F127"/>
    <mergeCell ref="G126:G127"/>
    <mergeCell ref="H126:H127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67"/>
  <sheetViews>
    <sheetView workbookViewId="0" topLeftCell="A1">
      <selection activeCell="J21" sqref="J21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8.421875" style="0" customWidth="1"/>
    <col min="6" max="6" width="15.57421875" style="0" customWidth="1"/>
    <col min="7" max="7" width="8.421875" style="0" customWidth="1"/>
    <col min="8" max="8" width="17.28125" style="0" customWidth="1"/>
  </cols>
  <sheetData>
    <row r="1" spans="1:7" ht="25.5" customHeight="1">
      <c r="A1" s="330" t="str">
        <f>HYPERLINK('[3]реквизиты'!$A$2)</f>
        <v>Кубок России по САМБО среди женщин</v>
      </c>
      <c r="B1" s="331"/>
      <c r="C1" s="331"/>
      <c r="D1" s="331"/>
      <c r="E1" s="331"/>
      <c r="F1" s="331"/>
      <c r="G1" s="331"/>
    </row>
    <row r="2" spans="1:7" ht="18.75" customHeight="1">
      <c r="A2" s="332" t="str">
        <f>HYPERLINK('[3]реквизиты'!$A$3)</f>
        <v>26 - 30 ноября 2012 г. г.Кстово</v>
      </c>
      <c r="B2" s="333"/>
      <c r="C2" s="333"/>
      <c r="D2" s="333"/>
      <c r="E2" s="333"/>
      <c r="F2" s="333"/>
      <c r="G2" s="333"/>
    </row>
    <row r="3" spans="1:7" ht="18.75" customHeight="1">
      <c r="A3" s="67"/>
      <c r="B3" s="68"/>
      <c r="C3" s="68"/>
      <c r="D3" s="68"/>
      <c r="E3" s="68" t="s">
        <v>146</v>
      </c>
      <c r="F3" s="68"/>
      <c r="G3" s="68"/>
    </row>
    <row r="4" spans="1:8" ht="12.75" customHeight="1">
      <c r="A4" s="246" t="s">
        <v>35</v>
      </c>
      <c r="B4" s="246" t="s">
        <v>0</v>
      </c>
      <c r="C4" s="246" t="s">
        <v>1</v>
      </c>
      <c r="D4" s="246" t="s">
        <v>21</v>
      </c>
      <c r="E4" s="313" t="s">
        <v>22</v>
      </c>
      <c r="F4" s="314"/>
      <c r="G4" s="246" t="s">
        <v>23</v>
      </c>
      <c r="H4" s="246" t="s">
        <v>24</v>
      </c>
    </row>
    <row r="5" spans="1:8" ht="12.75">
      <c r="A5" s="247"/>
      <c r="B5" s="247"/>
      <c r="C5" s="247"/>
      <c r="D5" s="247"/>
      <c r="E5" s="244"/>
      <c r="F5" s="245"/>
      <c r="G5" s="247"/>
      <c r="H5" s="247"/>
    </row>
    <row r="6" spans="1:8" ht="12.75">
      <c r="A6" s="255"/>
      <c r="B6" s="320">
        <v>1</v>
      </c>
      <c r="C6" s="307" t="s">
        <v>62</v>
      </c>
      <c r="D6" s="322" t="s">
        <v>63</v>
      </c>
      <c r="E6" s="315" t="s">
        <v>64</v>
      </c>
      <c r="F6" s="317" t="s">
        <v>65</v>
      </c>
      <c r="G6" s="319"/>
      <c r="H6" s="307" t="s">
        <v>66</v>
      </c>
    </row>
    <row r="7" spans="1:8" ht="12.75">
      <c r="A7" s="255"/>
      <c r="B7" s="320"/>
      <c r="C7" s="321"/>
      <c r="D7" s="312"/>
      <c r="E7" s="316"/>
      <c r="F7" s="318"/>
      <c r="G7" s="305"/>
      <c r="H7" s="312"/>
    </row>
    <row r="8" spans="1:8" ht="12.75">
      <c r="A8" s="255"/>
      <c r="B8" s="320">
        <v>2</v>
      </c>
      <c r="C8" s="310" t="s">
        <v>67</v>
      </c>
      <c r="D8" s="324" t="s">
        <v>68</v>
      </c>
      <c r="E8" s="315" t="s">
        <v>69</v>
      </c>
      <c r="F8" s="317" t="s">
        <v>70</v>
      </c>
      <c r="G8" s="324" t="s">
        <v>71</v>
      </c>
      <c r="H8" s="310" t="s">
        <v>72</v>
      </c>
    </row>
    <row r="9" spans="1:8" ht="12.75">
      <c r="A9" s="255"/>
      <c r="B9" s="320"/>
      <c r="C9" s="311"/>
      <c r="D9" s="327"/>
      <c r="E9" s="323"/>
      <c r="F9" s="318"/>
      <c r="G9" s="325"/>
      <c r="H9" s="311"/>
    </row>
    <row r="10" spans="1:8" ht="12.75">
      <c r="A10" s="255"/>
      <c r="B10" s="320">
        <v>3</v>
      </c>
      <c r="C10" s="310" t="s">
        <v>73</v>
      </c>
      <c r="D10" s="324" t="s">
        <v>74</v>
      </c>
      <c r="E10" s="315" t="s">
        <v>69</v>
      </c>
      <c r="F10" s="328" t="s">
        <v>75</v>
      </c>
      <c r="G10" s="324"/>
      <c r="H10" s="310" t="s">
        <v>76</v>
      </c>
    </row>
    <row r="11" spans="1:8" ht="12.75">
      <c r="A11" s="255"/>
      <c r="B11" s="320"/>
      <c r="C11" s="311"/>
      <c r="D11" s="325"/>
      <c r="E11" s="316"/>
      <c r="F11" s="329"/>
      <c r="G11" s="325"/>
      <c r="H11" s="311"/>
    </row>
    <row r="12" spans="1:8" ht="12.75">
      <c r="A12" s="255"/>
      <c r="B12" s="326">
        <v>4</v>
      </c>
      <c r="C12" s="310" t="s">
        <v>77</v>
      </c>
      <c r="D12" s="324" t="s">
        <v>78</v>
      </c>
      <c r="E12" s="315" t="s">
        <v>69</v>
      </c>
      <c r="F12" s="317" t="s">
        <v>79</v>
      </c>
      <c r="G12" s="324"/>
      <c r="H12" s="310" t="s">
        <v>80</v>
      </c>
    </row>
    <row r="13" spans="1:8" ht="12.75">
      <c r="A13" s="255"/>
      <c r="B13" s="326"/>
      <c r="C13" s="311" t="s">
        <v>81</v>
      </c>
      <c r="D13" s="327" t="s">
        <v>82</v>
      </c>
      <c r="E13" s="323"/>
      <c r="F13" s="318" t="s">
        <v>83</v>
      </c>
      <c r="G13" s="325" t="s">
        <v>84</v>
      </c>
      <c r="H13" s="311" t="s">
        <v>85</v>
      </c>
    </row>
    <row r="14" spans="1:8" ht="12.75" customHeight="1">
      <c r="A14" s="255"/>
      <c r="B14" s="320">
        <v>5</v>
      </c>
      <c r="C14" s="307" t="s">
        <v>86</v>
      </c>
      <c r="D14" s="322" t="s">
        <v>87</v>
      </c>
      <c r="E14" s="315" t="s">
        <v>88</v>
      </c>
      <c r="F14" s="317" t="s">
        <v>89</v>
      </c>
      <c r="G14" s="319"/>
      <c r="H14" s="307" t="s">
        <v>90</v>
      </c>
    </row>
    <row r="15" spans="1:8" ht="12.75" customHeight="1">
      <c r="A15" s="255"/>
      <c r="B15" s="320"/>
      <c r="C15" s="321"/>
      <c r="D15" s="312"/>
      <c r="E15" s="316"/>
      <c r="F15" s="318"/>
      <c r="G15" s="305"/>
      <c r="H15" s="312"/>
    </row>
    <row r="16" spans="1:8" ht="12.75">
      <c r="A16" s="255"/>
      <c r="B16" s="326">
        <v>6</v>
      </c>
      <c r="C16" s="307" t="s">
        <v>91</v>
      </c>
      <c r="D16" s="322" t="s">
        <v>92</v>
      </c>
      <c r="E16" s="315" t="s">
        <v>69</v>
      </c>
      <c r="F16" s="328" t="s">
        <v>93</v>
      </c>
      <c r="G16" s="319"/>
      <c r="H16" s="307" t="s">
        <v>94</v>
      </c>
    </row>
    <row r="17" spans="1:8" ht="12.75">
      <c r="A17" s="255"/>
      <c r="B17" s="326"/>
      <c r="C17" s="321"/>
      <c r="D17" s="312"/>
      <c r="E17" s="316"/>
      <c r="F17" s="329"/>
      <c r="G17" s="305"/>
      <c r="H17" s="312"/>
    </row>
    <row r="18" spans="1:8" ht="12.75">
      <c r="A18" s="255"/>
      <c r="B18" s="320">
        <v>7</v>
      </c>
      <c r="C18" s="310" t="s">
        <v>95</v>
      </c>
      <c r="D18" s="324" t="s">
        <v>96</v>
      </c>
      <c r="E18" s="315" t="s">
        <v>64</v>
      </c>
      <c r="F18" s="317" t="s">
        <v>97</v>
      </c>
      <c r="G18" s="324" t="s">
        <v>98</v>
      </c>
      <c r="H18" s="310" t="s">
        <v>99</v>
      </c>
    </row>
    <row r="19" spans="1:8" ht="12.75">
      <c r="A19" s="255"/>
      <c r="B19" s="320"/>
      <c r="C19" s="311"/>
      <c r="D19" s="327"/>
      <c r="E19" s="323"/>
      <c r="F19" s="318"/>
      <c r="G19" s="325"/>
      <c r="H19" s="311"/>
    </row>
    <row r="20" spans="1:8" ht="12.75">
      <c r="A20" s="255"/>
      <c r="B20" s="326">
        <v>8</v>
      </c>
      <c r="C20" s="310" t="s">
        <v>100</v>
      </c>
      <c r="D20" s="324" t="s">
        <v>101</v>
      </c>
      <c r="E20" s="315" t="s">
        <v>69</v>
      </c>
      <c r="F20" s="317" t="s">
        <v>102</v>
      </c>
      <c r="G20" s="324" t="s">
        <v>103</v>
      </c>
      <c r="H20" s="310" t="s">
        <v>104</v>
      </c>
    </row>
    <row r="21" spans="1:8" ht="12.75">
      <c r="A21" s="255"/>
      <c r="B21" s="326"/>
      <c r="C21" s="311"/>
      <c r="D21" s="327"/>
      <c r="E21" s="323"/>
      <c r="F21" s="318"/>
      <c r="G21" s="325"/>
      <c r="H21" s="311"/>
    </row>
    <row r="22" spans="1:8" ht="12.75">
      <c r="A22" s="255"/>
      <c r="B22" s="320">
        <v>9</v>
      </c>
      <c r="C22" s="310" t="s">
        <v>105</v>
      </c>
      <c r="D22" s="324" t="s">
        <v>106</v>
      </c>
      <c r="E22" s="315" t="s">
        <v>107</v>
      </c>
      <c r="F22" s="328" t="s">
        <v>108</v>
      </c>
      <c r="G22" s="324"/>
      <c r="H22" s="310" t="s">
        <v>109</v>
      </c>
    </row>
    <row r="23" spans="1:8" ht="12.75">
      <c r="A23" s="255"/>
      <c r="B23" s="320"/>
      <c r="C23" s="311"/>
      <c r="D23" s="325"/>
      <c r="E23" s="316"/>
      <c r="F23" s="329"/>
      <c r="G23" s="325"/>
      <c r="H23" s="311"/>
    </row>
    <row r="24" spans="1:8" ht="12.75">
      <c r="A24" s="255"/>
      <c r="B24" s="320">
        <v>10</v>
      </c>
      <c r="C24" s="310" t="s">
        <v>110</v>
      </c>
      <c r="D24" s="324" t="s">
        <v>111</v>
      </c>
      <c r="E24" s="315" t="s">
        <v>107</v>
      </c>
      <c r="F24" s="317" t="s">
        <v>112</v>
      </c>
      <c r="G24" s="324">
        <v>152335</v>
      </c>
      <c r="H24" s="310" t="s">
        <v>113</v>
      </c>
    </row>
    <row r="25" spans="1:8" ht="12.75">
      <c r="A25" s="255"/>
      <c r="B25" s="320"/>
      <c r="C25" s="311"/>
      <c r="D25" s="327"/>
      <c r="E25" s="323"/>
      <c r="F25" s="318"/>
      <c r="G25" s="325"/>
      <c r="H25" s="311"/>
    </row>
    <row r="26" spans="1:8" ht="12.75">
      <c r="A26" s="255"/>
      <c r="B26" s="320">
        <v>11</v>
      </c>
      <c r="C26" s="310" t="s">
        <v>114</v>
      </c>
      <c r="D26" s="324" t="s">
        <v>115</v>
      </c>
      <c r="E26" s="315" t="s">
        <v>69</v>
      </c>
      <c r="F26" s="317" t="s">
        <v>116</v>
      </c>
      <c r="G26" s="324" t="s">
        <v>117</v>
      </c>
      <c r="H26" s="310" t="s">
        <v>118</v>
      </c>
    </row>
    <row r="27" spans="1:8" ht="12.75">
      <c r="A27" s="255"/>
      <c r="B27" s="320"/>
      <c r="C27" s="311"/>
      <c r="D27" s="327"/>
      <c r="E27" s="323"/>
      <c r="F27" s="318"/>
      <c r="G27" s="325"/>
      <c r="H27" s="311"/>
    </row>
    <row r="28" spans="1:8" ht="12.75">
      <c r="A28" s="255"/>
      <c r="B28" s="320">
        <v>12</v>
      </c>
      <c r="C28" s="310" t="s">
        <v>119</v>
      </c>
      <c r="D28" s="324" t="s">
        <v>120</v>
      </c>
      <c r="E28" s="315" t="s">
        <v>121</v>
      </c>
      <c r="F28" s="317" t="s">
        <v>122</v>
      </c>
      <c r="G28" s="324" t="s">
        <v>123</v>
      </c>
      <c r="H28" s="310" t="s">
        <v>124</v>
      </c>
    </row>
    <row r="29" spans="1:8" ht="12.75">
      <c r="A29" s="255"/>
      <c r="B29" s="320"/>
      <c r="C29" s="311"/>
      <c r="D29" s="327"/>
      <c r="E29" s="323"/>
      <c r="F29" s="318"/>
      <c r="G29" s="325"/>
      <c r="H29" s="311"/>
    </row>
    <row r="30" spans="1:8" ht="12.75">
      <c r="A30" s="255"/>
      <c r="B30" s="320">
        <v>13</v>
      </c>
      <c r="C30" s="307" t="s">
        <v>125</v>
      </c>
      <c r="D30" s="322" t="s">
        <v>126</v>
      </c>
      <c r="E30" s="315" t="s">
        <v>88</v>
      </c>
      <c r="F30" s="317" t="s">
        <v>89</v>
      </c>
      <c r="G30" s="319"/>
      <c r="H30" s="307" t="s">
        <v>127</v>
      </c>
    </row>
    <row r="31" spans="1:8" ht="12.75">
      <c r="A31" s="255"/>
      <c r="B31" s="320"/>
      <c r="C31" s="321"/>
      <c r="D31" s="312"/>
      <c r="E31" s="316"/>
      <c r="F31" s="318"/>
      <c r="G31" s="305"/>
      <c r="H31" s="312"/>
    </row>
    <row r="32" spans="1:8" ht="12.75">
      <c r="A32" s="255"/>
      <c r="B32" s="320">
        <v>14</v>
      </c>
      <c r="C32" s="310" t="s">
        <v>128</v>
      </c>
      <c r="D32" s="324" t="s">
        <v>129</v>
      </c>
      <c r="E32" s="315" t="s">
        <v>130</v>
      </c>
      <c r="F32" s="328" t="s">
        <v>131</v>
      </c>
      <c r="G32" s="324"/>
      <c r="H32" s="310" t="s">
        <v>132</v>
      </c>
    </row>
    <row r="33" spans="1:8" ht="12.75">
      <c r="A33" s="255"/>
      <c r="B33" s="320"/>
      <c r="C33" s="311"/>
      <c r="D33" s="325"/>
      <c r="E33" s="316"/>
      <c r="F33" s="329"/>
      <c r="G33" s="325"/>
      <c r="H33" s="311"/>
    </row>
    <row r="34" spans="1:8" ht="12.75">
      <c r="A34" s="255"/>
      <c r="B34" s="320">
        <v>15</v>
      </c>
      <c r="C34" s="310" t="s">
        <v>133</v>
      </c>
      <c r="D34" s="324" t="s">
        <v>134</v>
      </c>
      <c r="E34" s="315" t="s">
        <v>135</v>
      </c>
      <c r="F34" s="317" t="s">
        <v>136</v>
      </c>
      <c r="G34" s="324" t="s">
        <v>137</v>
      </c>
      <c r="H34" s="310" t="s">
        <v>138</v>
      </c>
    </row>
    <row r="35" spans="1:8" ht="12.75">
      <c r="A35" s="255"/>
      <c r="B35" s="320"/>
      <c r="C35" s="311"/>
      <c r="D35" s="327"/>
      <c r="E35" s="323"/>
      <c r="F35" s="318"/>
      <c r="G35" s="325"/>
      <c r="H35" s="311"/>
    </row>
    <row r="36" spans="1:8" ht="12.75">
      <c r="A36" s="255"/>
      <c r="B36" s="326">
        <v>16</v>
      </c>
      <c r="C36" s="310" t="s">
        <v>139</v>
      </c>
      <c r="D36" s="324" t="s">
        <v>140</v>
      </c>
      <c r="E36" s="315" t="s">
        <v>69</v>
      </c>
      <c r="F36" s="317" t="s">
        <v>141</v>
      </c>
      <c r="G36" s="324" t="s">
        <v>142</v>
      </c>
      <c r="H36" s="310" t="s">
        <v>143</v>
      </c>
    </row>
    <row r="37" spans="1:8" ht="12.75">
      <c r="A37" s="255"/>
      <c r="B37" s="326"/>
      <c r="C37" s="311"/>
      <c r="D37" s="327"/>
      <c r="E37" s="323"/>
      <c r="F37" s="318"/>
      <c r="G37" s="325"/>
      <c r="H37" s="311"/>
    </row>
    <row r="38" spans="1:8" ht="12.75">
      <c r="A38" s="255"/>
      <c r="B38" s="320">
        <v>17</v>
      </c>
      <c r="C38" s="307" t="s">
        <v>144</v>
      </c>
      <c r="D38" s="322" t="s">
        <v>145</v>
      </c>
      <c r="E38" s="315" t="s">
        <v>64</v>
      </c>
      <c r="F38" s="317" t="s">
        <v>97</v>
      </c>
      <c r="G38" s="319"/>
      <c r="H38" s="307" t="s">
        <v>99</v>
      </c>
    </row>
    <row r="39" spans="1:8" ht="12.75">
      <c r="A39" s="255"/>
      <c r="B39" s="320"/>
      <c r="C39" s="321"/>
      <c r="D39" s="312"/>
      <c r="E39" s="316"/>
      <c r="F39" s="318"/>
      <c r="G39" s="305"/>
      <c r="H39" s="31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</sheetData>
  <mergeCells count="145">
    <mergeCell ref="A1:G1"/>
    <mergeCell ref="A2:G2"/>
    <mergeCell ref="A4:A5"/>
    <mergeCell ref="B4:B5"/>
    <mergeCell ref="C4:C5"/>
    <mergeCell ref="D4:D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  <mergeCell ref="H4:H5"/>
    <mergeCell ref="H6:H7"/>
    <mergeCell ref="H8:H9"/>
    <mergeCell ref="H10:H11"/>
    <mergeCell ref="H26:H27"/>
    <mergeCell ref="H12:H13"/>
    <mergeCell ref="H14:H15"/>
    <mergeCell ref="H16:H17"/>
    <mergeCell ref="H18:H19"/>
    <mergeCell ref="H36:H37"/>
    <mergeCell ref="H38:H39"/>
    <mergeCell ref="E4:F5"/>
    <mergeCell ref="H28:H29"/>
    <mergeCell ref="H30:H31"/>
    <mergeCell ref="H32:H33"/>
    <mergeCell ref="H34:H35"/>
    <mergeCell ref="H20:H21"/>
    <mergeCell ref="H22:H23"/>
    <mergeCell ref="H24:H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2012-11-27T16:14:28Z</cp:lastPrinted>
  <dcterms:created xsi:type="dcterms:W3CDTF">1996-10-08T23:32:33Z</dcterms:created>
  <dcterms:modified xsi:type="dcterms:W3CDTF">2012-11-27T15:36:14Z</dcterms:modified>
  <cp:category/>
  <cp:version/>
  <cp:contentType/>
  <cp:contentStatus/>
</cp:coreProperties>
</file>