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2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<sst xmlns="http://schemas.openxmlformats.org/spreadsheetml/2006/main" count="300" uniqueCount="111">
  <si>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</si>
  <si>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</si>
  <si>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</si>
  <si>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</si>
  <si>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</si>
  <si>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</si>
  <si>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</si>
  <si>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</si>
  <si>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</si>
  <si>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</si>
  <si>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</si>
  <si>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</si>
  <si>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</si>
  <si>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</si>
  <si>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</si>
  <si>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</si>
  <si>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</si>
  <si>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</si>
  <si>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</si>
  <si>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</si>
  <si>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</si>
  <si>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</si>
  <si>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</si>
  <si>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</si>
  <si>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</si>
  <si>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</si>
  <si>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</si>
  <si>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</si>
  <si>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</si>
  <si>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</si>
  <si>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</si>
  <si>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</si>
  <si>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</si>
  <si>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</si>
  <si>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</si>
  <si>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</si>
  <si>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</si>
  <si>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</si>
  <si>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</si>
  <si>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7</t>
  </si>
  <si>
    <t>9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</si>
  <si>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</si>
  <si>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</si>
  <si>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</si>
  <si>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</si>
  <si>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</si>
  <si>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</si>
  <si>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</si>
  <si>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RUS</t>
  </si>
  <si>
    <t>UKR</t>
  </si>
  <si>
    <t>BLR</t>
  </si>
  <si>
    <t>GEO</t>
  </si>
  <si>
    <t>AZE</t>
  </si>
  <si>
    <t>4</t>
  </si>
  <si>
    <t>6</t>
  </si>
  <si>
    <t>2</t>
  </si>
  <si>
    <t>5</t>
  </si>
  <si>
    <t>3</t>
  </si>
  <si>
    <t>7-8</t>
  </si>
  <si>
    <t xml:space="preserve">SUCHKOV  ALEXANDER </t>
  </si>
  <si>
    <t>1997</t>
  </si>
  <si>
    <t>BURDZ  ULADZISLAU</t>
  </si>
  <si>
    <t>1996</t>
  </si>
  <si>
    <t>TOKARCHUK  MAKSYM</t>
  </si>
  <si>
    <t>KURDIANI  JAMBULI</t>
  </si>
  <si>
    <t>CIOBIRCA  CRISTIAN</t>
  </si>
  <si>
    <t>1998</t>
  </si>
  <si>
    <t>MLD</t>
  </si>
  <si>
    <t>TARVERDIYEV  VAZIRKHAN</t>
  </si>
  <si>
    <t>Weight category 50M  кg.</t>
  </si>
  <si>
    <t>September  21-22,2012           Tallinn,  Estoniy</t>
  </si>
  <si>
    <t>STANKUS  KAROLIS</t>
  </si>
  <si>
    <t>LIT</t>
  </si>
  <si>
    <t>Europen Chempionship Youth  (1996-1997)  on   SAMBO</t>
  </si>
  <si>
    <t>ROU</t>
  </si>
  <si>
    <t>SOHA   RUSLANAS</t>
  </si>
  <si>
    <t>LAT</t>
  </si>
  <si>
    <t>MRAZ  DAN  MIRKO</t>
  </si>
  <si>
    <t>TEMELKOV   BOZHIDAR</t>
  </si>
  <si>
    <t>BUL</t>
  </si>
  <si>
    <t>Europen Chempionship Youth( 1996-1997) on SAMBO</t>
  </si>
  <si>
    <t>September 21-22, 2012   Tallinn, Estoniy</t>
  </si>
  <si>
    <t>Suchkov Alexandr</t>
  </si>
  <si>
    <t>rus</t>
  </si>
  <si>
    <t>Stankus Karolis</t>
  </si>
  <si>
    <t>lit</t>
  </si>
  <si>
    <t>Ciobirca  Cristian</t>
  </si>
  <si>
    <t>mld</t>
  </si>
  <si>
    <t>Tarverdiev Vazirkhan</t>
  </si>
  <si>
    <t>aze</t>
  </si>
  <si>
    <t>Kurdiani Jambuli</t>
  </si>
  <si>
    <t>geo</t>
  </si>
  <si>
    <t>Tokarchuk Maksym</t>
  </si>
  <si>
    <t>ukr</t>
  </si>
  <si>
    <t>Mraz Dan Mirko</t>
  </si>
  <si>
    <t>rou</t>
  </si>
  <si>
    <t>Soha  Ruslanas</t>
  </si>
  <si>
    <t>lat</t>
  </si>
  <si>
    <t>Burdz Uladislau</t>
  </si>
  <si>
    <t>blr</t>
  </si>
  <si>
    <t>Temelkov Bozhidar</t>
  </si>
  <si>
    <t>bul</t>
  </si>
  <si>
    <t>V.Buhval</t>
  </si>
  <si>
    <t>1</t>
  </si>
  <si>
    <t>8</t>
  </si>
  <si>
    <t>Tarverdiev Vazirhan</t>
  </si>
  <si>
    <t>AZT</t>
  </si>
  <si>
    <t>Durds  Uladislav</t>
  </si>
  <si>
    <t>Ciobirca Cristian</t>
  </si>
  <si>
    <t>Soha Ruslanas</t>
  </si>
  <si>
    <t>9-10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</si>
</sst>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8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16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78" fontId="19" fillId="0" borderId="0" xfId="16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178" fontId="20" fillId="0" borderId="0" xfId="16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right"/>
    </xf>
    <xf numFmtId="0" fontId="0" fillId="0" borderId="0" xfId="15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0" fillId="0" borderId="18" xfId="15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19" xfId="15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0" fillId="0" borderId="21" xfId="15" applyFont="1" applyBorder="1" applyAlignment="1">
      <alignment horizontal="left" vertical="center" wrapText="1"/>
    </xf>
    <xf numFmtId="0" fontId="0" fillId="0" borderId="21" xfId="15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1" fillId="0" borderId="18" xfId="15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9" fillId="0" borderId="34" xfId="16" applyNumberFormat="1" applyFont="1" applyBorder="1" applyAlignment="1">
      <alignment horizontal="center" vertical="center" wrapText="1"/>
    </xf>
    <xf numFmtId="0" fontId="19" fillId="0" borderId="35" xfId="16" applyNumberFormat="1" applyFont="1" applyBorder="1" applyAlignment="1">
      <alignment horizontal="center" vertical="center" wrapText="1"/>
    </xf>
    <xf numFmtId="178" fontId="20" fillId="2" borderId="15" xfId="16" applyFont="1" applyFill="1" applyBorder="1" applyAlignment="1">
      <alignment horizontal="center" vertical="center" wrapText="1"/>
    </xf>
    <xf numFmtId="178" fontId="20" fillId="2" borderId="33" xfId="16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19" fillId="0" borderId="36" xfId="16" applyFont="1" applyBorder="1" applyAlignment="1">
      <alignment horizontal="center" vertical="center" wrapText="1"/>
    </xf>
    <xf numFmtId="178" fontId="19" fillId="0" borderId="37" xfId="16" applyFont="1" applyBorder="1" applyAlignment="1">
      <alignment horizontal="center" vertical="center" wrapText="1"/>
    </xf>
    <xf numFmtId="178" fontId="19" fillId="0" borderId="15" xfId="16" applyFont="1" applyBorder="1" applyAlignment="1">
      <alignment horizontal="center" vertical="center" wrapText="1"/>
    </xf>
    <xf numFmtId="178" fontId="19" fillId="0" borderId="33" xfId="16" applyFont="1" applyBorder="1" applyAlignment="1">
      <alignment horizontal="center" vertical="center" wrapText="1"/>
    </xf>
    <xf numFmtId="178" fontId="20" fillId="3" borderId="38" xfId="16" applyFont="1" applyFill="1" applyBorder="1" applyAlignment="1">
      <alignment horizontal="center" vertical="center" wrapText="1"/>
    </xf>
    <xf numFmtId="178" fontId="20" fillId="3" borderId="33" xfId="16" applyFont="1" applyFill="1" applyBorder="1" applyAlignment="1">
      <alignment horizontal="center" vertical="center" wrapText="1"/>
    </xf>
    <xf numFmtId="178" fontId="19" fillId="0" borderId="1" xfId="16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2" fillId="0" borderId="38" xfId="15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32" fillId="0" borderId="38" xfId="15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38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center" vertical="center"/>
    </xf>
    <xf numFmtId="0" fontId="28" fillId="4" borderId="44" xfId="0" applyFont="1" applyFill="1" applyBorder="1" applyAlignment="1">
      <alignment horizontal="center" vertical="center"/>
    </xf>
    <xf numFmtId="0" fontId="28" fillId="4" borderId="42" xfId="0" applyFont="1" applyFill="1" applyBorder="1" applyAlignment="1">
      <alignment horizontal="center" vertical="center"/>
    </xf>
    <xf numFmtId="0" fontId="29" fillId="0" borderId="4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/>
    </xf>
    <xf numFmtId="0" fontId="28" fillId="3" borderId="44" xfId="0" applyFont="1" applyFill="1" applyBorder="1" applyAlignment="1">
      <alignment horizontal="center" vertical="center"/>
    </xf>
    <xf numFmtId="0" fontId="28" fillId="3" borderId="42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42" xfId="0" applyFont="1" applyFill="1" applyBorder="1" applyAlignment="1">
      <alignment horizontal="center" vertical="center"/>
    </xf>
    <xf numFmtId="0" fontId="14" fillId="5" borderId="46" xfId="15" applyFont="1" applyFill="1" applyBorder="1" applyAlignment="1" applyProtection="1">
      <alignment horizontal="center" vertical="center" wrapText="1"/>
      <protection/>
    </xf>
    <xf numFmtId="0" fontId="14" fillId="5" borderId="12" xfId="15" applyFont="1" applyFill="1" applyBorder="1" applyAlignment="1" applyProtection="1">
      <alignment horizontal="center" vertical="center" wrapText="1"/>
      <protection/>
    </xf>
    <xf numFmtId="0" fontId="14" fillId="5" borderId="47" xfId="15" applyFont="1" applyFill="1" applyBorder="1" applyAlignment="1" applyProtection="1">
      <alignment horizontal="center" vertical="center" wrapText="1"/>
      <protection/>
    </xf>
    <xf numFmtId="0" fontId="0" fillId="0" borderId="40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3" borderId="46" xfId="15" applyFont="1" applyFill="1" applyBorder="1" applyAlignment="1">
      <alignment horizontal="center" vertical="center"/>
    </xf>
    <xf numFmtId="0" fontId="27" fillId="3" borderId="12" xfId="15" applyFont="1" applyFill="1" applyBorder="1" applyAlignment="1">
      <alignment horizontal="center" vertical="center"/>
    </xf>
    <xf numFmtId="0" fontId="27" fillId="3" borderId="47" xfId="15" applyFont="1" applyFill="1" applyBorder="1" applyAlignment="1">
      <alignment horizontal="center" vertical="center"/>
    </xf>
    <xf numFmtId="0" fontId="30" fillId="0" borderId="46" xfId="15" applyNumberFormat="1" applyFont="1" applyFill="1" applyBorder="1" applyAlignment="1">
      <alignment horizontal="center" vertical="center" wrapText="1"/>
    </xf>
    <xf numFmtId="0" fontId="30" fillId="0" borderId="12" xfId="15" applyNumberFormat="1" applyFont="1" applyFill="1" applyBorder="1" applyAlignment="1">
      <alignment horizontal="center" vertical="center" wrapText="1"/>
    </xf>
    <xf numFmtId="0" fontId="30" fillId="0" borderId="47" xfId="15" applyNumberFormat="1" applyFont="1" applyFill="1" applyBorder="1" applyAlignment="1">
      <alignment horizontal="center" vertical="center" wrapText="1"/>
    </xf>
    <xf numFmtId="0" fontId="23" fillId="0" borderId="46" xfId="15" applyNumberFormat="1" applyFont="1" applyBorder="1" applyAlignment="1">
      <alignment horizontal="center" vertical="center" wrapText="1"/>
    </xf>
    <xf numFmtId="0" fontId="23" fillId="0" borderId="12" xfId="15" applyNumberFormat="1" applyFont="1" applyBorder="1" applyAlignment="1">
      <alignment horizontal="center" vertical="center" wrapText="1"/>
    </xf>
    <xf numFmtId="0" fontId="23" fillId="0" borderId="47" xfId="15" applyNumberFormat="1" applyFont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5" fillId="7" borderId="46" xfId="15" applyNumberFormat="1" applyFont="1" applyFill="1" applyBorder="1" applyAlignment="1">
      <alignment horizontal="center" vertical="center" wrapText="1"/>
    </xf>
    <xf numFmtId="0" fontId="5" fillId="7" borderId="12" xfId="15" applyNumberFormat="1" applyFont="1" applyFill="1" applyBorder="1" applyAlignment="1">
      <alignment horizontal="center" vertical="center" wrapText="1"/>
    </xf>
    <xf numFmtId="0" fontId="5" fillId="7" borderId="47" xfId="15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8" borderId="17" xfId="0" applyNumberFormat="1" applyFont="1" applyFill="1" applyBorder="1" applyAlignment="1">
      <alignment horizontal="center" vertical="center"/>
    </xf>
    <xf numFmtId="0" fontId="3" fillId="8" borderId="41" xfId="0" applyNumberFormat="1" applyFont="1" applyFill="1" applyBorder="1" applyAlignment="1">
      <alignment horizontal="center" vertical="center"/>
    </xf>
    <xf numFmtId="0" fontId="3" fillId="8" borderId="42" xfId="0" applyNumberFormat="1" applyFont="1" applyFill="1" applyBorder="1" applyAlignment="1">
      <alignment horizontal="center" vertical="center"/>
    </xf>
    <xf numFmtId="0" fontId="3" fillId="8" borderId="43" xfId="0" applyNumberFormat="1" applyFont="1" applyFill="1" applyBorder="1" applyAlignment="1">
      <alignment horizontal="center" vertical="center"/>
    </xf>
    <xf numFmtId="0" fontId="31" fillId="0" borderId="38" xfId="15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7" fillId="0" borderId="15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4" fillId="0" borderId="0" xfId="15" applyFont="1" applyBorder="1" applyAlignment="1">
      <alignment horizontal="right"/>
    </xf>
    <xf numFmtId="49" fontId="2" fillId="9" borderId="4" xfId="0" applyNumberFormat="1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6" fillId="0" borderId="16" xfId="15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2" fillId="0" borderId="15" xfId="15" applyFont="1" applyFill="1" applyBorder="1" applyAlignment="1">
      <alignment horizontal="center" vertical="center" wrapText="1"/>
    </xf>
    <xf numFmtId="0" fontId="6" fillId="0" borderId="15" xfId="15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2" fillId="0" borderId="16" xfId="15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3" fillId="0" borderId="38" xfId="15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7" fillId="0" borderId="38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50" xfId="15" applyFont="1" applyFill="1" applyBorder="1" applyAlignment="1">
      <alignment horizontal="left" vertical="center" wrapText="1"/>
    </xf>
    <xf numFmtId="0" fontId="7" fillId="0" borderId="51" xfId="15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36" xfId="15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4773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4869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0868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0582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6857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E32" sqref="E32:E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73" t="s">
        <v>28</v>
      </c>
      <c r="C1" s="173"/>
      <c r="D1" s="173"/>
      <c r="E1" s="173"/>
      <c r="F1" s="173"/>
      <c r="G1" s="173"/>
      <c r="H1" s="173"/>
      <c r="I1" s="173"/>
      <c r="J1" s="85"/>
      <c r="K1" s="173" t="s">
        <v>28</v>
      </c>
      <c r="L1" s="173"/>
      <c r="M1" s="173"/>
      <c r="N1" s="173"/>
      <c r="O1" s="173"/>
      <c r="P1" s="173"/>
      <c r="Q1" s="173"/>
      <c r="R1" s="173"/>
    </row>
    <row r="2" spans="2:18" ht="15.75">
      <c r="B2" s="174" t="str">
        <f>HYPERLINK('[2]пр.взв.'!A4)</f>
        <v>Weight category   кg.</v>
      </c>
      <c r="C2" s="175"/>
      <c r="D2" s="175"/>
      <c r="E2" s="175"/>
      <c r="F2" s="175"/>
      <c r="G2" s="175"/>
      <c r="H2" s="175"/>
      <c r="I2" s="175"/>
      <c r="J2" s="86"/>
      <c r="K2" s="174" t="str">
        <f>HYPERLINK('[2]пр.взв.'!A4)</f>
        <v>Weight category   кg.</v>
      </c>
      <c r="L2" s="175"/>
      <c r="M2" s="175"/>
      <c r="N2" s="175"/>
      <c r="O2" s="175"/>
      <c r="P2" s="175"/>
      <c r="Q2" s="175"/>
      <c r="R2" s="175"/>
    </row>
    <row r="3" spans="2:18" ht="16.5" thickBot="1">
      <c r="B3" s="87" t="s">
        <v>23</v>
      </c>
      <c r="C3" s="88" t="s">
        <v>35</v>
      </c>
      <c r="D3" s="89" t="s">
        <v>31</v>
      </c>
      <c r="E3" s="90"/>
      <c r="F3" s="87"/>
      <c r="G3" s="90"/>
      <c r="H3" s="90"/>
      <c r="I3" s="90"/>
      <c r="J3" s="90"/>
      <c r="K3" s="87" t="s">
        <v>30</v>
      </c>
      <c r="L3" s="88" t="s">
        <v>35</v>
      </c>
      <c r="M3" s="89" t="s">
        <v>31</v>
      </c>
      <c r="N3" s="90"/>
      <c r="O3" s="87"/>
      <c r="P3" s="90"/>
      <c r="Q3" s="90"/>
      <c r="R3" s="90"/>
    </row>
    <row r="4" spans="1:18" ht="12.75" customHeight="1">
      <c r="A4" s="137" t="s">
        <v>32</v>
      </c>
      <c r="B4" s="152" t="s">
        <v>4</v>
      </c>
      <c r="C4" s="143" t="s">
        <v>5</v>
      </c>
      <c r="D4" s="143" t="s">
        <v>6</v>
      </c>
      <c r="E4" s="143" t="s">
        <v>15</v>
      </c>
      <c r="F4" s="139" t="s">
        <v>16</v>
      </c>
      <c r="G4" s="144" t="s">
        <v>18</v>
      </c>
      <c r="H4" s="146" t="s">
        <v>19</v>
      </c>
      <c r="I4" s="135" t="s">
        <v>17</v>
      </c>
      <c r="J4" s="137" t="s">
        <v>32</v>
      </c>
      <c r="K4" s="171" t="s">
        <v>4</v>
      </c>
      <c r="L4" s="143" t="s">
        <v>5</v>
      </c>
      <c r="M4" s="143" t="s">
        <v>6</v>
      </c>
      <c r="N4" s="143" t="s">
        <v>15</v>
      </c>
      <c r="O4" s="139" t="s">
        <v>16</v>
      </c>
      <c r="P4" s="144" t="s">
        <v>18</v>
      </c>
      <c r="Q4" s="146" t="s">
        <v>19</v>
      </c>
      <c r="R4" s="135" t="s">
        <v>17</v>
      </c>
    </row>
    <row r="5" spans="1:18" ht="13.5" customHeight="1" thickBot="1">
      <c r="A5" s="138"/>
      <c r="B5" s="153" t="s">
        <v>4</v>
      </c>
      <c r="C5" s="140" t="s">
        <v>5</v>
      </c>
      <c r="D5" s="140" t="s">
        <v>6</v>
      </c>
      <c r="E5" s="140" t="s">
        <v>15</v>
      </c>
      <c r="F5" s="140" t="s">
        <v>16</v>
      </c>
      <c r="G5" s="145"/>
      <c r="H5" s="147"/>
      <c r="I5" s="136" t="s">
        <v>17</v>
      </c>
      <c r="J5" s="138"/>
      <c r="K5" s="172" t="s">
        <v>4</v>
      </c>
      <c r="L5" s="140" t="s">
        <v>5</v>
      </c>
      <c r="M5" s="140" t="s">
        <v>6</v>
      </c>
      <c r="N5" s="140" t="s">
        <v>15</v>
      </c>
      <c r="O5" s="140" t="s">
        <v>16</v>
      </c>
      <c r="P5" s="145"/>
      <c r="Q5" s="147"/>
      <c r="R5" s="136" t="s">
        <v>17</v>
      </c>
    </row>
    <row r="6" spans="1:18" ht="12.75" customHeight="1">
      <c r="A6" s="155">
        <v>1</v>
      </c>
      <c r="B6" s="168">
        <v>1</v>
      </c>
      <c r="C6" s="133" t="e">
        <f>VLOOKUP(B6,'пр.взв.'!B7:E38,2,FALSE)</f>
        <v>#N/A</v>
      </c>
      <c r="D6" s="134" t="e">
        <f>VLOOKUP(B6,'пр.взв.'!B7:F38,3,FALSE)</f>
        <v>#N/A</v>
      </c>
      <c r="E6" s="134" t="e">
        <f>VLOOKUP(B6,'пр.взв.'!B7:G38,4,FALSE)</f>
        <v>#N/A</v>
      </c>
      <c r="F6" s="123"/>
      <c r="G6" s="125"/>
      <c r="H6" s="126"/>
      <c r="I6" s="119"/>
      <c r="J6" s="128">
        <v>5</v>
      </c>
      <c r="K6" s="168">
        <v>2</v>
      </c>
      <c r="L6" s="133" t="e">
        <f>VLOOKUP(K6,'пр.взв.'!B7:E38,2,FALSE)</f>
        <v>#N/A</v>
      </c>
      <c r="M6" s="134" t="e">
        <f>VLOOKUP(K6,'пр.взв.'!B7:F38,3,FALSE)</f>
        <v>#N/A</v>
      </c>
      <c r="N6" s="134" t="e">
        <f>VLOOKUP(K6,'пр.взв.'!B7:G38,4,FALSE)</f>
        <v>#N/A</v>
      </c>
      <c r="O6" s="123"/>
      <c r="P6" s="125"/>
      <c r="Q6" s="126"/>
      <c r="R6" s="119"/>
    </row>
    <row r="7" spans="1:18" ht="12.75" customHeight="1">
      <c r="A7" s="156"/>
      <c r="B7" s="166"/>
      <c r="C7" s="114"/>
      <c r="D7" s="121"/>
      <c r="E7" s="121"/>
      <c r="F7" s="121"/>
      <c r="G7" s="121"/>
      <c r="H7" s="127"/>
      <c r="I7" s="124"/>
      <c r="J7" s="129"/>
      <c r="K7" s="166"/>
      <c r="L7" s="114"/>
      <c r="M7" s="121"/>
      <c r="N7" s="121"/>
      <c r="O7" s="121"/>
      <c r="P7" s="121"/>
      <c r="Q7" s="127"/>
      <c r="R7" s="124"/>
    </row>
    <row r="8" spans="1:18" ht="12.75" customHeight="1">
      <c r="A8" s="156"/>
      <c r="B8" s="166">
        <v>9</v>
      </c>
      <c r="C8" s="115" t="e">
        <f>VLOOKUP(B8,'пр.взв.'!B7:E38,2,FALSE)</f>
        <v>#N/A</v>
      </c>
      <c r="D8" s="120" t="e">
        <f>VLOOKUP(B8,'пр.взв.'!B7:F38,3,FALSE)</f>
        <v>#N/A</v>
      </c>
      <c r="E8" s="120" t="e">
        <f>VLOOKUP(B8,'пр.взв.'!B7:G38,4,FALSE)</f>
        <v>#N/A</v>
      </c>
      <c r="F8" s="122"/>
      <c r="G8" s="122"/>
      <c r="H8" s="118"/>
      <c r="I8" s="118"/>
      <c r="J8" s="129"/>
      <c r="K8" s="166">
        <v>10</v>
      </c>
      <c r="L8" s="115" t="e">
        <f>VLOOKUP(K8,'пр.взв.'!B7:E38,2,FALSE)</f>
        <v>#N/A</v>
      </c>
      <c r="M8" s="120" t="e">
        <f>VLOOKUP(K8,'пр.взв.'!B7:F38,3,FALSE)</f>
        <v>#N/A</v>
      </c>
      <c r="N8" s="134" t="e">
        <f>VLOOKUP(K8,'пр.взв.'!B7:G40,4,FALSE)</f>
        <v>#N/A</v>
      </c>
      <c r="O8" s="122"/>
      <c r="P8" s="122"/>
      <c r="Q8" s="118"/>
      <c r="R8" s="118"/>
    </row>
    <row r="9" spans="1:18" ht="13.5" customHeight="1" thickBot="1">
      <c r="A9" s="157"/>
      <c r="B9" s="169"/>
      <c r="C9" s="154"/>
      <c r="D9" s="165"/>
      <c r="E9" s="165"/>
      <c r="F9" s="161"/>
      <c r="G9" s="161"/>
      <c r="H9" s="162"/>
      <c r="I9" s="162"/>
      <c r="J9" s="150"/>
      <c r="K9" s="169"/>
      <c r="L9" s="154"/>
      <c r="M9" s="165"/>
      <c r="N9" s="121"/>
      <c r="O9" s="161"/>
      <c r="P9" s="161"/>
      <c r="Q9" s="162"/>
      <c r="R9" s="162"/>
    </row>
    <row r="10" spans="1:18" ht="12.75" customHeight="1">
      <c r="A10" s="155">
        <v>2</v>
      </c>
      <c r="B10" s="168">
        <v>5</v>
      </c>
      <c r="C10" s="170" t="e">
        <f>VLOOKUP(B10,'пр.взв.'!B7:E38,2,FALSE)</f>
        <v>#N/A</v>
      </c>
      <c r="D10" s="113" t="e">
        <f>VLOOKUP(B10,'пр.взв.'!B7:F38,3,FALSE)</f>
        <v>#N/A</v>
      </c>
      <c r="E10" s="113" t="e">
        <f>VLOOKUP(B10,'пр.взв.'!B7:G38,4,FALSE)</f>
        <v>#N/A</v>
      </c>
      <c r="F10" s="160"/>
      <c r="G10" s="163"/>
      <c r="H10" s="164"/>
      <c r="I10" s="113"/>
      <c r="J10" s="128">
        <v>6</v>
      </c>
      <c r="K10" s="168">
        <v>6</v>
      </c>
      <c r="L10" s="170" t="e">
        <f>VLOOKUP(K10,'пр.взв.'!B7:E38,2,FALSE)</f>
        <v>#N/A</v>
      </c>
      <c r="M10" s="113" t="e">
        <f>VLOOKUP(K10,'пр.взв.'!B7:F38,3,FALSE)</f>
        <v>#N/A</v>
      </c>
      <c r="N10" s="113" t="e">
        <f>VLOOKUP(K10,'пр.взв.'!B7:G42,4,FALSE)</f>
        <v>#N/A</v>
      </c>
      <c r="O10" s="160"/>
      <c r="P10" s="163"/>
      <c r="Q10" s="164"/>
      <c r="R10" s="113"/>
    </row>
    <row r="11" spans="1:18" ht="12.75" customHeight="1">
      <c r="A11" s="156"/>
      <c r="B11" s="166"/>
      <c r="C11" s="114"/>
      <c r="D11" s="121"/>
      <c r="E11" s="121"/>
      <c r="F11" s="121"/>
      <c r="G11" s="121"/>
      <c r="H11" s="127"/>
      <c r="I11" s="124"/>
      <c r="J11" s="129"/>
      <c r="K11" s="166"/>
      <c r="L11" s="114"/>
      <c r="M11" s="121"/>
      <c r="N11" s="121"/>
      <c r="O11" s="121"/>
      <c r="P11" s="121"/>
      <c r="Q11" s="127"/>
      <c r="R11" s="124"/>
    </row>
    <row r="12" spans="1:18" ht="12.75" customHeight="1">
      <c r="A12" s="156"/>
      <c r="B12" s="166">
        <v>13</v>
      </c>
      <c r="C12" s="115" t="e">
        <f>VLOOKUP(B12,'пр.взв.'!B7:E38,2,FALSE)</f>
        <v>#N/A</v>
      </c>
      <c r="D12" s="120" t="e">
        <f>VLOOKUP(B12,'пр.взв.'!B7:F38,3,FALSE)</f>
        <v>#N/A</v>
      </c>
      <c r="E12" s="120" t="e">
        <f>VLOOKUP(B12,'пр.взв.'!B7:G38,4,FALSE)</f>
        <v>#N/A</v>
      </c>
      <c r="F12" s="122"/>
      <c r="G12" s="122"/>
      <c r="H12" s="118"/>
      <c r="I12" s="118"/>
      <c r="J12" s="129"/>
      <c r="K12" s="166">
        <v>14</v>
      </c>
      <c r="L12" s="115" t="e">
        <f>VLOOKUP(K12,'пр.взв.'!B7:E38,2,FALSE)</f>
        <v>#N/A</v>
      </c>
      <c r="M12" s="120" t="e">
        <f>VLOOKUP(K12,'пр.взв.'!B7:F38,3,FALSE)</f>
        <v>#N/A</v>
      </c>
      <c r="N12" s="120" t="e">
        <f>VLOOKUP(K12,'пр.взв.'!B7:G44,4,FALSE)</f>
        <v>#N/A</v>
      </c>
      <c r="O12" s="122"/>
      <c r="P12" s="122"/>
      <c r="Q12" s="118"/>
      <c r="R12" s="118"/>
    </row>
    <row r="13" spans="1:18" ht="12.75" customHeight="1" thickBot="1">
      <c r="A13" s="157"/>
      <c r="B13" s="169"/>
      <c r="C13" s="154"/>
      <c r="D13" s="165"/>
      <c r="E13" s="165"/>
      <c r="F13" s="161"/>
      <c r="G13" s="161"/>
      <c r="H13" s="162"/>
      <c r="I13" s="162"/>
      <c r="J13" s="150"/>
      <c r="K13" s="169"/>
      <c r="L13" s="154"/>
      <c r="M13" s="165"/>
      <c r="N13" s="165"/>
      <c r="O13" s="161"/>
      <c r="P13" s="161"/>
      <c r="Q13" s="162"/>
      <c r="R13" s="162"/>
    </row>
    <row r="14" spans="1:18" ht="12.75" customHeight="1">
      <c r="A14" s="155">
        <v>3</v>
      </c>
      <c r="B14" s="168">
        <v>3</v>
      </c>
      <c r="C14" s="133" t="e">
        <f>VLOOKUP(B14,'пр.взв.'!B7:E38,2,FALSE)</f>
        <v>#N/A</v>
      </c>
      <c r="D14" s="134" t="e">
        <f>VLOOKUP(B14,'пр.взв.'!B7:F38,3,FALSE)</f>
        <v>#N/A</v>
      </c>
      <c r="E14" s="134" t="e">
        <f>VLOOKUP(B14,'пр.взв.'!B7:G38,4,FALSE)</f>
        <v>#N/A</v>
      </c>
      <c r="F14" s="123"/>
      <c r="G14" s="125"/>
      <c r="H14" s="126"/>
      <c r="I14" s="119"/>
      <c r="J14" s="128">
        <v>7</v>
      </c>
      <c r="K14" s="168">
        <v>4</v>
      </c>
      <c r="L14" s="133" t="e">
        <f>VLOOKUP(K14,'пр.взв.'!B7:E38,2,FALSE)</f>
        <v>#N/A</v>
      </c>
      <c r="M14" s="134" t="e">
        <f>VLOOKUP(K14,'пр.взв.'!B7:F38,3,FALSE)</f>
        <v>#N/A</v>
      </c>
      <c r="N14" s="113" t="e">
        <f>VLOOKUP(K14,'пр.взв.'!B7:G46,4,FALSE)</f>
        <v>#N/A</v>
      </c>
      <c r="O14" s="123"/>
      <c r="P14" s="125"/>
      <c r="Q14" s="126"/>
      <c r="R14" s="119"/>
    </row>
    <row r="15" spans="1:18" ht="12.75" customHeight="1">
      <c r="A15" s="156"/>
      <c r="B15" s="166"/>
      <c r="C15" s="114"/>
      <c r="D15" s="121"/>
      <c r="E15" s="121"/>
      <c r="F15" s="121"/>
      <c r="G15" s="121"/>
      <c r="H15" s="127"/>
      <c r="I15" s="124"/>
      <c r="J15" s="129"/>
      <c r="K15" s="166"/>
      <c r="L15" s="114"/>
      <c r="M15" s="121"/>
      <c r="N15" s="121"/>
      <c r="O15" s="121"/>
      <c r="P15" s="121"/>
      <c r="Q15" s="127"/>
      <c r="R15" s="124"/>
    </row>
    <row r="16" spans="1:18" ht="12.75" customHeight="1">
      <c r="A16" s="156"/>
      <c r="B16" s="166">
        <v>11</v>
      </c>
      <c r="C16" s="115" t="e">
        <f>VLOOKUP(B16,'пр.взв.'!B15:E30,2,FALSE)</f>
        <v>#N/A</v>
      </c>
      <c r="D16" s="120" t="e">
        <f>VLOOKUP(B16,'пр.взв.'!B15:F30,3,FALSE)</f>
        <v>#N/A</v>
      </c>
      <c r="E16" s="120" t="e">
        <f>VLOOKUP(B16,'пр.взв.'!B15:G30,4,FALSE)</f>
        <v>#N/A</v>
      </c>
      <c r="F16" s="122"/>
      <c r="G16" s="122"/>
      <c r="H16" s="118"/>
      <c r="I16" s="118"/>
      <c r="J16" s="129"/>
      <c r="K16" s="166">
        <v>12</v>
      </c>
      <c r="L16" s="115" t="e">
        <f>VLOOKUP(K16,'пр.взв.'!B7:E38,2,FALSE)</f>
        <v>#N/A</v>
      </c>
      <c r="M16" s="120" t="e">
        <f>VLOOKUP(K16,'пр.взв.'!B7:F38,3,FALSE)</f>
        <v>#N/A</v>
      </c>
      <c r="N16" s="120" t="e">
        <f>VLOOKUP(K16,'пр.взв.'!B7:G48,4,FALSE)</f>
        <v>#N/A</v>
      </c>
      <c r="O16" s="122"/>
      <c r="P16" s="122"/>
      <c r="Q16" s="118"/>
      <c r="R16" s="118"/>
    </row>
    <row r="17" spans="1:18" ht="13.5" customHeight="1" thickBot="1">
      <c r="A17" s="157"/>
      <c r="B17" s="169"/>
      <c r="C17" s="154"/>
      <c r="D17" s="165"/>
      <c r="E17" s="165"/>
      <c r="F17" s="161"/>
      <c r="G17" s="161"/>
      <c r="H17" s="162"/>
      <c r="I17" s="162"/>
      <c r="J17" s="150"/>
      <c r="K17" s="169"/>
      <c r="L17" s="154"/>
      <c r="M17" s="165"/>
      <c r="N17" s="165"/>
      <c r="O17" s="161"/>
      <c r="P17" s="161"/>
      <c r="Q17" s="162"/>
      <c r="R17" s="162"/>
    </row>
    <row r="18" spans="1:18" ht="12.75" customHeight="1">
      <c r="A18" s="155">
        <v>4</v>
      </c>
      <c r="B18" s="168">
        <v>7</v>
      </c>
      <c r="C18" s="133" t="e">
        <f>VLOOKUP(B18,'пр.взв.'!B15:E30,2,FALSE)</f>
        <v>#N/A</v>
      </c>
      <c r="D18" s="134" t="e">
        <f>VLOOKUP(B18,'пр.взв.'!B15:F30,3,FALSE)</f>
        <v>#N/A</v>
      </c>
      <c r="E18" s="134" t="e">
        <f>VLOOKUP(B18,'пр.взв.'!B15:G30,4,FALSE)</f>
        <v>#N/A</v>
      </c>
      <c r="F18" s="121"/>
      <c r="G18" s="167"/>
      <c r="H18" s="127"/>
      <c r="I18" s="120"/>
      <c r="J18" s="128">
        <v>8</v>
      </c>
      <c r="K18" s="168">
        <v>8</v>
      </c>
      <c r="L18" s="133" t="e">
        <f>VLOOKUP(K18,'пр.взв.'!B7:E38,2,FALSE)</f>
        <v>#N/A</v>
      </c>
      <c r="M18" s="134" t="e">
        <f>VLOOKUP(K18,'пр.взв.'!B7:F38,3,FALSE)</f>
        <v>#N/A</v>
      </c>
      <c r="N18" s="113" t="e">
        <f>VLOOKUP(K18,'пр.взв.'!B7:G50,4,FALSE)</f>
        <v>#N/A</v>
      </c>
      <c r="O18" s="121"/>
      <c r="P18" s="167"/>
      <c r="Q18" s="127"/>
      <c r="R18" s="120"/>
    </row>
    <row r="19" spans="1:18" ht="12.75" customHeight="1">
      <c r="A19" s="156"/>
      <c r="B19" s="166"/>
      <c r="C19" s="114"/>
      <c r="D19" s="121"/>
      <c r="E19" s="121"/>
      <c r="F19" s="121"/>
      <c r="G19" s="121"/>
      <c r="H19" s="127"/>
      <c r="I19" s="124"/>
      <c r="J19" s="129"/>
      <c r="K19" s="166"/>
      <c r="L19" s="114"/>
      <c r="M19" s="121"/>
      <c r="N19" s="121"/>
      <c r="O19" s="121"/>
      <c r="P19" s="121"/>
      <c r="Q19" s="127"/>
      <c r="R19" s="124"/>
    </row>
    <row r="20" spans="1:18" ht="12.75" customHeight="1">
      <c r="A20" s="156"/>
      <c r="B20" s="166">
        <v>15</v>
      </c>
      <c r="C20" s="115" t="e">
        <f>VLOOKUP(B20,'пр.взв.'!B7:E38,2,FALSE)</f>
        <v>#N/A</v>
      </c>
      <c r="D20" s="120" t="e">
        <f>VLOOKUP(B20,'пр.взв.'!B7:F38,3,FALSE)</f>
        <v>#N/A</v>
      </c>
      <c r="E20" s="120" t="e">
        <f>VLOOKUP(B20,'пр.взв.'!B7:G38,4,FALSE)</f>
        <v>#N/A</v>
      </c>
      <c r="F20" s="122"/>
      <c r="G20" s="122"/>
      <c r="H20" s="118"/>
      <c r="I20" s="118"/>
      <c r="J20" s="129"/>
      <c r="K20" s="166">
        <v>16</v>
      </c>
      <c r="L20" s="115" t="e">
        <f>VLOOKUP(K20,'пр.взв.'!B7:E38,2,FALSE)</f>
        <v>#N/A</v>
      </c>
      <c r="M20" s="120" t="e">
        <f>VLOOKUP(K20,'пр.взв.'!B7:F38,3,FALSE)</f>
        <v>#N/A</v>
      </c>
      <c r="N20" s="120" t="e">
        <f>VLOOKUP(K20,'пр.взв.'!B7:G52,4,FALSE)</f>
        <v>#N/A</v>
      </c>
      <c r="O20" s="122"/>
      <c r="P20" s="122"/>
      <c r="Q20" s="118"/>
      <c r="R20" s="118"/>
    </row>
    <row r="21" spans="1:18" ht="12.75" customHeight="1">
      <c r="A21" s="158"/>
      <c r="B21" s="166"/>
      <c r="C21" s="114"/>
      <c r="D21" s="121"/>
      <c r="E21" s="121"/>
      <c r="F21" s="123"/>
      <c r="G21" s="123"/>
      <c r="H21" s="119"/>
      <c r="I21" s="119"/>
      <c r="J21" s="130"/>
      <c r="K21" s="166"/>
      <c r="L21" s="114"/>
      <c r="M21" s="121"/>
      <c r="N21" s="121"/>
      <c r="O21" s="123"/>
      <c r="P21" s="123"/>
      <c r="Q21" s="119"/>
      <c r="R21" s="119"/>
    </row>
    <row r="23" spans="2:18" ht="16.5" thickBot="1">
      <c r="B23" s="87" t="s">
        <v>23</v>
      </c>
      <c r="C23" s="88" t="s">
        <v>35</v>
      </c>
      <c r="D23" s="89" t="s">
        <v>29</v>
      </c>
      <c r="E23" s="90"/>
      <c r="F23" s="87"/>
      <c r="G23" s="90"/>
      <c r="H23" s="90"/>
      <c r="I23" s="90"/>
      <c r="K23" s="87" t="s">
        <v>30</v>
      </c>
      <c r="L23" s="88" t="s">
        <v>35</v>
      </c>
      <c r="M23" s="89" t="s">
        <v>29</v>
      </c>
      <c r="N23" s="90"/>
      <c r="O23" s="87"/>
      <c r="P23" s="90"/>
      <c r="Q23" s="90"/>
      <c r="R23" s="90"/>
    </row>
    <row r="24" spans="1:18" ht="12.75" customHeight="1">
      <c r="A24" s="137" t="s">
        <v>32</v>
      </c>
      <c r="B24" s="152" t="s">
        <v>4</v>
      </c>
      <c r="C24" s="143" t="s">
        <v>5</v>
      </c>
      <c r="D24" s="143" t="s">
        <v>6</v>
      </c>
      <c r="E24" s="143" t="s">
        <v>15</v>
      </c>
      <c r="F24" s="139" t="s">
        <v>16</v>
      </c>
      <c r="G24" s="144" t="s">
        <v>18</v>
      </c>
      <c r="H24" s="146" t="s">
        <v>19</v>
      </c>
      <c r="I24" s="135" t="s">
        <v>17</v>
      </c>
      <c r="J24" s="137" t="s">
        <v>32</v>
      </c>
      <c r="K24" s="152" t="s">
        <v>4</v>
      </c>
      <c r="L24" s="143" t="s">
        <v>5</v>
      </c>
      <c r="M24" s="143" t="s">
        <v>6</v>
      </c>
      <c r="N24" s="143" t="s">
        <v>15</v>
      </c>
      <c r="O24" s="139" t="s">
        <v>16</v>
      </c>
      <c r="P24" s="144" t="s">
        <v>18</v>
      </c>
      <c r="Q24" s="146" t="s">
        <v>19</v>
      </c>
      <c r="R24" s="135" t="s">
        <v>17</v>
      </c>
    </row>
    <row r="25" spans="1:18" ht="13.5" customHeight="1" thickBot="1">
      <c r="A25" s="138"/>
      <c r="B25" s="153" t="s">
        <v>4</v>
      </c>
      <c r="C25" s="140" t="s">
        <v>5</v>
      </c>
      <c r="D25" s="140" t="s">
        <v>6</v>
      </c>
      <c r="E25" s="140" t="s">
        <v>15</v>
      </c>
      <c r="F25" s="140" t="s">
        <v>16</v>
      </c>
      <c r="G25" s="145"/>
      <c r="H25" s="147"/>
      <c r="I25" s="136" t="s">
        <v>17</v>
      </c>
      <c r="J25" s="138"/>
      <c r="K25" s="153" t="s">
        <v>4</v>
      </c>
      <c r="L25" s="140" t="s">
        <v>5</v>
      </c>
      <c r="M25" s="140" t="s">
        <v>6</v>
      </c>
      <c r="N25" s="140" t="s">
        <v>15</v>
      </c>
      <c r="O25" s="140" t="s">
        <v>16</v>
      </c>
      <c r="P25" s="145"/>
      <c r="Q25" s="147"/>
      <c r="R25" s="136" t="s">
        <v>17</v>
      </c>
    </row>
    <row r="26" spans="1:18" ht="12.75" customHeight="1">
      <c r="A26" s="128">
        <v>1</v>
      </c>
      <c r="B26" s="131"/>
      <c r="C26" s="133" t="e">
        <f>VLOOKUP(B26,'пр.взв.'!B7:E38,2,FALSE)</f>
        <v>#N/A</v>
      </c>
      <c r="D26" s="134" t="e">
        <f>VLOOKUP(B26,'пр.взв.'!B7:F50,3,FALSE)</f>
        <v>#N/A</v>
      </c>
      <c r="E26" s="134" t="e">
        <f>VLOOKUP(B26,'пр.взв.'!B7:G50,4,FALSE)</f>
        <v>#N/A</v>
      </c>
      <c r="F26" s="123"/>
      <c r="G26" s="125"/>
      <c r="H26" s="126"/>
      <c r="I26" s="119"/>
      <c r="J26" s="128">
        <v>3</v>
      </c>
      <c r="K26" s="131"/>
      <c r="L26" s="133" t="e">
        <f>VLOOKUP(K26,'пр.взв.'!B7:E50,2,FALSE)</f>
        <v>#N/A</v>
      </c>
      <c r="M26" s="134" t="e">
        <f>VLOOKUP(K26,'пр.взв.'!B7:F50,3,FALSE)</f>
        <v>#N/A</v>
      </c>
      <c r="N26" s="113" t="e">
        <f>VLOOKUP(K26,'пр.взв.'!B7:G58,4,FALSE)</f>
        <v>#N/A</v>
      </c>
      <c r="O26" s="123"/>
      <c r="P26" s="125"/>
      <c r="Q26" s="126"/>
      <c r="R26" s="119"/>
    </row>
    <row r="27" spans="1:18" ht="12.75" customHeight="1">
      <c r="A27" s="129"/>
      <c r="B27" s="132"/>
      <c r="C27" s="114"/>
      <c r="D27" s="121"/>
      <c r="E27" s="121"/>
      <c r="F27" s="121"/>
      <c r="G27" s="121"/>
      <c r="H27" s="127"/>
      <c r="I27" s="124"/>
      <c r="J27" s="129"/>
      <c r="K27" s="132"/>
      <c r="L27" s="114"/>
      <c r="M27" s="121"/>
      <c r="N27" s="121"/>
      <c r="O27" s="121"/>
      <c r="P27" s="121"/>
      <c r="Q27" s="127"/>
      <c r="R27" s="124"/>
    </row>
    <row r="28" spans="1:18" ht="12.75" customHeight="1">
      <c r="A28" s="129"/>
      <c r="B28" s="116"/>
      <c r="C28" s="115" t="e">
        <f>VLOOKUP(B28,'пр.взв.'!B7:E38,2,FALSE)</f>
        <v>#N/A</v>
      </c>
      <c r="D28" s="120" t="e">
        <f>VLOOKUP(B28,'пр.взв.'!B7:F42,3,FALSE)</f>
        <v>#N/A</v>
      </c>
      <c r="E28" s="120" t="e">
        <f>VLOOKUP(B28,'пр.взв.'!B7:G42,4,FALSE)</f>
        <v>#N/A</v>
      </c>
      <c r="F28" s="122"/>
      <c r="G28" s="122"/>
      <c r="H28" s="118"/>
      <c r="I28" s="118"/>
      <c r="J28" s="129"/>
      <c r="K28" s="116"/>
      <c r="L28" s="115" t="e">
        <f>VLOOKUP(K28,'пр.взв.'!B7:E50,2,FALSE)</f>
        <v>#N/A</v>
      </c>
      <c r="M28" s="120" t="e">
        <f>VLOOKUP(K28,'пр.взв.'!B7:F50,3,FALSE)</f>
        <v>#N/A</v>
      </c>
      <c r="N28" s="120" t="e">
        <f>VLOOKUP(K28,'пр.взв.'!B7:G60,4,FALSE)</f>
        <v>#N/A</v>
      </c>
      <c r="O28" s="122"/>
      <c r="P28" s="122"/>
      <c r="Q28" s="118"/>
      <c r="R28" s="118"/>
    </row>
    <row r="29" spans="1:18" ht="13.5" customHeight="1" thickBot="1">
      <c r="A29" s="150"/>
      <c r="B29" s="151"/>
      <c r="C29" s="154"/>
      <c r="D29" s="165"/>
      <c r="E29" s="165"/>
      <c r="F29" s="161"/>
      <c r="G29" s="161"/>
      <c r="H29" s="162"/>
      <c r="I29" s="162"/>
      <c r="J29" s="150"/>
      <c r="K29" s="151"/>
      <c r="L29" s="154"/>
      <c r="M29" s="165"/>
      <c r="N29" s="165"/>
      <c r="O29" s="161"/>
      <c r="P29" s="161"/>
      <c r="Q29" s="162"/>
      <c r="R29" s="162"/>
    </row>
    <row r="30" spans="1:18" ht="12.75" customHeight="1">
      <c r="A30" s="128">
        <v>2</v>
      </c>
      <c r="B30" s="141"/>
      <c r="C30" s="133" t="e">
        <f>VLOOKUP(B30,'пр.взв.'!B7:E38,2,FALSE)</f>
        <v>#N/A</v>
      </c>
      <c r="D30" s="134" t="e">
        <f>VLOOKUP(B30,'пр.взв.'!B7:F42,3,FALSE)</f>
        <v>#N/A</v>
      </c>
      <c r="E30" s="134" t="e">
        <f>VLOOKUP(B30,'пр.взв.'!B7:G42,4,FALSE)</f>
        <v>#N/A</v>
      </c>
      <c r="F30" s="160"/>
      <c r="G30" s="163"/>
      <c r="H30" s="164"/>
      <c r="I30" s="113"/>
      <c r="J30" s="128">
        <v>4</v>
      </c>
      <c r="K30" s="141"/>
      <c r="L30" s="133" t="e">
        <f>VLOOKUP(K30,'пр.взв.'!B7:E50,2,FALSE)</f>
        <v>#N/A</v>
      </c>
      <c r="M30" s="134" t="e">
        <f>VLOOKUP(K30,'пр.взв.'!B7:F50,3,FALSE)</f>
        <v>#N/A</v>
      </c>
      <c r="N30" s="113" t="e">
        <f>VLOOKUP(K30,'пр.взв.'!B7:G62,4,FALSE)</f>
        <v>#N/A</v>
      </c>
      <c r="O30" s="160"/>
      <c r="P30" s="163"/>
      <c r="Q30" s="164"/>
      <c r="R30" s="113"/>
    </row>
    <row r="31" spans="1:18" ht="12.75" customHeight="1">
      <c r="A31" s="129"/>
      <c r="B31" s="159"/>
      <c r="C31" s="114"/>
      <c r="D31" s="121"/>
      <c r="E31" s="121"/>
      <c r="F31" s="121"/>
      <c r="G31" s="121"/>
      <c r="H31" s="127"/>
      <c r="I31" s="124"/>
      <c r="J31" s="129"/>
      <c r="K31" s="159"/>
      <c r="L31" s="114"/>
      <c r="M31" s="121"/>
      <c r="N31" s="121"/>
      <c r="O31" s="121"/>
      <c r="P31" s="121"/>
      <c r="Q31" s="127"/>
      <c r="R31" s="124"/>
    </row>
    <row r="32" spans="1:18" ht="12.75" customHeight="1">
      <c r="A32" s="129"/>
      <c r="B32" s="116"/>
      <c r="C32" s="115" t="e">
        <f>VLOOKUP(B32,'пр.взв.'!B7:E38,2,FALSE)</f>
        <v>#N/A</v>
      </c>
      <c r="D32" s="120" t="e">
        <f>VLOOKUP(B32,'пр.взв.'!B7:F50,3,FALSE)</f>
        <v>#N/A</v>
      </c>
      <c r="E32" s="120" t="e">
        <f>VLOOKUP(B32,'пр.взв.'!B7:G50,4,FALSE)</f>
        <v>#N/A</v>
      </c>
      <c r="F32" s="122"/>
      <c r="G32" s="122"/>
      <c r="H32" s="118"/>
      <c r="I32" s="118"/>
      <c r="J32" s="129"/>
      <c r="K32" s="116"/>
      <c r="L32" s="115" t="e">
        <f>VLOOKUP(K32,'пр.взв.'!B7:E50,2,FALSE)</f>
        <v>#N/A</v>
      </c>
      <c r="M32" s="120" t="e">
        <f>VLOOKUP(K32,'пр.взв.'!B7:F50,3,FALSE)</f>
        <v>#N/A</v>
      </c>
      <c r="N32" s="120" t="e">
        <f>VLOOKUP(K32,'пр.взв.'!B7:G64,4,FALSE)</f>
        <v>#N/A</v>
      </c>
      <c r="O32" s="122"/>
      <c r="P32" s="122"/>
      <c r="Q32" s="118"/>
      <c r="R32" s="118"/>
    </row>
    <row r="33" spans="1:18" ht="12.75" customHeight="1">
      <c r="A33" s="130"/>
      <c r="B33" s="117"/>
      <c r="C33" s="114"/>
      <c r="D33" s="121"/>
      <c r="E33" s="121"/>
      <c r="F33" s="123"/>
      <c r="G33" s="123"/>
      <c r="H33" s="119"/>
      <c r="I33" s="119"/>
      <c r="J33" s="130"/>
      <c r="K33" s="117"/>
      <c r="L33" s="114"/>
      <c r="M33" s="121"/>
      <c r="N33" s="121"/>
      <c r="O33" s="123"/>
      <c r="P33" s="123"/>
      <c r="Q33" s="119"/>
      <c r="R33" s="119"/>
    </row>
    <row r="35" spans="3:18" ht="15">
      <c r="C35" s="149" t="s">
        <v>34</v>
      </c>
      <c r="D35" s="149"/>
      <c r="E35" s="149"/>
      <c r="F35" s="149"/>
      <c r="G35" s="149"/>
      <c r="H35" s="149"/>
      <c r="I35" s="149"/>
      <c r="L35" s="149" t="s">
        <v>34</v>
      </c>
      <c r="M35" s="149"/>
      <c r="N35" s="149"/>
      <c r="O35" s="149"/>
      <c r="P35" s="149"/>
      <c r="Q35" s="149"/>
      <c r="R35" s="149"/>
    </row>
    <row r="36" spans="2:18" ht="16.5" thickBot="1">
      <c r="B36" s="87" t="s">
        <v>23</v>
      </c>
      <c r="C36" s="91"/>
      <c r="D36" s="91"/>
      <c r="E36" s="91"/>
      <c r="F36" s="91"/>
      <c r="G36" s="91"/>
      <c r="H36" s="91"/>
      <c r="I36" s="91"/>
      <c r="K36" s="87" t="s">
        <v>30</v>
      </c>
      <c r="L36" s="91"/>
      <c r="M36" s="91"/>
      <c r="N36" s="91"/>
      <c r="O36" s="91"/>
      <c r="P36" s="91"/>
      <c r="Q36" s="91"/>
      <c r="R36" s="91"/>
    </row>
    <row r="37" spans="1:18" ht="12.75" customHeight="1">
      <c r="A37" s="137" t="s">
        <v>32</v>
      </c>
      <c r="B37" s="141" t="s">
        <v>4</v>
      </c>
      <c r="C37" s="143" t="s">
        <v>5</v>
      </c>
      <c r="D37" s="143" t="s">
        <v>6</v>
      </c>
      <c r="E37" s="143" t="s">
        <v>15</v>
      </c>
      <c r="F37" s="139" t="s">
        <v>16</v>
      </c>
      <c r="G37" s="144" t="s">
        <v>18</v>
      </c>
      <c r="H37" s="146" t="s">
        <v>19</v>
      </c>
      <c r="I37" s="135" t="s">
        <v>17</v>
      </c>
      <c r="J37" s="137" t="s">
        <v>32</v>
      </c>
      <c r="K37" s="141" t="s">
        <v>4</v>
      </c>
      <c r="L37" s="143" t="s">
        <v>5</v>
      </c>
      <c r="M37" s="143" t="s">
        <v>6</v>
      </c>
      <c r="N37" s="143" t="s">
        <v>15</v>
      </c>
      <c r="O37" s="139" t="s">
        <v>16</v>
      </c>
      <c r="P37" s="144" t="s">
        <v>18</v>
      </c>
      <c r="Q37" s="146" t="s">
        <v>19</v>
      </c>
      <c r="R37" s="135" t="s">
        <v>17</v>
      </c>
    </row>
    <row r="38" spans="1:18" ht="13.5" customHeight="1" thickBot="1">
      <c r="A38" s="138"/>
      <c r="B38" s="142" t="s">
        <v>4</v>
      </c>
      <c r="C38" s="140" t="s">
        <v>5</v>
      </c>
      <c r="D38" s="140" t="s">
        <v>6</v>
      </c>
      <c r="E38" s="140" t="s">
        <v>15</v>
      </c>
      <c r="F38" s="140" t="s">
        <v>16</v>
      </c>
      <c r="G38" s="145"/>
      <c r="H38" s="147"/>
      <c r="I38" s="136" t="s">
        <v>17</v>
      </c>
      <c r="J38" s="138"/>
      <c r="K38" s="142" t="s">
        <v>4</v>
      </c>
      <c r="L38" s="140" t="s">
        <v>5</v>
      </c>
      <c r="M38" s="140" t="s">
        <v>6</v>
      </c>
      <c r="N38" s="140" t="s">
        <v>15</v>
      </c>
      <c r="O38" s="140" t="s">
        <v>16</v>
      </c>
      <c r="P38" s="145"/>
      <c r="Q38" s="147"/>
      <c r="R38" s="136" t="s">
        <v>17</v>
      </c>
    </row>
    <row r="39" spans="1:18" ht="12.75" customHeight="1">
      <c r="A39" s="128">
        <v>1</v>
      </c>
      <c r="B39" s="131"/>
      <c r="C39" s="133" t="e">
        <f>VLOOKUP(B39,'пр.взв.'!B7:E38,2,FALSE)</f>
        <v>#N/A</v>
      </c>
      <c r="D39" s="134" t="e">
        <f>VLOOKUP(B39,'пр.взв.'!B7:F51,3,FALSE)</f>
        <v>#N/A</v>
      </c>
      <c r="E39" s="134" t="e">
        <f>VLOOKUP(B39,'пр.взв.'!B7:G51,4,FALSE)</f>
        <v>#N/A</v>
      </c>
      <c r="F39" s="123"/>
      <c r="G39" s="125"/>
      <c r="H39" s="126"/>
      <c r="I39" s="119"/>
      <c r="J39" s="128">
        <v>2</v>
      </c>
      <c r="K39" s="131"/>
      <c r="L39" s="133" t="e">
        <f>VLOOKUP(K39,'пр.взв.'!B7:E38,2,FALSE)</f>
        <v>#N/A</v>
      </c>
      <c r="M39" s="134" t="e">
        <f>VLOOKUP(K39,'пр.взв.'!B7:F59,3,FALSE)</f>
        <v>#N/A</v>
      </c>
      <c r="N39" s="113" t="e">
        <f>VLOOKUP(K39,'пр.взв.'!B7:G71,4,FALSE)</f>
        <v>#N/A</v>
      </c>
      <c r="O39" s="123"/>
      <c r="P39" s="125"/>
      <c r="Q39" s="126"/>
      <c r="R39" s="119"/>
    </row>
    <row r="40" spans="1:18" ht="12.75" customHeight="1">
      <c r="A40" s="129"/>
      <c r="B40" s="132"/>
      <c r="C40" s="114"/>
      <c r="D40" s="121"/>
      <c r="E40" s="121"/>
      <c r="F40" s="121"/>
      <c r="G40" s="121"/>
      <c r="H40" s="127"/>
      <c r="I40" s="124"/>
      <c r="J40" s="129"/>
      <c r="K40" s="132"/>
      <c r="L40" s="114"/>
      <c r="M40" s="121"/>
      <c r="N40" s="121"/>
      <c r="O40" s="121"/>
      <c r="P40" s="121"/>
      <c r="Q40" s="127"/>
      <c r="R40" s="124"/>
    </row>
    <row r="41" spans="1:18" ht="12.75" customHeight="1">
      <c r="A41" s="129"/>
      <c r="B41" s="116"/>
      <c r="C41" s="115" t="e">
        <f>VLOOKUP(B41,'пр.взв.'!B7:E38,2,FALSE)</f>
        <v>#N/A</v>
      </c>
      <c r="D41" s="120" t="e">
        <f>VLOOKUP(B41,'пр.взв.'!B7:F59,3,FALSE)</f>
        <v>#N/A</v>
      </c>
      <c r="E41" s="120" t="e">
        <f>VLOOKUP(B41,'пр.взв.'!B7:G59,4,FALSE)</f>
        <v>#N/A</v>
      </c>
      <c r="F41" s="122"/>
      <c r="G41" s="122"/>
      <c r="H41" s="118"/>
      <c r="I41" s="118"/>
      <c r="J41" s="129"/>
      <c r="K41" s="116"/>
      <c r="L41" s="115" t="e">
        <f>VLOOKUP(K41,'пр.взв.'!B7:E38,2,FALSE)</f>
        <v>#N/A</v>
      </c>
      <c r="M41" s="120" t="e">
        <f>VLOOKUP(K41,'пр.взв.'!B7:F59,3,FALSE)</f>
        <v>#N/A</v>
      </c>
      <c r="N41" s="120" t="e">
        <f>VLOOKUP(K41,'пр.взв.'!B7:G73,4,FALSE)</f>
        <v>#N/A</v>
      </c>
      <c r="O41" s="122"/>
      <c r="P41" s="122"/>
      <c r="Q41" s="118"/>
      <c r="R41" s="118"/>
    </row>
    <row r="42" spans="1:18" ht="12.75" customHeight="1">
      <c r="A42" s="130"/>
      <c r="B42" s="117"/>
      <c r="C42" s="114"/>
      <c r="D42" s="121"/>
      <c r="E42" s="121"/>
      <c r="F42" s="123"/>
      <c r="G42" s="123"/>
      <c r="H42" s="119"/>
      <c r="I42" s="119"/>
      <c r="J42" s="130"/>
      <c r="K42" s="117"/>
      <c r="L42" s="114"/>
      <c r="M42" s="121"/>
      <c r="N42" s="121"/>
      <c r="O42" s="123"/>
      <c r="P42" s="123"/>
      <c r="Q42" s="119"/>
      <c r="R42" s="119"/>
    </row>
    <row r="45" spans="1:18" ht="15">
      <c r="A45" s="148" t="s">
        <v>33</v>
      </c>
      <c r="B45" s="148"/>
      <c r="C45" s="148"/>
      <c r="D45" s="148"/>
      <c r="E45" s="148"/>
      <c r="F45" s="148"/>
      <c r="G45" s="148"/>
      <c r="H45" s="148"/>
      <c r="I45" s="148"/>
      <c r="J45" s="148" t="s">
        <v>33</v>
      </c>
      <c r="K45" s="148"/>
      <c r="L45" s="148"/>
      <c r="M45" s="148"/>
      <c r="N45" s="148"/>
      <c r="O45" s="148"/>
      <c r="P45" s="148"/>
      <c r="Q45" s="148"/>
      <c r="R45" s="148"/>
    </row>
    <row r="46" spans="2:18" ht="16.5" thickBot="1">
      <c r="B46" s="87" t="s">
        <v>23</v>
      </c>
      <c r="C46" s="91"/>
      <c r="D46" s="91"/>
      <c r="E46" s="91"/>
      <c r="F46" s="91"/>
      <c r="G46" s="91"/>
      <c r="H46" s="91"/>
      <c r="I46" s="91"/>
      <c r="K46" s="87" t="s">
        <v>30</v>
      </c>
      <c r="L46" s="91"/>
      <c r="M46" s="91"/>
      <c r="N46" s="91"/>
      <c r="O46" s="91"/>
      <c r="P46" s="91"/>
      <c r="Q46" s="91"/>
      <c r="R46" s="91"/>
    </row>
    <row r="47" spans="1:18" ht="12.75">
      <c r="A47" s="137" t="s">
        <v>32</v>
      </c>
      <c r="B47" s="141" t="s">
        <v>4</v>
      </c>
      <c r="C47" s="143" t="s">
        <v>5</v>
      </c>
      <c r="D47" s="143" t="s">
        <v>6</v>
      </c>
      <c r="E47" s="143" t="s">
        <v>15</v>
      </c>
      <c r="F47" s="139" t="s">
        <v>16</v>
      </c>
      <c r="G47" s="144" t="s">
        <v>18</v>
      </c>
      <c r="H47" s="146" t="s">
        <v>19</v>
      </c>
      <c r="I47" s="135" t="s">
        <v>17</v>
      </c>
      <c r="J47" s="137" t="s">
        <v>32</v>
      </c>
      <c r="K47" s="141" t="s">
        <v>4</v>
      </c>
      <c r="L47" s="143" t="s">
        <v>5</v>
      </c>
      <c r="M47" s="143" t="s">
        <v>6</v>
      </c>
      <c r="N47" s="143" t="s">
        <v>15</v>
      </c>
      <c r="O47" s="139" t="s">
        <v>16</v>
      </c>
      <c r="P47" s="144" t="s">
        <v>18</v>
      </c>
      <c r="Q47" s="146" t="s">
        <v>19</v>
      </c>
      <c r="R47" s="135" t="s">
        <v>17</v>
      </c>
    </row>
    <row r="48" spans="1:18" ht="13.5" thickBot="1">
      <c r="A48" s="138"/>
      <c r="B48" s="142" t="s">
        <v>4</v>
      </c>
      <c r="C48" s="140" t="s">
        <v>5</v>
      </c>
      <c r="D48" s="140" t="s">
        <v>6</v>
      </c>
      <c r="E48" s="140" t="s">
        <v>15</v>
      </c>
      <c r="F48" s="140" t="s">
        <v>16</v>
      </c>
      <c r="G48" s="145"/>
      <c r="H48" s="147"/>
      <c r="I48" s="136" t="s">
        <v>17</v>
      </c>
      <c r="J48" s="138"/>
      <c r="K48" s="142" t="s">
        <v>4</v>
      </c>
      <c r="L48" s="140" t="s">
        <v>5</v>
      </c>
      <c r="M48" s="140" t="s">
        <v>6</v>
      </c>
      <c r="N48" s="140" t="s">
        <v>15</v>
      </c>
      <c r="O48" s="140" t="s">
        <v>16</v>
      </c>
      <c r="P48" s="145"/>
      <c r="Q48" s="147"/>
      <c r="R48" s="136" t="s">
        <v>17</v>
      </c>
    </row>
    <row r="49" spans="1:18" ht="12.75">
      <c r="A49" s="128">
        <v>1</v>
      </c>
      <c r="B49" s="131"/>
      <c r="C49" s="133" t="e">
        <f>VLOOKUP(B49,'пр.взв.'!B7:E38,2,FALSE)</f>
        <v>#N/A</v>
      </c>
      <c r="D49" s="134" t="e">
        <f>VLOOKUP(B49,'пр.взв.'!B7:F61,3,FALSE)</f>
        <v>#N/A</v>
      </c>
      <c r="E49" s="134" t="e">
        <f>VLOOKUP(B49,'пр.взв.'!B7:G61,4,FALSE)</f>
        <v>#N/A</v>
      </c>
      <c r="F49" s="123"/>
      <c r="G49" s="125"/>
      <c r="H49" s="126"/>
      <c r="I49" s="119"/>
      <c r="J49" s="128">
        <v>2</v>
      </c>
      <c r="K49" s="131"/>
      <c r="L49" s="133" t="e">
        <f>VLOOKUP(K49,'пр.взв.'!B7:E38,2,FALSE)</f>
        <v>#N/A</v>
      </c>
      <c r="M49" s="134" t="e">
        <f>VLOOKUP(K49,'пр.взв.'!B7:F69,3,FALSE)</f>
        <v>#N/A</v>
      </c>
      <c r="N49" s="113" t="e">
        <f>VLOOKUP(K49,'пр.взв.'!B7:G81,4,FALSE)</f>
        <v>#N/A</v>
      </c>
      <c r="O49" s="123"/>
      <c r="P49" s="125"/>
      <c r="Q49" s="126"/>
      <c r="R49" s="119"/>
    </row>
    <row r="50" spans="1:18" ht="12.75">
      <c r="A50" s="129"/>
      <c r="B50" s="132"/>
      <c r="C50" s="114"/>
      <c r="D50" s="121"/>
      <c r="E50" s="121"/>
      <c r="F50" s="121"/>
      <c r="G50" s="121"/>
      <c r="H50" s="127"/>
      <c r="I50" s="124"/>
      <c r="J50" s="129"/>
      <c r="K50" s="132"/>
      <c r="L50" s="114"/>
      <c r="M50" s="121"/>
      <c r="N50" s="121"/>
      <c r="O50" s="121"/>
      <c r="P50" s="121"/>
      <c r="Q50" s="127"/>
      <c r="R50" s="124"/>
    </row>
    <row r="51" spans="1:18" ht="12.75">
      <c r="A51" s="129"/>
      <c r="B51" s="116"/>
      <c r="C51" s="115" t="e">
        <f>VLOOKUP(B51,'пр.взв.'!B7:E38,2,FALSE)</f>
        <v>#N/A</v>
      </c>
      <c r="D51" s="120" t="e">
        <f>VLOOKUP(B51,'пр.взв.'!B7:F69,3,FALSE)</f>
        <v>#N/A</v>
      </c>
      <c r="E51" s="120" t="e">
        <f>VLOOKUP(B51,'пр.взв.'!B7:G69,4,FALSE)</f>
        <v>#N/A</v>
      </c>
      <c r="F51" s="122"/>
      <c r="G51" s="122"/>
      <c r="H51" s="118"/>
      <c r="I51" s="118"/>
      <c r="J51" s="129"/>
      <c r="K51" s="116"/>
      <c r="L51" s="115" t="e">
        <f>VLOOKUP(K51,'пр.взв.'!B7:E38,2,FALSE)</f>
        <v>#N/A</v>
      </c>
      <c r="M51" s="120" t="e">
        <f>VLOOKUP(K51,'пр.взв.'!B7:F69,3,FALSE)</f>
        <v>#N/A</v>
      </c>
      <c r="N51" s="120" t="e">
        <f>VLOOKUP(K51,'пр.взв.'!B7:G83,4,FALSE)</f>
        <v>#N/A</v>
      </c>
      <c r="O51" s="122"/>
      <c r="P51" s="122"/>
      <c r="Q51" s="118"/>
      <c r="R51" s="118"/>
    </row>
    <row r="52" spans="1:18" ht="12.75">
      <c r="A52" s="130"/>
      <c r="B52" s="117"/>
      <c r="C52" s="114"/>
      <c r="D52" s="121"/>
      <c r="E52" s="121"/>
      <c r="F52" s="123"/>
      <c r="G52" s="123"/>
      <c r="H52" s="119"/>
      <c r="I52" s="119"/>
      <c r="J52" s="130"/>
      <c r="K52" s="117"/>
      <c r="L52" s="114"/>
      <c r="M52" s="121"/>
      <c r="N52" s="121"/>
      <c r="O52" s="123"/>
      <c r="P52" s="123"/>
      <c r="Q52" s="119"/>
      <c r="R52" s="119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14"/>
  <sheetViews>
    <sheetView workbookViewId="0" topLeftCell="A1">
      <selection activeCell="C15" sqref="C15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78" t="s">
        <v>27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24.75" customHeight="1">
      <c r="A2" s="178" t="str">
        <f>HYPERLINK('[1]реквизиты'!$A$2)</f>
        <v>Europe Championship  Youth/1992-93/  on SAMBO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27.75" customHeight="1">
      <c r="A3" s="176" t="str">
        <f>HYPERLINK('пр.взв.'!A4)</f>
        <v>Weight category 50M  кg.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7.5" customHeight="1">
      <c r="A4" s="99"/>
      <c r="B4" s="100"/>
      <c r="C4" s="105"/>
      <c r="D4" s="101"/>
      <c r="E4" s="102"/>
      <c r="F4" s="102"/>
      <c r="G4" s="103"/>
      <c r="H4" s="103"/>
      <c r="I4" s="103"/>
      <c r="J4" s="103"/>
      <c r="K4" s="104"/>
    </row>
    <row r="5" spans="1:11" ht="22.5" customHeight="1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1" ht="24.75" customHeight="1" thickBot="1">
      <c r="A6" s="180" t="s">
        <v>26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ht="26.25" thickBot="1">
      <c r="A7" s="83" t="s">
        <v>13</v>
      </c>
      <c r="B7" s="75" t="s">
        <v>4</v>
      </c>
      <c r="C7" s="76" t="s">
        <v>14</v>
      </c>
      <c r="D7" s="75" t="s">
        <v>5</v>
      </c>
      <c r="E7" s="77" t="s">
        <v>6</v>
      </c>
      <c r="F7" s="72" t="s">
        <v>15</v>
      </c>
      <c r="G7" s="78" t="s">
        <v>16</v>
      </c>
      <c r="H7" s="78" t="s">
        <v>18</v>
      </c>
      <c r="I7" s="78" t="s">
        <v>19</v>
      </c>
      <c r="J7" s="76" t="s">
        <v>17</v>
      </c>
      <c r="K7" s="78" t="s">
        <v>20</v>
      </c>
    </row>
    <row r="8" spans="1:11" ht="19.5" customHeight="1">
      <c r="A8" s="181"/>
      <c r="B8" s="184">
        <v>7</v>
      </c>
      <c r="C8" s="186" t="s">
        <v>21</v>
      </c>
      <c r="D8" s="188" t="e">
        <f>VLOOKUP(B8,'пр.взв.'!B7:E38,2,FALSE)</f>
        <v>#N/A</v>
      </c>
      <c r="E8" s="190" t="e">
        <f>VLOOKUP(B8,'пр.взв.'!B7:E38,3,FALSE)</f>
        <v>#N/A</v>
      </c>
      <c r="F8" s="137" t="e">
        <f>VLOOKUP(B8,'пр.взв.'!B7:E38,4,FALSE)</f>
        <v>#N/A</v>
      </c>
      <c r="G8" s="192"/>
      <c r="H8" s="194"/>
      <c r="I8" s="192"/>
      <c r="J8" s="194"/>
      <c r="K8" s="79" t="s">
        <v>22</v>
      </c>
    </row>
    <row r="9" spans="1:11" ht="19.5" customHeight="1" thickBot="1">
      <c r="A9" s="182"/>
      <c r="B9" s="185"/>
      <c r="C9" s="187"/>
      <c r="D9" s="189"/>
      <c r="E9" s="191"/>
      <c r="F9" s="138"/>
      <c r="G9" s="193"/>
      <c r="H9" s="195"/>
      <c r="I9" s="193"/>
      <c r="J9" s="195"/>
      <c r="K9" s="80" t="s">
        <v>23</v>
      </c>
    </row>
    <row r="10" spans="1:11" ht="19.5" customHeight="1">
      <c r="A10" s="182"/>
      <c r="B10" s="184">
        <v>2</v>
      </c>
      <c r="C10" s="196" t="s">
        <v>24</v>
      </c>
      <c r="D10" s="188" t="e">
        <f>VLOOKUP(B10,'пр.взв.'!B7:E38,2,FALSE)</f>
        <v>#N/A</v>
      </c>
      <c r="E10" s="137" t="e">
        <f>VLOOKUP(B10,'пр.взв.'!B7:E38,3,FALSE)</f>
        <v>#N/A</v>
      </c>
      <c r="F10" s="190" t="e">
        <f>VLOOKUP(B10,'пр.взв.'!B7:E38,4,FALSE)</f>
        <v>#N/A</v>
      </c>
      <c r="G10" s="198"/>
      <c r="H10" s="194"/>
      <c r="I10" s="192"/>
      <c r="J10" s="194"/>
      <c r="K10" s="80" t="s">
        <v>25</v>
      </c>
    </row>
    <row r="11" spans="1:11" ht="19.5" customHeight="1" thickBot="1">
      <c r="A11" s="183"/>
      <c r="B11" s="185"/>
      <c r="C11" s="197"/>
      <c r="D11" s="189"/>
      <c r="E11" s="138"/>
      <c r="F11" s="191"/>
      <c r="G11" s="193"/>
      <c r="H11" s="195"/>
      <c r="I11" s="193"/>
      <c r="J11" s="195"/>
      <c r="K11" s="81"/>
    </row>
    <row r="12" ht="15.75" customHeight="1"/>
    <row r="13" spans="1:12" ht="12.75">
      <c r="A13" s="47" t="str">
        <f>HYPERLINK('[1]реквизиты'!$A$11)</f>
        <v>Chiaf referee</v>
      </c>
      <c r="B13" s="48"/>
      <c r="C13" s="48"/>
      <c r="D13" s="48"/>
      <c r="E13" s="3"/>
      <c r="F13" s="53" t="str">
        <f>HYPERLINK('[1]реквизиты'!$G$11)</f>
        <v>R. Baboyan</v>
      </c>
      <c r="G13" s="106" t="str">
        <f>HYPERLINK('[1]реквизиты'!$A$13)</f>
        <v>Chiaf secretary</v>
      </c>
      <c r="K13" s="49" t="str">
        <f>HYPERLINK('[1]реквизиты'!$G$13)</f>
        <v>A. Sheyko</v>
      </c>
      <c r="L13" s="49"/>
    </row>
    <row r="14" spans="1:12" ht="12.75">
      <c r="A14" s="48"/>
      <c r="B14" s="48"/>
      <c r="C14" s="48"/>
      <c r="D14" s="48"/>
      <c r="E14" s="3"/>
      <c r="F14" s="107" t="str">
        <f>HYPERLINK('[1]реквизиты'!$G$12)</f>
        <v>/RUS/</v>
      </c>
      <c r="G14" s="3"/>
      <c r="K14" s="51" t="str">
        <f>HYPERLINK('[1]реквизиты'!$G$14)</f>
        <v>/BLR/</v>
      </c>
      <c r="L14" s="3"/>
    </row>
    <row r="15" ht="27.75" customHeight="1"/>
  </sheetData>
  <mergeCells count="24"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6:K6"/>
    <mergeCell ref="A8:A11"/>
    <mergeCell ref="B8:B9"/>
    <mergeCell ref="C8:C9"/>
    <mergeCell ref="D8:D9"/>
    <mergeCell ref="E8:E9"/>
    <mergeCell ref="F8:F9"/>
    <mergeCell ref="G8:G9"/>
    <mergeCell ref="H8:H9"/>
    <mergeCell ref="I8:I9"/>
    <mergeCell ref="A5:K5"/>
    <mergeCell ref="A1:K1"/>
    <mergeCell ref="A2:K2"/>
    <mergeCell ref="A3:K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1">
      <selection activeCell="H3" sqref="H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01" t="s">
        <v>12</v>
      </c>
      <c r="B1" s="201"/>
      <c r="C1" s="201"/>
      <c r="D1" s="201"/>
      <c r="E1" s="201"/>
      <c r="F1" s="201"/>
    </row>
    <row r="2" spans="1:6" ht="35.25" customHeight="1">
      <c r="A2" s="200" t="s">
        <v>73</v>
      </c>
      <c r="B2" s="200"/>
      <c r="C2" s="200"/>
      <c r="D2" s="200"/>
      <c r="E2" s="200"/>
      <c r="F2" s="200"/>
    </row>
    <row r="3" spans="1:6" ht="23.25" customHeight="1">
      <c r="A3" s="202" t="s">
        <v>70</v>
      </c>
      <c r="B3" s="202"/>
      <c r="C3" s="202"/>
      <c r="D3" s="202"/>
      <c r="E3" s="202"/>
      <c r="F3" s="202"/>
    </row>
    <row r="4" spans="1:6" ht="27.75" customHeight="1" thickBot="1">
      <c r="A4" s="199" t="s">
        <v>69</v>
      </c>
      <c r="B4" s="199"/>
      <c r="C4" s="199"/>
      <c r="D4" s="199"/>
      <c r="E4" s="199"/>
      <c r="F4" s="199"/>
    </row>
    <row r="5" spans="1:6" ht="12.75" customHeight="1">
      <c r="A5" s="207" t="s">
        <v>11</v>
      </c>
      <c r="B5" s="209" t="s">
        <v>4</v>
      </c>
      <c r="C5" s="207" t="s">
        <v>5</v>
      </c>
      <c r="D5" s="207" t="s">
        <v>38</v>
      </c>
      <c r="E5" s="207" t="s">
        <v>7</v>
      </c>
      <c r="F5" s="207" t="s">
        <v>8</v>
      </c>
    </row>
    <row r="6" spans="1:6" ht="12.75" customHeight="1" thickBot="1">
      <c r="A6" s="208" t="s">
        <v>11</v>
      </c>
      <c r="B6" s="210"/>
      <c r="C6" s="208" t="s">
        <v>5</v>
      </c>
      <c r="D6" s="208" t="s">
        <v>6</v>
      </c>
      <c r="E6" s="208" t="s">
        <v>7</v>
      </c>
      <c r="F6" s="208" t="s">
        <v>8</v>
      </c>
    </row>
    <row r="7" spans="1:6" ht="12.75" customHeight="1">
      <c r="A7" s="124">
        <v>1</v>
      </c>
      <c r="B7" s="204"/>
      <c r="C7" s="206" t="s">
        <v>71</v>
      </c>
      <c r="D7" s="127" t="s">
        <v>60</v>
      </c>
      <c r="E7" s="124" t="s">
        <v>72</v>
      </c>
      <c r="F7" s="127"/>
    </row>
    <row r="8" spans="1:6" ht="12.75" customHeight="1">
      <c r="A8" s="124"/>
      <c r="B8" s="204"/>
      <c r="C8" s="206"/>
      <c r="D8" s="127"/>
      <c r="E8" s="124"/>
      <c r="F8" s="127"/>
    </row>
    <row r="9" spans="1:6" ht="12.75" customHeight="1">
      <c r="A9" s="124">
        <v>2</v>
      </c>
      <c r="B9" s="204"/>
      <c r="C9" s="206" t="s">
        <v>59</v>
      </c>
      <c r="D9" s="127" t="s">
        <v>60</v>
      </c>
      <c r="E9" s="124" t="s">
        <v>48</v>
      </c>
      <c r="F9" s="127"/>
    </row>
    <row r="10" spans="1:6" ht="12.75" customHeight="1">
      <c r="A10" s="124"/>
      <c r="B10" s="204"/>
      <c r="C10" s="206"/>
      <c r="D10" s="127"/>
      <c r="E10" s="124"/>
      <c r="F10" s="127"/>
    </row>
    <row r="11" spans="1:6" ht="15" customHeight="1">
      <c r="A11" s="124">
        <v>3</v>
      </c>
      <c r="B11" s="204"/>
      <c r="C11" s="206" t="s">
        <v>64</v>
      </c>
      <c r="D11" s="127" t="s">
        <v>60</v>
      </c>
      <c r="E11" s="124" t="s">
        <v>51</v>
      </c>
      <c r="F11" s="127"/>
    </row>
    <row r="12" spans="1:6" ht="12.75" customHeight="1">
      <c r="A12" s="124"/>
      <c r="B12" s="204"/>
      <c r="C12" s="206"/>
      <c r="D12" s="127"/>
      <c r="E12" s="124"/>
      <c r="F12" s="127"/>
    </row>
    <row r="13" spans="1:6" ht="15" customHeight="1">
      <c r="A13" s="124">
        <v>4</v>
      </c>
      <c r="B13" s="204"/>
      <c r="C13" s="206" t="s">
        <v>65</v>
      </c>
      <c r="D13" s="127" t="s">
        <v>66</v>
      </c>
      <c r="E13" s="124" t="s">
        <v>67</v>
      </c>
      <c r="F13" s="127"/>
    </row>
    <row r="14" spans="1:6" ht="15" customHeight="1">
      <c r="A14" s="124"/>
      <c r="B14" s="204"/>
      <c r="C14" s="206"/>
      <c r="D14" s="127"/>
      <c r="E14" s="124"/>
      <c r="F14" s="127"/>
    </row>
    <row r="15" spans="1:6" ht="15.75" customHeight="1">
      <c r="A15" s="124">
        <v>5</v>
      </c>
      <c r="B15" s="204"/>
      <c r="C15" s="206" t="s">
        <v>63</v>
      </c>
      <c r="D15" s="127" t="s">
        <v>60</v>
      </c>
      <c r="E15" s="124" t="s">
        <v>49</v>
      </c>
      <c r="F15" s="127"/>
    </row>
    <row r="16" spans="1:6" ht="12.75" customHeight="1">
      <c r="A16" s="124"/>
      <c r="B16" s="204"/>
      <c r="C16" s="206"/>
      <c r="D16" s="127"/>
      <c r="E16" s="124"/>
      <c r="F16" s="127"/>
    </row>
    <row r="17" spans="1:6" ht="15" customHeight="1">
      <c r="A17" s="124">
        <v>6</v>
      </c>
      <c r="B17" s="204"/>
      <c r="C17" s="206" t="s">
        <v>61</v>
      </c>
      <c r="D17" s="127" t="s">
        <v>62</v>
      </c>
      <c r="E17" s="124" t="s">
        <v>50</v>
      </c>
      <c r="F17" s="127"/>
    </row>
    <row r="18" spans="1:6" ht="12.75" customHeight="1">
      <c r="A18" s="124"/>
      <c r="B18" s="204"/>
      <c r="C18" s="206"/>
      <c r="D18" s="127"/>
      <c r="E18" s="124"/>
      <c r="F18" s="127"/>
    </row>
    <row r="19" spans="1:6" ht="15" customHeight="1">
      <c r="A19" s="124">
        <v>7</v>
      </c>
      <c r="B19" s="204"/>
      <c r="C19" s="206" t="s">
        <v>68</v>
      </c>
      <c r="D19" s="127" t="s">
        <v>62</v>
      </c>
      <c r="E19" s="124" t="s">
        <v>52</v>
      </c>
      <c r="F19" s="127"/>
    </row>
    <row r="20" spans="1:6" ht="12.75" customHeight="1">
      <c r="A20" s="124"/>
      <c r="B20" s="204"/>
      <c r="C20" s="206"/>
      <c r="D20" s="127"/>
      <c r="E20" s="124"/>
      <c r="F20" s="127"/>
    </row>
    <row r="21" spans="1:6" ht="15" customHeight="1">
      <c r="A21" s="124">
        <v>8</v>
      </c>
      <c r="B21" s="204"/>
      <c r="C21" s="206" t="s">
        <v>77</v>
      </c>
      <c r="D21" s="127" t="s">
        <v>60</v>
      </c>
      <c r="E21" s="124" t="s">
        <v>74</v>
      </c>
      <c r="F21" s="127"/>
    </row>
    <row r="22" spans="1:6" ht="12.75" customHeight="1">
      <c r="A22" s="124"/>
      <c r="B22" s="204"/>
      <c r="C22" s="206"/>
      <c r="D22" s="127"/>
      <c r="E22" s="124"/>
      <c r="F22" s="127"/>
    </row>
    <row r="23" spans="1:6" ht="15" customHeight="1">
      <c r="A23" s="124">
        <v>9</v>
      </c>
      <c r="B23" s="204"/>
      <c r="C23" s="206" t="s">
        <v>75</v>
      </c>
      <c r="D23" s="127" t="s">
        <v>66</v>
      </c>
      <c r="E23" s="124" t="s">
        <v>76</v>
      </c>
      <c r="F23" s="127"/>
    </row>
    <row r="24" spans="1:6" ht="12.75" customHeight="1">
      <c r="A24" s="124"/>
      <c r="B24" s="204"/>
      <c r="C24" s="206"/>
      <c r="D24" s="127"/>
      <c r="E24" s="124"/>
      <c r="F24" s="127"/>
    </row>
    <row r="25" spans="1:6" ht="15" customHeight="1">
      <c r="A25" s="124">
        <v>10</v>
      </c>
      <c r="B25" s="204"/>
      <c r="C25" s="206" t="s">
        <v>78</v>
      </c>
      <c r="D25" s="127" t="s">
        <v>66</v>
      </c>
      <c r="E25" s="124" t="s">
        <v>79</v>
      </c>
      <c r="F25" s="127"/>
    </row>
    <row r="26" spans="1:6" ht="12.75" customHeight="1">
      <c r="A26" s="124"/>
      <c r="B26" s="204"/>
      <c r="C26" s="206"/>
      <c r="D26" s="127"/>
      <c r="E26" s="124"/>
      <c r="F26" s="127"/>
    </row>
    <row r="27" spans="1:6" ht="15" customHeight="1">
      <c r="A27" s="124">
        <v>11</v>
      </c>
      <c r="B27" s="204"/>
      <c r="C27" s="206"/>
      <c r="D27" s="127"/>
      <c r="E27" s="124"/>
      <c r="F27" s="127"/>
    </row>
    <row r="28" spans="1:6" ht="12.75" customHeight="1">
      <c r="A28" s="124"/>
      <c r="B28" s="204"/>
      <c r="C28" s="206"/>
      <c r="D28" s="127"/>
      <c r="E28" s="124"/>
      <c r="F28" s="127"/>
    </row>
    <row r="29" spans="1:6" ht="15" customHeight="1">
      <c r="A29" s="124">
        <v>12</v>
      </c>
      <c r="B29" s="204"/>
      <c r="C29" s="206"/>
      <c r="D29" s="127"/>
      <c r="E29" s="124"/>
      <c r="F29" s="127"/>
    </row>
    <row r="30" spans="1:6" ht="12.75" customHeight="1">
      <c r="A30" s="124"/>
      <c r="B30" s="204"/>
      <c r="C30" s="206"/>
      <c r="D30" s="127"/>
      <c r="E30" s="124"/>
      <c r="F30" s="127"/>
    </row>
    <row r="31" spans="1:6" ht="15" customHeight="1">
      <c r="A31" s="124">
        <v>13</v>
      </c>
      <c r="B31" s="204"/>
      <c r="C31" s="206"/>
      <c r="D31" s="124"/>
      <c r="E31" s="124"/>
      <c r="F31" s="127"/>
    </row>
    <row r="32" spans="1:6" ht="15.75" customHeight="1">
      <c r="A32" s="124"/>
      <c r="B32" s="204"/>
      <c r="C32" s="206"/>
      <c r="D32" s="124"/>
      <c r="E32" s="124"/>
      <c r="F32" s="127"/>
    </row>
    <row r="33" spans="1:6" ht="15" customHeight="1">
      <c r="A33" s="124">
        <v>14</v>
      </c>
      <c r="B33" s="204"/>
      <c r="C33" s="205"/>
      <c r="D33" s="203"/>
      <c r="E33" s="203"/>
      <c r="F33" s="127"/>
    </row>
    <row r="34" spans="1:6" ht="12.75" customHeight="1">
      <c r="A34" s="124"/>
      <c r="B34" s="204"/>
      <c r="C34" s="205"/>
      <c r="D34" s="203"/>
      <c r="E34" s="203"/>
      <c r="F34" s="127"/>
    </row>
    <row r="35" spans="1:6" ht="15" customHeight="1">
      <c r="A35" s="124">
        <v>15</v>
      </c>
      <c r="B35" s="204"/>
      <c r="C35" s="205"/>
      <c r="D35" s="203"/>
      <c r="E35" s="203"/>
      <c r="F35" s="127"/>
    </row>
    <row r="36" spans="1:6" ht="12.75" customHeight="1">
      <c r="A36" s="124"/>
      <c r="B36" s="204"/>
      <c r="C36" s="205"/>
      <c r="D36" s="203"/>
      <c r="E36" s="203"/>
      <c r="F36" s="127"/>
    </row>
    <row r="37" spans="1:6" ht="15" customHeight="1">
      <c r="A37" s="124">
        <v>16</v>
      </c>
      <c r="B37" s="204"/>
      <c r="C37" s="205"/>
      <c r="D37" s="203"/>
      <c r="E37" s="203"/>
      <c r="F37" s="127"/>
    </row>
    <row r="38" spans="1:6" ht="12.75" customHeight="1">
      <c r="A38" s="124"/>
      <c r="B38" s="204"/>
      <c r="C38" s="205"/>
      <c r="D38" s="203"/>
      <c r="E38" s="203"/>
      <c r="F38" s="127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0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F21:F22"/>
    <mergeCell ref="F23:F24"/>
    <mergeCell ref="F25:F26"/>
    <mergeCell ref="F11:F12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7:F8"/>
    <mergeCell ref="A9:A10"/>
    <mergeCell ref="B9:B10"/>
    <mergeCell ref="C9:C10"/>
    <mergeCell ref="D9:D10"/>
    <mergeCell ref="E9:E10"/>
    <mergeCell ref="F9:F10"/>
    <mergeCell ref="E7:E8"/>
    <mergeCell ref="E17:E18"/>
    <mergeCell ref="F17:F18"/>
    <mergeCell ref="A15:A16"/>
    <mergeCell ref="B15:B16"/>
    <mergeCell ref="C15:C16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F37:F38"/>
    <mergeCell ref="E33:E34"/>
    <mergeCell ref="F33:F34"/>
    <mergeCell ref="E35:E36"/>
    <mergeCell ref="F35:F36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1">
      <selection activeCell="Q13" sqref="Q13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0" t="str">
        <f>HYPERLINK('[1]реквизиты'!$A$2)</f>
        <v>Europe Championship  Youth/1992-93/  on SAMBO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44"/>
      <c r="M1" s="44"/>
      <c r="N1" s="44"/>
      <c r="O1" s="44"/>
      <c r="P1" s="44"/>
    </row>
    <row r="2" spans="1:19" ht="12.75" customHeight="1">
      <c r="A2" s="233" t="str">
        <f>HYPERLINK('[1]реквизиты'!$A$3)</f>
        <v>April 15-19, 2010        Nea Moudania, Greece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45"/>
      <c r="M2" s="45"/>
      <c r="N2" s="45"/>
      <c r="O2" s="45"/>
      <c r="P2" s="45"/>
      <c r="S2" s="8"/>
    </row>
    <row r="3" spans="1:12" ht="15.75">
      <c r="A3" s="234" t="str">
        <f>HYPERLINK('пр.взв.'!A4)</f>
        <v>Weight category 50M  кg.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46"/>
    </row>
    <row r="4" spans="1:3" ht="16.5" thickBot="1">
      <c r="A4" s="232" t="s">
        <v>0</v>
      </c>
      <c r="B4" s="232"/>
      <c r="C4" s="4"/>
    </row>
    <row r="5" spans="1:13" ht="12.75" customHeight="1" thickBot="1">
      <c r="A5" s="228">
        <v>1</v>
      </c>
      <c r="B5" s="222" t="e">
        <f>VLOOKUP(A5,'пр.взв.'!B6:F37,2,FALSE)</f>
        <v>#N/A</v>
      </c>
      <c r="C5" s="226" t="e">
        <f>VLOOKUP(A5,'пр.взв.'!B6:F37,3,FALSE)</f>
        <v>#N/A</v>
      </c>
      <c r="D5" s="226" t="e">
        <f>VLOOKUP(A5,'пр.взв.'!B6:F37,4,FALSE)</f>
        <v>#N/A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0"/>
      <c r="B6" s="223"/>
      <c r="C6" s="227"/>
      <c r="D6" s="227"/>
      <c r="E6" s="211" t="s">
        <v>40</v>
      </c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0">
        <v>9</v>
      </c>
      <c r="B7" s="229" t="e">
        <f>VLOOKUP(A7,'пр.взв.'!B6:F37,2,FALSE)</f>
        <v>#N/A</v>
      </c>
      <c r="C7" s="227" t="e">
        <f>VLOOKUP(A7,'пр.взв.'!B6:F37,3,FALSE)</f>
        <v>#N/A</v>
      </c>
      <c r="D7" s="227" t="e">
        <f>VLOOKUP(A7,'пр.взв.'!B6:F37,4,FALSE)</f>
        <v>#N/A</v>
      </c>
      <c r="E7" s="212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1"/>
      <c r="B8" s="230"/>
      <c r="C8" s="231"/>
      <c r="D8" s="231"/>
      <c r="E8" s="16"/>
      <c r="F8" s="20"/>
      <c r="G8" s="211" t="s">
        <v>40</v>
      </c>
      <c r="H8" s="12"/>
      <c r="I8" s="12"/>
      <c r="J8" s="43"/>
      <c r="K8" s="43"/>
      <c r="L8" s="43"/>
      <c r="M8" s="13"/>
    </row>
    <row r="9" spans="1:13" ht="12.75" customHeight="1" thickBot="1">
      <c r="A9" s="228">
        <v>5</v>
      </c>
      <c r="B9" s="222" t="e">
        <f>VLOOKUP(A9,'пр.взв.'!B6:F37,2,FALSE)</f>
        <v>#N/A</v>
      </c>
      <c r="C9" s="224" t="e">
        <f>VLOOKUP(A9,'пр.взв.'!B6:F37,3,FALSE)</f>
        <v>#N/A</v>
      </c>
      <c r="D9" s="224" t="e">
        <f>VLOOKUP(A9,'пр.взв.'!B6:F37,4,FALSE)</f>
        <v>#N/A</v>
      </c>
      <c r="E9" s="11"/>
      <c r="F9" s="20"/>
      <c r="G9" s="212"/>
      <c r="H9" s="25"/>
      <c r="I9" s="12"/>
      <c r="J9" s="43"/>
      <c r="K9" s="43"/>
      <c r="L9" s="43"/>
      <c r="M9" s="13"/>
    </row>
    <row r="10" spans="1:13" ht="12.75" customHeight="1">
      <c r="A10" s="220"/>
      <c r="B10" s="223"/>
      <c r="C10" s="225"/>
      <c r="D10" s="225"/>
      <c r="E10" s="211" t="s">
        <v>56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0">
        <v>13</v>
      </c>
      <c r="B11" s="216" t="e">
        <f>VLOOKUP(A11,'пр.взв.'!B6:F37,2,FALSE)</f>
        <v>#N/A</v>
      </c>
      <c r="C11" s="218" t="e">
        <f>VLOOKUP(A11,'пр.взв.'!B6:F37,3,FALSE)</f>
        <v>#N/A</v>
      </c>
      <c r="D11" s="218" t="e">
        <f>VLOOKUP(A11,'пр.взв.'!B6:F37,4,FALSE)</f>
        <v>#N/A</v>
      </c>
      <c r="E11" s="212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1"/>
      <c r="B12" s="217"/>
      <c r="C12" s="219"/>
      <c r="D12" s="219"/>
      <c r="E12" s="16"/>
      <c r="F12" s="213"/>
      <c r="G12" s="213"/>
      <c r="H12" s="24"/>
      <c r="I12" s="211" t="s">
        <v>39</v>
      </c>
      <c r="J12" s="12"/>
      <c r="K12" s="12"/>
      <c r="L12" s="12"/>
    </row>
    <row r="13" spans="1:12" ht="12.75" customHeight="1" thickBot="1">
      <c r="A13" s="228">
        <v>3</v>
      </c>
      <c r="B13" s="222" t="e">
        <f>VLOOKUP(A13,'пр.взв.'!B6:F37,2,FALSE)</f>
        <v>#N/A</v>
      </c>
      <c r="C13" s="224" t="e">
        <f>VLOOKUP(A13,'пр.взв.'!B6:F37,3,FALSE)</f>
        <v>#N/A</v>
      </c>
      <c r="D13" s="224" t="e">
        <f>VLOOKUP(A13,'пр.взв.'!B6:F37,4,FALSE)</f>
        <v>#N/A</v>
      </c>
      <c r="E13" s="11"/>
      <c r="F13" s="14"/>
      <c r="G13" s="14"/>
      <c r="H13" s="24"/>
      <c r="I13" s="212"/>
      <c r="J13" s="42"/>
      <c r="K13" s="25"/>
      <c r="L13" s="12"/>
    </row>
    <row r="14" spans="1:13" ht="12.75" customHeight="1">
      <c r="A14" s="220"/>
      <c r="B14" s="223"/>
      <c r="C14" s="225"/>
      <c r="D14" s="225"/>
      <c r="E14" s="211" t="s">
        <v>57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0">
        <v>11</v>
      </c>
      <c r="B15" s="216" t="e">
        <f>VLOOKUP(A15,'пр.взв.'!B6:F37,2,FALSE)</f>
        <v>#N/A</v>
      </c>
      <c r="C15" s="218" t="e">
        <f>VLOOKUP(A15,'пр.взв.'!B6:F37,3,FALSE)</f>
        <v>#N/A</v>
      </c>
      <c r="D15" s="218" t="e">
        <f>VLOOKUP(A15,'пр.взв.'!B6:F37,4,FALSE)</f>
        <v>#N/A</v>
      </c>
      <c r="E15" s="212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1"/>
      <c r="B16" s="217"/>
      <c r="C16" s="219"/>
      <c r="D16" s="219"/>
      <c r="E16" s="16"/>
      <c r="F16" s="20"/>
      <c r="G16" s="211" t="s">
        <v>39</v>
      </c>
      <c r="H16" s="26"/>
      <c r="I16" s="12"/>
      <c r="J16" s="12"/>
      <c r="K16" s="24"/>
      <c r="L16" s="12"/>
      <c r="M16" s="13"/>
    </row>
    <row r="17" spans="1:13" ht="12.75" customHeight="1" thickBot="1">
      <c r="A17" s="228">
        <v>7</v>
      </c>
      <c r="B17" s="222" t="e">
        <f>VLOOKUP(A17,'пр.взв.'!B6:F37,2,FALSE)</f>
        <v>#N/A</v>
      </c>
      <c r="C17" s="224" t="e">
        <f>VLOOKUP(A17,'пр.взв.'!B6:F37,3,FALSE)</f>
        <v>#N/A</v>
      </c>
      <c r="D17" s="224" t="e">
        <f>VLOOKUP(A17,'пр.взв.'!B6:F37,4,FALSE)</f>
        <v>#N/A</v>
      </c>
      <c r="E17" s="11"/>
      <c r="F17" s="21"/>
      <c r="G17" s="212"/>
      <c r="H17" s="9"/>
      <c r="I17" s="9"/>
      <c r="J17" s="9"/>
      <c r="K17" s="41"/>
      <c r="L17" s="9"/>
      <c r="M17" s="13"/>
    </row>
    <row r="18" spans="1:13" ht="12.75" customHeight="1">
      <c r="A18" s="220"/>
      <c r="B18" s="223"/>
      <c r="C18" s="225"/>
      <c r="D18" s="225"/>
      <c r="E18" s="211" t="s">
        <v>39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0">
        <v>15</v>
      </c>
      <c r="B19" s="216" t="e">
        <f>VLOOKUP(A19,'пр.взв.'!B6:F37,2,FALSE)</f>
        <v>#N/A</v>
      </c>
      <c r="C19" s="218" t="e">
        <f>VLOOKUP(A19,'пр.взв.'!B6:F37,3,FALSE)</f>
        <v>#N/A</v>
      </c>
      <c r="D19" s="218" t="e">
        <f>VLOOKUP(A19,'пр.взв.'!B6:F37,4,FALSE)</f>
        <v>#N/A</v>
      </c>
      <c r="E19" s="212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1"/>
      <c r="B20" s="217"/>
      <c r="C20" s="219"/>
      <c r="D20" s="219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98"/>
      <c r="E21" s="3"/>
      <c r="F21" s="3"/>
      <c r="G21" s="3"/>
      <c r="J21" s="3"/>
      <c r="K21" s="211"/>
      <c r="M21" s="10"/>
    </row>
    <row r="22" spans="1:11" ht="16.5" thickBot="1">
      <c r="A22" s="228">
        <v>2</v>
      </c>
      <c r="B22" s="222" t="e">
        <f>VLOOKUP(A22,'пр.взв.'!B5:F36,2,FALSE)</f>
        <v>#N/A</v>
      </c>
      <c r="C22" s="226" t="e">
        <f>VLOOKUP(A22,'пр.взв.'!B5:F36,3,FALSE)</f>
        <v>#N/A</v>
      </c>
      <c r="D22" s="226" t="e">
        <f>VLOOKUP(A22,'пр.взв.'!B5:F36,4,FALSE)</f>
        <v>#N/A</v>
      </c>
      <c r="E22" s="11"/>
      <c r="F22" s="12"/>
      <c r="G22" s="12"/>
      <c r="H22" s="12"/>
      <c r="I22" s="12"/>
      <c r="J22" s="3"/>
      <c r="K22" s="212"/>
    </row>
    <row r="23" spans="1:11" ht="12.75">
      <c r="A23" s="220"/>
      <c r="B23" s="223"/>
      <c r="C23" s="227"/>
      <c r="D23" s="227"/>
      <c r="E23" s="211" t="s">
        <v>55</v>
      </c>
      <c r="F23" s="14"/>
      <c r="G23" s="14"/>
      <c r="H23" s="12"/>
      <c r="I23" s="12"/>
      <c r="J23" s="3"/>
      <c r="K23" s="31"/>
    </row>
    <row r="24" spans="1:11" ht="13.5" thickBot="1">
      <c r="A24" s="220">
        <v>10</v>
      </c>
      <c r="B24" s="216" t="e">
        <f>VLOOKUP(A24,'пр.взв.'!B5:F36,2,FALSE)</f>
        <v>#N/A</v>
      </c>
      <c r="C24" s="218" t="e">
        <f>VLOOKUP(A24,'пр.взв.'!B5:F36,3,FALSE)</f>
        <v>#N/A</v>
      </c>
      <c r="D24" s="218" t="e">
        <f>VLOOKUP(A24,'пр.взв.'!B5:F36,4,FALSE)</f>
        <v>#N/A</v>
      </c>
      <c r="E24" s="212"/>
      <c r="F24" s="19"/>
      <c r="G24" s="14"/>
      <c r="H24" s="12"/>
      <c r="I24" s="12"/>
      <c r="J24" s="3"/>
      <c r="K24" s="31"/>
    </row>
    <row r="25" spans="1:11" ht="16.5" thickBot="1">
      <c r="A25" s="221"/>
      <c r="B25" s="217"/>
      <c r="C25" s="219"/>
      <c r="D25" s="219"/>
      <c r="E25" s="16"/>
      <c r="F25" s="20"/>
      <c r="G25" s="211" t="s">
        <v>55</v>
      </c>
      <c r="H25" s="12"/>
      <c r="I25" s="12"/>
      <c r="J25" s="3"/>
      <c r="K25" s="31"/>
    </row>
    <row r="26" spans="1:11" ht="16.5" thickBot="1">
      <c r="A26" s="228">
        <v>6</v>
      </c>
      <c r="B26" s="222" t="e">
        <f>VLOOKUP(A26,'пр.взв.'!B5:F36,2,FALSE)</f>
        <v>#N/A</v>
      </c>
      <c r="C26" s="224" t="e">
        <f>VLOOKUP(A26,'пр.взв.'!B5:F36,3,FALSE)</f>
        <v>#N/A</v>
      </c>
      <c r="D26" s="224" t="e">
        <f>VLOOKUP(A26,'пр.взв.'!B5:F36,4,FALSE)</f>
        <v>#N/A</v>
      </c>
      <c r="E26" s="11"/>
      <c r="F26" s="20"/>
      <c r="G26" s="212"/>
      <c r="H26" s="25"/>
      <c r="I26" s="12"/>
      <c r="J26" s="3"/>
      <c r="K26" s="31"/>
    </row>
    <row r="27" spans="1:11" ht="12.75">
      <c r="A27" s="220"/>
      <c r="B27" s="223"/>
      <c r="C27" s="225"/>
      <c r="D27" s="225"/>
      <c r="E27" s="211"/>
      <c r="F27" s="23"/>
      <c r="G27" s="14"/>
      <c r="H27" s="24"/>
      <c r="I27" s="12"/>
      <c r="J27" s="3"/>
      <c r="K27" s="31"/>
    </row>
    <row r="28" spans="1:11" ht="13.5" thickBot="1">
      <c r="A28" s="220">
        <v>14</v>
      </c>
      <c r="B28" s="216" t="e">
        <f>VLOOKUP(A28,'пр.взв.'!B5:F36,2,FALSE)</f>
        <v>#N/A</v>
      </c>
      <c r="C28" s="218" t="e">
        <f>VLOOKUP(A28,'пр.взв.'!B5:F36,3,FALSE)</f>
        <v>#N/A</v>
      </c>
      <c r="D28" s="218" t="e">
        <f>VLOOKUP(A28,'пр.взв.'!B5:F36,4,FALSE)</f>
        <v>#N/A</v>
      </c>
      <c r="E28" s="212"/>
      <c r="F28" s="14"/>
      <c r="G28" s="14"/>
      <c r="H28" s="24"/>
      <c r="I28" s="27"/>
      <c r="J28" s="3"/>
      <c r="K28" s="31"/>
    </row>
    <row r="29" spans="1:11" ht="16.5" thickBot="1">
      <c r="A29" s="221"/>
      <c r="B29" s="217"/>
      <c r="C29" s="219"/>
      <c r="D29" s="219"/>
      <c r="E29" s="16"/>
      <c r="F29" s="213"/>
      <c r="G29" s="213"/>
      <c r="H29" s="24"/>
      <c r="I29" s="211" t="s">
        <v>55</v>
      </c>
      <c r="J29" s="2"/>
      <c r="K29" s="30"/>
    </row>
    <row r="30" spans="1:9" ht="16.5" thickBot="1">
      <c r="A30" s="228">
        <v>4</v>
      </c>
      <c r="B30" s="222" t="e">
        <f>VLOOKUP(A30,'пр.взв.'!B5:F36,2,FALSE)</f>
        <v>#N/A</v>
      </c>
      <c r="C30" s="224" t="e">
        <f>VLOOKUP(A30,'пр.взв.'!B5:F36,3,FALSE)</f>
        <v>#N/A</v>
      </c>
      <c r="D30" s="224" t="e">
        <f>VLOOKUP(A30,'пр.взв.'!B5:F36,4,FALSE)</f>
        <v>#N/A</v>
      </c>
      <c r="E30" s="11"/>
      <c r="F30" s="14"/>
      <c r="G30" s="14"/>
      <c r="H30" s="24"/>
      <c r="I30" s="212"/>
    </row>
    <row r="31" spans="1:9" ht="12.75">
      <c r="A31" s="220"/>
      <c r="B31" s="223"/>
      <c r="C31" s="225"/>
      <c r="D31" s="225"/>
      <c r="E31" s="211"/>
      <c r="F31" s="14"/>
      <c r="G31" s="14"/>
      <c r="H31" s="24"/>
      <c r="I31" s="12"/>
    </row>
    <row r="32" spans="1:9" ht="13.5" thickBot="1">
      <c r="A32" s="220">
        <v>12</v>
      </c>
      <c r="B32" s="216" t="e">
        <f>VLOOKUP(A32,'пр.взв.'!B5:F36,2,FALSE)</f>
        <v>#N/A</v>
      </c>
      <c r="C32" s="218" t="e">
        <f>VLOOKUP(A32,'пр.взв.'!B5:F36,3,FALSE)</f>
        <v>#N/A</v>
      </c>
      <c r="D32" s="218" t="e">
        <f>VLOOKUP(A32,'пр.взв.'!B5:F36,4,FALSE)</f>
        <v>#N/A</v>
      </c>
      <c r="E32" s="212"/>
      <c r="F32" s="19"/>
      <c r="G32" s="14"/>
      <c r="H32" s="24"/>
      <c r="I32" s="12"/>
    </row>
    <row r="33" spans="1:9" ht="16.5" thickBot="1">
      <c r="A33" s="221"/>
      <c r="B33" s="217"/>
      <c r="C33" s="219"/>
      <c r="D33" s="219"/>
      <c r="E33" s="16"/>
      <c r="F33" s="20"/>
      <c r="G33" s="211" t="s">
        <v>53</v>
      </c>
      <c r="H33" s="26"/>
      <c r="I33" s="12"/>
    </row>
    <row r="34" spans="1:9" ht="16.5" thickBot="1">
      <c r="A34" s="228">
        <v>8</v>
      </c>
      <c r="B34" s="222" t="e">
        <f>VLOOKUP(A34,'пр.взв.'!B5:F36,2,FALSE)</f>
        <v>#N/A</v>
      </c>
      <c r="C34" s="224" t="e">
        <f>VLOOKUP(A34,'пр.взв.'!B5:F36,3,FALSE)</f>
        <v>#N/A</v>
      </c>
      <c r="D34" s="224" t="e">
        <f>VLOOKUP(A34,'пр.взв.'!B5:F36,4,FALSE)</f>
        <v>#N/A</v>
      </c>
      <c r="E34" s="11"/>
      <c r="F34" s="21"/>
      <c r="G34" s="212"/>
      <c r="H34" s="9"/>
      <c r="I34" s="9"/>
    </row>
    <row r="35" spans="1:9" ht="15.75">
      <c r="A35" s="220"/>
      <c r="B35" s="223"/>
      <c r="C35" s="225"/>
      <c r="D35" s="225"/>
      <c r="E35" s="211"/>
      <c r="F35" s="22"/>
      <c r="G35" s="16"/>
      <c r="H35" s="17"/>
      <c r="I35" s="17"/>
    </row>
    <row r="36" spans="1:9" ht="16.5" thickBot="1">
      <c r="A36" s="220">
        <v>16</v>
      </c>
      <c r="B36" s="216" t="e">
        <f>VLOOKUP(A36,'пр.взв.'!B5:F36,2,FALSE)</f>
        <v>#N/A</v>
      </c>
      <c r="C36" s="218" t="e">
        <f>VLOOKUP(A36,'пр.взв.'!B5:F36,3,FALSE)</f>
        <v>#N/A</v>
      </c>
      <c r="D36" s="218" t="e">
        <f>VLOOKUP(A36,'пр.взв.'!B5:F36,4,FALSE)</f>
        <v>#N/A</v>
      </c>
      <c r="E36" s="212"/>
      <c r="F36" s="16"/>
      <c r="G36" s="16"/>
      <c r="H36" s="17"/>
      <c r="I36" s="17"/>
    </row>
    <row r="37" spans="1:9" ht="16.5" thickBot="1">
      <c r="A37" s="221"/>
      <c r="B37" s="217"/>
      <c r="C37" s="219"/>
      <c r="D37" s="219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97"/>
      <c r="C40" s="34"/>
      <c r="D40" s="214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14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97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97"/>
      <c r="C49" s="32"/>
      <c r="D49" s="215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15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97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40:D41"/>
    <mergeCell ref="D49:D50"/>
    <mergeCell ref="B36:B37"/>
    <mergeCell ref="C36:C37"/>
    <mergeCell ref="D36:D37"/>
    <mergeCell ref="E6:E7"/>
    <mergeCell ref="G8:G9"/>
    <mergeCell ref="E10:E11"/>
    <mergeCell ref="I12:I13"/>
    <mergeCell ref="F12:G12"/>
    <mergeCell ref="G16:G17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A40" sqref="A1:H40"/>
    </sheetView>
  </sheetViews>
  <sheetFormatPr defaultColWidth="9.140625" defaultRowHeight="12.75"/>
  <sheetData>
    <row r="1" spans="1:8" ht="19.5" customHeight="1" thickBot="1">
      <c r="A1" s="255" t="str">
        <f>'[1]реквизиты'!$A$2</f>
        <v>Europe Championship  Youth/1992-93/  on SAMBO</v>
      </c>
      <c r="B1" s="256"/>
      <c r="C1" s="256"/>
      <c r="D1" s="256"/>
      <c r="E1" s="256"/>
      <c r="F1" s="256"/>
      <c r="G1" s="256"/>
      <c r="H1" s="257"/>
    </row>
    <row r="2" spans="1:8" ht="12.75" customHeight="1">
      <c r="A2" s="258" t="str">
        <f>'[1]реквизиты'!$A$3</f>
        <v>April 15-19, 2010        Nea Moudania, Greece</v>
      </c>
      <c r="B2" s="258"/>
      <c r="C2" s="258"/>
      <c r="D2" s="258"/>
      <c r="E2" s="258"/>
      <c r="F2" s="258"/>
      <c r="G2" s="258"/>
      <c r="H2" s="258"/>
    </row>
    <row r="3" spans="1:8" ht="18.75" thickBot="1">
      <c r="A3" s="259" t="s">
        <v>41</v>
      </c>
      <c r="B3" s="259"/>
      <c r="C3" s="259"/>
      <c r="D3" s="259"/>
      <c r="E3" s="259"/>
      <c r="F3" s="259"/>
      <c r="G3" s="259"/>
      <c r="H3" s="259"/>
    </row>
    <row r="4" spans="2:8" ht="18.75" thickBot="1">
      <c r="B4" s="260" t="str">
        <f>'пр.взв.'!A4</f>
        <v>Weight category 50M  кg.</v>
      </c>
      <c r="C4" s="261"/>
      <c r="D4" s="261"/>
      <c r="E4" s="261"/>
      <c r="F4" s="261"/>
      <c r="G4" s="262"/>
      <c r="H4" s="108"/>
    </row>
    <row r="5" spans="1:8" ht="18.75" thickBot="1">
      <c r="A5" s="108"/>
      <c r="B5" s="108"/>
      <c r="C5" s="108"/>
      <c r="D5" s="108"/>
      <c r="E5" s="108"/>
      <c r="F5" s="108"/>
      <c r="G5" s="108"/>
      <c r="H5" s="108"/>
    </row>
    <row r="6" spans="1:10" ht="18" customHeight="1">
      <c r="A6" s="252" t="s">
        <v>42</v>
      </c>
      <c r="B6" s="245" t="e">
        <f>VLOOKUP(J6,'пр.взв.'!B7:F70,2,FALSE)</f>
        <v>#N/A</v>
      </c>
      <c r="C6" s="245"/>
      <c r="D6" s="245"/>
      <c r="E6" s="245"/>
      <c r="F6" s="245"/>
      <c r="G6" s="245"/>
      <c r="H6" s="238" t="e">
        <f>VLOOKUP(J6,'пр.взв.'!B7:F70,3,FALSE)</f>
        <v>#N/A</v>
      </c>
      <c r="I6" s="108"/>
      <c r="J6" s="109">
        <v>2</v>
      </c>
    </row>
    <row r="7" spans="1:10" ht="18" customHeight="1">
      <c r="A7" s="253"/>
      <c r="B7" s="246"/>
      <c r="C7" s="246"/>
      <c r="D7" s="246"/>
      <c r="E7" s="246"/>
      <c r="F7" s="246"/>
      <c r="G7" s="246"/>
      <c r="H7" s="247"/>
      <c r="I7" s="108"/>
      <c r="J7" s="109"/>
    </row>
    <row r="8" spans="1:10" ht="18" customHeight="1">
      <c r="A8" s="253"/>
      <c r="B8" s="248" t="e">
        <f>VLOOKUP(J6,'пр.взв.'!B7:F70,4,FALSE)</f>
        <v>#N/A</v>
      </c>
      <c r="C8" s="248"/>
      <c r="D8" s="248"/>
      <c r="E8" s="248"/>
      <c r="F8" s="248"/>
      <c r="G8" s="248"/>
      <c r="H8" s="247"/>
      <c r="I8" s="108"/>
      <c r="J8" s="109"/>
    </row>
    <row r="9" spans="1:10" ht="18.75" customHeight="1" thickBot="1">
      <c r="A9" s="254"/>
      <c r="B9" s="240"/>
      <c r="C9" s="240"/>
      <c r="D9" s="240"/>
      <c r="E9" s="240"/>
      <c r="F9" s="240"/>
      <c r="G9" s="240"/>
      <c r="H9" s="241"/>
      <c r="I9" s="108"/>
      <c r="J9" s="109"/>
    </row>
    <row r="10" spans="1:10" ht="18.75" thickBot="1">
      <c r="A10" s="108"/>
      <c r="B10" s="108"/>
      <c r="C10" s="108"/>
      <c r="D10" s="108"/>
      <c r="E10" s="108"/>
      <c r="F10" s="108"/>
      <c r="G10" s="108"/>
      <c r="H10" s="108"/>
      <c r="I10" s="108"/>
      <c r="J10" s="109"/>
    </row>
    <row r="11" spans="1:10" ht="18" customHeight="1">
      <c r="A11" s="249" t="s">
        <v>43</v>
      </c>
      <c r="B11" s="245" t="e">
        <f>VLOOKUP(J11,'пр.взв.'!B2:F75,2,FALSE)</f>
        <v>#N/A</v>
      </c>
      <c r="C11" s="245"/>
      <c r="D11" s="245"/>
      <c r="E11" s="245"/>
      <c r="F11" s="245"/>
      <c r="G11" s="245"/>
      <c r="H11" s="238" t="e">
        <f>VLOOKUP(J11,'пр.взв.'!B2:F75,3,FALSE)</f>
        <v>#N/A</v>
      </c>
      <c r="I11" s="108"/>
      <c r="J11" s="109">
        <v>7</v>
      </c>
    </row>
    <row r="12" spans="1:10" ht="18" customHeight="1">
      <c r="A12" s="250"/>
      <c r="B12" s="246"/>
      <c r="C12" s="246"/>
      <c r="D12" s="246"/>
      <c r="E12" s="246"/>
      <c r="F12" s="246"/>
      <c r="G12" s="246"/>
      <c r="H12" s="247"/>
      <c r="I12" s="108"/>
      <c r="J12" s="109"/>
    </row>
    <row r="13" spans="1:10" ht="18" customHeight="1">
      <c r="A13" s="250"/>
      <c r="B13" s="248" t="e">
        <f>VLOOKUP(J11,'пр.взв.'!B2:F75,4,FALSE)</f>
        <v>#N/A</v>
      </c>
      <c r="C13" s="248"/>
      <c r="D13" s="248"/>
      <c r="E13" s="248"/>
      <c r="F13" s="248"/>
      <c r="G13" s="248"/>
      <c r="H13" s="247"/>
      <c r="I13" s="108"/>
      <c r="J13" s="109"/>
    </row>
    <row r="14" spans="1:10" ht="18.75" customHeight="1" thickBot="1">
      <c r="A14" s="251"/>
      <c r="B14" s="240"/>
      <c r="C14" s="240"/>
      <c r="D14" s="240"/>
      <c r="E14" s="240"/>
      <c r="F14" s="240"/>
      <c r="G14" s="240"/>
      <c r="H14" s="241"/>
      <c r="I14" s="108"/>
      <c r="J14" s="109"/>
    </row>
    <row r="15" spans="1:10" ht="18.75" thickBot="1">
      <c r="A15" s="108"/>
      <c r="B15" s="108"/>
      <c r="C15" s="108"/>
      <c r="D15" s="108"/>
      <c r="E15" s="108"/>
      <c r="F15" s="108"/>
      <c r="G15" s="108"/>
      <c r="H15" s="108"/>
      <c r="I15" s="108"/>
      <c r="J15" s="109"/>
    </row>
    <row r="16" spans="1:10" ht="18" customHeight="1">
      <c r="A16" s="242" t="s">
        <v>44</v>
      </c>
      <c r="B16" s="245" t="e">
        <f>VLOOKUP(J16,'пр.взв.'!B1:F80,2,FALSE)</f>
        <v>#N/A</v>
      </c>
      <c r="C16" s="245"/>
      <c r="D16" s="245"/>
      <c r="E16" s="245"/>
      <c r="F16" s="245"/>
      <c r="G16" s="245"/>
      <c r="H16" s="238" t="e">
        <f>VLOOKUP(J16,'пр.взв.'!B1:F80,3,FALSE)</f>
        <v>#N/A</v>
      </c>
      <c r="I16" s="108"/>
      <c r="J16" s="109">
        <v>9</v>
      </c>
    </row>
    <row r="17" spans="1:10" ht="18" customHeight="1">
      <c r="A17" s="243"/>
      <c r="B17" s="246"/>
      <c r="C17" s="246"/>
      <c r="D17" s="246"/>
      <c r="E17" s="246"/>
      <c r="F17" s="246"/>
      <c r="G17" s="246"/>
      <c r="H17" s="247"/>
      <c r="I17" s="108"/>
      <c r="J17" s="109"/>
    </row>
    <row r="18" spans="1:10" ht="18" customHeight="1">
      <c r="A18" s="243"/>
      <c r="B18" s="248" t="e">
        <f>VLOOKUP(J16,'пр.взв.'!B1:F80,4,FALSE)</f>
        <v>#N/A</v>
      </c>
      <c r="C18" s="248"/>
      <c r="D18" s="248"/>
      <c r="E18" s="248"/>
      <c r="F18" s="248"/>
      <c r="G18" s="248"/>
      <c r="H18" s="247"/>
      <c r="I18" s="108"/>
      <c r="J18" s="109"/>
    </row>
    <row r="19" spans="1:10" ht="18.75" customHeight="1" thickBot="1">
      <c r="A19" s="244"/>
      <c r="B19" s="240"/>
      <c r="C19" s="240"/>
      <c r="D19" s="240"/>
      <c r="E19" s="240"/>
      <c r="F19" s="240"/>
      <c r="G19" s="240"/>
      <c r="H19" s="241"/>
      <c r="I19" s="108"/>
      <c r="J19" s="109"/>
    </row>
    <row r="20" spans="1:10" ht="18.75" thickBot="1">
      <c r="A20" s="108"/>
      <c r="B20" s="108"/>
      <c r="C20" s="108"/>
      <c r="D20" s="108"/>
      <c r="E20" s="108"/>
      <c r="F20" s="108"/>
      <c r="G20" s="108"/>
      <c r="H20" s="108"/>
      <c r="I20" s="108"/>
      <c r="J20" s="109"/>
    </row>
    <row r="21" spans="1:10" ht="18" customHeight="1">
      <c r="A21" s="242" t="s">
        <v>44</v>
      </c>
      <c r="B21" s="245" t="e">
        <f>VLOOKUP(J21,'пр.взв.'!B2:F85,2,FALSE)</f>
        <v>#N/A</v>
      </c>
      <c r="C21" s="245"/>
      <c r="D21" s="245"/>
      <c r="E21" s="245"/>
      <c r="F21" s="245"/>
      <c r="G21" s="245"/>
      <c r="H21" s="238" t="e">
        <f>VLOOKUP(J21,'пр.взв.'!B2:F85,3,FALSE)</f>
        <v>#N/A</v>
      </c>
      <c r="I21" s="108"/>
      <c r="J21" s="109">
        <v>6</v>
      </c>
    </row>
    <row r="22" spans="1:10" ht="18" customHeight="1">
      <c r="A22" s="243"/>
      <c r="B22" s="246"/>
      <c r="C22" s="246"/>
      <c r="D22" s="246"/>
      <c r="E22" s="246"/>
      <c r="F22" s="246"/>
      <c r="G22" s="246"/>
      <c r="H22" s="247"/>
      <c r="I22" s="108"/>
      <c r="J22" s="109"/>
    </row>
    <row r="23" spans="1:9" ht="18" customHeight="1">
      <c r="A23" s="243"/>
      <c r="B23" s="248" t="e">
        <f>VLOOKUP(J21,'пр.взв.'!B2:F85,4,FALSE)</f>
        <v>#N/A</v>
      </c>
      <c r="C23" s="248"/>
      <c r="D23" s="248"/>
      <c r="E23" s="248"/>
      <c r="F23" s="248"/>
      <c r="G23" s="248"/>
      <c r="H23" s="247"/>
      <c r="I23" s="108"/>
    </row>
    <row r="24" spans="1:9" ht="18.75" customHeight="1" thickBot="1">
      <c r="A24" s="244"/>
      <c r="B24" s="240"/>
      <c r="C24" s="240"/>
      <c r="D24" s="240"/>
      <c r="E24" s="240"/>
      <c r="F24" s="240"/>
      <c r="G24" s="240"/>
      <c r="H24" s="241"/>
      <c r="I24" s="108"/>
    </row>
    <row r="25" spans="1:8" ht="18">
      <c r="A25" s="108"/>
      <c r="B25" s="108"/>
      <c r="C25" s="108"/>
      <c r="D25" s="108"/>
      <c r="E25" s="108"/>
      <c r="F25" s="108"/>
      <c r="G25" s="108"/>
      <c r="H25" s="108"/>
    </row>
    <row r="26" spans="1:8" ht="18">
      <c r="A26" s="108" t="s">
        <v>45</v>
      </c>
      <c r="B26" s="108"/>
      <c r="C26" s="108"/>
      <c r="D26" s="108"/>
      <c r="E26" s="108"/>
      <c r="F26" s="108"/>
      <c r="G26" s="108"/>
      <c r="H26" s="108"/>
    </row>
    <row r="27" ht="13.5" thickBot="1"/>
    <row r="28" spans="1:8" ht="12.75" customHeight="1">
      <c r="A28" s="236"/>
      <c r="B28" s="237"/>
      <c r="C28" s="237"/>
      <c r="D28" s="237"/>
      <c r="E28" s="237"/>
      <c r="F28" s="237"/>
      <c r="G28" s="237"/>
      <c r="H28" s="238"/>
    </row>
    <row r="29" spans="1:8" ht="13.5" customHeight="1" thickBot="1">
      <c r="A29" s="239"/>
      <c r="B29" s="240"/>
      <c r="C29" s="240"/>
      <c r="D29" s="240"/>
      <c r="E29" s="240"/>
      <c r="F29" s="240"/>
      <c r="G29" s="240"/>
      <c r="H29" s="241"/>
    </row>
    <row r="32" spans="1:8" ht="18">
      <c r="A32" s="108" t="s">
        <v>46</v>
      </c>
      <c r="B32" s="108"/>
      <c r="C32" s="108"/>
      <c r="D32" s="108"/>
      <c r="E32" s="108"/>
      <c r="F32" s="108"/>
      <c r="G32" s="108"/>
      <c r="H32" s="108"/>
    </row>
    <row r="33" spans="1:8" ht="18">
      <c r="A33" s="108"/>
      <c r="B33" s="108"/>
      <c r="C33" s="108"/>
      <c r="D33" s="108"/>
      <c r="E33" s="108"/>
      <c r="F33" s="108"/>
      <c r="G33" s="108"/>
      <c r="H33" s="108"/>
    </row>
    <row r="34" spans="1:8" ht="18">
      <c r="A34" s="108"/>
      <c r="B34" s="108"/>
      <c r="C34" s="108"/>
      <c r="D34" s="108"/>
      <c r="E34" s="108"/>
      <c r="F34" s="108"/>
      <c r="G34" s="108"/>
      <c r="H34" s="108"/>
    </row>
    <row r="35" spans="1:8" ht="18">
      <c r="A35" s="110"/>
      <c r="B35" s="110"/>
      <c r="C35" s="110"/>
      <c r="D35" s="110"/>
      <c r="E35" s="110"/>
      <c r="F35" s="110"/>
      <c r="G35" s="110"/>
      <c r="H35" s="110"/>
    </row>
    <row r="36" spans="1:8" ht="18">
      <c r="A36" s="111"/>
      <c r="B36" s="111"/>
      <c r="C36" s="111"/>
      <c r="D36" s="111"/>
      <c r="E36" s="111"/>
      <c r="F36" s="111"/>
      <c r="G36" s="111"/>
      <c r="H36" s="111"/>
    </row>
    <row r="37" spans="1:8" ht="18">
      <c r="A37" s="110"/>
      <c r="B37" s="110"/>
      <c r="C37" s="110"/>
      <c r="D37" s="110"/>
      <c r="E37" s="110"/>
      <c r="F37" s="110"/>
      <c r="G37" s="110"/>
      <c r="H37" s="110"/>
    </row>
    <row r="38" spans="1:8" ht="18">
      <c r="A38" s="112"/>
      <c r="B38" s="112"/>
      <c r="C38" s="112"/>
      <c r="D38" s="112"/>
      <c r="E38" s="112"/>
      <c r="F38" s="112"/>
      <c r="G38" s="112"/>
      <c r="H38" s="112"/>
    </row>
    <row r="39" spans="1:8" ht="18">
      <c r="A39" s="110"/>
      <c r="B39" s="110"/>
      <c r="C39" s="110"/>
      <c r="D39" s="110"/>
      <c r="E39" s="110"/>
      <c r="F39" s="110"/>
      <c r="G39" s="110"/>
      <c r="H39" s="110"/>
    </row>
    <row r="40" spans="1:8" ht="18">
      <c r="A40" s="112"/>
      <c r="B40" s="112"/>
      <c r="C40" s="112"/>
      <c r="D40" s="112"/>
      <c r="E40" s="112"/>
      <c r="F40" s="112"/>
      <c r="G40" s="112"/>
      <c r="H40" s="112"/>
    </row>
  </sheetData>
  <mergeCells count="21">
    <mergeCell ref="A1:H1"/>
    <mergeCell ref="A2:H2"/>
    <mergeCell ref="A3:H3"/>
    <mergeCell ref="B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">
      <selection activeCell="P25" sqref="P25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8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0"/>
      <c r="C1" s="269" t="s">
        <v>10</v>
      </c>
      <c r="D1" s="270"/>
      <c r="E1" s="270"/>
      <c r="F1" s="270"/>
      <c r="G1" s="270"/>
      <c r="H1" s="271"/>
      <c r="I1" s="263" t="s">
        <v>80</v>
      </c>
      <c r="J1" s="264"/>
      <c r="K1" s="264"/>
      <c r="L1" s="264"/>
      <c r="M1" s="264"/>
      <c r="N1" s="265"/>
      <c r="O1" s="45"/>
      <c r="P1" s="45"/>
      <c r="Q1" s="45"/>
      <c r="R1" s="45"/>
      <c r="S1" s="8"/>
    </row>
    <row r="2" spans="1:14" ht="31.5" customHeight="1" thickBot="1">
      <c r="A2" s="3"/>
      <c r="B2" s="61"/>
      <c r="C2" s="272" t="str">
        <f>'пр.взв.'!A4</f>
        <v>Weight category 50M  кg.</v>
      </c>
      <c r="D2" s="273"/>
      <c r="E2" s="273"/>
      <c r="F2" s="273"/>
      <c r="G2" s="273"/>
      <c r="H2" s="274"/>
      <c r="I2" s="266" t="s">
        <v>81</v>
      </c>
      <c r="J2" s="267"/>
      <c r="K2" s="267"/>
      <c r="L2" s="267"/>
      <c r="M2" s="267"/>
      <c r="N2" s="268"/>
    </row>
    <row r="3" spans="1:10" ht="19.5" customHeight="1">
      <c r="A3" s="324" t="s">
        <v>36</v>
      </c>
      <c r="D3" s="84"/>
      <c r="E3" s="84"/>
      <c r="F3" s="84"/>
      <c r="G3" s="84"/>
      <c r="H3" s="84"/>
      <c r="I3" s="84"/>
      <c r="J3" s="84"/>
    </row>
    <row r="4" ht="12.75" customHeight="1" thickBot="1">
      <c r="A4" s="323" t="s">
        <v>23</v>
      </c>
    </row>
    <row r="5" spans="1:14" ht="12.75" customHeight="1" thickBot="1">
      <c r="A5" s="228">
        <v>1</v>
      </c>
      <c r="B5" s="283" t="s">
        <v>82</v>
      </c>
      <c r="C5" s="226">
        <v>1997</v>
      </c>
      <c r="D5" s="226" t="s">
        <v>83</v>
      </c>
      <c r="E5" s="11"/>
      <c r="F5" s="12"/>
      <c r="G5" s="12"/>
      <c r="H5" s="12"/>
      <c r="I5" s="12"/>
      <c r="J5" s="12"/>
      <c r="K5" s="289">
        <v>1</v>
      </c>
      <c r="L5" s="303"/>
      <c r="M5" s="325" t="s">
        <v>90</v>
      </c>
      <c r="N5" s="304" t="s">
        <v>51</v>
      </c>
    </row>
    <row r="6" spans="1:14" ht="12.75" customHeight="1">
      <c r="A6" s="220"/>
      <c r="B6" s="284"/>
      <c r="C6" s="227"/>
      <c r="D6" s="227"/>
      <c r="E6" s="275" t="s">
        <v>103</v>
      </c>
      <c r="F6" s="14"/>
      <c r="G6" s="14"/>
      <c r="H6" s="54"/>
      <c r="K6" s="290"/>
      <c r="L6" s="300"/>
      <c r="M6" s="305"/>
      <c r="N6" s="302"/>
    </row>
    <row r="7" spans="1:18" ht="12.75" customHeight="1" thickBot="1">
      <c r="A7" s="220">
        <v>9</v>
      </c>
      <c r="B7" s="318" t="s">
        <v>84</v>
      </c>
      <c r="C7" s="227">
        <v>1997</v>
      </c>
      <c r="D7" s="227" t="s">
        <v>85</v>
      </c>
      <c r="E7" s="276"/>
      <c r="F7" s="19"/>
      <c r="G7" s="14"/>
      <c r="H7" s="12"/>
      <c r="K7" s="291">
        <v>2</v>
      </c>
      <c r="L7" s="292"/>
      <c r="M7" s="298" t="s">
        <v>100</v>
      </c>
      <c r="N7" s="295" t="s">
        <v>79</v>
      </c>
      <c r="R7" s="7"/>
    </row>
    <row r="8" spans="1:14" ht="12.75" customHeight="1" thickBot="1">
      <c r="A8" s="221"/>
      <c r="B8" s="319"/>
      <c r="C8" s="231"/>
      <c r="D8" s="231"/>
      <c r="E8" s="16"/>
      <c r="F8" s="20"/>
      <c r="G8" s="275" t="s">
        <v>103</v>
      </c>
      <c r="H8" s="12"/>
      <c r="K8" s="291"/>
      <c r="L8" s="300"/>
      <c r="M8" s="305"/>
      <c r="N8" s="302"/>
    </row>
    <row r="9" spans="1:14" ht="12.75" customHeight="1" thickBot="1">
      <c r="A9" s="228">
        <v>5</v>
      </c>
      <c r="B9" s="283" t="s">
        <v>86</v>
      </c>
      <c r="C9" s="224">
        <v>1998</v>
      </c>
      <c r="D9" s="224" t="s">
        <v>87</v>
      </c>
      <c r="E9" s="11"/>
      <c r="F9" s="20"/>
      <c r="G9" s="276"/>
      <c r="H9" s="25"/>
      <c r="I9" s="12"/>
      <c r="K9" s="316">
        <v>3</v>
      </c>
      <c r="L9" s="292"/>
      <c r="M9" s="298" t="s">
        <v>82</v>
      </c>
      <c r="N9" s="295" t="s">
        <v>48</v>
      </c>
    </row>
    <row r="10" spans="1:14" ht="12.75" customHeight="1">
      <c r="A10" s="220"/>
      <c r="B10" s="284"/>
      <c r="C10" s="225"/>
      <c r="D10" s="225"/>
      <c r="E10" s="275" t="s">
        <v>56</v>
      </c>
      <c r="F10" s="23"/>
      <c r="G10" s="14"/>
      <c r="H10" s="24"/>
      <c r="I10" s="12"/>
      <c r="J10" s="12"/>
      <c r="K10" s="316"/>
      <c r="L10" s="300"/>
      <c r="M10" s="305"/>
      <c r="N10" s="302"/>
    </row>
    <row r="11" spans="1:14" ht="12.75" customHeight="1" thickBot="1">
      <c r="A11" s="220">
        <v>13</v>
      </c>
      <c r="B11" s="281"/>
      <c r="C11" s="218"/>
      <c r="D11" s="218"/>
      <c r="E11" s="276"/>
      <c r="F11" s="14"/>
      <c r="G11" s="14"/>
      <c r="H11" s="24"/>
      <c r="I11" s="27"/>
      <c r="J11" s="28"/>
      <c r="K11" s="316">
        <v>3</v>
      </c>
      <c r="L11" s="292"/>
      <c r="M11" s="298" t="s">
        <v>92</v>
      </c>
      <c r="N11" s="295" t="s">
        <v>49</v>
      </c>
    </row>
    <row r="12" spans="1:14" ht="12.75" customHeight="1" thickBot="1">
      <c r="A12" s="221"/>
      <c r="B12" s="282"/>
      <c r="C12" s="219"/>
      <c r="D12" s="219"/>
      <c r="E12" s="16"/>
      <c r="F12" s="213"/>
      <c r="G12" s="213"/>
      <c r="H12" s="24"/>
      <c r="I12" s="275" t="s">
        <v>39</v>
      </c>
      <c r="J12" s="12"/>
      <c r="K12" s="316"/>
      <c r="L12" s="300"/>
      <c r="M12" s="305"/>
      <c r="N12" s="302"/>
    </row>
    <row r="13" spans="1:18" ht="12.75" customHeight="1" thickBot="1">
      <c r="A13" s="228">
        <v>3</v>
      </c>
      <c r="B13" s="283" t="s">
        <v>88</v>
      </c>
      <c r="C13" s="224">
        <v>1996</v>
      </c>
      <c r="D13" s="224" t="s">
        <v>89</v>
      </c>
      <c r="E13" s="11"/>
      <c r="F13" s="14"/>
      <c r="G13" s="14"/>
      <c r="H13" s="24"/>
      <c r="I13" s="276"/>
      <c r="J13" s="12"/>
      <c r="K13" s="317">
        <v>5</v>
      </c>
      <c r="L13" s="292"/>
      <c r="M13" s="320" t="s">
        <v>105</v>
      </c>
      <c r="N13" s="295" t="s">
        <v>106</v>
      </c>
      <c r="O13" s="92"/>
      <c r="P13" s="92"/>
      <c r="Q13" s="92"/>
      <c r="R13" s="92"/>
    </row>
    <row r="14" spans="1:18" ht="12.75" customHeight="1">
      <c r="A14" s="220"/>
      <c r="B14" s="284"/>
      <c r="C14" s="225"/>
      <c r="D14" s="225"/>
      <c r="E14" s="275" t="s">
        <v>57</v>
      </c>
      <c r="F14" s="14"/>
      <c r="G14" s="14"/>
      <c r="H14" s="24"/>
      <c r="I14" s="70"/>
      <c r="J14" s="12"/>
      <c r="K14" s="317"/>
      <c r="L14" s="300"/>
      <c r="M14" s="321"/>
      <c r="N14" s="302"/>
      <c r="O14" s="92"/>
      <c r="P14" s="92"/>
      <c r="Q14" s="92"/>
      <c r="R14" s="92"/>
    </row>
    <row r="15" spans="1:18" ht="12.75" customHeight="1" thickBot="1">
      <c r="A15" s="220">
        <v>11</v>
      </c>
      <c r="B15" s="281"/>
      <c r="C15" s="218"/>
      <c r="D15" s="218"/>
      <c r="E15" s="276"/>
      <c r="F15" s="19"/>
      <c r="G15" s="14"/>
      <c r="H15" s="24"/>
      <c r="I15" s="24"/>
      <c r="J15" s="12"/>
      <c r="K15" s="317">
        <v>5</v>
      </c>
      <c r="L15" s="292"/>
      <c r="M15" s="298" t="s">
        <v>107</v>
      </c>
      <c r="N15" s="295" t="s">
        <v>50</v>
      </c>
      <c r="O15" s="92"/>
      <c r="P15" s="92"/>
      <c r="Q15" s="92"/>
      <c r="R15" s="92"/>
    </row>
    <row r="16" spans="1:18" ht="12.75" customHeight="1" thickBot="1">
      <c r="A16" s="221"/>
      <c r="B16" s="282"/>
      <c r="C16" s="219"/>
      <c r="D16" s="219"/>
      <c r="E16" s="16"/>
      <c r="F16" s="20"/>
      <c r="G16" s="275" t="s">
        <v>39</v>
      </c>
      <c r="H16" s="26"/>
      <c r="I16" s="24"/>
      <c r="J16" s="12"/>
      <c r="K16" s="317"/>
      <c r="L16" s="300"/>
      <c r="M16" s="305"/>
      <c r="N16" s="302"/>
      <c r="O16" s="92"/>
      <c r="P16" s="92"/>
      <c r="Q16" s="92"/>
      <c r="R16" s="92"/>
    </row>
    <row r="17" spans="1:18" ht="12.75" customHeight="1" thickBot="1">
      <c r="A17" s="228">
        <v>7</v>
      </c>
      <c r="B17" s="283" t="s">
        <v>90</v>
      </c>
      <c r="C17" s="224">
        <v>1997</v>
      </c>
      <c r="D17" s="224" t="s">
        <v>91</v>
      </c>
      <c r="E17" s="11"/>
      <c r="F17" s="21"/>
      <c r="G17" s="276"/>
      <c r="H17" s="9"/>
      <c r="I17" s="41"/>
      <c r="J17" s="9"/>
      <c r="K17" s="288" t="s">
        <v>58</v>
      </c>
      <c r="L17" s="292"/>
      <c r="M17" s="298" t="s">
        <v>108</v>
      </c>
      <c r="N17" s="295" t="s">
        <v>67</v>
      </c>
      <c r="O17" s="92"/>
      <c r="P17" s="92"/>
      <c r="Q17" s="92"/>
      <c r="R17" s="92"/>
    </row>
    <row r="18" spans="1:18" ht="12.75" customHeight="1">
      <c r="A18" s="220"/>
      <c r="B18" s="284"/>
      <c r="C18" s="225"/>
      <c r="D18" s="225"/>
      <c r="E18" s="275" t="s">
        <v>39</v>
      </c>
      <c r="F18" s="22"/>
      <c r="G18" s="16"/>
      <c r="H18" s="17"/>
      <c r="I18" s="24"/>
      <c r="J18" s="17"/>
      <c r="K18" s="288"/>
      <c r="L18" s="300"/>
      <c r="M18" s="305"/>
      <c r="N18" s="302"/>
      <c r="O18" s="92"/>
      <c r="P18" s="92"/>
      <c r="Q18" s="92"/>
      <c r="R18" s="92"/>
    </row>
    <row r="19" spans="1:18" ht="13.5" customHeight="1" thickBot="1">
      <c r="A19" s="220">
        <v>15</v>
      </c>
      <c r="B19" s="281"/>
      <c r="C19" s="218"/>
      <c r="D19" s="218"/>
      <c r="E19" s="276"/>
      <c r="F19" s="16"/>
      <c r="G19" s="16"/>
      <c r="H19" s="17"/>
      <c r="I19" s="24"/>
      <c r="J19" s="17"/>
      <c r="K19" s="288" t="s">
        <v>58</v>
      </c>
      <c r="L19" s="292"/>
      <c r="M19" s="298" t="s">
        <v>109</v>
      </c>
      <c r="N19" s="295" t="s">
        <v>76</v>
      </c>
      <c r="O19" s="92"/>
      <c r="P19" s="92"/>
      <c r="Q19" s="92"/>
      <c r="R19" s="92"/>
    </row>
    <row r="20" spans="1:18" ht="12" customHeight="1" thickBot="1">
      <c r="A20" s="221"/>
      <c r="B20" s="282"/>
      <c r="C20" s="219"/>
      <c r="D20" s="219"/>
      <c r="E20" s="16"/>
      <c r="F20" s="11"/>
      <c r="G20" s="11"/>
      <c r="H20" s="17"/>
      <c r="I20" s="24"/>
      <c r="J20" s="17"/>
      <c r="K20" s="288"/>
      <c r="L20" s="300"/>
      <c r="M20" s="305"/>
      <c r="N20" s="302"/>
      <c r="O20" s="92"/>
      <c r="P20" s="92"/>
      <c r="Q20" s="92"/>
      <c r="R20" s="92"/>
    </row>
    <row r="21" spans="1:18" ht="12" customHeight="1">
      <c r="A21" s="322" t="s">
        <v>37</v>
      </c>
      <c r="B21" s="73"/>
      <c r="C21" s="6"/>
      <c r="D21" s="3"/>
      <c r="E21" s="3"/>
      <c r="F21" s="3"/>
      <c r="G21" s="3"/>
      <c r="I21" s="286"/>
      <c r="K21" s="288" t="s">
        <v>110</v>
      </c>
      <c r="L21" s="292"/>
      <c r="M21" s="298" t="s">
        <v>84</v>
      </c>
      <c r="N21" s="295" t="s">
        <v>72</v>
      </c>
      <c r="O21" s="92"/>
      <c r="P21" s="92"/>
      <c r="Q21" s="92"/>
      <c r="R21" s="92"/>
    </row>
    <row r="22" spans="1:18" ht="12" customHeight="1" thickBot="1">
      <c r="A22" s="323"/>
      <c r="B22" s="74"/>
      <c r="E22" s="55"/>
      <c r="F22" s="55"/>
      <c r="G22" s="55"/>
      <c r="H22" s="55"/>
      <c r="I22" s="287"/>
      <c r="J22" s="55"/>
      <c r="K22" s="288"/>
      <c r="L22" s="300"/>
      <c r="M22" s="305"/>
      <c r="N22" s="302"/>
      <c r="O22" s="92"/>
      <c r="P22" s="92"/>
      <c r="Q22" s="92"/>
      <c r="R22" s="92"/>
    </row>
    <row r="23" spans="1:14" ht="12" customHeight="1" thickBot="1">
      <c r="A23" s="311">
        <v>2</v>
      </c>
      <c r="B23" s="283" t="s">
        <v>92</v>
      </c>
      <c r="C23" s="226">
        <v>1997</v>
      </c>
      <c r="D23" s="226" t="s">
        <v>93</v>
      </c>
      <c r="E23" s="11"/>
      <c r="F23" s="12"/>
      <c r="G23" s="12"/>
      <c r="H23" s="12"/>
      <c r="I23" s="70"/>
      <c r="K23" s="288" t="s">
        <v>110</v>
      </c>
      <c r="L23" s="308"/>
      <c r="M23" s="306" t="s">
        <v>94</v>
      </c>
      <c r="N23" s="301" t="s">
        <v>74</v>
      </c>
    </row>
    <row r="24" spans="1:14" ht="12" customHeight="1">
      <c r="A24" s="312"/>
      <c r="B24" s="284"/>
      <c r="C24" s="227"/>
      <c r="D24" s="227"/>
      <c r="E24" s="275" t="s">
        <v>55</v>
      </c>
      <c r="F24" s="14"/>
      <c r="G24" s="14"/>
      <c r="H24" s="54"/>
      <c r="I24" s="31"/>
      <c r="K24" s="288"/>
      <c r="L24" s="309"/>
      <c r="M24" s="307"/>
      <c r="N24" s="225"/>
    </row>
    <row r="25" spans="1:14" ht="12" customHeight="1" thickBot="1">
      <c r="A25" s="312">
        <v>10</v>
      </c>
      <c r="B25" s="310" t="s">
        <v>94</v>
      </c>
      <c r="C25" s="227">
        <v>1996</v>
      </c>
      <c r="D25" s="227" t="s">
        <v>95</v>
      </c>
      <c r="E25" s="276"/>
      <c r="F25" s="19"/>
      <c r="G25" s="14"/>
      <c r="H25" s="12"/>
      <c r="I25" s="31"/>
      <c r="K25" s="288"/>
      <c r="L25" s="308"/>
      <c r="M25" s="306"/>
      <c r="N25" s="301"/>
    </row>
    <row r="26" spans="1:14" ht="12" customHeight="1" thickBot="1">
      <c r="A26" s="313"/>
      <c r="B26" s="282"/>
      <c r="C26" s="231"/>
      <c r="D26" s="219"/>
      <c r="E26" s="16"/>
      <c r="F26" s="20"/>
      <c r="G26" s="275" t="s">
        <v>55</v>
      </c>
      <c r="H26" s="12"/>
      <c r="I26" s="31"/>
      <c r="K26" s="288"/>
      <c r="L26" s="309"/>
      <c r="M26" s="307"/>
      <c r="N26" s="225"/>
    </row>
    <row r="27" spans="1:14" ht="12" customHeight="1" thickBot="1">
      <c r="A27" s="314">
        <v>6</v>
      </c>
      <c r="B27" s="283" t="s">
        <v>96</v>
      </c>
      <c r="C27" s="224">
        <v>1998</v>
      </c>
      <c r="D27" s="224" t="s">
        <v>97</v>
      </c>
      <c r="E27" s="11"/>
      <c r="F27" s="20"/>
      <c r="G27" s="276"/>
      <c r="H27" s="25"/>
      <c r="I27" s="24"/>
      <c r="K27" s="288"/>
      <c r="L27" s="308"/>
      <c r="M27" s="306"/>
      <c r="N27" s="301"/>
    </row>
    <row r="28" spans="1:14" ht="12" customHeight="1">
      <c r="A28" s="312"/>
      <c r="B28" s="284"/>
      <c r="C28" s="225"/>
      <c r="D28" s="225"/>
      <c r="E28" s="275" t="s">
        <v>54</v>
      </c>
      <c r="F28" s="23"/>
      <c r="G28" s="14"/>
      <c r="H28" s="24"/>
      <c r="I28" s="24"/>
      <c r="J28" s="12"/>
      <c r="K28" s="288"/>
      <c r="L28" s="309"/>
      <c r="M28" s="307"/>
      <c r="N28" s="225"/>
    </row>
    <row r="29" spans="1:16" ht="12" customHeight="1" thickBot="1">
      <c r="A29" s="312">
        <v>14</v>
      </c>
      <c r="B29" s="281"/>
      <c r="C29" s="218"/>
      <c r="D29" s="218"/>
      <c r="E29" s="276"/>
      <c r="F29" s="14"/>
      <c r="G29" s="14"/>
      <c r="H29" s="24"/>
      <c r="I29" s="71"/>
      <c r="J29" s="28"/>
      <c r="K29" s="288"/>
      <c r="L29" s="292"/>
      <c r="M29" s="298"/>
      <c r="N29" s="295"/>
      <c r="O29" s="92"/>
      <c r="P29" s="92"/>
    </row>
    <row r="30" spans="1:16" ht="12" customHeight="1" thickBot="1">
      <c r="A30" s="315"/>
      <c r="B30" s="282"/>
      <c r="C30" s="219"/>
      <c r="D30" s="219"/>
      <c r="E30" s="16"/>
      <c r="F30" s="213"/>
      <c r="G30" s="213"/>
      <c r="H30" s="24"/>
      <c r="I30" s="275" t="s">
        <v>104</v>
      </c>
      <c r="J30" s="12"/>
      <c r="K30" s="288"/>
      <c r="L30" s="300"/>
      <c r="M30" s="305"/>
      <c r="N30" s="302"/>
      <c r="O30" s="92"/>
      <c r="P30" s="92"/>
    </row>
    <row r="31" spans="1:16" ht="12" customHeight="1" thickBot="1">
      <c r="A31" s="311">
        <v>4</v>
      </c>
      <c r="B31" s="283" t="s">
        <v>98</v>
      </c>
      <c r="C31" s="224">
        <v>1996</v>
      </c>
      <c r="D31" s="224" t="s">
        <v>99</v>
      </c>
      <c r="E31" s="11"/>
      <c r="F31" s="14"/>
      <c r="G31" s="14"/>
      <c r="H31" s="24"/>
      <c r="I31" s="276"/>
      <c r="J31" s="12"/>
      <c r="K31" s="288"/>
      <c r="L31" s="292"/>
      <c r="M31" s="298"/>
      <c r="N31" s="295"/>
      <c r="O31" s="92"/>
      <c r="P31" s="92"/>
    </row>
    <row r="32" spans="1:16" ht="12" customHeight="1">
      <c r="A32" s="312"/>
      <c r="B32" s="284"/>
      <c r="C32" s="225"/>
      <c r="D32" s="225"/>
      <c r="E32" s="275" t="s">
        <v>53</v>
      </c>
      <c r="F32" s="14"/>
      <c r="G32" s="14"/>
      <c r="H32" s="24"/>
      <c r="I32" s="12"/>
      <c r="J32" s="12"/>
      <c r="K32" s="288"/>
      <c r="L32" s="300"/>
      <c r="M32" s="305"/>
      <c r="N32" s="302"/>
      <c r="O32" s="92"/>
      <c r="P32" s="92"/>
    </row>
    <row r="33" spans="1:16" ht="12" customHeight="1" thickBot="1">
      <c r="A33" s="312">
        <v>12</v>
      </c>
      <c r="B33" s="281"/>
      <c r="C33" s="218"/>
      <c r="D33" s="218"/>
      <c r="E33" s="276"/>
      <c r="F33" s="19"/>
      <c r="G33" s="14"/>
      <c r="H33" s="24"/>
      <c r="I33" s="12"/>
      <c r="J33" s="12"/>
      <c r="K33" s="288"/>
      <c r="L33" s="292"/>
      <c r="M33" s="298"/>
      <c r="N33" s="295"/>
      <c r="O33" s="92"/>
      <c r="P33" s="92"/>
    </row>
    <row r="34" spans="1:16" ht="12" customHeight="1" thickBot="1">
      <c r="A34" s="313"/>
      <c r="B34" s="282"/>
      <c r="C34" s="219"/>
      <c r="D34" s="219"/>
      <c r="E34" s="16"/>
      <c r="F34" s="20"/>
      <c r="G34" s="275" t="s">
        <v>104</v>
      </c>
      <c r="H34" s="26"/>
      <c r="I34" s="12"/>
      <c r="J34" s="12"/>
      <c r="K34" s="288"/>
      <c r="L34" s="300"/>
      <c r="M34" s="305"/>
      <c r="N34" s="302"/>
      <c r="O34" s="92"/>
      <c r="P34" s="92"/>
    </row>
    <row r="35" spans="1:16" ht="12" customHeight="1" thickBot="1">
      <c r="A35" s="314">
        <v>8</v>
      </c>
      <c r="B35" s="283" t="s">
        <v>100</v>
      </c>
      <c r="C35" s="224">
        <v>1998</v>
      </c>
      <c r="D35" s="224" t="s">
        <v>101</v>
      </c>
      <c r="E35" s="11"/>
      <c r="F35" s="21"/>
      <c r="G35" s="276"/>
      <c r="H35" s="9"/>
      <c r="I35" s="9"/>
      <c r="J35" s="9"/>
      <c r="K35" s="288"/>
      <c r="L35" s="292"/>
      <c r="M35" s="298"/>
      <c r="N35" s="295"/>
      <c r="O35" s="92"/>
      <c r="P35" s="92"/>
    </row>
    <row r="36" spans="1:16" ht="14.25" customHeight="1" thickBot="1">
      <c r="A36" s="312"/>
      <c r="B36" s="284"/>
      <c r="C36" s="225"/>
      <c r="D36" s="225"/>
      <c r="E36" s="275" t="s">
        <v>104</v>
      </c>
      <c r="F36" s="22"/>
      <c r="G36" s="16"/>
      <c r="H36" s="17"/>
      <c r="I36" s="12"/>
      <c r="J36" s="17"/>
      <c r="K36" s="297"/>
      <c r="L36" s="293"/>
      <c r="M36" s="299"/>
      <c r="N36" s="296"/>
      <c r="O36" s="82"/>
      <c r="P36" s="82"/>
    </row>
    <row r="37" spans="1:16" ht="13.5" customHeight="1" thickBot="1">
      <c r="A37" s="312">
        <v>16</v>
      </c>
      <c r="B37" s="281"/>
      <c r="C37" s="218"/>
      <c r="D37" s="218"/>
      <c r="E37" s="276"/>
      <c r="F37" s="16"/>
      <c r="G37" s="16"/>
      <c r="H37" s="17"/>
      <c r="I37" s="12"/>
      <c r="J37" s="17"/>
      <c r="K37" s="93"/>
      <c r="L37" s="93"/>
      <c r="M37" s="94"/>
      <c r="N37" s="92"/>
      <c r="O37" s="95"/>
      <c r="P37" s="82"/>
    </row>
    <row r="38" spans="1:16" ht="13.5" customHeight="1" thickBot="1">
      <c r="A38" s="313"/>
      <c r="B38" s="282"/>
      <c r="C38" s="219"/>
      <c r="D38" s="219"/>
      <c r="E38" s="16"/>
      <c r="F38" s="11"/>
      <c r="G38" s="11"/>
      <c r="H38" s="17"/>
      <c r="I38" s="12"/>
      <c r="J38" s="17"/>
      <c r="K38" s="93"/>
      <c r="L38" s="93"/>
      <c r="M38" s="96"/>
      <c r="N38" s="92"/>
      <c r="O38" s="92"/>
      <c r="P38" s="82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275"/>
      <c r="B40" s="3"/>
      <c r="C40" s="3"/>
      <c r="D40" s="65" t="s">
        <v>47</v>
      </c>
      <c r="E40" s="3"/>
      <c r="L40" s="57"/>
      <c r="N40" s="3"/>
      <c r="P40" s="58"/>
    </row>
    <row r="41" spans="1:16" ht="12.75" customHeight="1" thickBot="1">
      <c r="A41" s="276"/>
      <c r="B41" s="5"/>
      <c r="C41" s="56"/>
      <c r="D41" s="3"/>
      <c r="E41" s="3"/>
      <c r="P41" s="58"/>
    </row>
    <row r="42" spans="2:16" ht="12.75">
      <c r="B42" s="3"/>
      <c r="C42" s="275" t="s">
        <v>57</v>
      </c>
      <c r="D42" s="3"/>
      <c r="E42" s="3"/>
      <c r="O42" s="62"/>
      <c r="P42" s="3"/>
    </row>
    <row r="43" spans="2:16" ht="13.5" thickBot="1">
      <c r="B43" s="3"/>
      <c r="C43" s="276"/>
      <c r="D43" s="29"/>
      <c r="E43" s="3"/>
      <c r="O43" s="3"/>
      <c r="P43" s="3"/>
    </row>
    <row r="44" spans="1:16" ht="13.5" customHeight="1">
      <c r="A44" s="275"/>
      <c r="B44" s="2"/>
      <c r="C44" s="56"/>
      <c r="D44" s="31"/>
      <c r="E44" s="277">
        <v>1</v>
      </c>
      <c r="F44" s="278"/>
      <c r="O44" s="63"/>
      <c r="P44" s="64"/>
    </row>
    <row r="45" spans="1:16" ht="16.5" customHeight="1" thickBot="1">
      <c r="A45" s="276"/>
      <c r="B45" s="3"/>
      <c r="C45" s="3"/>
      <c r="D45" s="31"/>
      <c r="E45" s="279"/>
      <c r="F45" s="280"/>
      <c r="J45" s="57">
        <f>HYPERLINK('[1]реквизиты'!$A$20)</f>
      </c>
      <c r="K45" s="57"/>
      <c r="L45" s="57"/>
      <c r="M45" s="3"/>
      <c r="N45" s="3"/>
      <c r="O45" s="63"/>
      <c r="P45" s="64"/>
    </row>
    <row r="46" spans="3:16" ht="12.75" customHeight="1">
      <c r="C46" s="275" t="s">
        <v>103</v>
      </c>
      <c r="D46" s="30"/>
      <c r="E46" s="3"/>
      <c r="M46" s="3"/>
      <c r="N46" s="3"/>
      <c r="O46" s="3"/>
      <c r="P46" s="3"/>
    </row>
    <row r="47" spans="1:16" ht="15.75" thickBot="1">
      <c r="A47" s="3"/>
      <c r="C47" s="276"/>
      <c r="D47" s="3"/>
      <c r="E47" s="3"/>
      <c r="G47" s="294" t="str">
        <f>HYPERLINK('[1]реквизиты'!$A$11)</f>
        <v>Chiaf referee</v>
      </c>
      <c r="H47" s="294"/>
      <c r="I47" s="294"/>
      <c r="J47" s="294"/>
      <c r="M47" s="285" t="s">
        <v>102</v>
      </c>
      <c r="N47" s="285"/>
      <c r="O47" s="3"/>
      <c r="P47" s="3"/>
    </row>
    <row r="48" spans="1:16" ht="15.75" thickBot="1">
      <c r="A48" s="52" t="s">
        <v>9</v>
      </c>
      <c r="G48" s="67"/>
      <c r="H48" s="67"/>
      <c r="I48" s="67"/>
      <c r="J48" s="67"/>
      <c r="N48" s="69" t="s">
        <v>50</v>
      </c>
      <c r="O48" s="3"/>
      <c r="P48" s="3"/>
    </row>
    <row r="49" spans="1:16" ht="15">
      <c r="A49" s="275"/>
      <c r="B49" s="3"/>
      <c r="C49" s="3"/>
      <c r="D49" s="3"/>
      <c r="E49" s="3"/>
      <c r="G49" s="67"/>
      <c r="H49" s="67"/>
      <c r="I49" s="67"/>
      <c r="J49" s="67"/>
      <c r="M49" s="3"/>
      <c r="N49" s="3"/>
      <c r="O49" s="3"/>
      <c r="P49" s="3"/>
    </row>
    <row r="50" spans="1:16" ht="15.75" thickBot="1">
      <c r="A50" s="276"/>
      <c r="B50" s="5"/>
      <c r="C50" s="56"/>
      <c r="D50" s="3"/>
      <c r="E50" s="3"/>
      <c r="G50" s="294" t="str">
        <f>HYPERLINK('[1]реквизиты'!$A$13)</f>
        <v>Chiaf secretary</v>
      </c>
      <c r="H50" s="294"/>
      <c r="I50" s="294"/>
      <c r="J50" s="294"/>
      <c r="M50" s="285" t="str">
        <f>HYPERLINK('[1]реквизиты'!$G$13)</f>
        <v>A. Sheyko</v>
      </c>
      <c r="N50" s="285"/>
      <c r="O50" s="3"/>
      <c r="P50" s="3"/>
    </row>
    <row r="51" spans="2:16" ht="12.75">
      <c r="B51" s="3"/>
      <c r="C51" s="275" t="s">
        <v>53</v>
      </c>
      <c r="D51" s="3"/>
      <c r="E51" s="3"/>
      <c r="G51" s="68"/>
      <c r="H51" s="68"/>
      <c r="I51" s="68"/>
      <c r="J51" s="68"/>
      <c r="N51" s="69" t="str">
        <f>HYPERLINK('[1]реквизиты'!$G$14)</f>
        <v>/BLR/</v>
      </c>
      <c r="O51" s="3"/>
      <c r="P51" s="3"/>
    </row>
    <row r="52" spans="2:16" ht="13.5" thickBot="1">
      <c r="B52" s="3"/>
      <c r="C52" s="276"/>
      <c r="D52" s="29"/>
      <c r="E52" s="3"/>
      <c r="M52" s="3"/>
      <c r="N52" s="3"/>
      <c r="O52" s="63"/>
      <c r="P52" s="3"/>
    </row>
    <row r="53" spans="1:16" ht="12.75">
      <c r="A53" s="275"/>
      <c r="B53" s="2"/>
      <c r="C53" s="56"/>
      <c r="D53" s="31"/>
      <c r="E53" s="277">
        <v>2</v>
      </c>
      <c r="F53" s="278"/>
      <c r="J53" s="66"/>
      <c r="K53" s="57"/>
      <c r="L53" s="57"/>
      <c r="M53" s="3"/>
      <c r="N53" s="3"/>
      <c r="O53" s="63"/>
      <c r="P53" s="3"/>
    </row>
    <row r="54" spans="1:16" ht="13.5" thickBot="1">
      <c r="A54" s="276"/>
      <c r="B54" s="3"/>
      <c r="C54" s="3"/>
      <c r="D54" s="31"/>
      <c r="E54" s="279"/>
      <c r="F54" s="280"/>
      <c r="M54" s="3"/>
      <c r="N54" s="3"/>
      <c r="O54" s="3"/>
      <c r="P54" s="3"/>
    </row>
    <row r="55" spans="3:16" ht="12.75">
      <c r="C55" s="275" t="s">
        <v>55</v>
      </c>
      <c r="D55" s="30"/>
      <c r="E55" s="3"/>
      <c r="N55" s="59">
        <f>HYPERLINK('[1]реквизиты'!$G$22)</f>
      </c>
      <c r="O55" s="3"/>
      <c r="P55" s="3"/>
    </row>
    <row r="56" spans="1:16" ht="13.5" thickBot="1">
      <c r="A56" s="3"/>
      <c r="C56" s="276"/>
      <c r="D56" s="3"/>
      <c r="E56" s="3"/>
      <c r="N56" s="59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L15:L16"/>
    <mergeCell ref="L17:L18"/>
    <mergeCell ref="K9:K10"/>
    <mergeCell ref="K11:K12"/>
    <mergeCell ref="K13:K14"/>
    <mergeCell ref="K15:K16"/>
    <mergeCell ref="L13:L14"/>
    <mergeCell ref="A23:A24"/>
    <mergeCell ref="A25:A26"/>
    <mergeCell ref="A27:A28"/>
    <mergeCell ref="A29:A30"/>
    <mergeCell ref="A31:A32"/>
    <mergeCell ref="A33:A34"/>
    <mergeCell ref="A35:A36"/>
    <mergeCell ref="A37:A38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N5:N6"/>
    <mergeCell ref="N7:N8"/>
    <mergeCell ref="N9:N10"/>
    <mergeCell ref="N11:N12"/>
    <mergeCell ref="N19:N20"/>
    <mergeCell ref="N21:N22"/>
    <mergeCell ref="N23:N24"/>
    <mergeCell ref="N25:N26"/>
    <mergeCell ref="L5:L6"/>
    <mergeCell ref="L7:L8"/>
    <mergeCell ref="L9:L10"/>
    <mergeCell ref="L11:L12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35:L36"/>
    <mergeCell ref="G47:J47"/>
    <mergeCell ref="G50:J50"/>
    <mergeCell ref="E44:F45"/>
    <mergeCell ref="K21:K22"/>
    <mergeCell ref="F30:G30"/>
    <mergeCell ref="K5:K6"/>
    <mergeCell ref="K7:K8"/>
    <mergeCell ref="K19:K20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E24:E25"/>
    <mergeCell ref="G26:G27"/>
    <mergeCell ref="E28:E29"/>
    <mergeCell ref="I30:I31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C42:C43"/>
    <mergeCell ref="A44:A45"/>
    <mergeCell ref="C46:C47"/>
    <mergeCell ref="A49:A50"/>
    <mergeCell ref="A53:A54"/>
    <mergeCell ref="C51:C52"/>
    <mergeCell ref="C55:C56"/>
    <mergeCell ref="E53:F54"/>
    <mergeCell ref="I1:N1"/>
    <mergeCell ref="I2:N2"/>
    <mergeCell ref="C1:H1"/>
    <mergeCell ref="C2:H2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2012-09-22T15:48:38Z</cp:lastPrinted>
  <dcterms:created xsi:type="dcterms:W3CDTF">1996-10-08T23:32:33Z</dcterms:created>
  <dcterms:modified xsi:type="dcterms:W3CDTF">2012-09-22T15:49:40Z</dcterms:modified>
  <cp:category/>
  <cp:version/>
  <cp:contentType/>
  <cp:contentStatus/>
</cp:coreProperties>
</file>