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4035" windowHeight="7320" firstSheet="2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<sst xmlns="http://schemas.openxmlformats.org/spreadsheetml/2006/main" count="157" uniqueCount="68">
  <si>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</si>
  <si>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</si>
  <si>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</si>
  <si>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</si>
  <si>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</si>
  <si>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</si>
  <si>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</si>
  <si>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</si>
  <si>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</si>
  <si>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</si>
  <si>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</si>
  <si>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</si>
  <si>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</si>
  <si>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</si>
  <si>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</si>
  <si>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</si>
  <si>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</si>
  <si>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</si>
  <si>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</si>
  <si>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</si>
  <si>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</si>
  <si>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</si>
  <si>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</si>
  <si>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</si>
  <si>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</si>
  <si>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</si>
  <si>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</si>
  <si>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</si>
  <si>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</si>
  <si>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</si>
  <si>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</si>
  <si>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</si>
  <si>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</si>
  <si>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</si>
  <si>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</si>
  <si>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</si>
  <si>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</si>
  <si>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I p</t>
  </si>
  <si>
    <t>II p</t>
  </si>
  <si>
    <t>III p</t>
  </si>
  <si>
    <t>Тренер победителя:</t>
  </si>
  <si>
    <t>Награждение проводят:</t>
  </si>
  <si>
    <t>Contest for 3 place</t>
  </si>
  <si>
    <t>PERETOLCHINA Anastasia</t>
  </si>
  <si>
    <t>RUS</t>
  </si>
  <si>
    <t>LAZKO Nataliya</t>
  </si>
  <si>
    <t>1992</t>
  </si>
  <si>
    <t>BLR</t>
  </si>
  <si>
    <t>DIMITROVA Tsetsa</t>
  </si>
  <si>
    <t>BUL</t>
  </si>
  <si>
    <t>BLAZHAITITE Meda</t>
  </si>
  <si>
    <t>1993</t>
  </si>
  <si>
    <t>LIT</t>
  </si>
  <si>
    <t>ZERTIDOU Maria</t>
  </si>
  <si>
    <t>GRE</t>
  </si>
  <si>
    <t>Weight category 65F  кg.</t>
  </si>
  <si>
    <t>3</t>
  </si>
  <si>
    <t>2</t>
  </si>
  <si>
    <t>4</t>
  </si>
  <si>
    <t>September 22-23.2012  Tallinn, Estoniy</t>
  </si>
  <si>
    <t>Rabtsevich Katsiaryna</t>
  </si>
  <si>
    <t>Europeh Chempionship Youth (1996-1997) on SAMBO</t>
  </si>
  <si>
    <t>Bersalava Karolina</t>
  </si>
  <si>
    <t>EST</t>
  </si>
  <si>
    <t>Fridrih Uliana</t>
  </si>
  <si>
    <t>UKR</t>
  </si>
  <si>
    <t>V.Buhval</t>
  </si>
  <si>
    <t>Abramkina Valeriya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</si>
</sst>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Bodoni MT Black"/>
      <family val="1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0" fontId="30" fillId="0" borderId="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31" fillId="2" borderId="10" xfId="15" applyFont="1" applyFill="1" applyBorder="1" applyAlignment="1">
      <alignment horizontal="center" vertical="center"/>
    </xf>
    <xf numFmtId="0" fontId="31" fillId="2" borderId="16" xfId="15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1" fillId="2" borderId="17" xfId="15" applyFont="1" applyFill="1" applyBorder="1" applyAlignment="1">
      <alignment horizontal="center" vertical="center"/>
    </xf>
    <xf numFmtId="0" fontId="29" fillId="4" borderId="17" xfId="15" applyFont="1" applyFill="1" applyBorder="1" applyAlignment="1" applyProtection="1">
      <alignment horizontal="center" vertical="center" wrapText="1"/>
      <protection/>
    </xf>
    <xf numFmtId="0" fontId="29" fillId="4" borderId="10" xfId="15" applyFont="1" applyFill="1" applyBorder="1" applyAlignment="1" applyProtection="1">
      <alignment horizontal="center" vertical="center" wrapText="1"/>
      <protection/>
    </xf>
    <xf numFmtId="0" fontId="29" fillId="4" borderId="16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0" fontId="32" fillId="5" borderId="2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178" fontId="12" fillId="2" borderId="25" xfId="16" applyFont="1" applyFill="1" applyBorder="1" applyAlignment="1">
      <alignment horizontal="center" vertical="center" wrapText="1"/>
    </xf>
    <xf numFmtId="178" fontId="12" fillId="2" borderId="26" xfId="16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178" fontId="11" fillId="0" borderId="29" xfId="16" applyFont="1" applyBorder="1" applyAlignment="1">
      <alignment horizontal="center" vertical="center" wrapText="1"/>
    </xf>
    <xf numFmtId="178" fontId="11" fillId="0" borderId="30" xfId="16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32" xfId="16" applyNumberFormat="1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178" fontId="12" fillId="3" borderId="13" xfId="16" applyFont="1" applyFill="1" applyBorder="1" applyAlignment="1">
      <alignment horizontal="center" vertical="center" wrapText="1"/>
    </xf>
    <xf numFmtId="178" fontId="12" fillId="3" borderId="26" xfId="16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23" fillId="0" borderId="0" xfId="15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15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7" fillId="0" borderId="25" xfId="15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5" xfId="15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37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5" xfId="15" applyFont="1" applyBorder="1" applyAlignment="1">
      <alignment horizontal="left" vertical="center" wrapText="1"/>
    </xf>
    <xf numFmtId="0" fontId="13" fillId="0" borderId="25" xfId="15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1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13" fillId="0" borderId="40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0" fillId="0" borderId="36" xfId="15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0" fillId="0" borderId="36" xfId="15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34" xfId="15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3" fillId="6" borderId="17" xfId="15" applyNumberFormat="1" applyFont="1" applyFill="1" applyBorder="1" applyAlignment="1">
      <alignment horizontal="center" vertical="center" wrapText="1"/>
    </xf>
    <xf numFmtId="0" fontId="3" fillId="6" borderId="10" xfId="15" applyNumberFormat="1" applyFont="1" applyFill="1" applyBorder="1" applyAlignment="1">
      <alignment horizontal="center" vertical="center" wrapText="1"/>
    </xf>
    <xf numFmtId="0" fontId="3" fillId="6" borderId="16" xfId="15" applyNumberFormat="1" applyFont="1" applyFill="1" applyBorder="1" applyAlignment="1">
      <alignment horizontal="center" vertical="center" wrapText="1"/>
    </xf>
    <xf numFmtId="0" fontId="4" fillId="0" borderId="17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16" xfId="15" applyNumberFormat="1" applyFont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34" fillId="0" borderId="17" xfId="15" applyNumberFormat="1" applyFont="1" applyFill="1" applyBorder="1" applyAlignment="1">
      <alignment horizontal="center" vertical="center" wrapText="1"/>
    </xf>
    <xf numFmtId="0" fontId="34" fillId="0" borderId="10" xfId="15" applyNumberFormat="1" applyFont="1" applyFill="1" applyBorder="1" applyAlignment="1">
      <alignment horizontal="center" vertical="center" wrapText="1"/>
    </xf>
    <xf numFmtId="0" fontId="34" fillId="0" borderId="16" xfId="15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/>
    </xf>
    <xf numFmtId="0" fontId="9" fillId="8" borderId="21" xfId="0" applyNumberFormat="1" applyFont="1" applyFill="1" applyBorder="1" applyAlignment="1">
      <alignment horizontal="center" vertical="center"/>
    </xf>
    <xf numFmtId="0" fontId="9" fillId="8" borderId="20" xfId="0" applyNumberFormat="1" applyFont="1" applyFill="1" applyBorder="1" applyAlignment="1">
      <alignment horizontal="center" vertical="center"/>
    </xf>
    <xf numFmtId="0" fontId="9" fillId="8" borderId="24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5;&#1088;&#1086;&#1090;&#1086;&#1082;&#1086;&#1083;&#1099;%20&#1102;&#1085;&#1086;&#1096;&#1099;%20&#1080;%20&#1076;&#1077;&#1074;&#1091;&#1096;&#1082;&#108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 Youth/1992-93/  on SAMBO</v>
          </cell>
        </row>
        <row r="3">
          <cell r="A3" t="str">
            <v>April 15-19, 2010        Nea Moudania, Greece</v>
          </cell>
        </row>
        <row r="11">
          <cell r="A11" t="str">
            <v>Chiaf referee</v>
          </cell>
          <cell r="G11" t="str">
            <v>R. Baboyan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A. Sheyko</v>
          </cell>
        </row>
        <row r="14">
          <cell r="G14" t="str">
            <v>/BLR/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C1">
      <selection activeCell="A40" sqref="A1:H40"/>
    </sheetView>
  </sheetViews>
  <sheetFormatPr defaultColWidth="9.140625" defaultRowHeight="12.75"/>
  <sheetData>
    <row r="1" spans="1:8" ht="18" customHeight="1" thickBot="1">
      <c r="A1" s="83" t="str">
        <f>'[1]реквизиты'!$A$2</f>
        <v>Europe Championship  Youth/1992-93/  on SAMBO</v>
      </c>
      <c r="B1" s="84"/>
      <c r="C1" s="84"/>
      <c r="D1" s="84"/>
      <c r="E1" s="84"/>
      <c r="F1" s="84"/>
      <c r="G1" s="84"/>
      <c r="H1" s="85"/>
    </row>
    <row r="2" spans="1:8" ht="12.75">
      <c r="A2" s="86" t="str">
        <f>'[1]реквизиты'!$A$3</f>
        <v>April 15-19, 2010        Nea Moudania, Greece</v>
      </c>
      <c r="B2" s="86"/>
      <c r="C2" s="86"/>
      <c r="D2" s="86"/>
      <c r="E2" s="86"/>
      <c r="F2" s="86"/>
      <c r="G2" s="86"/>
      <c r="H2" s="86"/>
    </row>
    <row r="3" spans="1:8" ht="18.75" thickBot="1">
      <c r="A3" s="87" t="s">
        <v>36</v>
      </c>
      <c r="B3" s="87"/>
      <c r="C3" s="87"/>
      <c r="D3" s="87"/>
      <c r="E3" s="87"/>
      <c r="F3" s="87"/>
      <c r="G3" s="87"/>
      <c r="H3" s="87"/>
    </row>
    <row r="4" spans="2:8" ht="18.75" thickBot="1">
      <c r="B4" s="82" t="str">
        <f>'пр.взв.'!A4</f>
        <v>Weight category 65F  кg.</v>
      </c>
      <c r="C4" s="79"/>
      <c r="D4" s="79"/>
      <c r="E4" s="79"/>
      <c r="F4" s="79"/>
      <c r="G4" s="80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81" t="s">
        <v>37</v>
      </c>
      <c r="B6" s="90" t="str">
        <f>VLOOKUP(J6,'пр.взв.'!B7:F70,2,FALSE)</f>
        <v>PERETOLCHINA Anastasia</v>
      </c>
      <c r="C6" s="90"/>
      <c r="D6" s="90"/>
      <c r="E6" s="90"/>
      <c r="F6" s="90"/>
      <c r="G6" s="90"/>
      <c r="H6" s="92">
        <f>VLOOKUP(J6,'пр.взв.'!B7:F70,3,FALSE)</f>
        <v>1993</v>
      </c>
      <c r="I6" s="74"/>
      <c r="J6" s="75">
        <v>1</v>
      </c>
    </row>
    <row r="7" spans="1:10" ht="18">
      <c r="A7" s="88"/>
      <c r="B7" s="91"/>
      <c r="C7" s="91"/>
      <c r="D7" s="91"/>
      <c r="E7" s="91"/>
      <c r="F7" s="91"/>
      <c r="G7" s="91"/>
      <c r="H7" s="93"/>
      <c r="I7" s="74"/>
      <c r="J7" s="75"/>
    </row>
    <row r="8" spans="1:10" ht="18">
      <c r="A8" s="88"/>
      <c r="B8" s="94" t="str">
        <f>VLOOKUP(J6,'пр.взв.'!B7:F70,4,FALSE)</f>
        <v>RUS</v>
      </c>
      <c r="C8" s="94"/>
      <c r="D8" s="94"/>
      <c r="E8" s="94"/>
      <c r="F8" s="94"/>
      <c r="G8" s="94"/>
      <c r="H8" s="93"/>
      <c r="I8" s="74"/>
      <c r="J8" s="75"/>
    </row>
    <row r="9" spans="1:10" ht="18.75" thickBot="1">
      <c r="A9" s="89"/>
      <c r="B9" s="95"/>
      <c r="C9" s="95"/>
      <c r="D9" s="95"/>
      <c r="E9" s="95"/>
      <c r="F9" s="95"/>
      <c r="G9" s="95"/>
      <c r="H9" s="96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97" t="s">
        <v>38</v>
      </c>
      <c r="B11" s="90" t="str">
        <f>VLOOKUP(J11,'пр.взв.'!B2:F75,2,FALSE)</f>
        <v>BLAZHAITITE Meda</v>
      </c>
      <c r="C11" s="90"/>
      <c r="D11" s="90"/>
      <c r="E11" s="90"/>
      <c r="F11" s="90"/>
      <c r="G11" s="90"/>
      <c r="H11" s="92" t="str">
        <f>VLOOKUP(J11,'пр.взв.'!B2:F75,3,FALSE)</f>
        <v>1993</v>
      </c>
      <c r="I11" s="74"/>
      <c r="J11" s="75">
        <v>4</v>
      </c>
    </row>
    <row r="12" spans="1:10" ht="18">
      <c r="A12" s="98"/>
      <c r="B12" s="91"/>
      <c r="C12" s="91"/>
      <c r="D12" s="91"/>
      <c r="E12" s="91"/>
      <c r="F12" s="91"/>
      <c r="G12" s="91"/>
      <c r="H12" s="93"/>
      <c r="I12" s="74"/>
      <c r="J12" s="75"/>
    </row>
    <row r="13" spans="1:10" ht="18">
      <c r="A13" s="98"/>
      <c r="B13" s="94" t="str">
        <f>VLOOKUP(J11,'пр.взв.'!B2:F75,4,FALSE)</f>
        <v>LIT</v>
      </c>
      <c r="C13" s="94"/>
      <c r="D13" s="94"/>
      <c r="E13" s="94"/>
      <c r="F13" s="94"/>
      <c r="G13" s="94"/>
      <c r="H13" s="93"/>
      <c r="I13" s="74"/>
      <c r="J13" s="75"/>
    </row>
    <row r="14" spans="1:10" ht="18.75" thickBot="1">
      <c r="A14" s="99"/>
      <c r="B14" s="95"/>
      <c r="C14" s="95"/>
      <c r="D14" s="95"/>
      <c r="E14" s="95"/>
      <c r="F14" s="95"/>
      <c r="G14" s="95"/>
      <c r="H14" s="96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00" t="s">
        <v>39</v>
      </c>
      <c r="B16" s="90" t="str">
        <f>VLOOKUP(J16,'пр.взв.'!B1:F80,2,FALSE)</f>
        <v>DIMITROVA Tsetsa</v>
      </c>
      <c r="C16" s="90"/>
      <c r="D16" s="90"/>
      <c r="E16" s="90"/>
      <c r="F16" s="90"/>
      <c r="G16" s="90"/>
      <c r="H16" s="92" t="str">
        <f>VLOOKUP(J16,'пр.взв.'!B1:F80,3,FALSE)</f>
        <v>1992</v>
      </c>
      <c r="I16" s="74"/>
      <c r="J16" s="75">
        <v>3</v>
      </c>
    </row>
    <row r="17" spans="1:10" ht="18">
      <c r="A17" s="101"/>
      <c r="B17" s="91"/>
      <c r="C17" s="91"/>
      <c r="D17" s="91"/>
      <c r="E17" s="91"/>
      <c r="F17" s="91"/>
      <c r="G17" s="91"/>
      <c r="H17" s="93"/>
      <c r="I17" s="74"/>
      <c r="J17" s="75"/>
    </row>
    <row r="18" spans="1:10" ht="18">
      <c r="A18" s="101"/>
      <c r="B18" s="94" t="str">
        <f>VLOOKUP(J16,'пр.взв.'!B1:F80,4,FALSE)</f>
        <v>BUL</v>
      </c>
      <c r="C18" s="94"/>
      <c r="D18" s="94"/>
      <c r="E18" s="94"/>
      <c r="F18" s="94"/>
      <c r="G18" s="94"/>
      <c r="H18" s="93"/>
      <c r="I18" s="74"/>
      <c r="J18" s="75"/>
    </row>
    <row r="19" spans="1:10" ht="18.75" thickBot="1">
      <c r="A19" s="102"/>
      <c r="B19" s="95"/>
      <c r="C19" s="95"/>
      <c r="D19" s="95"/>
      <c r="E19" s="95"/>
      <c r="F19" s="95"/>
      <c r="G19" s="95"/>
      <c r="H19" s="96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00" t="s">
        <v>39</v>
      </c>
      <c r="B21" s="90" t="str">
        <f>VLOOKUP(J21,'пр.взв.'!B2:F85,2,FALSE)</f>
        <v>LAZKO Nataliya</v>
      </c>
      <c r="C21" s="90"/>
      <c r="D21" s="90"/>
      <c r="E21" s="90"/>
      <c r="F21" s="90"/>
      <c r="G21" s="90"/>
      <c r="H21" s="92" t="str">
        <f>VLOOKUP(J21,'пр.взв.'!B2:F85,3,FALSE)</f>
        <v>1992</v>
      </c>
      <c r="I21" s="74"/>
      <c r="J21" s="75">
        <v>2</v>
      </c>
    </row>
    <row r="22" spans="1:10" ht="18">
      <c r="A22" s="101"/>
      <c r="B22" s="91"/>
      <c r="C22" s="91"/>
      <c r="D22" s="91"/>
      <c r="E22" s="91"/>
      <c r="F22" s="91"/>
      <c r="G22" s="91"/>
      <c r="H22" s="93"/>
      <c r="I22" s="74"/>
      <c r="J22" s="75"/>
    </row>
    <row r="23" spans="1:9" ht="18">
      <c r="A23" s="101"/>
      <c r="B23" s="94" t="str">
        <f>VLOOKUP(J21,'пр.взв.'!B2:F85,4,FALSE)</f>
        <v>BLR</v>
      </c>
      <c r="C23" s="94"/>
      <c r="D23" s="94"/>
      <c r="E23" s="94"/>
      <c r="F23" s="94"/>
      <c r="G23" s="94"/>
      <c r="H23" s="93"/>
      <c r="I23" s="74"/>
    </row>
    <row r="24" spans="1:9" ht="18.75" thickBot="1">
      <c r="A24" s="102"/>
      <c r="B24" s="95"/>
      <c r="C24" s="95"/>
      <c r="D24" s="95"/>
      <c r="E24" s="95"/>
      <c r="F24" s="95"/>
      <c r="G24" s="95"/>
      <c r="H24" s="96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40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03"/>
      <c r="B28" s="104"/>
      <c r="C28" s="104"/>
      <c r="D28" s="104"/>
      <c r="E28" s="104"/>
      <c r="F28" s="104"/>
      <c r="G28" s="104"/>
      <c r="H28" s="92"/>
    </row>
    <row r="29" spans="1:8" ht="13.5" thickBot="1">
      <c r="A29" s="105"/>
      <c r="B29" s="95"/>
      <c r="C29" s="95"/>
      <c r="D29" s="95"/>
      <c r="E29" s="95"/>
      <c r="F29" s="95"/>
      <c r="G29" s="95"/>
      <c r="H29" s="96"/>
    </row>
    <row r="32" spans="1:8" ht="18">
      <c r="A32" s="74" t="s">
        <v>41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4"/>
  <sheetViews>
    <sheetView workbookViewId="0" topLeftCell="A1">
      <selection activeCell="C23" sqref="C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24" t="s">
        <v>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7.75" customHeight="1">
      <c r="A2" s="124" t="str">
        <f>HYPERLINK('[1]реквизиты'!$A$2)</f>
        <v>Europe Championship  Youth/1992-93/  on SAMBO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8" customHeight="1">
      <c r="A3" s="119" t="str">
        <f>HYPERLINK('пр.взв.'!A4)</f>
        <v>Weight category 65F  кg.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9.5" customHeight="1">
      <c r="A4" s="53"/>
      <c r="B4" s="52"/>
      <c r="C4" s="54"/>
      <c r="D4" s="54"/>
      <c r="E4" s="54"/>
      <c r="F4" s="55"/>
      <c r="G4" s="52"/>
      <c r="H4" s="52"/>
      <c r="I4" s="56"/>
      <c r="J4" s="57"/>
      <c r="K4" s="12"/>
    </row>
    <row r="5" spans="1:11" ht="20.25" customHeight="1" thickBot="1">
      <c r="A5" s="123" t="s">
        <v>24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26.25" thickBot="1">
      <c r="A6" s="48" t="s">
        <v>14</v>
      </c>
      <c r="B6" s="47" t="s">
        <v>6</v>
      </c>
      <c r="C6" s="49" t="s">
        <v>15</v>
      </c>
      <c r="D6" s="47" t="s">
        <v>7</v>
      </c>
      <c r="E6" s="50" t="s">
        <v>8</v>
      </c>
      <c r="F6" s="46" t="s">
        <v>16</v>
      </c>
      <c r="G6" s="51" t="s">
        <v>17</v>
      </c>
      <c r="H6" s="51" t="s">
        <v>19</v>
      </c>
      <c r="I6" s="51" t="s">
        <v>20</v>
      </c>
      <c r="J6" s="49" t="s">
        <v>18</v>
      </c>
      <c r="K6" s="51" t="s">
        <v>21</v>
      </c>
    </row>
    <row r="7" spans="1:11" ht="19.5" customHeight="1">
      <c r="A7" s="128"/>
      <c r="B7" s="114">
        <v>1</v>
      </c>
      <c r="C7" s="116" t="s">
        <v>22</v>
      </c>
      <c r="D7" s="118" t="str">
        <f>VLOOKUP(B7,'пр.взв.'!B7:E22,2,FALSE)</f>
        <v>PERETOLCHINA Anastasia</v>
      </c>
      <c r="E7" s="112">
        <f>VLOOKUP(B7,'пр.взв.'!B7:E22,3,FALSE)</f>
        <v>1993</v>
      </c>
      <c r="F7" s="112" t="str">
        <f>VLOOKUP(B7,'пр.взв.'!B7:E22,4,FALSE)</f>
        <v>RUS</v>
      </c>
      <c r="G7" s="110"/>
      <c r="H7" s="121"/>
      <c r="I7" s="110"/>
      <c r="J7" s="121"/>
      <c r="K7" s="58" t="s">
        <v>25</v>
      </c>
    </row>
    <row r="8" spans="1:11" ht="19.5" customHeight="1" thickBot="1">
      <c r="A8" s="129"/>
      <c r="B8" s="115"/>
      <c r="C8" s="117"/>
      <c r="D8" s="109"/>
      <c r="E8" s="113"/>
      <c r="F8" s="113"/>
      <c r="G8" s="111"/>
      <c r="H8" s="122"/>
      <c r="I8" s="111"/>
      <c r="J8" s="122"/>
      <c r="K8" s="59" t="s">
        <v>2</v>
      </c>
    </row>
    <row r="9" spans="1:11" ht="19.5" customHeight="1">
      <c r="A9" s="129"/>
      <c r="B9" s="114">
        <v>4</v>
      </c>
      <c r="C9" s="106" t="s">
        <v>23</v>
      </c>
      <c r="D9" s="108" t="str">
        <f>VLOOKUP(B9,'пр.взв.'!B7:E22,2,FALSE)</f>
        <v>BLAZHAITITE Meda</v>
      </c>
      <c r="E9" s="126" t="str">
        <f>VLOOKUP(B9,'пр.взв.'!B7:E22,3,FALSE)</f>
        <v>1993</v>
      </c>
      <c r="F9" s="126" t="str">
        <f>VLOOKUP(B9,'пр.взв.'!B7:E22,4,FALSE)</f>
        <v>LIT</v>
      </c>
      <c r="G9" s="127"/>
      <c r="H9" s="121"/>
      <c r="I9" s="110"/>
      <c r="J9" s="121"/>
      <c r="K9" s="59" t="s">
        <v>26</v>
      </c>
    </row>
    <row r="10" spans="1:11" ht="19.5" customHeight="1" thickBot="1">
      <c r="A10" s="130"/>
      <c r="B10" s="115"/>
      <c r="C10" s="107"/>
      <c r="D10" s="109"/>
      <c r="E10" s="113"/>
      <c r="F10" s="113"/>
      <c r="G10" s="111"/>
      <c r="H10" s="122"/>
      <c r="I10" s="111"/>
      <c r="J10" s="122"/>
      <c r="K10" s="60"/>
    </row>
    <row r="11" ht="19.5" customHeight="1"/>
    <row r="12" spans="1:7" ht="19.5" customHeight="1">
      <c r="A12" s="13" t="str">
        <f>HYPERLINK('[1]реквизиты'!$A$11)</f>
        <v>Chiaf referee</v>
      </c>
      <c r="B12" s="10"/>
      <c r="C12" s="10"/>
      <c r="D12" s="10"/>
      <c r="E12" s="1"/>
      <c r="F12" s="37" t="str">
        <f>HYPERLINK('[1]реквизиты'!$G$11)</f>
        <v>R. Baboyan</v>
      </c>
      <c r="G12" s="16" t="str">
        <f>HYPERLINK('[1]реквизиты'!$G$12)</f>
        <v>/RUS/</v>
      </c>
    </row>
    <row r="13" spans="1:7" ht="19.5" customHeight="1">
      <c r="A13" s="10"/>
      <c r="B13" s="10"/>
      <c r="C13" s="10"/>
      <c r="D13" s="15"/>
      <c r="E13" s="2"/>
      <c r="F13" s="38"/>
      <c r="G13" s="2"/>
    </row>
    <row r="14" spans="1:7" ht="19.5" customHeight="1">
      <c r="A14" s="17" t="str">
        <f>HYPERLINK('[1]реквизиты'!$A$13)</f>
        <v>Chiaf secretary</v>
      </c>
      <c r="C14" s="10"/>
      <c r="D14" s="18"/>
      <c r="E14" s="35"/>
      <c r="F14" s="37" t="str">
        <f>HYPERLINK('[1]реквизиты'!$G$13)</f>
        <v>A. Sheyko</v>
      </c>
      <c r="G14" s="19" t="str">
        <f>HYPERLINK('[1]реквизиты'!$G$14)</f>
        <v>/BLR/</v>
      </c>
    </row>
    <row r="15" ht="19.5" customHeight="1"/>
    <row r="16" ht="19.5" customHeight="1"/>
  </sheetData>
  <mergeCells count="23">
    <mergeCell ref="A1:K1"/>
    <mergeCell ref="A2:K2"/>
    <mergeCell ref="J7:J8"/>
    <mergeCell ref="B9:B10"/>
    <mergeCell ref="F9:F10"/>
    <mergeCell ref="G9:G10"/>
    <mergeCell ref="H9:H10"/>
    <mergeCell ref="E9:E10"/>
    <mergeCell ref="J9:J10"/>
    <mergeCell ref="A7:A10"/>
    <mergeCell ref="B7:B8"/>
    <mergeCell ref="C7:C8"/>
    <mergeCell ref="D7:D8"/>
    <mergeCell ref="A3:K3"/>
    <mergeCell ref="G7:G8"/>
    <mergeCell ref="H7:H8"/>
    <mergeCell ref="A5:K5"/>
    <mergeCell ref="C9:C10"/>
    <mergeCell ref="D9:D10"/>
    <mergeCell ref="I7:I8"/>
    <mergeCell ref="E7:E8"/>
    <mergeCell ref="F7:F8"/>
    <mergeCell ref="I9:I1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32" t="s">
        <v>13</v>
      </c>
      <c r="B1" s="132"/>
      <c r="C1" s="132"/>
      <c r="D1" s="132"/>
      <c r="E1" s="132"/>
      <c r="F1" s="132"/>
    </row>
    <row r="2" spans="1:6" ht="28.5" customHeight="1">
      <c r="A2" s="131" t="str">
        <f>HYPERLINK('[1]реквизиты'!$A$2)</f>
        <v>Europe Championship  Youth/1992-93/  on SAMBO</v>
      </c>
      <c r="B2" s="131"/>
      <c r="C2" s="131"/>
      <c r="D2" s="131"/>
      <c r="E2" s="131"/>
      <c r="F2" s="131"/>
    </row>
    <row r="3" spans="1:10" ht="17.25" customHeight="1">
      <c r="A3" s="133" t="str">
        <f>HYPERLINK('[1]реквизиты'!$A$3)</f>
        <v>April 15-19, 2010        Nea Moudania, Greece</v>
      </c>
      <c r="B3" s="133"/>
      <c r="C3" s="133"/>
      <c r="D3" s="133"/>
      <c r="E3" s="133"/>
      <c r="F3" s="133"/>
      <c r="G3" s="11"/>
      <c r="H3" s="11"/>
      <c r="I3" s="11"/>
      <c r="J3" s="12"/>
    </row>
    <row r="4" spans="1:10" ht="21.75" customHeight="1" thickBot="1">
      <c r="A4" s="140" t="s">
        <v>55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3" t="s">
        <v>6</v>
      </c>
      <c r="C5" s="141" t="s">
        <v>7</v>
      </c>
      <c r="D5" s="141" t="s">
        <v>33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4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34">
        <v>1</v>
      </c>
      <c r="B7" s="139">
        <v>1</v>
      </c>
      <c r="C7" s="138" t="s">
        <v>43</v>
      </c>
      <c r="D7" s="134">
        <v>1993</v>
      </c>
      <c r="E7" s="134" t="s">
        <v>44</v>
      </c>
      <c r="F7" s="135"/>
    </row>
    <row r="8" spans="1:6" ht="12.75" customHeight="1">
      <c r="A8" s="134"/>
      <c r="B8" s="139"/>
      <c r="C8" s="138"/>
      <c r="D8" s="134"/>
      <c r="E8" s="134"/>
      <c r="F8" s="135"/>
    </row>
    <row r="9" spans="1:6" ht="12.75" customHeight="1">
      <c r="A9" s="134">
        <v>2</v>
      </c>
      <c r="B9" s="139">
        <v>2</v>
      </c>
      <c r="C9" s="138" t="s">
        <v>45</v>
      </c>
      <c r="D9" s="135" t="s">
        <v>46</v>
      </c>
      <c r="E9" s="134" t="s">
        <v>47</v>
      </c>
      <c r="F9" s="135"/>
    </row>
    <row r="10" spans="1:6" ht="12.75" customHeight="1">
      <c r="A10" s="134"/>
      <c r="B10" s="139"/>
      <c r="C10" s="138"/>
      <c r="D10" s="135"/>
      <c r="E10" s="134"/>
      <c r="F10" s="135"/>
    </row>
    <row r="11" spans="1:6" ht="12.75" customHeight="1">
      <c r="A11" s="134">
        <v>3</v>
      </c>
      <c r="B11" s="139">
        <v>3</v>
      </c>
      <c r="C11" s="138" t="s">
        <v>48</v>
      </c>
      <c r="D11" s="135" t="s">
        <v>46</v>
      </c>
      <c r="E11" s="134" t="s">
        <v>49</v>
      </c>
      <c r="F11" s="135"/>
    </row>
    <row r="12" spans="1:6" ht="15" customHeight="1">
      <c r="A12" s="134"/>
      <c r="B12" s="139"/>
      <c r="C12" s="138"/>
      <c r="D12" s="135"/>
      <c r="E12" s="134"/>
      <c r="F12" s="135"/>
    </row>
    <row r="13" spans="1:6" ht="12.75" customHeight="1">
      <c r="A13" s="134">
        <v>4</v>
      </c>
      <c r="B13" s="139">
        <v>4</v>
      </c>
      <c r="C13" s="138" t="s">
        <v>50</v>
      </c>
      <c r="D13" s="135" t="s">
        <v>51</v>
      </c>
      <c r="E13" s="134" t="s">
        <v>52</v>
      </c>
      <c r="F13" s="135"/>
    </row>
    <row r="14" spans="1:6" ht="15" customHeight="1">
      <c r="A14" s="134"/>
      <c r="B14" s="139"/>
      <c r="C14" s="138"/>
      <c r="D14" s="135"/>
      <c r="E14" s="134"/>
      <c r="F14" s="135"/>
    </row>
    <row r="15" spans="1:6" ht="15" customHeight="1">
      <c r="A15" s="134">
        <v>5</v>
      </c>
      <c r="B15" s="139">
        <v>5</v>
      </c>
      <c r="C15" s="138" t="s">
        <v>53</v>
      </c>
      <c r="D15" s="135" t="s">
        <v>51</v>
      </c>
      <c r="E15" s="134" t="s">
        <v>54</v>
      </c>
      <c r="F15" s="135"/>
    </row>
    <row r="16" spans="1:6" ht="15.75" customHeight="1">
      <c r="A16" s="134"/>
      <c r="B16" s="139"/>
      <c r="C16" s="138"/>
      <c r="D16" s="135"/>
      <c r="E16" s="134"/>
      <c r="F16" s="135"/>
    </row>
    <row r="17" spans="1:6" ht="12.75" customHeight="1">
      <c r="A17" s="134">
        <v>6</v>
      </c>
      <c r="B17" s="136"/>
      <c r="C17" s="138"/>
      <c r="D17" s="135"/>
      <c r="E17" s="134"/>
      <c r="F17" s="135"/>
    </row>
    <row r="18" spans="1:6" ht="15" customHeight="1">
      <c r="A18" s="134"/>
      <c r="B18" s="137"/>
      <c r="C18" s="138"/>
      <c r="D18" s="135"/>
      <c r="E18" s="134"/>
      <c r="F18" s="135"/>
    </row>
    <row r="19" spans="1:6" ht="12.75" customHeight="1">
      <c r="A19" s="134">
        <v>7</v>
      </c>
      <c r="B19" s="136"/>
      <c r="C19" s="138"/>
      <c r="D19" s="135"/>
      <c r="E19" s="134"/>
      <c r="F19" s="135"/>
    </row>
    <row r="20" spans="1:6" ht="15" customHeight="1">
      <c r="A20" s="134"/>
      <c r="B20" s="137"/>
      <c r="C20" s="138"/>
      <c r="D20" s="135"/>
      <c r="E20" s="134"/>
      <c r="F20" s="135"/>
    </row>
    <row r="21" spans="1:6" ht="12.75" customHeight="1">
      <c r="A21" s="134">
        <v>8</v>
      </c>
      <c r="B21" s="136"/>
      <c r="C21" s="138"/>
      <c r="D21" s="135"/>
      <c r="E21" s="134"/>
      <c r="F21" s="135"/>
    </row>
    <row r="22" spans="1:6" ht="15" customHeight="1">
      <c r="A22" s="134"/>
      <c r="B22" s="137"/>
      <c r="C22" s="138"/>
      <c r="D22" s="135"/>
      <c r="E22" s="134"/>
      <c r="F22" s="135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Chiaf referee</v>
      </c>
      <c r="B26" s="10"/>
      <c r="C26" s="10"/>
      <c r="D26" s="10"/>
      <c r="E26" s="14" t="str">
        <f>HYPERLINK('[1]реквизиты'!$G$11)</f>
        <v>R. Baboyan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/RUS/</v>
      </c>
    </row>
    <row r="28" spans="1:5" ht="26.25" customHeight="1">
      <c r="A28" s="17" t="str">
        <f>HYPERLINK('[1]реквизиты'!$A$13)</f>
        <v>Chiaf secretary</v>
      </c>
      <c r="B28" s="10"/>
      <c r="C28" s="10"/>
      <c r="D28" s="18"/>
      <c r="E28" s="14" t="str">
        <f>HYPERLINK('[1]реквизиты'!$G$13)</f>
        <v>A. Sheyko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/BLR/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  <mergeCell ref="C7:C8"/>
    <mergeCell ref="D7:D8"/>
    <mergeCell ref="B11:B12"/>
    <mergeCell ref="C11:C12"/>
    <mergeCell ref="D11:D12"/>
    <mergeCell ref="A9:A10"/>
    <mergeCell ref="B9:B10"/>
    <mergeCell ref="C9:C10"/>
    <mergeCell ref="A11:A12"/>
    <mergeCell ref="A13:A14"/>
    <mergeCell ref="B13:B14"/>
    <mergeCell ref="C13:C14"/>
    <mergeCell ref="D13:D14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F15:F16"/>
    <mergeCell ref="A15:A16"/>
    <mergeCell ref="B15:B16"/>
    <mergeCell ref="C15:C16"/>
    <mergeCell ref="D15:D16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M5" sqref="M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67" t="str">
        <f>HYPERLINK('[1]реквизиты'!$A$2)</f>
        <v>Europe Championship  Youth/1992-93/  on SAMBO</v>
      </c>
      <c r="D1" s="168"/>
      <c r="E1" s="168"/>
      <c r="F1" s="168"/>
      <c r="G1" s="168"/>
      <c r="H1" s="168"/>
      <c r="I1" s="168"/>
      <c r="J1" s="16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70">
        <f>HYPERLINK('[2]ИТ.ПР'!$A$8)</f>
      </c>
      <c r="D2" s="170"/>
      <c r="E2" s="170"/>
      <c r="F2" s="170"/>
      <c r="G2" s="170"/>
      <c r="H2" s="170"/>
      <c r="I2" s="170"/>
      <c r="J2" s="170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71" t="str">
        <f>HYPERLINK('пр.взв.'!A4)</f>
        <v>Weight category 65F  кg.</v>
      </c>
      <c r="D3" s="172"/>
      <c r="E3" s="172"/>
      <c r="F3" s="172"/>
      <c r="G3" s="172"/>
      <c r="H3" s="172"/>
      <c r="I3" s="172"/>
      <c r="J3" s="173"/>
      <c r="K3" s="43"/>
      <c r="L3" s="43"/>
      <c r="M3" s="43"/>
    </row>
    <row r="4" spans="1:13" ht="16.5" thickBot="1">
      <c r="A4" s="162" t="s">
        <v>0</v>
      </c>
      <c r="B4" s="162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52">
        <v>1</v>
      </c>
      <c r="B5" s="154" t="str">
        <f>VLOOKUP(A5,'пр.взв.'!B7:C22,2,FALSE)</f>
        <v>PERETOLCHINA Anastasia</v>
      </c>
      <c r="C5" s="156">
        <f>VLOOKUP(B5,'пр.взв.'!C7:D22,2,FALSE)</f>
        <v>1993</v>
      </c>
      <c r="D5" s="158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53"/>
      <c r="B6" s="155"/>
      <c r="C6" s="157"/>
      <c r="D6" s="159"/>
      <c r="E6" s="174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45">
        <v>5</v>
      </c>
      <c r="B7" s="163" t="str">
        <f>VLOOKUP(A7,'пр.взв.'!B9:C24,2,FALSE)</f>
        <v>ZERTIDOU Maria</v>
      </c>
      <c r="C7" s="164" t="str">
        <f>VLOOKUP(B7,'пр.взв.'!C9:D24,2,FALSE)</f>
        <v>1993</v>
      </c>
      <c r="D7" s="165" t="str">
        <f>VLOOKUP(A7,'пр.взв.'!B5:E20,4,FALSE)</f>
        <v>GRE</v>
      </c>
      <c r="E7" s="17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53"/>
      <c r="B8" s="155"/>
      <c r="C8" s="157"/>
      <c r="D8" s="166"/>
      <c r="E8" s="20"/>
      <c r="F8" s="22"/>
      <c r="G8" s="174"/>
      <c r="H8" s="26"/>
      <c r="I8" s="20"/>
      <c r="J8" s="20"/>
      <c r="K8" s="20"/>
      <c r="L8" s="20"/>
      <c r="M8" s="20"/>
    </row>
    <row r="9" spans="1:13" ht="15" customHeight="1" thickBot="1">
      <c r="A9" s="152">
        <v>3</v>
      </c>
      <c r="B9" s="154" t="str">
        <f>VLOOKUP(A9,'пр.взв.'!B11:C26,2,FALSE)</f>
        <v>DIMITROVA Tsetsa</v>
      </c>
      <c r="C9" s="156" t="str">
        <f>VLOOKUP(B9,'пр.взв.'!C11:D26,2,FALSE)</f>
        <v>1992</v>
      </c>
      <c r="D9" s="158" t="str">
        <f>VLOOKUP(A9,'пр.взв.'!B5:E20,4,FALSE)</f>
        <v>BUL</v>
      </c>
      <c r="E9" s="20"/>
      <c r="F9" s="22"/>
      <c r="G9" s="175"/>
      <c r="H9" s="2"/>
      <c r="I9" s="24"/>
      <c r="J9" s="22"/>
      <c r="K9" s="20"/>
      <c r="L9" s="20"/>
      <c r="M9" s="20"/>
    </row>
    <row r="10" spans="1:13" ht="15" customHeight="1">
      <c r="A10" s="153"/>
      <c r="B10" s="155"/>
      <c r="C10" s="157"/>
      <c r="D10" s="159"/>
      <c r="E10" s="174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45">
        <v>7</v>
      </c>
      <c r="B11" s="147" t="e">
        <f>VLOOKUP(A11,'пр.взв.'!B13:C28,2,FALSE)</f>
        <v>#N/A</v>
      </c>
      <c r="C11" s="149" t="e">
        <f>VLOOKUP(B11,'пр.взв.'!C13:D28,2,FALSE)</f>
        <v>#N/A</v>
      </c>
      <c r="D11" s="151" t="e">
        <f>VLOOKUP(A11,'пр.взв.'!B5:E20,4,FALSE)</f>
        <v>#N/A</v>
      </c>
      <c r="E11" s="17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46"/>
      <c r="B12" s="148"/>
      <c r="C12" s="150"/>
      <c r="D12" s="150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8"/>
      <c r="B13" s="68"/>
      <c r="C13" s="68"/>
      <c r="D13" s="69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0"/>
      <c r="B14" s="69"/>
      <c r="C14" s="69"/>
      <c r="D14" s="69"/>
      <c r="E14" s="20"/>
      <c r="F14" s="20"/>
      <c r="G14" s="20"/>
      <c r="H14" s="20"/>
      <c r="I14" s="174"/>
      <c r="J14" s="33"/>
      <c r="K14" s="23"/>
      <c r="L14" s="23"/>
      <c r="M14" s="20"/>
    </row>
    <row r="15" spans="1:10" ht="15" customHeight="1" thickBot="1">
      <c r="A15" s="162" t="s">
        <v>3</v>
      </c>
      <c r="B15" s="162"/>
      <c r="C15" s="69"/>
      <c r="D15" s="69"/>
      <c r="E15" s="20"/>
      <c r="F15" s="20"/>
      <c r="G15" s="20"/>
      <c r="H15" s="20"/>
      <c r="I15" s="175"/>
      <c r="J15" s="2"/>
    </row>
    <row r="16" spans="1:10" ht="15" customHeight="1" thickBot="1">
      <c r="A16" s="152">
        <v>2</v>
      </c>
      <c r="B16" s="154" t="str">
        <f>VLOOKUP(A16,'пр.взв.'!B7:C22,2,FALSE)</f>
        <v>LAZKO Nataliya</v>
      </c>
      <c r="C16" s="156" t="str">
        <f>VLOOKUP(B16,'пр.взв.'!C7:D22,2,FALSE)</f>
        <v>1992</v>
      </c>
      <c r="D16" s="158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53"/>
      <c r="B17" s="155"/>
      <c r="C17" s="157"/>
      <c r="D17" s="159"/>
      <c r="E17" s="174" t="s">
        <v>57</v>
      </c>
      <c r="F17" s="20"/>
      <c r="G17" s="25"/>
      <c r="H17" s="22"/>
      <c r="I17" s="30"/>
      <c r="J17" s="2"/>
    </row>
    <row r="18" spans="1:10" ht="15" customHeight="1" thickBot="1">
      <c r="A18" s="145">
        <v>6</v>
      </c>
      <c r="B18" s="147" t="e">
        <f>VLOOKUP(A18,'пр.взв.'!B9:C24,2,FALSE)</f>
        <v>#N/A</v>
      </c>
      <c r="C18" s="149" t="e">
        <f>VLOOKUP(B18,'пр.взв.'!C9:D24,2,FALSE)</f>
        <v>#N/A</v>
      </c>
      <c r="D18" s="151" t="e">
        <f>VLOOKUP(A18,'пр.взв.'!B6:E21,4,FALSE)</f>
        <v>#N/A</v>
      </c>
      <c r="E18" s="175"/>
      <c r="F18" s="21"/>
      <c r="G18" s="24"/>
      <c r="H18" s="22"/>
      <c r="I18" s="30"/>
      <c r="J18" s="2"/>
    </row>
    <row r="19" spans="1:10" ht="15" customHeight="1" thickBot="1">
      <c r="A19" s="153"/>
      <c r="B19" s="160"/>
      <c r="C19" s="161"/>
      <c r="D19" s="150"/>
      <c r="E19" s="20"/>
      <c r="F19" s="22"/>
      <c r="G19" s="174"/>
      <c r="H19" s="26"/>
      <c r="I19" s="30"/>
      <c r="J19" s="2"/>
    </row>
    <row r="20" spans="1:8" ht="15" customHeight="1" thickBot="1">
      <c r="A20" s="152">
        <v>4</v>
      </c>
      <c r="B20" s="154" t="str">
        <f>VLOOKUP(A20,'пр.взв.'!B11:C26,2,FALSE)</f>
        <v>BLAZHAITITE Meda</v>
      </c>
      <c r="C20" s="156" t="str">
        <f>VLOOKUP(B20,'пр.взв.'!C11:D26,2,FALSE)</f>
        <v>1993</v>
      </c>
      <c r="D20" s="158" t="str">
        <f>VLOOKUP(A20,'пр.взв.'!B6:E21,4,FALSE)</f>
        <v>LIT</v>
      </c>
      <c r="E20" s="20"/>
      <c r="F20" s="22"/>
      <c r="G20" s="175"/>
      <c r="H20" s="2"/>
    </row>
    <row r="21" spans="1:8" ht="15" customHeight="1">
      <c r="A21" s="153"/>
      <c r="B21" s="155"/>
      <c r="C21" s="157"/>
      <c r="D21" s="159"/>
      <c r="E21" s="174" t="s">
        <v>58</v>
      </c>
      <c r="F21" s="23"/>
      <c r="G21" s="24"/>
      <c r="H21" s="22"/>
    </row>
    <row r="22" spans="1:8" ht="15" customHeight="1" thickBot="1">
      <c r="A22" s="145">
        <v>8</v>
      </c>
      <c r="B22" s="147" t="e">
        <f>VLOOKUP(A22,'пр.взв.'!B13:C28,2,FALSE)</f>
        <v>#N/A</v>
      </c>
      <c r="C22" s="149" t="e">
        <f>VLOOKUP(B22,'пр.взв.'!C13:D28,2,FALSE)</f>
        <v>#N/A</v>
      </c>
      <c r="D22" s="151" t="e">
        <f>VLOOKUP(A22,'пр.взв.'!B6:E21,4,FALSE)</f>
        <v>#N/A</v>
      </c>
      <c r="E22" s="175"/>
      <c r="F22" s="20"/>
      <c r="G22" s="25"/>
      <c r="H22" s="22"/>
    </row>
    <row r="23" spans="1:8" ht="15" customHeight="1" thickBot="1">
      <c r="A23" s="146"/>
      <c r="B23" s="148"/>
      <c r="C23" s="150"/>
      <c r="D23" s="150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Chiaf referee</v>
      </c>
      <c r="C37" s="10"/>
      <c r="D37" s="10"/>
      <c r="E37" s="10"/>
      <c r="F37" s="1"/>
      <c r="G37" s="1"/>
      <c r="H37" s="1"/>
      <c r="I37" s="14" t="str">
        <f>HYPERLINK('[1]реквизиты'!$G$11)</f>
        <v>R. Baboyan</v>
      </c>
      <c r="J37" s="2"/>
      <c r="K37" s="16" t="str">
        <f>HYPERLINK('[1]реквизиты'!$G$12)</f>
        <v>/RUS/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Chiaf secretary</v>
      </c>
      <c r="D39" s="10"/>
      <c r="E39" s="18"/>
      <c r="F39" s="35"/>
      <c r="G39" s="1"/>
      <c r="H39" s="1"/>
      <c r="I39" s="14" t="str">
        <f>HYPERLINK('[1]реквизиты'!$G$13)</f>
        <v>A. Sheyko</v>
      </c>
      <c r="J39" s="2"/>
      <c r="K39" s="19" t="str">
        <f>HYPERLINK('[1]реквизиты'!$G$14)</f>
        <v>/BLR/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2" sqref="B2:I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80" t="s">
        <v>28</v>
      </c>
      <c r="C1" s="180"/>
      <c r="D1" s="180"/>
      <c r="E1" s="180"/>
      <c r="F1" s="180"/>
      <c r="G1" s="180"/>
      <c r="H1" s="180"/>
      <c r="I1" s="180"/>
      <c r="J1" s="61"/>
      <c r="K1" s="180" t="s">
        <v>28</v>
      </c>
      <c r="L1" s="180"/>
      <c r="M1" s="180"/>
      <c r="N1" s="180"/>
      <c r="O1" s="180"/>
      <c r="P1" s="180"/>
      <c r="Q1" s="180"/>
      <c r="R1" s="180"/>
    </row>
    <row r="2" spans="2:18" ht="24.75" customHeight="1">
      <c r="B2" s="215" t="str">
        <f>HYPERLINK('пр.взв.'!A4)</f>
        <v>Weight category 65F  кg.</v>
      </c>
      <c r="C2" s="216"/>
      <c r="D2" s="216"/>
      <c r="E2" s="216"/>
      <c r="F2" s="216"/>
      <c r="G2" s="216"/>
      <c r="H2" s="216"/>
      <c r="I2" s="216"/>
      <c r="J2" s="62"/>
      <c r="K2" s="215" t="str">
        <f>HYPERLINK('пр.взв.'!A4)</f>
        <v>Weight category 65F  кg.</v>
      </c>
      <c r="L2" s="216"/>
      <c r="M2" s="216"/>
      <c r="N2" s="216"/>
      <c r="O2" s="216"/>
      <c r="P2" s="216"/>
      <c r="Q2" s="216"/>
      <c r="R2" s="216"/>
    </row>
    <row r="3" spans="2:18" ht="24.75" customHeight="1" thickBot="1">
      <c r="B3" s="63" t="s">
        <v>2</v>
      </c>
      <c r="C3" s="65" t="s">
        <v>34</v>
      </c>
      <c r="D3" s="67" t="s">
        <v>29</v>
      </c>
      <c r="E3" s="64"/>
      <c r="F3" s="63"/>
      <c r="G3" s="64"/>
      <c r="H3" s="64"/>
      <c r="I3" s="64"/>
      <c r="J3" s="64"/>
      <c r="K3" s="63" t="s">
        <v>3</v>
      </c>
      <c r="L3" s="65" t="s">
        <v>34</v>
      </c>
      <c r="M3" s="67" t="s">
        <v>29</v>
      </c>
      <c r="N3" s="64"/>
      <c r="O3" s="63"/>
      <c r="P3" s="64"/>
      <c r="Q3" s="64"/>
      <c r="R3" s="64"/>
    </row>
    <row r="4" spans="1:18" ht="12.75" customHeight="1">
      <c r="A4" s="112" t="s">
        <v>32</v>
      </c>
      <c r="B4" s="181" t="s">
        <v>6</v>
      </c>
      <c r="C4" s="183" t="s">
        <v>7</v>
      </c>
      <c r="D4" s="183" t="s">
        <v>8</v>
      </c>
      <c r="E4" s="183" t="s">
        <v>16</v>
      </c>
      <c r="F4" s="185" t="s">
        <v>17</v>
      </c>
      <c r="G4" s="186" t="s">
        <v>19</v>
      </c>
      <c r="H4" s="188" t="s">
        <v>20</v>
      </c>
      <c r="I4" s="190" t="s">
        <v>18</v>
      </c>
      <c r="J4" s="112" t="s">
        <v>32</v>
      </c>
      <c r="K4" s="181" t="s">
        <v>6</v>
      </c>
      <c r="L4" s="183" t="s">
        <v>7</v>
      </c>
      <c r="M4" s="183" t="s">
        <v>8</v>
      </c>
      <c r="N4" s="183" t="s">
        <v>16</v>
      </c>
      <c r="O4" s="185" t="s">
        <v>17</v>
      </c>
      <c r="P4" s="186" t="s">
        <v>19</v>
      </c>
      <c r="Q4" s="188" t="s">
        <v>20</v>
      </c>
      <c r="R4" s="190" t="s">
        <v>18</v>
      </c>
    </row>
    <row r="5" spans="1:18" ht="12.75" customHeight="1" thickBot="1">
      <c r="A5" s="113"/>
      <c r="B5" s="182" t="s">
        <v>6</v>
      </c>
      <c r="C5" s="184" t="s">
        <v>7</v>
      </c>
      <c r="D5" s="184" t="s">
        <v>8</v>
      </c>
      <c r="E5" s="184" t="s">
        <v>16</v>
      </c>
      <c r="F5" s="184" t="s">
        <v>17</v>
      </c>
      <c r="G5" s="187"/>
      <c r="H5" s="189"/>
      <c r="I5" s="191" t="s">
        <v>18</v>
      </c>
      <c r="J5" s="113"/>
      <c r="K5" s="182" t="s">
        <v>6</v>
      </c>
      <c r="L5" s="184" t="s">
        <v>7</v>
      </c>
      <c r="M5" s="184" t="s">
        <v>8</v>
      </c>
      <c r="N5" s="184" t="s">
        <v>16</v>
      </c>
      <c r="O5" s="184" t="s">
        <v>17</v>
      </c>
      <c r="P5" s="187"/>
      <c r="Q5" s="189"/>
      <c r="R5" s="191" t="s">
        <v>18</v>
      </c>
    </row>
    <row r="6" spans="1:18" ht="12.75" customHeight="1">
      <c r="A6" s="176">
        <v>1</v>
      </c>
      <c r="B6" s="192">
        <v>1</v>
      </c>
      <c r="C6" s="194" t="str">
        <f>VLOOKUP(B6,'пр.взв.'!B7:E22,2,FALSE)</f>
        <v>PERETOLCHINA Anastasia</v>
      </c>
      <c r="D6" s="196">
        <f>VLOOKUP(B6,'пр.взв.'!B7:F22,3,FALSE)</f>
        <v>1993</v>
      </c>
      <c r="E6" s="196" t="str">
        <f>VLOOKUP(B6,'пр.взв.'!B7:E22,4,FALSE)</f>
        <v>RUS</v>
      </c>
      <c r="F6" s="198"/>
      <c r="G6" s="199"/>
      <c r="H6" s="200"/>
      <c r="I6" s="201"/>
      <c r="J6" s="176">
        <v>3</v>
      </c>
      <c r="K6" s="192">
        <v>2</v>
      </c>
      <c r="L6" s="194" t="str">
        <f>VLOOKUP(K6,'пр.взв.'!B7:E22,2,FALSE)</f>
        <v>LAZKO Nataliya</v>
      </c>
      <c r="M6" s="196" t="str">
        <f>VLOOKUP(K6,'пр.взв.'!B7:F22,3,FALSE)</f>
        <v>1992</v>
      </c>
      <c r="N6" s="196" t="str">
        <f>VLOOKUP(K6,'пр.взв.'!B7:E22,4,FALSE)</f>
        <v>BLR</v>
      </c>
      <c r="O6" s="198"/>
      <c r="P6" s="199"/>
      <c r="Q6" s="200"/>
      <c r="R6" s="201"/>
    </row>
    <row r="7" spans="1:18" ht="12.75" customHeight="1">
      <c r="A7" s="177"/>
      <c r="B7" s="193"/>
      <c r="C7" s="195"/>
      <c r="D7" s="197"/>
      <c r="E7" s="197"/>
      <c r="F7" s="197"/>
      <c r="G7" s="197"/>
      <c r="H7" s="135"/>
      <c r="I7" s="134"/>
      <c r="J7" s="177"/>
      <c r="K7" s="193"/>
      <c r="L7" s="195"/>
      <c r="M7" s="197"/>
      <c r="N7" s="197"/>
      <c r="O7" s="197"/>
      <c r="P7" s="197"/>
      <c r="Q7" s="135"/>
      <c r="R7" s="134"/>
    </row>
    <row r="8" spans="1:18" ht="12.75" customHeight="1">
      <c r="A8" s="177"/>
      <c r="B8" s="202">
        <v>5</v>
      </c>
      <c r="C8" s="204" t="str">
        <f>VLOOKUP(B8,'пр.взв.'!B7:E22,2,FALSE)</f>
        <v>ZERTIDOU Maria</v>
      </c>
      <c r="D8" s="206" t="str">
        <f>VLOOKUP(B8,'пр.взв.'!B7:F22,3,FALSE)</f>
        <v>1993</v>
      </c>
      <c r="E8" s="206" t="str">
        <f>VLOOKUP(B8,'пр.взв.'!B7:E22,4,FALSE)</f>
        <v>GRE</v>
      </c>
      <c r="F8" s="208"/>
      <c r="G8" s="208"/>
      <c r="H8" s="210"/>
      <c r="I8" s="210"/>
      <c r="J8" s="177"/>
      <c r="K8" s="202">
        <v>6</v>
      </c>
      <c r="L8" s="204" t="e">
        <f>VLOOKUP(K8,'пр.взв.'!B7:E22,2,FALSE)</f>
        <v>#N/A</v>
      </c>
      <c r="M8" s="206" t="e">
        <f>VLOOKUP(K8,'пр.взв.'!B7:F22,3,FALSE)</f>
        <v>#N/A</v>
      </c>
      <c r="N8" s="206" t="e">
        <f>VLOOKUP(K8,'пр.взв.'!B7:E22,4,FALSE)</f>
        <v>#N/A</v>
      </c>
      <c r="O8" s="208"/>
      <c r="P8" s="208"/>
      <c r="Q8" s="210"/>
      <c r="R8" s="210"/>
    </row>
    <row r="9" spans="1:18" ht="13.5" customHeight="1" thickBot="1">
      <c r="A9" s="179"/>
      <c r="B9" s="203"/>
      <c r="C9" s="205"/>
      <c r="D9" s="207"/>
      <c r="E9" s="207"/>
      <c r="F9" s="209"/>
      <c r="G9" s="209"/>
      <c r="H9" s="211"/>
      <c r="I9" s="211"/>
      <c r="J9" s="179"/>
      <c r="K9" s="203"/>
      <c r="L9" s="205"/>
      <c r="M9" s="207"/>
      <c r="N9" s="207"/>
      <c r="O9" s="209"/>
      <c r="P9" s="209"/>
      <c r="Q9" s="211"/>
      <c r="R9" s="211"/>
    </row>
    <row r="10" spans="1:18" ht="12.75" customHeight="1">
      <c r="A10" s="176">
        <v>2</v>
      </c>
      <c r="B10" s="212">
        <v>3</v>
      </c>
      <c r="C10" s="194" t="str">
        <f>VLOOKUP(B10,'пр.взв.'!B7:E22,2,FALSE)</f>
        <v>DIMITROVA Tsetsa</v>
      </c>
      <c r="D10" s="196" t="str">
        <f>VLOOKUP(B10,'пр.взв.'!B7:F22,3,FALSE)</f>
        <v>1992</v>
      </c>
      <c r="E10" s="196" t="str">
        <f>VLOOKUP(B10,'пр.взв.'!B7:E22,4,FALSE)</f>
        <v>BUL</v>
      </c>
      <c r="F10" s="197"/>
      <c r="G10" s="214"/>
      <c r="H10" s="135"/>
      <c r="I10" s="206"/>
      <c r="J10" s="176">
        <v>4</v>
      </c>
      <c r="K10" s="212">
        <v>4</v>
      </c>
      <c r="L10" s="194" t="str">
        <f>VLOOKUP(K10,'пр.взв.'!B7:E22,2,FALSE)</f>
        <v>BLAZHAITITE Meda</v>
      </c>
      <c r="M10" s="196" t="str">
        <f>VLOOKUP(K10,'пр.взв.'!B7:F22,3,FALSE)</f>
        <v>1993</v>
      </c>
      <c r="N10" s="196" t="str">
        <f>VLOOKUP(K10,'пр.взв.'!B7:E22,4,FALSE)</f>
        <v>LIT</v>
      </c>
      <c r="O10" s="197"/>
      <c r="P10" s="214"/>
      <c r="Q10" s="135"/>
      <c r="R10" s="206"/>
    </row>
    <row r="11" spans="1:18" ht="12.75" customHeight="1">
      <c r="A11" s="177"/>
      <c r="B11" s="213"/>
      <c r="C11" s="195"/>
      <c r="D11" s="197"/>
      <c r="E11" s="197"/>
      <c r="F11" s="197"/>
      <c r="G11" s="197"/>
      <c r="H11" s="135"/>
      <c r="I11" s="134"/>
      <c r="J11" s="177"/>
      <c r="K11" s="213"/>
      <c r="L11" s="195"/>
      <c r="M11" s="197"/>
      <c r="N11" s="197"/>
      <c r="O11" s="197"/>
      <c r="P11" s="197"/>
      <c r="Q11" s="135"/>
      <c r="R11" s="134"/>
    </row>
    <row r="12" spans="1:18" ht="12.75" customHeight="1">
      <c r="A12" s="177"/>
      <c r="B12" s="202">
        <v>7</v>
      </c>
      <c r="C12" s="204" t="e">
        <f>VLOOKUP(B12,'пр.взв.'!B7:E22,2,FALSE)</f>
        <v>#N/A</v>
      </c>
      <c r="D12" s="206" t="e">
        <f>VLOOKUP(B12,'пр.взв.'!B7:F22,3,FALSE)</f>
        <v>#N/A</v>
      </c>
      <c r="E12" s="206" t="e">
        <f>VLOOKUP(B12,'пр.взв.'!B7:E22,4,FALSE)</f>
        <v>#N/A</v>
      </c>
      <c r="F12" s="208"/>
      <c r="G12" s="208"/>
      <c r="H12" s="210"/>
      <c r="I12" s="210"/>
      <c r="J12" s="177"/>
      <c r="K12" s="202">
        <v>8</v>
      </c>
      <c r="L12" s="204" t="e">
        <f>VLOOKUP(K12,'пр.взв.'!B7:E22,2,FALSE)</f>
        <v>#N/A</v>
      </c>
      <c r="M12" s="206" t="e">
        <f>VLOOKUP(K12,'пр.взв.'!B7:F22,3,FALSE)</f>
        <v>#N/A</v>
      </c>
      <c r="N12" s="206" t="e">
        <f>VLOOKUP(K12,'пр.взв.'!B7:E22,4,FALSE)</f>
        <v>#N/A</v>
      </c>
      <c r="O12" s="208"/>
      <c r="P12" s="208"/>
      <c r="Q12" s="210"/>
      <c r="R12" s="210"/>
    </row>
    <row r="13" spans="1:18" ht="12.75" customHeight="1">
      <c r="A13" s="178"/>
      <c r="B13" s="212"/>
      <c r="C13" s="195"/>
      <c r="D13" s="197"/>
      <c r="E13" s="197"/>
      <c r="F13" s="198"/>
      <c r="G13" s="198"/>
      <c r="H13" s="201"/>
      <c r="I13" s="201"/>
      <c r="J13" s="178"/>
      <c r="K13" s="212"/>
      <c r="L13" s="195"/>
      <c r="M13" s="197"/>
      <c r="N13" s="197"/>
      <c r="O13" s="198"/>
      <c r="P13" s="198"/>
      <c r="Q13" s="201"/>
      <c r="R13" s="201"/>
    </row>
    <row r="16" spans="2:18" ht="24.75" customHeight="1" thickBot="1">
      <c r="B16" s="63" t="s">
        <v>2</v>
      </c>
      <c r="C16" s="217" t="s">
        <v>35</v>
      </c>
      <c r="D16" s="217"/>
      <c r="E16" s="217"/>
      <c r="F16" s="217"/>
      <c r="G16" s="217"/>
      <c r="H16" s="217"/>
      <c r="I16" s="217"/>
      <c r="J16" s="72"/>
      <c r="K16" s="63" t="s">
        <v>3</v>
      </c>
      <c r="L16" s="217" t="s">
        <v>35</v>
      </c>
      <c r="M16" s="217"/>
      <c r="N16" s="217"/>
      <c r="O16" s="217"/>
      <c r="P16" s="217"/>
      <c r="Q16" s="217"/>
      <c r="R16" s="217"/>
    </row>
    <row r="17" spans="1:18" ht="12.75" customHeight="1">
      <c r="A17" s="112" t="s">
        <v>32</v>
      </c>
      <c r="B17" s="181" t="s">
        <v>6</v>
      </c>
      <c r="C17" s="183" t="s">
        <v>7</v>
      </c>
      <c r="D17" s="183" t="s">
        <v>8</v>
      </c>
      <c r="E17" s="183" t="s">
        <v>16</v>
      </c>
      <c r="F17" s="185" t="s">
        <v>17</v>
      </c>
      <c r="G17" s="186" t="s">
        <v>19</v>
      </c>
      <c r="H17" s="188" t="s">
        <v>20</v>
      </c>
      <c r="I17" s="190" t="s">
        <v>18</v>
      </c>
      <c r="J17" s="112" t="s">
        <v>32</v>
      </c>
      <c r="K17" s="181" t="s">
        <v>6</v>
      </c>
      <c r="L17" s="183" t="s">
        <v>7</v>
      </c>
      <c r="M17" s="183" t="s">
        <v>8</v>
      </c>
      <c r="N17" s="183" t="s">
        <v>16</v>
      </c>
      <c r="O17" s="185" t="s">
        <v>17</v>
      </c>
      <c r="P17" s="186" t="s">
        <v>19</v>
      </c>
      <c r="Q17" s="188" t="s">
        <v>20</v>
      </c>
      <c r="R17" s="190" t="s">
        <v>18</v>
      </c>
    </row>
    <row r="18" spans="1:18" ht="12.75" customHeight="1" thickBot="1">
      <c r="A18" s="113"/>
      <c r="B18" s="182" t="s">
        <v>6</v>
      </c>
      <c r="C18" s="184" t="s">
        <v>7</v>
      </c>
      <c r="D18" s="184" t="s">
        <v>8</v>
      </c>
      <c r="E18" s="184" t="s">
        <v>16</v>
      </c>
      <c r="F18" s="184" t="s">
        <v>17</v>
      </c>
      <c r="G18" s="187"/>
      <c r="H18" s="189"/>
      <c r="I18" s="191" t="s">
        <v>18</v>
      </c>
      <c r="J18" s="113"/>
      <c r="K18" s="182" t="s">
        <v>6</v>
      </c>
      <c r="L18" s="184" t="s">
        <v>7</v>
      </c>
      <c r="M18" s="184" t="s">
        <v>8</v>
      </c>
      <c r="N18" s="184" t="s">
        <v>16</v>
      </c>
      <c r="O18" s="184" t="s">
        <v>17</v>
      </c>
      <c r="P18" s="187"/>
      <c r="Q18" s="189"/>
      <c r="R18" s="191" t="s">
        <v>18</v>
      </c>
    </row>
    <row r="19" spans="1:18" ht="12.75" customHeight="1">
      <c r="A19" s="176">
        <v>1</v>
      </c>
      <c r="B19" s="192"/>
      <c r="C19" s="194" t="e">
        <f>VLOOKUP(B19,'пр.взв.'!B7:E22,2,FALSE)</f>
        <v>#N/A</v>
      </c>
      <c r="D19" s="196" t="e">
        <f>VLOOKUP(B19,'пр.взв.'!B7:F22,3,FALSE)</f>
        <v>#N/A</v>
      </c>
      <c r="E19" s="196" t="e">
        <f>VLOOKUP(B19,'пр.взв.'!B7:E22,4,FALSE)</f>
        <v>#N/A</v>
      </c>
      <c r="F19" s="198"/>
      <c r="G19" s="199"/>
      <c r="H19" s="200"/>
      <c r="I19" s="201"/>
      <c r="J19" s="176">
        <v>2</v>
      </c>
      <c r="K19" s="192"/>
      <c r="L19" s="194" t="e">
        <f>VLOOKUP(K19,'пр.взв.'!B7:E22,2,FALSE)</f>
        <v>#N/A</v>
      </c>
      <c r="M19" s="196" t="e">
        <f>VLOOKUP(K19,'пр.взв.'!B7:F22,3,FALSE)</f>
        <v>#N/A</v>
      </c>
      <c r="N19" s="196" t="e">
        <f>VLOOKUP(K19,'пр.взв.'!B7:E22,4,FALSE)</f>
        <v>#N/A</v>
      </c>
      <c r="O19" s="198"/>
      <c r="P19" s="199"/>
      <c r="Q19" s="200"/>
      <c r="R19" s="201"/>
    </row>
    <row r="20" spans="1:18" ht="12.75" customHeight="1">
      <c r="A20" s="177"/>
      <c r="B20" s="193"/>
      <c r="C20" s="195"/>
      <c r="D20" s="197"/>
      <c r="E20" s="197"/>
      <c r="F20" s="197"/>
      <c r="G20" s="197"/>
      <c r="H20" s="135"/>
      <c r="I20" s="134"/>
      <c r="J20" s="177"/>
      <c r="K20" s="193"/>
      <c r="L20" s="195"/>
      <c r="M20" s="197"/>
      <c r="N20" s="197"/>
      <c r="O20" s="197"/>
      <c r="P20" s="197"/>
      <c r="Q20" s="135"/>
      <c r="R20" s="134"/>
    </row>
    <row r="21" spans="1:18" ht="12.75" customHeight="1">
      <c r="A21" s="177"/>
      <c r="B21" s="202"/>
      <c r="C21" s="204" t="e">
        <f>VLOOKUP(B21,'пр.взв.'!B7:E22,2,FALSE)</f>
        <v>#N/A</v>
      </c>
      <c r="D21" s="206" t="e">
        <f>VLOOKUP(B21,'пр.взв.'!B7:F22,3,FALSE)</f>
        <v>#N/A</v>
      </c>
      <c r="E21" s="206" t="e">
        <f>VLOOKUP(B21,'пр.взв.'!B7:E22,4,FALSE)</f>
        <v>#N/A</v>
      </c>
      <c r="F21" s="208"/>
      <c r="G21" s="208"/>
      <c r="H21" s="210"/>
      <c r="I21" s="210"/>
      <c r="J21" s="177"/>
      <c r="K21" s="202"/>
      <c r="L21" s="204" t="e">
        <f>VLOOKUP(K21,'пр.взв.'!B7:E22,2,FALSE)</f>
        <v>#N/A</v>
      </c>
      <c r="M21" s="206" t="e">
        <f>VLOOKUP(K21,'пр.взв.'!B7:F22,3,FALSE)</f>
        <v>#N/A</v>
      </c>
      <c r="N21" s="206" t="e">
        <f>VLOOKUP(K21,'пр.взв.'!B7:E22,4,FALSE)</f>
        <v>#N/A</v>
      </c>
      <c r="O21" s="208"/>
      <c r="P21" s="208"/>
      <c r="Q21" s="210"/>
      <c r="R21" s="210"/>
    </row>
    <row r="22" spans="1:18" ht="12.75" customHeight="1">
      <c r="A22" s="178"/>
      <c r="B22" s="212"/>
      <c r="C22" s="195"/>
      <c r="D22" s="197"/>
      <c r="E22" s="197"/>
      <c r="F22" s="198"/>
      <c r="G22" s="198"/>
      <c r="H22" s="201"/>
      <c r="I22" s="201"/>
      <c r="J22" s="178"/>
      <c r="K22" s="212"/>
      <c r="L22" s="195"/>
      <c r="M22" s="197"/>
      <c r="N22" s="197"/>
      <c r="O22" s="198"/>
      <c r="P22" s="198"/>
      <c r="Q22" s="201"/>
      <c r="R22" s="201"/>
    </row>
    <row r="29" ht="12.75">
      <c r="N29" s="66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24" t="s">
        <v>12</v>
      </c>
      <c r="D1" s="225"/>
      <c r="E1" s="225"/>
      <c r="F1" s="225"/>
      <c r="G1" s="225"/>
      <c r="H1" s="226"/>
      <c r="I1" s="227" t="s">
        <v>61</v>
      </c>
      <c r="J1" s="228"/>
      <c r="K1" s="228"/>
      <c r="L1" s="228"/>
      <c r="M1" s="228"/>
      <c r="N1" s="229"/>
    </row>
    <row r="2" spans="2:18" ht="26.25" customHeight="1" thickBot="1">
      <c r="B2" s="41"/>
      <c r="C2" s="218" t="str">
        <f>HYPERLINK('пр.взв.'!A4)</f>
        <v>Weight category 65F  кg.</v>
      </c>
      <c r="D2" s="219"/>
      <c r="E2" s="219"/>
      <c r="F2" s="219"/>
      <c r="G2" s="219"/>
      <c r="H2" s="220"/>
      <c r="I2" s="221" t="s">
        <v>59</v>
      </c>
      <c r="J2" s="222"/>
      <c r="K2" s="222"/>
      <c r="L2" s="222"/>
      <c r="M2" s="222"/>
      <c r="N2" s="223"/>
      <c r="O2" s="73"/>
      <c r="P2" s="73"/>
      <c r="Q2" s="73"/>
      <c r="R2" s="73"/>
    </row>
    <row r="3" spans="15:17" ht="22.5" customHeight="1">
      <c r="O3" s="2"/>
      <c r="P3" s="2"/>
      <c r="Q3" s="2"/>
    </row>
    <row r="4" spans="1:15" ht="24" customHeight="1" thickBot="1">
      <c r="A4" s="71" t="s">
        <v>30</v>
      </c>
      <c r="N4" s="40"/>
      <c r="O4" s="40"/>
    </row>
    <row r="5" spans="1:15" ht="15" customHeight="1" thickBot="1">
      <c r="A5" s="284">
        <v>1</v>
      </c>
      <c r="B5" s="274" t="s">
        <v>60</v>
      </c>
      <c r="C5" s="243">
        <v>1996</v>
      </c>
      <c r="D5" s="243" t="s">
        <v>47</v>
      </c>
      <c r="K5" s="279">
        <v>1</v>
      </c>
      <c r="L5" s="281">
        <f>I13</f>
        <v>1</v>
      </c>
      <c r="M5" s="274" t="s">
        <v>60</v>
      </c>
      <c r="N5" s="243" t="s">
        <v>47</v>
      </c>
      <c r="O5" s="40"/>
    </row>
    <row r="6" spans="1:15" ht="15" customHeight="1" thickBot="1">
      <c r="A6" s="285"/>
      <c r="B6" s="275"/>
      <c r="C6" s="244"/>
      <c r="D6" s="244"/>
      <c r="E6" s="236">
        <v>1</v>
      </c>
      <c r="K6" s="280"/>
      <c r="L6" s="268"/>
      <c r="M6" s="275"/>
      <c r="N6" s="244"/>
      <c r="O6" s="40"/>
    </row>
    <row r="7" spans="1:15" ht="15" customHeight="1" thickBot="1">
      <c r="A7" s="245">
        <v>5</v>
      </c>
      <c r="B7" s="286"/>
      <c r="C7" s="288"/>
      <c r="D7" s="244"/>
      <c r="E7" s="237"/>
      <c r="F7" s="6"/>
      <c r="G7" s="30"/>
      <c r="K7" s="276">
        <v>2</v>
      </c>
      <c r="L7" s="267">
        <v>4</v>
      </c>
      <c r="M7" s="274" t="s">
        <v>67</v>
      </c>
      <c r="N7" s="243" t="s">
        <v>44</v>
      </c>
      <c r="O7" s="40"/>
    </row>
    <row r="8" spans="1:15" ht="15" customHeight="1" thickBot="1">
      <c r="A8" s="246"/>
      <c r="B8" s="287"/>
      <c r="C8" s="289"/>
      <c r="D8" s="247"/>
      <c r="F8" s="2"/>
      <c r="G8" s="236">
        <v>1</v>
      </c>
      <c r="K8" s="277"/>
      <c r="L8" s="278"/>
      <c r="M8" s="275"/>
      <c r="N8" s="244"/>
      <c r="O8" s="40"/>
    </row>
    <row r="9" spans="1:15" ht="15" customHeight="1" thickBot="1">
      <c r="A9" s="284">
        <v>3</v>
      </c>
      <c r="B9" s="274" t="s">
        <v>62</v>
      </c>
      <c r="C9" s="243">
        <v>1996</v>
      </c>
      <c r="D9" s="243" t="s">
        <v>63</v>
      </c>
      <c r="F9" s="2"/>
      <c r="G9" s="237"/>
      <c r="H9" s="27"/>
      <c r="K9" s="272">
        <v>3</v>
      </c>
      <c r="L9" s="267">
        <f>C28</f>
        <v>3</v>
      </c>
      <c r="M9" s="274" t="s">
        <v>62</v>
      </c>
      <c r="N9" s="243" t="s">
        <v>63</v>
      </c>
      <c r="O9" s="40"/>
    </row>
    <row r="10" spans="1:15" ht="15" customHeight="1" thickBot="1">
      <c r="A10" s="285"/>
      <c r="B10" s="275"/>
      <c r="C10" s="244"/>
      <c r="D10" s="244"/>
      <c r="E10" s="236">
        <v>3</v>
      </c>
      <c r="F10" s="1"/>
      <c r="G10" s="30"/>
      <c r="H10" s="28"/>
      <c r="K10" s="273"/>
      <c r="L10" s="268"/>
      <c r="M10" s="275"/>
      <c r="N10" s="244"/>
      <c r="O10" s="40"/>
    </row>
    <row r="11" spans="1:15" ht="15" customHeight="1" thickBot="1">
      <c r="A11" s="245">
        <v>7</v>
      </c>
      <c r="B11" s="290"/>
      <c r="C11" s="292"/>
      <c r="D11" s="248"/>
      <c r="E11" s="237"/>
      <c r="G11" s="2"/>
      <c r="H11" s="28"/>
      <c r="K11" s="272">
        <v>3</v>
      </c>
      <c r="L11" s="267">
        <v>2</v>
      </c>
      <c r="M11" s="274" t="s">
        <v>64</v>
      </c>
      <c r="N11" s="263" t="s">
        <v>65</v>
      </c>
      <c r="O11" s="40"/>
    </row>
    <row r="12" spans="1:15" ht="15" customHeight="1" thickBot="1">
      <c r="A12" s="246"/>
      <c r="B12" s="291"/>
      <c r="C12" s="293"/>
      <c r="D12" s="249"/>
      <c r="G12" s="2"/>
      <c r="H12" s="28"/>
      <c r="K12" s="273"/>
      <c r="L12" s="268"/>
      <c r="M12" s="275"/>
      <c r="N12" s="264"/>
      <c r="O12" s="40"/>
    </row>
    <row r="13" spans="1:15" ht="15" customHeight="1">
      <c r="A13" s="241" t="s">
        <v>31</v>
      </c>
      <c r="D13" s="38"/>
      <c r="G13" s="2"/>
      <c r="H13" s="28"/>
      <c r="I13" s="234">
        <v>1</v>
      </c>
      <c r="K13" s="265"/>
      <c r="L13" s="271"/>
      <c r="M13" s="243"/>
      <c r="N13" s="263"/>
      <c r="O13" s="40"/>
    </row>
    <row r="14" spans="1:15" ht="15" customHeight="1" thickBot="1">
      <c r="A14" s="242"/>
      <c r="D14" s="38"/>
      <c r="G14" s="2"/>
      <c r="H14" s="28"/>
      <c r="I14" s="235"/>
      <c r="K14" s="266"/>
      <c r="L14" s="268"/>
      <c r="M14" s="244"/>
      <c r="N14" s="264"/>
      <c r="O14" s="40"/>
    </row>
    <row r="15" spans="1:15" ht="15" customHeight="1" thickBot="1">
      <c r="A15" s="284">
        <v>2</v>
      </c>
      <c r="B15" s="274" t="s">
        <v>64</v>
      </c>
      <c r="C15" s="243">
        <v>1996</v>
      </c>
      <c r="D15" s="243" t="s">
        <v>65</v>
      </c>
      <c r="G15" s="2"/>
      <c r="H15" s="28"/>
      <c r="K15" s="265"/>
      <c r="L15" s="267"/>
      <c r="M15" s="269"/>
      <c r="N15" s="263"/>
      <c r="O15" s="40"/>
    </row>
    <row r="16" spans="1:15" ht="15" customHeight="1">
      <c r="A16" s="285"/>
      <c r="B16" s="275"/>
      <c r="C16" s="244"/>
      <c r="D16" s="244"/>
      <c r="E16" s="236">
        <v>2</v>
      </c>
      <c r="G16" s="2"/>
      <c r="H16" s="28"/>
      <c r="K16" s="266"/>
      <c r="L16" s="268"/>
      <c r="M16" s="270"/>
      <c r="N16" s="264"/>
      <c r="O16" s="40"/>
    </row>
    <row r="17" spans="1:15" ht="15" customHeight="1" thickBot="1">
      <c r="A17" s="245">
        <v>6</v>
      </c>
      <c r="B17" s="290"/>
      <c r="C17" s="292"/>
      <c r="D17" s="248"/>
      <c r="E17" s="237"/>
      <c r="F17" s="6"/>
      <c r="G17" s="30"/>
      <c r="H17" s="28"/>
      <c r="K17" s="252"/>
      <c r="L17" s="260"/>
      <c r="M17" s="256"/>
      <c r="N17" s="250"/>
      <c r="O17" s="40"/>
    </row>
    <row r="18" spans="1:15" ht="15" customHeight="1" thickBot="1">
      <c r="A18" s="246"/>
      <c r="B18" s="291"/>
      <c r="C18" s="293"/>
      <c r="D18" s="249"/>
      <c r="F18" s="2"/>
      <c r="G18" s="236">
        <v>4</v>
      </c>
      <c r="H18" s="29"/>
      <c r="K18" s="259"/>
      <c r="L18" s="261"/>
      <c r="M18" s="262"/>
      <c r="N18" s="251"/>
      <c r="O18" s="40"/>
    </row>
    <row r="19" spans="1:15" ht="15" customHeight="1" thickBot="1">
      <c r="A19" s="284">
        <v>4</v>
      </c>
      <c r="B19" s="274" t="s">
        <v>67</v>
      </c>
      <c r="C19" s="243">
        <v>1997</v>
      </c>
      <c r="D19" s="243" t="s">
        <v>44</v>
      </c>
      <c r="F19" s="2"/>
      <c r="G19" s="237"/>
      <c r="H19" s="2"/>
      <c r="K19" s="252"/>
      <c r="L19" s="254"/>
      <c r="M19" s="256"/>
      <c r="N19" s="250"/>
      <c r="O19" s="40"/>
    </row>
    <row r="20" spans="1:15" ht="15" customHeight="1" thickBot="1">
      <c r="A20" s="285"/>
      <c r="B20" s="275"/>
      <c r="C20" s="244"/>
      <c r="D20" s="244"/>
      <c r="E20" s="236">
        <v>4</v>
      </c>
      <c r="F20" s="1"/>
      <c r="G20" s="30"/>
      <c r="H20" s="2"/>
      <c r="K20" s="253"/>
      <c r="L20" s="255"/>
      <c r="M20" s="257"/>
      <c r="N20" s="258"/>
      <c r="O20" s="40"/>
    </row>
    <row r="21" spans="1:15" ht="15" customHeight="1" thickBot="1">
      <c r="A21" s="245">
        <v>8</v>
      </c>
      <c r="B21" s="290"/>
      <c r="C21" s="292"/>
      <c r="D21" s="248"/>
      <c r="E21" s="237"/>
      <c r="G21" s="2"/>
      <c r="H21" s="2"/>
      <c r="N21" s="40"/>
      <c r="O21" s="40"/>
    </row>
    <row r="22" spans="1:15" ht="15" customHeight="1" thickBot="1">
      <c r="A22" s="246"/>
      <c r="B22" s="291"/>
      <c r="C22" s="293"/>
      <c r="D22" s="249"/>
      <c r="G22" s="2"/>
      <c r="H22" s="2"/>
      <c r="N22" s="40"/>
      <c r="O22" s="40"/>
    </row>
    <row r="23" spans="1:8" ht="45" customHeight="1">
      <c r="A23" s="238" t="s">
        <v>42</v>
      </c>
      <c r="B23" s="238"/>
      <c r="C23" s="238"/>
      <c r="D23" s="238"/>
      <c r="E23" s="238"/>
      <c r="F23" s="238"/>
      <c r="G23" s="238"/>
      <c r="H23" s="238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39"/>
      <c r="F26" s="239"/>
    </row>
    <row r="27" spans="1:9" ht="12.75" customHeight="1" thickBot="1">
      <c r="A27" s="240"/>
      <c r="B27" s="27"/>
      <c r="F27" s="240"/>
      <c r="G27" s="6"/>
      <c r="H27" s="6"/>
      <c r="I27" s="27"/>
    </row>
    <row r="28" spans="2:11" ht="15.75" customHeight="1">
      <c r="B28" s="28"/>
      <c r="C28" s="282">
        <v>3</v>
      </c>
      <c r="G28" s="2"/>
      <c r="H28" s="2"/>
      <c r="I28" s="28"/>
      <c r="J28" s="230">
        <v>2</v>
      </c>
      <c r="K28" s="231"/>
    </row>
    <row r="29" spans="2:11" ht="12.75" customHeight="1" thickBot="1">
      <c r="B29" s="28"/>
      <c r="C29" s="283"/>
      <c r="G29" s="2"/>
      <c r="H29" s="2"/>
      <c r="I29" s="28"/>
      <c r="J29" s="232"/>
      <c r="K29" s="233"/>
    </row>
    <row r="30" spans="1:9" ht="13.5" customHeight="1">
      <c r="A30" s="239"/>
      <c r="B30" s="29"/>
      <c r="F30" s="239"/>
      <c r="G30" s="1"/>
      <c r="H30" s="1"/>
      <c r="I30" s="29"/>
    </row>
    <row r="31" spans="1:6" ht="13.5" thickBot="1">
      <c r="A31" s="240"/>
      <c r="F31" s="240"/>
    </row>
    <row r="35" spans="1:9" ht="12.75">
      <c r="A35" s="13" t="str">
        <f>HYPERLINK('[1]реквизиты'!$A$11)</f>
        <v>Chiaf referee</v>
      </c>
      <c r="B35" s="10"/>
      <c r="C35" s="10"/>
      <c r="D35" s="10"/>
      <c r="E35" s="2"/>
      <c r="F35" s="44" t="s">
        <v>66</v>
      </c>
      <c r="I35" s="16" t="s">
        <v>47</v>
      </c>
    </row>
    <row r="36" spans="1:7" ht="12.75">
      <c r="A36" s="10"/>
      <c r="B36" s="10"/>
      <c r="C36" s="10"/>
      <c r="D36" s="10"/>
      <c r="E36" s="2"/>
      <c r="F36" s="38"/>
      <c r="G36" s="2"/>
    </row>
    <row r="37" spans="1:9" ht="12.75">
      <c r="A37" s="17" t="str">
        <f>HYPERLINK('[1]реквизиты'!$A$13)</f>
        <v>Chiaf secretary</v>
      </c>
      <c r="C37" s="10"/>
      <c r="D37" s="10"/>
      <c r="E37" s="14"/>
      <c r="F37" s="44" t="str">
        <f>HYPERLINK('[1]реквизиты'!$G$13)</f>
        <v>A. Sheyko</v>
      </c>
      <c r="I37" s="19" t="str">
        <f>HYPERLINK('[1]реквизиты'!$G$14)</f>
        <v>/BLR/</v>
      </c>
    </row>
  </sheetData>
  <mergeCells count="83">
    <mergeCell ref="A21:A22"/>
    <mergeCell ref="B21:B22"/>
    <mergeCell ref="C21:C22"/>
    <mergeCell ref="D21:D22"/>
    <mergeCell ref="A19:A20"/>
    <mergeCell ref="C19:C20"/>
    <mergeCell ref="D19:D20"/>
    <mergeCell ref="B19:B2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B7:B8"/>
    <mergeCell ref="C7:C8"/>
    <mergeCell ref="A7:A8"/>
    <mergeCell ref="A9:A10"/>
    <mergeCell ref="B9:B10"/>
    <mergeCell ref="C9:C10"/>
    <mergeCell ref="A5:A6"/>
    <mergeCell ref="B5:B6"/>
    <mergeCell ref="C5:C6"/>
    <mergeCell ref="D5:D6"/>
    <mergeCell ref="F30:F31"/>
    <mergeCell ref="A26:A27"/>
    <mergeCell ref="A30:A31"/>
    <mergeCell ref="C28:C29"/>
    <mergeCell ref="N5:N6"/>
    <mergeCell ref="K7:K8"/>
    <mergeCell ref="L7:L8"/>
    <mergeCell ref="M7:M8"/>
    <mergeCell ref="N7:N8"/>
    <mergeCell ref="K5:K6"/>
    <mergeCell ref="L5:L6"/>
    <mergeCell ref="M5:M6"/>
    <mergeCell ref="N9:N10"/>
    <mergeCell ref="K11:K12"/>
    <mergeCell ref="L11:L12"/>
    <mergeCell ref="M11:M12"/>
    <mergeCell ref="N11:N12"/>
    <mergeCell ref="K9:K10"/>
    <mergeCell ref="L9:L10"/>
    <mergeCell ref="M9:M10"/>
    <mergeCell ref="N13:N14"/>
    <mergeCell ref="K15:K16"/>
    <mergeCell ref="L15:L16"/>
    <mergeCell ref="M15:M16"/>
    <mergeCell ref="N15:N16"/>
    <mergeCell ref="K13:K14"/>
    <mergeCell ref="M13:M14"/>
    <mergeCell ref="L13:L14"/>
    <mergeCell ref="N17:N18"/>
    <mergeCell ref="K19:K20"/>
    <mergeCell ref="L19:L20"/>
    <mergeCell ref="M19:M20"/>
    <mergeCell ref="N19:N20"/>
    <mergeCell ref="K17:K18"/>
    <mergeCell ref="L17:L18"/>
    <mergeCell ref="M17:M18"/>
    <mergeCell ref="G8:G9"/>
    <mergeCell ref="E10:E11"/>
    <mergeCell ref="D9:D10"/>
    <mergeCell ref="D7:D8"/>
    <mergeCell ref="D11:D12"/>
    <mergeCell ref="E6:E7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2012-09-23T14:15:22Z</cp:lastPrinted>
  <dcterms:created xsi:type="dcterms:W3CDTF">1996-10-08T23:32:33Z</dcterms:created>
  <dcterms:modified xsi:type="dcterms:W3CDTF">2012-09-23T14:17:04Z</dcterms:modified>
  <cp:category/>
  <cp:version/>
  <cp:contentType/>
  <cp:contentStatus/>
</cp:coreProperties>
</file>