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градной лист" sheetId="1" r:id="rId1"/>
    <sheet name="пр. хода" sheetId="2" r:id="rId2"/>
    <sheet name="ПОЛУФИНАЛ ФИНАЛ" sheetId="3" r:id="rId3"/>
    <sheet name="пр.взвешивания" sheetId="4" r:id="rId4"/>
    <sheet name="круги" sheetId="5" r:id="rId5"/>
  </sheets>
  <externalReferences>
    <externalReference r:id="rId8"/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<sst xmlns="http://schemas.openxmlformats.org/spreadsheetml/2006/main" count="147" uniqueCount="70">
  <si>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</si>
  <si>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</si>
  <si>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</si>
  <si>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</si>
  <si>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</si>
  <si>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</si>
  <si>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</si>
  <si>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</si>
  <si>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</si>
  <si>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</si>
  <si>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</si>
  <si>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</si>
  <si>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</si>
  <si>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</si>
  <si>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</si>
  <si>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</si>
  <si>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</si>
  <si>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</si>
  <si>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</si>
  <si>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</si>
  <si>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</si>
  <si>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ПОЛФИНАЛ</t>
  </si>
  <si>
    <t>ВСТРЕЧА 1</t>
  </si>
  <si>
    <t>Цвет</t>
  </si>
  <si>
    <t>Р.К.</t>
  </si>
  <si>
    <t>ФИНАЛ</t>
  </si>
  <si>
    <t>СОСТАВ ПАР ПО КРУГАМ</t>
  </si>
  <si>
    <t>СВОБОДЕН</t>
  </si>
  <si>
    <t>ПОЛУФИНАЛ</t>
  </si>
  <si>
    <t>СВ.80</t>
  </si>
  <si>
    <t xml:space="preserve">Б </t>
  </si>
  <si>
    <t>A</t>
  </si>
  <si>
    <t>в.к.          кг.</t>
  </si>
  <si>
    <t xml:space="preserve">ПРОТОКОЛ ХОДА СОРЕВНОВАНИЙ       </t>
  </si>
  <si>
    <t>ВСЕРОССИЙСКАЯ ФЕДЕРАЦИЯ САМБО</t>
  </si>
  <si>
    <t>Ф.И.О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</si>
  <si>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</si>
  <si>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</si>
  <si>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</si>
  <si>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</si>
  <si>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</si>
  <si>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</si>
  <si>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Авсянская Дарья Михайловна</t>
  </si>
  <si>
    <t>01.11.1994. 1р.</t>
  </si>
  <si>
    <t>ХМАО</t>
  </si>
  <si>
    <t>Анучина Ю.В.</t>
  </si>
  <si>
    <t>Инякина Татьяна Николаевна</t>
  </si>
  <si>
    <t>23.05.1994. 1р</t>
  </si>
  <si>
    <t>Ишим Тюменская</t>
  </si>
  <si>
    <t>Комаров Н.П.    Максимова А.С.</t>
  </si>
  <si>
    <t>Бутакова Инна Анатольевна</t>
  </si>
  <si>
    <t>1995.1р</t>
  </si>
  <si>
    <t>Богданович Свердловская обл.</t>
  </si>
  <si>
    <t>Панов В.И.</t>
  </si>
  <si>
    <t>Лобанова Анна</t>
  </si>
  <si>
    <t>19.02.1996. 2р.</t>
  </si>
  <si>
    <t>Ирбит Свердловская</t>
  </si>
  <si>
    <t>Шевчук П.Н.</t>
  </si>
  <si>
    <t>Косован Валентина Николаевна</t>
  </si>
  <si>
    <t>25.11.1995. 1р</t>
  </si>
  <si>
    <t>Ноябрьск ЯНАО</t>
  </si>
  <si>
    <t>Шайхутдинов Р.Р.</t>
  </si>
  <si>
    <t xml:space="preserve">Шевченко Анастасия </t>
  </si>
  <si>
    <t>21.01.1995. 1р</t>
  </si>
  <si>
    <t>Радужный ХМАО</t>
  </si>
  <si>
    <t>Агеев О.В.</t>
  </si>
  <si>
    <t>в.к.     56  кг.</t>
  </si>
  <si>
    <t>5-6</t>
  </si>
  <si>
    <t>4:0</t>
  </si>
  <si>
    <t>3:1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</si>
</sst>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4"/>
      <color indexed="9"/>
      <name val="Arial"/>
      <family val="2"/>
    </font>
    <font>
      <b/>
      <sz val="16"/>
      <color indexed="10"/>
      <name val="CyrillicOld"/>
      <family val="0"/>
    </font>
    <font>
      <b/>
      <sz val="10"/>
      <color indexed="10"/>
      <name val="Arial Narrow"/>
      <family val="2"/>
    </font>
    <font>
      <b/>
      <sz val="14"/>
      <name val="Arial"/>
      <family val="2"/>
    </font>
    <font>
      <b/>
      <sz val="12"/>
      <name val="Arial Narrow"/>
      <family val="2"/>
    </font>
    <font>
      <u val="single"/>
      <sz val="10"/>
      <color indexed="36"/>
      <name val="Arial"/>
      <family val="0"/>
    </font>
    <font>
      <u val="single"/>
      <sz val="10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sz val="8"/>
      <name val="Arial Narrow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0" fontId="12" fillId="0" borderId="0" xfId="42" applyFont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0" xfId="42" applyFont="1" applyAlignment="1" applyProtection="1">
      <alignment horizontal="center" vertical="center"/>
      <protection/>
    </xf>
    <xf numFmtId="0" fontId="4" fillId="33" borderId="15" xfId="0" applyNumberFormat="1" applyFont="1" applyFill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4" fillId="33" borderId="18" xfId="0" applyNumberFormat="1" applyFont="1" applyFill="1" applyBorder="1" applyAlignment="1">
      <alignment horizontal="center"/>
    </xf>
    <xf numFmtId="0" fontId="6" fillId="0" borderId="19" xfId="42" applyNumberFormat="1" applyFont="1" applyBorder="1" applyAlignment="1" applyProtection="1">
      <alignment horizontal="center"/>
      <protection/>
    </xf>
    <xf numFmtId="0" fontId="6" fillId="33" borderId="20" xfId="0" applyNumberFormat="1" applyFont="1" applyFill="1" applyBorder="1" applyAlignment="1">
      <alignment horizontal="center"/>
    </xf>
    <xf numFmtId="0" fontId="6" fillId="0" borderId="21" xfId="42" applyNumberFormat="1" applyFont="1" applyBorder="1" applyAlignment="1" applyProtection="1">
      <alignment horizontal="center"/>
      <protection/>
    </xf>
    <xf numFmtId="0" fontId="6" fillId="0" borderId="18" xfId="42" applyNumberFormat="1" applyFont="1" applyBorder="1" applyAlignment="1" applyProtection="1">
      <alignment horizontal="center"/>
      <protection/>
    </xf>
    <xf numFmtId="0" fontId="6" fillId="0" borderId="22" xfId="42" applyNumberFormat="1" applyFont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>
      <alignment horizontal="center"/>
    </xf>
    <xf numFmtId="0" fontId="4" fillId="33" borderId="23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33" borderId="17" xfId="0" applyNumberFormat="1" applyFont="1" applyFill="1" applyBorder="1" applyAlignment="1">
      <alignment horizontal="center"/>
    </xf>
    <xf numFmtId="0" fontId="4" fillId="33" borderId="13" xfId="0" applyNumberFormat="1" applyFont="1" applyFill="1" applyBorder="1" applyAlignment="1">
      <alignment horizontal="center"/>
    </xf>
    <xf numFmtId="0" fontId="6" fillId="0" borderId="20" xfId="42" applyNumberFormat="1" applyFont="1" applyBorder="1" applyAlignment="1" applyProtection="1">
      <alignment horizontal="center"/>
      <protection/>
    </xf>
    <xf numFmtId="0" fontId="4" fillId="33" borderId="21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6" fillId="0" borderId="0" xfId="42" applyNumberFormat="1" applyFont="1" applyAlignment="1" applyProtection="1">
      <alignment/>
      <protection/>
    </xf>
    <xf numFmtId="0" fontId="13" fillId="0" borderId="0" xfId="0" applyNumberFormat="1" applyFont="1" applyAlignment="1">
      <alignment/>
    </xf>
    <xf numFmtId="0" fontId="6" fillId="0" borderId="0" xfId="0" applyNumberFormat="1" applyFont="1" applyBorder="1" applyAlignment="1">
      <alignment horizontal="center"/>
    </xf>
    <xf numFmtId="0" fontId="4" fillId="0" borderId="0" xfId="42" applyNumberFormat="1" applyFont="1" applyAlignment="1" applyProtection="1">
      <alignment/>
      <protection/>
    </xf>
    <xf numFmtId="0" fontId="6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25" xfId="0" applyNumberFormat="1" applyFont="1" applyBorder="1" applyAlignment="1">
      <alignment horizontal="center"/>
    </xf>
    <xf numFmtId="0" fontId="1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right"/>
    </xf>
    <xf numFmtId="0" fontId="19" fillId="0" borderId="2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16" fillId="0" borderId="0" xfId="0" applyNumberFormat="1" applyFont="1" applyBorder="1" applyAlignment="1">
      <alignment/>
    </xf>
    <xf numFmtId="49" fontId="15" fillId="0" borderId="22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4" fillId="0" borderId="26" xfId="42" applyNumberFormat="1" applyFont="1" applyBorder="1" applyAlignment="1" applyProtection="1">
      <alignment horizontal="center"/>
      <protection/>
    </xf>
    <xf numFmtId="49" fontId="4" fillId="33" borderId="27" xfId="0" applyNumberFormat="1" applyFont="1" applyFill="1" applyBorder="1" applyAlignment="1">
      <alignment horizontal="center"/>
    </xf>
    <xf numFmtId="49" fontId="4" fillId="0" borderId="13" xfId="42" applyNumberFormat="1" applyFont="1" applyBorder="1" applyAlignment="1" applyProtection="1">
      <alignment horizontal="center"/>
      <protection/>
    </xf>
    <xf numFmtId="49" fontId="4" fillId="0" borderId="28" xfId="42" applyNumberFormat="1" applyFont="1" applyBorder="1" applyAlignment="1" applyProtection="1">
      <alignment horizontal="center"/>
      <protection/>
    </xf>
    <xf numFmtId="49" fontId="4" fillId="0" borderId="29" xfId="42" applyNumberFormat="1" applyFont="1" applyBorder="1" applyAlignment="1" applyProtection="1">
      <alignment horizontal="center"/>
      <protection/>
    </xf>
    <xf numFmtId="49" fontId="4" fillId="0" borderId="27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23" xfId="42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>
      <alignment horizontal="center"/>
    </xf>
    <xf numFmtId="0" fontId="5" fillId="0" borderId="0" xfId="42" applyNumberFormat="1" applyAlignment="1" applyProtection="1">
      <alignment/>
      <protection/>
    </xf>
    <xf numFmtId="49" fontId="6" fillId="0" borderId="31" xfId="0" applyNumberFormat="1" applyFont="1" applyBorder="1" applyAlignment="1">
      <alignment horizontal="center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/>
    </xf>
    <xf numFmtId="0" fontId="20" fillId="34" borderId="18" xfId="0" applyFont="1" applyFill="1" applyBorder="1" applyAlignment="1">
      <alignment horizontal="center" vertical="center"/>
    </xf>
    <xf numFmtId="0" fontId="20" fillId="34" borderId="28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0" fillId="35" borderId="15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center"/>
    </xf>
    <xf numFmtId="0" fontId="20" fillId="35" borderId="28" xfId="0" applyFont="1" applyFill="1" applyBorder="1" applyAlignment="1">
      <alignment horizontal="center" vertical="center"/>
    </xf>
    <xf numFmtId="0" fontId="3" fillId="36" borderId="33" xfId="42" applyFont="1" applyFill="1" applyBorder="1" applyAlignment="1" applyProtection="1">
      <alignment horizontal="center" vertical="center" wrapText="1"/>
      <protection/>
    </xf>
    <xf numFmtId="0" fontId="3" fillId="36" borderId="34" xfId="42" applyFont="1" applyFill="1" applyBorder="1" applyAlignment="1" applyProtection="1">
      <alignment horizontal="center" vertical="center" wrapText="1"/>
      <protection/>
    </xf>
    <xf numFmtId="0" fontId="3" fillId="36" borderId="35" xfId="42" applyFont="1" applyFill="1" applyBorder="1" applyAlignment="1" applyProtection="1">
      <alignment horizontal="center" vertical="center" wrapText="1"/>
      <protection/>
    </xf>
    <xf numFmtId="0" fontId="0" fillId="0" borderId="17" xfId="42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9" fillId="35" borderId="33" xfId="42" applyFont="1" applyFill="1" applyBorder="1" applyAlignment="1" applyProtection="1">
      <alignment horizontal="center" vertical="center"/>
      <protection/>
    </xf>
    <xf numFmtId="0" fontId="9" fillId="35" borderId="34" xfId="42" applyFont="1" applyFill="1" applyBorder="1" applyAlignment="1" applyProtection="1">
      <alignment horizontal="center" vertical="center"/>
      <protection/>
    </xf>
    <xf numFmtId="0" fontId="9" fillId="35" borderId="35" xfId="42" applyFont="1" applyFill="1" applyBorder="1" applyAlignment="1" applyProtection="1">
      <alignment horizontal="center" vertical="center"/>
      <protection/>
    </xf>
    <xf numFmtId="0" fontId="20" fillId="37" borderId="15" xfId="0" applyFont="1" applyFill="1" applyBorder="1" applyAlignment="1">
      <alignment horizontal="center" vertical="center"/>
    </xf>
    <xf numFmtId="0" fontId="20" fillId="37" borderId="18" xfId="0" applyFont="1" applyFill="1" applyBorder="1" applyAlignment="1">
      <alignment horizontal="center" vertical="center"/>
    </xf>
    <xf numFmtId="0" fontId="20" fillId="37" borderId="28" xfId="0" applyFont="1" applyFill="1" applyBorder="1" applyAlignment="1">
      <alignment horizontal="center" vertical="center"/>
    </xf>
    <xf numFmtId="0" fontId="4" fillId="0" borderId="36" xfId="42" applyNumberFormat="1" applyFont="1" applyBorder="1" applyAlignment="1" applyProtection="1">
      <alignment horizontal="center" vertical="center" wrapText="1"/>
      <protection/>
    </xf>
    <xf numFmtId="0" fontId="6" fillId="0" borderId="36" xfId="0" applyNumberFormat="1" applyFont="1" applyBorder="1" applyAlignment="1">
      <alignment horizontal="center" vertical="center" wrapText="1"/>
    </xf>
    <xf numFmtId="0" fontId="4" fillId="0" borderId="37" xfId="42" applyNumberFormat="1" applyFont="1" applyBorder="1" applyAlignment="1" applyProtection="1">
      <alignment horizontal="center" vertical="center" wrapText="1"/>
      <protection/>
    </xf>
    <xf numFmtId="0" fontId="6" fillId="0" borderId="37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NumberFormat="1" applyFont="1" applyBorder="1" applyAlignment="1">
      <alignment horizontal="center" vertical="center" wrapText="1"/>
    </xf>
    <xf numFmtId="0" fontId="1" fillId="0" borderId="45" xfId="0" applyNumberFormat="1" applyFont="1" applyBorder="1" applyAlignment="1">
      <alignment horizontal="center" vertical="center" wrapText="1"/>
    </xf>
    <xf numFmtId="0" fontId="4" fillId="0" borderId="20" xfId="42" applyNumberFormat="1" applyFont="1" applyBorder="1" applyAlignment="1" applyProtection="1">
      <alignment horizontal="center" vertical="center" wrapText="1"/>
      <protection/>
    </xf>
    <xf numFmtId="0" fontId="4" fillId="0" borderId="27" xfId="42" applyNumberFormat="1" applyFont="1" applyBorder="1" applyAlignment="1" applyProtection="1">
      <alignment horizontal="center" vertical="center" wrapText="1"/>
      <protection/>
    </xf>
    <xf numFmtId="0" fontId="4" fillId="0" borderId="46" xfId="42" applyNumberFormat="1" applyFont="1" applyBorder="1" applyAlignment="1" applyProtection="1">
      <alignment horizontal="center" vertical="center" wrapText="1"/>
      <protection/>
    </xf>
    <xf numFmtId="0" fontId="4" fillId="0" borderId="47" xfId="42" applyNumberFormat="1" applyFont="1" applyBorder="1" applyAlignment="1" applyProtection="1">
      <alignment horizontal="center" vertical="center" wrapText="1"/>
      <protection/>
    </xf>
    <xf numFmtId="0" fontId="4" fillId="0" borderId="48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/>
    </xf>
    <xf numFmtId="0" fontId="4" fillId="0" borderId="49" xfId="42" applyNumberFormat="1" applyFont="1" applyBorder="1" applyAlignment="1" applyProtection="1">
      <alignment horizontal="left" vertical="center" wrapText="1"/>
      <protection/>
    </xf>
    <xf numFmtId="0" fontId="6" fillId="0" borderId="50" xfId="0" applyNumberFormat="1" applyFont="1" applyBorder="1" applyAlignment="1">
      <alignment horizontal="left" vertical="center" wrapText="1"/>
    </xf>
    <xf numFmtId="0" fontId="4" fillId="0" borderId="22" xfId="42" applyNumberFormat="1" applyFont="1" applyBorder="1" applyAlignment="1" applyProtection="1">
      <alignment horizontal="center" vertical="center" wrapText="1"/>
      <protection/>
    </xf>
    <xf numFmtId="0" fontId="4" fillId="0" borderId="29" xfId="42" applyNumberFormat="1" applyFont="1" applyBorder="1" applyAlignment="1" applyProtection="1">
      <alignment horizontal="center" vertical="center" wrapText="1"/>
      <protection/>
    </xf>
    <xf numFmtId="0" fontId="4" fillId="0" borderId="51" xfId="42" applyNumberFormat="1" applyFont="1" applyBorder="1" applyAlignment="1" applyProtection="1">
      <alignment horizontal="center" vertical="center" wrapText="1"/>
      <protection/>
    </xf>
    <xf numFmtId="0" fontId="4" fillId="0" borderId="52" xfId="42" applyNumberFormat="1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0" fontId="4" fillId="0" borderId="54" xfId="42" applyNumberFormat="1" applyFont="1" applyBorder="1" applyAlignment="1" applyProtection="1">
      <alignment horizontal="left" vertical="center" wrapText="1"/>
      <protection/>
    </xf>
    <xf numFmtId="0" fontId="6" fillId="0" borderId="54" xfId="0" applyNumberFormat="1" applyFont="1" applyBorder="1" applyAlignment="1">
      <alignment horizontal="left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55" xfId="42" applyNumberFormat="1" applyFont="1" applyBorder="1" applyAlignment="1" applyProtection="1">
      <alignment horizontal="left" vertical="center" wrapText="1"/>
      <protection/>
    </xf>
    <xf numFmtId="0" fontId="6" fillId="0" borderId="56" xfId="0" applyNumberFormat="1" applyFont="1" applyBorder="1" applyAlignment="1">
      <alignment horizontal="left" vertical="center" wrapText="1"/>
    </xf>
    <xf numFmtId="0" fontId="4" fillId="0" borderId="16" xfId="42" applyNumberFormat="1" applyFont="1" applyBorder="1" applyAlignment="1" applyProtection="1">
      <alignment horizontal="center" vertical="center" wrapText="1"/>
      <protection/>
    </xf>
    <xf numFmtId="0" fontId="4" fillId="0" borderId="57" xfId="42" applyNumberFormat="1" applyFont="1" applyBorder="1" applyAlignment="1" applyProtection="1">
      <alignment horizontal="center" vertical="center" wrapText="1"/>
      <protection/>
    </xf>
    <xf numFmtId="0" fontId="1" fillId="0" borderId="58" xfId="0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center" vertical="center" wrapText="1"/>
    </xf>
    <xf numFmtId="0" fontId="4" fillId="0" borderId="59" xfId="42" applyNumberFormat="1" applyFont="1" applyBorder="1" applyAlignment="1" applyProtection="1">
      <alignment horizontal="center" vertical="center" wrapText="1"/>
      <protection/>
    </xf>
    <xf numFmtId="0" fontId="6" fillId="0" borderId="20" xfId="0" applyNumberFormat="1" applyFont="1" applyBorder="1" applyAlignment="1">
      <alignment horizontal="center" vertical="center" wrapText="1"/>
    </xf>
    <xf numFmtId="0" fontId="4" fillId="0" borderId="60" xfId="42" applyNumberFormat="1" applyFont="1" applyBorder="1" applyAlignment="1" applyProtection="1">
      <alignment horizontal="center" vertical="center" wrapText="1"/>
      <protection/>
    </xf>
    <xf numFmtId="0" fontId="6" fillId="0" borderId="46" xfId="0" applyNumberFormat="1" applyFont="1" applyBorder="1" applyAlignment="1">
      <alignment horizontal="center" vertical="center" wrapText="1"/>
    </xf>
    <xf numFmtId="0" fontId="6" fillId="0" borderId="61" xfId="0" applyNumberFormat="1" applyFont="1" applyBorder="1" applyAlignment="1">
      <alignment horizontal="center" vertical="center" wrapText="1"/>
    </xf>
    <xf numFmtId="0" fontId="6" fillId="0" borderId="62" xfId="0" applyNumberFormat="1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4" fillId="0" borderId="54" xfId="0" applyNumberFormat="1" applyFont="1" applyBorder="1" applyAlignment="1">
      <alignment horizontal="left" vertical="center" wrapText="1"/>
    </xf>
    <xf numFmtId="0" fontId="4" fillId="0" borderId="50" xfId="0" applyNumberFormat="1" applyFont="1" applyBorder="1" applyAlignment="1">
      <alignment horizontal="left" vertical="center" wrapText="1"/>
    </xf>
    <xf numFmtId="0" fontId="4" fillId="0" borderId="36" xfId="0" applyNumberFormat="1" applyFont="1" applyBorder="1" applyAlignment="1">
      <alignment horizontal="left" vertical="center" wrapText="1"/>
    </xf>
    <xf numFmtId="0" fontId="4" fillId="0" borderId="61" xfId="0" applyNumberFormat="1" applyFont="1" applyBorder="1" applyAlignment="1">
      <alignment horizontal="left" vertical="center" wrapText="1"/>
    </xf>
    <xf numFmtId="0" fontId="4" fillId="0" borderId="37" xfId="0" applyNumberFormat="1" applyFont="1" applyBorder="1" applyAlignment="1">
      <alignment horizontal="left" vertical="center" wrapText="1"/>
    </xf>
    <xf numFmtId="0" fontId="4" fillId="0" borderId="62" xfId="0" applyNumberFormat="1" applyFont="1" applyBorder="1" applyAlignment="1">
      <alignment horizontal="left" vertical="center" wrapText="1"/>
    </xf>
    <xf numFmtId="0" fontId="4" fillId="0" borderId="55" xfId="0" applyNumberFormat="1" applyFont="1" applyBorder="1" applyAlignment="1">
      <alignment horizontal="left" vertical="center" wrapText="1"/>
    </xf>
    <xf numFmtId="0" fontId="4" fillId="0" borderId="59" xfId="0" applyNumberFormat="1" applyFont="1" applyBorder="1" applyAlignment="1">
      <alignment horizontal="left" vertical="center" wrapText="1"/>
    </xf>
    <xf numFmtId="0" fontId="4" fillId="0" borderId="60" xfId="0" applyNumberFormat="1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left" vertical="center" wrapText="1"/>
    </xf>
    <xf numFmtId="0" fontId="4" fillId="0" borderId="27" xfId="0" applyNumberFormat="1" applyFont="1" applyBorder="1" applyAlignment="1">
      <alignment horizontal="left" vertical="center" wrapText="1"/>
    </xf>
    <xf numFmtId="0" fontId="4" fillId="0" borderId="47" xfId="0" applyNumberFormat="1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9" fillId="38" borderId="33" xfId="42" applyFont="1" applyFill="1" applyBorder="1" applyAlignment="1" applyProtection="1">
      <alignment horizontal="center" vertical="center"/>
      <protection/>
    </xf>
    <xf numFmtId="0" fontId="9" fillId="38" borderId="35" xfId="0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6" fillId="0" borderId="63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4" fillId="0" borderId="44" xfId="0" applyNumberFormat="1" applyFont="1" applyFill="1" applyBorder="1" applyAlignment="1">
      <alignment horizontal="left" vertical="center" wrapText="1"/>
    </xf>
    <xf numFmtId="0" fontId="4" fillId="0" borderId="63" xfId="0" applyNumberFormat="1" applyFont="1" applyFill="1" applyBorder="1" applyAlignment="1">
      <alignment horizontal="left" vertical="center" wrapText="1"/>
    </xf>
    <xf numFmtId="0" fontId="4" fillId="0" borderId="44" xfId="0" applyNumberFormat="1" applyFont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4" fillId="0" borderId="67" xfId="0" applyNumberFormat="1" applyFont="1" applyFill="1" applyBorder="1" applyAlignment="1">
      <alignment horizontal="left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64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0" fontId="18" fillId="0" borderId="4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42" applyAlignment="1" applyProtection="1">
      <alignment horizontal="center" vertical="center" wrapText="1"/>
      <protection/>
    </xf>
    <xf numFmtId="0" fontId="8" fillId="0" borderId="0" xfId="42" applyFont="1" applyAlignment="1" applyProtection="1">
      <alignment horizontal="center" vertical="center" wrapText="1"/>
      <protection/>
    </xf>
    <xf numFmtId="0" fontId="5" fillId="39" borderId="33" xfId="42" applyNumberFormat="1" applyFill="1" applyBorder="1" applyAlignment="1" applyProtection="1">
      <alignment horizontal="center" vertical="center" wrapText="1"/>
      <protection/>
    </xf>
    <xf numFmtId="0" fontId="2" fillId="39" borderId="34" xfId="42" applyNumberFormat="1" applyFont="1" applyFill="1" applyBorder="1" applyAlignment="1" applyProtection="1">
      <alignment horizontal="center" vertical="center" wrapText="1"/>
      <protection/>
    </xf>
    <xf numFmtId="0" fontId="2" fillId="39" borderId="35" xfId="42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/>
    </xf>
    <xf numFmtId="0" fontId="1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5" fillId="0" borderId="0" xfId="42" applyNumberFormat="1" applyAlignment="1" applyProtection="1">
      <alignment horizontal="left"/>
      <protection/>
    </xf>
    <xf numFmtId="49" fontId="6" fillId="0" borderId="39" xfId="0" applyNumberFormat="1" applyFont="1" applyBorder="1" applyAlignment="1">
      <alignment horizontal="center" vertical="center" wrapText="1"/>
    </xf>
    <xf numFmtId="0" fontId="4" fillId="0" borderId="64" xfId="0" applyNumberFormat="1" applyFont="1" applyFill="1" applyBorder="1" applyAlignment="1">
      <alignment horizontal="left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35" borderId="36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36" xfId="42" applyFont="1" applyFill="1" applyBorder="1" applyAlignment="1" applyProtection="1">
      <alignment horizontal="left" vertical="center" wrapText="1"/>
      <protection/>
    </xf>
    <xf numFmtId="0" fontId="6" fillId="0" borderId="3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37" borderId="36" xfId="0" applyFont="1" applyFill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0" fillId="0" borderId="36" xfId="42" applyFont="1" applyFill="1" applyBorder="1" applyAlignment="1" applyProtection="1">
      <alignment horizontal="center" vertical="center" wrapText="1"/>
      <protection/>
    </xf>
    <xf numFmtId="0" fontId="22" fillId="0" borderId="38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left" vertical="center" wrapText="1"/>
    </xf>
    <xf numFmtId="0" fontId="4" fillId="0" borderId="36" xfId="0" applyFont="1" applyBorder="1" applyAlignment="1">
      <alignment vertical="center" wrapText="1"/>
    </xf>
    <xf numFmtId="0" fontId="4" fillId="0" borderId="36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36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6" xfId="42" applyFont="1" applyBorder="1" applyAlignment="1" applyProtection="1">
      <alignment horizontal="left" vertical="center" wrapText="1"/>
      <protection/>
    </xf>
    <xf numFmtId="0" fontId="6" fillId="0" borderId="36" xfId="0" applyFont="1" applyBorder="1" applyAlignment="1">
      <alignment horizontal="left" vertical="center" wrapText="1"/>
    </xf>
    <xf numFmtId="0" fontId="4" fillId="0" borderId="36" xfId="42" applyFont="1" applyBorder="1" applyAlignment="1" applyProtection="1">
      <alignment horizontal="center" vertical="center" wrapText="1"/>
      <protection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7" xfId="42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27" xfId="42" applyFont="1" applyBorder="1" applyAlignment="1" applyProtection="1">
      <alignment horizontal="center" vertical="center" wrapText="1"/>
      <protection/>
    </xf>
    <xf numFmtId="0" fontId="17" fillId="0" borderId="0" xfId="42" applyNumberFormat="1" applyFont="1" applyAlignment="1" applyProtection="1">
      <alignment/>
      <protection/>
    </xf>
    <xf numFmtId="0" fontId="0" fillId="0" borderId="0" xfId="0" applyAlignment="1">
      <alignment/>
    </xf>
    <xf numFmtId="49" fontId="4" fillId="0" borderId="64" xfId="0" applyNumberFormat="1" applyFont="1" applyBorder="1" applyAlignment="1">
      <alignment horizontal="center"/>
    </xf>
    <xf numFmtId="49" fontId="13" fillId="0" borderId="44" xfId="42" applyNumberFormat="1" applyFont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114300</xdr:rowOff>
    </xdr:from>
    <xdr:to>
      <xdr:col>1</xdr:col>
      <xdr:colOff>552450</xdr:colOff>
      <xdr:row>2</xdr:row>
      <xdr:rowOff>285750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7;&#1080;&#1089;&#1090;&#1077;&#1084;&#1099;%20&#1087;&#1088;&#1086;&#1074;&#1077;&#1076;&#1077;&#1085;&#1080;&#1103;%20&#1089;&#1086;&#1088;&#1077;&#1074;&#1085;&#1086;&#1074;&#1072;&#1085;&#1080;&#1081;\&#1050;&#1088;&#1091;&#1075;&#1086;&#1074;&#1072;&#1103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7;&#1080;&#1089;&#1090;&#1077;&#1084;&#1099;%20&#1087;&#1088;&#1086;&#1074;&#1077;&#1076;&#1077;&#1085;&#1080;&#1103;%20&#1089;&#1086;&#1088;&#1077;&#1074;&#1085;&#1086;&#1074;&#1072;&#1085;&#1080;&#1081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Уральского Федерального округа по борьбе самбо среди девушек 1994-1995 г.р.</v>
          </cell>
        </row>
        <row r="3">
          <cell r="A3" t="str">
            <v>1-4 декабря 2011 года     г.Курган    </v>
          </cell>
        </row>
        <row r="6">
          <cell r="A6" t="str">
            <v>Гл. судья, судья МК</v>
          </cell>
          <cell r="G6" t="str">
            <v>Мельников А.Н.</v>
          </cell>
        </row>
        <row r="7">
          <cell r="G7" t="str">
            <v>г.Верхняя Пышма</v>
          </cell>
        </row>
        <row r="8">
          <cell r="G8" t="str">
            <v>Распопов А.Н.</v>
          </cell>
        </row>
        <row r="9">
          <cell r="G9" t="str">
            <v>г.Курган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38"/>
  <sheetViews>
    <sheetView zoomScalePageLayoutView="0" workbookViewId="0" topLeftCell="A13">
      <selection activeCell="K36" sqref="K36"/>
    </sheetView>
  </sheetViews>
  <sheetFormatPr defaultColWidth="9.140625" defaultRowHeight="12.75"/>
  <sheetData>
    <row r="1" spans="1:8" ht="15.75" thickBot="1">
      <c r="A1" s="90" t="str">
        <f>'[2]реквизиты'!$A$2</f>
        <v>Название соревнования </v>
      </c>
      <c r="B1" s="91"/>
      <c r="C1" s="91"/>
      <c r="D1" s="91"/>
      <c r="E1" s="91"/>
      <c r="F1" s="91"/>
      <c r="G1" s="91"/>
      <c r="H1" s="92"/>
    </row>
    <row r="2" spans="1:8" ht="12.75">
      <c r="A2" s="93" t="str">
        <f>'[2]реквизиты'!$A$3</f>
        <v>дата место проведения</v>
      </c>
      <c r="B2" s="93"/>
      <c r="C2" s="93"/>
      <c r="D2" s="93"/>
      <c r="E2" s="93"/>
      <c r="F2" s="93"/>
      <c r="G2" s="93"/>
      <c r="H2" s="93"/>
    </row>
    <row r="3" spans="1:8" ht="18.75" thickBot="1">
      <c r="A3" s="94" t="s">
        <v>36</v>
      </c>
      <c r="B3" s="94"/>
      <c r="C3" s="94"/>
      <c r="D3" s="94"/>
      <c r="E3" s="94"/>
      <c r="F3" s="94"/>
      <c r="G3" s="94"/>
      <c r="H3" s="94"/>
    </row>
    <row r="4" spans="2:8" ht="18.75" thickBot="1">
      <c r="B4" s="54"/>
      <c r="C4" s="55"/>
      <c r="D4" s="95" t="str">
        <f>'пр.взвешивания'!E3</f>
        <v>в.к.     56  кг.</v>
      </c>
      <c r="E4" s="96"/>
      <c r="F4" s="97"/>
      <c r="G4" s="55"/>
      <c r="H4" s="55"/>
    </row>
    <row r="5" spans="1:8" ht="18.75" thickBot="1">
      <c r="A5" s="55"/>
      <c r="B5" s="55"/>
      <c r="C5" s="55"/>
      <c r="D5" s="55"/>
      <c r="E5" s="55"/>
      <c r="F5" s="55"/>
      <c r="G5" s="55"/>
      <c r="H5" s="55"/>
    </row>
    <row r="6" spans="1:10" ht="18">
      <c r="A6" s="98" t="s">
        <v>37</v>
      </c>
      <c r="B6" s="85" t="e">
        <f>VLOOKUP(J6,'пр.взвешивания'!B6:G71,2,FALSE)</f>
        <v>#N/A</v>
      </c>
      <c r="C6" s="85"/>
      <c r="D6" s="85"/>
      <c r="E6" s="85"/>
      <c r="F6" s="85"/>
      <c r="G6" s="85"/>
      <c r="H6" s="74" t="e">
        <f>VLOOKUP(J6,'пр.взвешивания'!B6:G71,3,FALSE)</f>
        <v>#N/A</v>
      </c>
      <c r="I6" s="55"/>
      <c r="J6" s="56">
        <v>0</v>
      </c>
    </row>
    <row r="7" spans="1:10" ht="18">
      <c r="A7" s="99"/>
      <c r="B7" s="86"/>
      <c r="C7" s="86"/>
      <c r="D7" s="86"/>
      <c r="E7" s="86"/>
      <c r="F7" s="86"/>
      <c r="G7" s="86"/>
      <c r="H7" s="75"/>
      <c r="I7" s="55"/>
      <c r="J7" s="56"/>
    </row>
    <row r="8" spans="1:10" ht="18">
      <c r="A8" s="99"/>
      <c r="B8" s="76" t="e">
        <f>VLOOKUP(J6,'пр.взвешивания'!B6:G71,4,FALSE)</f>
        <v>#N/A</v>
      </c>
      <c r="C8" s="76"/>
      <c r="D8" s="76"/>
      <c r="E8" s="76"/>
      <c r="F8" s="76"/>
      <c r="G8" s="76"/>
      <c r="H8" s="75"/>
      <c r="I8" s="55"/>
      <c r="J8" s="56"/>
    </row>
    <row r="9" spans="1:10" ht="18.75" thickBot="1">
      <c r="A9" s="100"/>
      <c r="B9" s="77"/>
      <c r="C9" s="77"/>
      <c r="D9" s="77"/>
      <c r="E9" s="77"/>
      <c r="F9" s="77"/>
      <c r="G9" s="77"/>
      <c r="H9" s="78"/>
      <c r="I9" s="55"/>
      <c r="J9" s="56"/>
    </row>
    <row r="10" spans="1:10" ht="18.75" thickBot="1">
      <c r="A10" s="55"/>
      <c r="B10" s="55"/>
      <c r="C10" s="55"/>
      <c r="D10" s="55"/>
      <c r="E10" s="55"/>
      <c r="F10" s="55"/>
      <c r="G10" s="55"/>
      <c r="H10" s="55"/>
      <c r="I10" s="55"/>
      <c r="J10" s="56"/>
    </row>
    <row r="11" spans="1:10" ht="18" customHeight="1">
      <c r="A11" s="87" t="s">
        <v>38</v>
      </c>
      <c r="B11" s="85" t="e">
        <f>VLOOKUP(J11,'пр.взвешивания'!B1:G76,2,FALSE)</f>
        <v>#N/A</v>
      </c>
      <c r="C11" s="85"/>
      <c r="D11" s="85"/>
      <c r="E11" s="85"/>
      <c r="F11" s="85"/>
      <c r="G11" s="85"/>
      <c r="H11" s="74" t="e">
        <f>VLOOKUP(J11,'пр.взвешивания'!B1:G76,3,FALSE)</f>
        <v>#N/A</v>
      </c>
      <c r="I11" s="55"/>
      <c r="J11" s="56">
        <v>0</v>
      </c>
    </row>
    <row r="12" spans="1:10" ht="18" customHeight="1">
      <c r="A12" s="88"/>
      <c r="B12" s="86"/>
      <c r="C12" s="86"/>
      <c r="D12" s="86"/>
      <c r="E12" s="86"/>
      <c r="F12" s="86"/>
      <c r="G12" s="86"/>
      <c r="H12" s="75"/>
      <c r="I12" s="55"/>
      <c r="J12" s="56"/>
    </row>
    <row r="13" spans="1:10" ht="18">
      <c r="A13" s="88"/>
      <c r="B13" s="76" t="e">
        <f>VLOOKUP(J11,'пр.взвешивания'!B1:G76,4,FALSE)</f>
        <v>#N/A</v>
      </c>
      <c r="C13" s="76"/>
      <c r="D13" s="76"/>
      <c r="E13" s="76"/>
      <c r="F13" s="76"/>
      <c r="G13" s="76"/>
      <c r="H13" s="75"/>
      <c r="I13" s="55"/>
      <c r="J13" s="56"/>
    </row>
    <row r="14" spans="1:10" ht="18.75" thickBot="1">
      <c r="A14" s="89"/>
      <c r="B14" s="77"/>
      <c r="C14" s="77"/>
      <c r="D14" s="77"/>
      <c r="E14" s="77"/>
      <c r="F14" s="77"/>
      <c r="G14" s="77"/>
      <c r="H14" s="78"/>
      <c r="I14" s="55"/>
      <c r="J14" s="56"/>
    </row>
    <row r="15" spans="1:10" ht="18.75" thickBot="1">
      <c r="A15" s="55"/>
      <c r="B15" s="55"/>
      <c r="C15" s="55"/>
      <c r="D15" s="55"/>
      <c r="E15" s="55"/>
      <c r="F15" s="55"/>
      <c r="G15" s="55"/>
      <c r="H15" s="55"/>
      <c r="I15" s="55"/>
      <c r="J15" s="56"/>
    </row>
    <row r="16" spans="1:10" ht="18" customHeight="1">
      <c r="A16" s="82" t="s">
        <v>39</v>
      </c>
      <c r="B16" s="85" t="e">
        <f>VLOOKUP(J16,'пр.взвешивания'!B6:G81,2,FALSE)</f>
        <v>#N/A</v>
      </c>
      <c r="C16" s="85"/>
      <c r="D16" s="85"/>
      <c r="E16" s="85"/>
      <c r="F16" s="85"/>
      <c r="G16" s="85"/>
      <c r="H16" s="74" t="e">
        <f>VLOOKUP(J16,'пр.взвешивания'!B6:G81,3,FALSE)</f>
        <v>#N/A</v>
      </c>
      <c r="I16" s="55"/>
      <c r="J16" s="56">
        <v>0</v>
      </c>
    </row>
    <row r="17" spans="1:10" ht="18" customHeight="1">
      <c r="A17" s="83"/>
      <c r="B17" s="86"/>
      <c r="C17" s="86"/>
      <c r="D17" s="86"/>
      <c r="E17" s="86"/>
      <c r="F17" s="86"/>
      <c r="G17" s="86"/>
      <c r="H17" s="75"/>
      <c r="I17" s="55"/>
      <c r="J17" s="56"/>
    </row>
    <row r="18" spans="1:10" ht="18">
      <c r="A18" s="83"/>
      <c r="B18" s="76" t="e">
        <f>VLOOKUP(J16,'пр.взвешивания'!B6:G81,4,FALSE)</f>
        <v>#N/A</v>
      </c>
      <c r="C18" s="76"/>
      <c r="D18" s="76"/>
      <c r="E18" s="76"/>
      <c r="F18" s="76"/>
      <c r="G18" s="76"/>
      <c r="H18" s="75"/>
      <c r="I18" s="55"/>
      <c r="J18" s="56"/>
    </row>
    <row r="19" spans="1:10" ht="18.75" thickBot="1">
      <c r="A19" s="84"/>
      <c r="B19" s="77"/>
      <c r="C19" s="77"/>
      <c r="D19" s="77"/>
      <c r="E19" s="77"/>
      <c r="F19" s="77"/>
      <c r="G19" s="77"/>
      <c r="H19" s="78"/>
      <c r="I19" s="55"/>
      <c r="J19" s="56"/>
    </row>
    <row r="20" spans="1:10" ht="18.75" thickBot="1">
      <c r="A20" s="55"/>
      <c r="B20" s="55"/>
      <c r="C20" s="55"/>
      <c r="D20" s="55"/>
      <c r="E20" s="55"/>
      <c r="F20" s="55"/>
      <c r="G20" s="55"/>
      <c r="H20" s="55"/>
      <c r="I20" s="55"/>
      <c r="J20" s="56"/>
    </row>
    <row r="21" spans="1:10" ht="18" customHeight="1">
      <c r="A21" s="82" t="s">
        <v>39</v>
      </c>
      <c r="B21" s="85" t="e">
        <f>VLOOKUP(J21,'пр.взвешивания'!B1:G86,2,FALSE)</f>
        <v>#N/A</v>
      </c>
      <c r="C21" s="85"/>
      <c r="D21" s="85"/>
      <c r="E21" s="85"/>
      <c r="F21" s="85"/>
      <c r="G21" s="85"/>
      <c r="H21" s="74" t="e">
        <f>VLOOKUP(J21,'пр.взвешивания'!B1:G86,3,FALSE)</f>
        <v>#N/A</v>
      </c>
      <c r="I21" s="55"/>
      <c r="J21" s="56">
        <v>0</v>
      </c>
    </row>
    <row r="22" spans="1:10" ht="18" customHeight="1">
      <c r="A22" s="83"/>
      <c r="B22" s="86"/>
      <c r="C22" s="86"/>
      <c r="D22" s="86"/>
      <c r="E22" s="86"/>
      <c r="F22" s="86"/>
      <c r="G22" s="86"/>
      <c r="H22" s="75"/>
      <c r="I22" s="55"/>
      <c r="J22" s="56"/>
    </row>
    <row r="23" spans="1:9" ht="18">
      <c r="A23" s="83"/>
      <c r="B23" s="76" t="e">
        <f>VLOOKUP(J21,'пр.взвешивания'!B1:G86,4,FALSE)</f>
        <v>#N/A</v>
      </c>
      <c r="C23" s="76"/>
      <c r="D23" s="76"/>
      <c r="E23" s="76"/>
      <c r="F23" s="76"/>
      <c r="G23" s="76"/>
      <c r="H23" s="75"/>
      <c r="I23" s="55"/>
    </row>
    <row r="24" spans="1:9" ht="18.75" thickBot="1">
      <c r="A24" s="84"/>
      <c r="B24" s="77"/>
      <c r="C24" s="77"/>
      <c r="D24" s="77"/>
      <c r="E24" s="77"/>
      <c r="F24" s="77"/>
      <c r="G24" s="77"/>
      <c r="H24" s="78"/>
      <c r="I24" s="55"/>
    </row>
    <row r="25" spans="1:8" ht="18">
      <c r="A25" s="55"/>
      <c r="B25" s="55"/>
      <c r="C25" s="55"/>
      <c r="D25" s="55"/>
      <c r="E25" s="55"/>
      <c r="F25" s="55"/>
      <c r="G25" s="55"/>
      <c r="H25" s="55"/>
    </row>
    <row r="26" spans="1:8" ht="18">
      <c r="A26" s="55" t="s">
        <v>40</v>
      </c>
      <c r="B26" s="55"/>
      <c r="C26" s="55"/>
      <c r="D26" s="55"/>
      <c r="E26" s="55"/>
      <c r="F26" s="55"/>
      <c r="G26" s="55"/>
      <c r="H26" s="55"/>
    </row>
    <row r="27" ht="13.5" thickBot="1"/>
    <row r="28" spans="1:10" ht="12.75">
      <c r="A28" s="79" t="e">
        <f>VLOOKUP(J28,'пр.взвешивания'!B6:G71,6,FALSE)</f>
        <v>#N/A</v>
      </c>
      <c r="B28" s="80"/>
      <c r="C28" s="80"/>
      <c r="D28" s="80"/>
      <c r="E28" s="80"/>
      <c r="F28" s="80"/>
      <c r="G28" s="80"/>
      <c r="H28" s="74"/>
      <c r="J28">
        <v>0</v>
      </c>
    </row>
    <row r="29" spans="1:8" ht="13.5" thickBot="1">
      <c r="A29" s="81"/>
      <c r="B29" s="77"/>
      <c r="C29" s="77"/>
      <c r="D29" s="77"/>
      <c r="E29" s="77"/>
      <c r="F29" s="77"/>
      <c r="G29" s="77"/>
      <c r="H29" s="78"/>
    </row>
    <row r="32" spans="1:8" ht="18">
      <c r="A32" s="55" t="s">
        <v>41</v>
      </c>
      <c r="B32" s="55"/>
      <c r="C32" s="55"/>
      <c r="D32" s="55"/>
      <c r="E32" s="55"/>
      <c r="F32" s="55"/>
      <c r="G32" s="55"/>
      <c r="H32" s="55"/>
    </row>
    <row r="33" spans="1:8" ht="18">
      <c r="A33" s="55"/>
      <c r="B33" s="55"/>
      <c r="C33" s="55"/>
      <c r="D33" s="55"/>
      <c r="E33" s="55"/>
      <c r="F33" s="55"/>
      <c r="G33" s="55"/>
      <c r="H33" s="55"/>
    </row>
    <row r="34" spans="1:8" ht="18">
      <c r="A34" s="55"/>
      <c r="B34" s="55"/>
      <c r="C34" s="55"/>
      <c r="D34" s="55"/>
      <c r="E34" s="55"/>
      <c r="F34" s="55"/>
      <c r="G34" s="55"/>
      <c r="H34" s="55"/>
    </row>
    <row r="35" spans="1:8" ht="18">
      <c r="A35" s="57"/>
      <c r="B35" s="57"/>
      <c r="C35" s="57"/>
      <c r="D35" s="57"/>
      <c r="E35" s="57"/>
      <c r="F35" s="57"/>
      <c r="G35" s="57"/>
      <c r="H35" s="57"/>
    </row>
    <row r="36" spans="1:8" ht="18">
      <c r="A36" s="58"/>
      <c r="B36" s="58"/>
      <c r="C36" s="58"/>
      <c r="D36" s="58"/>
      <c r="E36" s="58"/>
      <c r="F36" s="58"/>
      <c r="G36" s="58"/>
      <c r="H36" s="58"/>
    </row>
    <row r="37" spans="1:8" ht="18">
      <c r="A37" s="57"/>
      <c r="B37" s="57"/>
      <c r="C37" s="57"/>
      <c r="D37" s="57"/>
      <c r="E37" s="57"/>
      <c r="F37" s="57"/>
      <c r="G37" s="57"/>
      <c r="H37" s="57"/>
    </row>
    <row r="38" spans="1:8" ht="18">
      <c r="A38" s="59"/>
      <c r="B38" s="59"/>
      <c r="C38" s="59"/>
      <c r="D38" s="59"/>
      <c r="E38" s="59"/>
      <c r="F38" s="59"/>
      <c r="G38" s="59"/>
      <c r="H38" s="59"/>
    </row>
  </sheetData>
  <sheetProtection/>
  <mergeCells count="21">
    <mergeCell ref="B13:H14"/>
    <mergeCell ref="B16:G17"/>
    <mergeCell ref="B18:H19"/>
    <mergeCell ref="A1:H1"/>
    <mergeCell ref="A2:H2"/>
    <mergeCell ref="A3:H3"/>
    <mergeCell ref="D4:F4"/>
    <mergeCell ref="A6:A9"/>
    <mergeCell ref="A16:A19"/>
    <mergeCell ref="H6:H7"/>
    <mergeCell ref="B6:G7"/>
    <mergeCell ref="H16:H17"/>
    <mergeCell ref="B8:H9"/>
    <mergeCell ref="A28:H29"/>
    <mergeCell ref="A21:A24"/>
    <mergeCell ref="B21:G22"/>
    <mergeCell ref="H21:H22"/>
    <mergeCell ref="B23:H24"/>
    <mergeCell ref="A11:A14"/>
    <mergeCell ref="B11:G12"/>
    <mergeCell ref="H11:H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Q70"/>
  <sheetViews>
    <sheetView tabSelected="1" zoomScalePageLayoutView="0" workbookViewId="0" topLeftCell="A1">
      <selection activeCell="I34" sqref="I34"/>
    </sheetView>
  </sheetViews>
  <sheetFormatPr defaultColWidth="9.140625" defaultRowHeight="12.75"/>
  <cols>
    <col min="1" max="1" width="5.140625" style="0" customWidth="1"/>
    <col min="2" max="2" width="20.7109375" style="0" customWidth="1"/>
    <col min="4" max="4" width="11.421875" style="0" customWidth="1"/>
    <col min="5" max="9" width="6.7109375" style="0" customWidth="1"/>
    <col min="10" max="10" width="1.1484375" style="0" customWidth="1"/>
    <col min="11" max="11" width="5.421875" style="0" customWidth="1"/>
    <col min="12" max="12" width="14.8515625" style="0" customWidth="1"/>
    <col min="13" max="13" width="10.140625" style="0" customWidth="1"/>
    <col min="14" max="14" width="12.00390625" style="0" customWidth="1"/>
    <col min="16" max="16" width="11.140625" style="0" customWidth="1"/>
  </cols>
  <sheetData>
    <row r="1" spans="1:16" ht="22.5" customHeight="1">
      <c r="A1" s="189" t="s">
        <v>34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ht="22.5" customHeight="1" thickBot="1">
      <c r="A2" s="196" t="s">
        <v>33</v>
      </c>
      <c r="B2" s="197"/>
      <c r="C2" s="197"/>
      <c r="D2" s="197"/>
      <c r="E2" s="197"/>
      <c r="F2" s="197"/>
      <c r="G2" s="197"/>
      <c r="H2" s="197"/>
      <c r="I2" s="197"/>
      <c r="K2" s="198" t="str">
        <f>HYPERLINK('[3]реквизиты'!$L$7)</f>
        <v>ИТОГОВЫЙ ПРОТОКОЛ</v>
      </c>
      <c r="L2" s="198"/>
      <c r="M2" s="198"/>
      <c r="N2" s="198"/>
      <c r="O2" s="198"/>
      <c r="P2" s="198"/>
    </row>
    <row r="3" spans="1:16" ht="31.5" customHeight="1" thickBot="1">
      <c r="A3" s="18"/>
      <c r="B3" s="20"/>
      <c r="C3" s="20"/>
      <c r="D3" s="192" t="str">
        <f>HYPERLINK('[2]реквизиты'!$A$2)</f>
        <v>Первенство Уральского Федерального округа по борьбе самбо среди девушек 1994-1995 г.р.</v>
      </c>
      <c r="E3" s="193"/>
      <c r="F3" s="193"/>
      <c r="G3" s="193"/>
      <c r="H3" s="193"/>
      <c r="I3" s="193"/>
      <c r="J3" s="193"/>
      <c r="K3" s="193"/>
      <c r="L3" s="193"/>
      <c r="M3" s="194"/>
      <c r="N3" s="20"/>
      <c r="O3" s="20"/>
      <c r="P3" s="20"/>
    </row>
    <row r="4" spans="1:16" ht="24.75" customHeight="1" thickBot="1">
      <c r="A4" s="190" t="str">
        <f>HYPERLINK('[2]реквизиты'!$A$3)</f>
        <v>1-4 декабря 2011 года     г.Курган    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</row>
    <row r="5" spans="1:16" ht="28.5" customHeight="1" thickBot="1">
      <c r="A5" s="5" t="s">
        <v>7</v>
      </c>
      <c r="D5" s="5"/>
      <c r="G5" s="195" t="s">
        <v>32</v>
      </c>
      <c r="H5" s="195"/>
      <c r="I5" s="195"/>
      <c r="N5" s="5"/>
      <c r="O5" s="165" t="str">
        <f>HYPERLINK('пр.взвешивания'!E3)</f>
        <v>в.к.     56  кг.</v>
      </c>
      <c r="P5" s="166"/>
    </row>
    <row r="6" spans="1:16" ht="18.75" customHeight="1" thickBot="1">
      <c r="A6" s="125" t="s">
        <v>0</v>
      </c>
      <c r="B6" s="125" t="s">
        <v>1</v>
      </c>
      <c r="C6" s="125" t="s">
        <v>2</v>
      </c>
      <c r="D6" s="125" t="s">
        <v>3</v>
      </c>
      <c r="E6" s="168" t="s">
        <v>4</v>
      </c>
      <c r="F6" s="169"/>
      <c r="G6" s="170"/>
      <c r="H6" s="111" t="s">
        <v>5</v>
      </c>
      <c r="I6" s="125" t="s">
        <v>6</v>
      </c>
      <c r="K6" s="179" t="s">
        <v>6</v>
      </c>
      <c r="L6" s="181" t="s">
        <v>1</v>
      </c>
      <c r="M6" s="161" t="s">
        <v>17</v>
      </c>
      <c r="N6" s="161" t="s">
        <v>18</v>
      </c>
      <c r="O6" s="161" t="s">
        <v>19</v>
      </c>
      <c r="P6" s="163" t="s">
        <v>20</v>
      </c>
    </row>
    <row r="7" spans="1:16" ht="21" customHeight="1" thickBot="1">
      <c r="A7" s="126"/>
      <c r="B7" s="126"/>
      <c r="C7" s="126"/>
      <c r="D7" s="126"/>
      <c r="E7" s="1">
        <v>1</v>
      </c>
      <c r="F7" s="2">
        <v>2</v>
      </c>
      <c r="G7" s="3">
        <v>3</v>
      </c>
      <c r="H7" s="112"/>
      <c r="I7" s="126"/>
      <c r="K7" s="180"/>
      <c r="L7" s="182"/>
      <c r="M7" s="162"/>
      <c r="N7" s="162"/>
      <c r="O7" s="162"/>
      <c r="P7" s="164"/>
    </row>
    <row r="8" spans="1:16" ht="15" customHeight="1">
      <c r="A8" s="109">
        <v>1</v>
      </c>
      <c r="B8" s="133" t="str">
        <f>VLOOKUP(A8,'пр.взвешивания'!B6:E17,2,FALSE)</f>
        <v>Авсянская Дарья Михайловна</v>
      </c>
      <c r="C8" s="135" t="str">
        <f>VLOOKUP(A8,'пр.взвешивания'!B6:E17,3,FALSE)</f>
        <v>01.11.1994. 1р.</v>
      </c>
      <c r="D8" s="136" t="str">
        <f>VLOOKUP(A8,'пр.взвешивания'!B6:E17,4,FALSE)</f>
        <v>ХМАО</v>
      </c>
      <c r="E8" s="24"/>
      <c r="F8" s="25">
        <v>4</v>
      </c>
      <c r="G8" s="26">
        <v>4</v>
      </c>
      <c r="H8" s="117">
        <f>SUM(E8:G8)</f>
        <v>8</v>
      </c>
      <c r="I8" s="127">
        <v>1</v>
      </c>
      <c r="J8" s="188">
        <v>6</v>
      </c>
      <c r="K8" s="171">
        <v>1</v>
      </c>
      <c r="L8" s="173" t="str">
        <f>VLOOKUP(J8,'пр.взвешивания'!B6:G17,2,FALSE)</f>
        <v>Шевченко Анастасия </v>
      </c>
      <c r="M8" s="175" t="str">
        <f>VLOOKUP(J8,'пр.взвешивания'!B6:G17,3,FALSE)</f>
        <v>21.01.1995. 1р</v>
      </c>
      <c r="N8" s="177" t="str">
        <f>VLOOKUP(J8,'пр.взвешивания'!B6:G17,4,FALSE)</f>
        <v>Радужный ХМАО</v>
      </c>
      <c r="O8" s="175">
        <f>VLOOKUP(J8,'пр.взвешивания'!B6:G17,5,FALSE)</f>
        <v>0</v>
      </c>
      <c r="P8" s="175" t="str">
        <f>VLOOKUP(J8,'пр.взвешивания'!B6:G17,6,FALSE)</f>
        <v>Агеев О.В.</v>
      </c>
    </row>
    <row r="9" spans="1:16" ht="15" customHeight="1">
      <c r="A9" s="110"/>
      <c r="B9" s="134"/>
      <c r="C9" s="121"/>
      <c r="D9" s="123"/>
      <c r="E9" s="27"/>
      <c r="F9" s="61"/>
      <c r="G9" s="62"/>
      <c r="H9" s="118"/>
      <c r="I9" s="107"/>
      <c r="J9" s="188"/>
      <c r="K9" s="172"/>
      <c r="L9" s="174"/>
      <c r="M9" s="176"/>
      <c r="N9" s="178"/>
      <c r="O9" s="176"/>
      <c r="P9" s="176"/>
    </row>
    <row r="10" spans="1:16" ht="15" customHeight="1">
      <c r="A10" s="110">
        <v>2</v>
      </c>
      <c r="B10" s="128" t="str">
        <f>VLOOKUP(A10,'пр.взвешивания'!B8:E19,2,FALSE)</f>
        <v>Инякина Татьяна Николаевна</v>
      </c>
      <c r="C10" s="113" t="str">
        <f>VLOOKUP(A10,'пр.взвешивания'!B8:E19,3,FALSE)</f>
        <v>23.05.1994. 1р</v>
      </c>
      <c r="D10" s="115" t="str">
        <f>VLOOKUP(A10,'пр.взвешивания'!B8:E19,4,FALSE)</f>
        <v>Ишим Тюменская</v>
      </c>
      <c r="E10" s="28">
        <v>0</v>
      </c>
      <c r="F10" s="29"/>
      <c r="G10" s="30">
        <v>0</v>
      </c>
      <c r="H10" s="105">
        <f>SUM(E10:G10)</f>
        <v>0</v>
      </c>
      <c r="I10" s="107">
        <v>3</v>
      </c>
      <c r="J10" s="188">
        <v>1</v>
      </c>
      <c r="K10" s="172">
        <v>2</v>
      </c>
      <c r="L10" s="183" t="str">
        <f>VLOOKUP(J10,'пр.взвешивания'!B6:G17,2,FALSE)</f>
        <v>Авсянская Дарья Михайловна</v>
      </c>
      <c r="M10" s="184" t="str">
        <f>VLOOKUP(J10,'пр.взвешивания'!B6:G17,3,FALSE)</f>
        <v>01.11.1994. 1р.</v>
      </c>
      <c r="N10" s="185" t="str">
        <f>VLOOKUP(J10,'пр.взвешивания'!B6:G17,4,FALSE)</f>
        <v>ХМАО</v>
      </c>
      <c r="O10" s="184">
        <f>VLOOKUP(J10,'пр.взвешивания'!B6:G17,5,FALSE)</f>
        <v>0</v>
      </c>
      <c r="P10" s="184" t="str">
        <f>VLOOKUP(J10,'пр.взвешивания'!B6:G17,6,FALSE)</f>
        <v>Анучина Ю.В.</v>
      </c>
    </row>
    <row r="11" spans="1:16" ht="15" customHeight="1">
      <c r="A11" s="110"/>
      <c r="B11" s="129"/>
      <c r="C11" s="114"/>
      <c r="D11" s="116"/>
      <c r="E11" s="63"/>
      <c r="F11" s="64"/>
      <c r="G11" s="65"/>
      <c r="H11" s="118"/>
      <c r="I11" s="107"/>
      <c r="J11" s="188"/>
      <c r="K11" s="172"/>
      <c r="L11" s="174"/>
      <c r="M11" s="176"/>
      <c r="N11" s="178"/>
      <c r="O11" s="176"/>
      <c r="P11" s="176"/>
    </row>
    <row r="12" spans="1:16" ht="15" customHeight="1">
      <c r="A12" s="110">
        <v>3</v>
      </c>
      <c r="B12" s="119" t="str">
        <f>VLOOKUP(A12,'пр.взвешивания'!B10:E21,2,FALSE)</f>
        <v>Бутакова Инна Анатольевна</v>
      </c>
      <c r="C12" s="121" t="str">
        <f>VLOOKUP(A12,'пр.взвешивания'!B10:E21,3,FALSE)</f>
        <v>1995.1р</v>
      </c>
      <c r="D12" s="123" t="str">
        <f>VLOOKUP(A12,'пр.взвешивания'!B10:E21,4,FALSE)</f>
        <v>Богданович Свердловская обл.</v>
      </c>
      <c r="E12" s="31">
        <v>0</v>
      </c>
      <c r="F12" s="32">
        <v>4</v>
      </c>
      <c r="G12" s="33"/>
      <c r="H12" s="105">
        <f>SUM(E12:G12)</f>
        <v>4</v>
      </c>
      <c r="I12" s="107">
        <v>2</v>
      </c>
      <c r="J12" s="188">
        <v>3</v>
      </c>
      <c r="K12" s="172">
        <v>3</v>
      </c>
      <c r="L12" s="183" t="str">
        <f>VLOOKUP(J12,'пр.взвешивания'!B6:G17,2,FALSE)</f>
        <v>Бутакова Инна Анатольевна</v>
      </c>
      <c r="M12" s="184" t="str">
        <f>VLOOKUP(J12,'пр.взвешивания'!B6:G17,3,FALSE)</f>
        <v>1995.1р</v>
      </c>
      <c r="N12" s="185" t="str">
        <f>VLOOKUP(J12,'пр.взвешивания'!B6:G17,4,FALSE)</f>
        <v>Богданович Свердловская обл.</v>
      </c>
      <c r="O12" s="184">
        <f>VLOOKUP(J12,'пр.взвешивания'!B6:G17,5,FALSE)</f>
        <v>0</v>
      </c>
      <c r="P12" s="184" t="str">
        <f>VLOOKUP(J12,'пр.взвешивания'!B6:G17,6,FALSE)</f>
        <v>Панов В.И.</v>
      </c>
    </row>
    <row r="13" spans="1:16" ht="15" customHeight="1" thickBot="1">
      <c r="A13" s="137"/>
      <c r="B13" s="120"/>
      <c r="C13" s="122"/>
      <c r="D13" s="124"/>
      <c r="E13" s="66"/>
      <c r="F13" s="67"/>
      <c r="G13" s="34"/>
      <c r="H13" s="106"/>
      <c r="I13" s="108"/>
      <c r="J13" s="188"/>
      <c r="K13" s="172"/>
      <c r="L13" s="174"/>
      <c r="M13" s="176"/>
      <c r="N13" s="178"/>
      <c r="O13" s="176"/>
      <c r="P13" s="176"/>
    </row>
    <row r="14" spans="1:16" ht="15" customHeight="1" thickBot="1">
      <c r="A14" s="5" t="s">
        <v>30</v>
      </c>
      <c r="B14" s="35"/>
      <c r="C14" s="35"/>
      <c r="D14" s="35"/>
      <c r="E14" s="36"/>
      <c r="F14" s="36"/>
      <c r="G14" s="36"/>
      <c r="H14" s="35"/>
      <c r="I14" s="35"/>
      <c r="J14" s="188">
        <v>5</v>
      </c>
      <c r="K14" s="172">
        <v>3</v>
      </c>
      <c r="L14" s="183" t="str">
        <f>VLOOKUP(J14,'пр.взвешивания'!B6:G17,2,FALSE)</f>
        <v>Косован Валентина Николаевна</v>
      </c>
      <c r="M14" s="184" t="str">
        <f>VLOOKUP(J14,'пр.взвешивания'!B6:G17,3,FALSE)</f>
        <v>25.11.1995. 1р</v>
      </c>
      <c r="N14" s="185" t="str">
        <f>VLOOKUP(J14,'пр.взвешивания'!B6:G17,4,FALSE)</f>
        <v>Ноябрьск ЯНАО</v>
      </c>
      <c r="O14" s="184">
        <f>VLOOKUP(J14,'пр.взвешивания'!B6:G17,5,FALSE)</f>
        <v>0</v>
      </c>
      <c r="P14" s="184" t="str">
        <f>VLOOKUP(J14,'пр.взвешивания'!B6:G17,6,FALSE)</f>
        <v>Шайхутдинов Р.Р.</v>
      </c>
    </row>
    <row r="15" spans="1:16" ht="15" customHeight="1" thickBot="1">
      <c r="A15" s="125" t="s">
        <v>0</v>
      </c>
      <c r="B15" s="138" t="s">
        <v>1</v>
      </c>
      <c r="C15" s="138" t="s">
        <v>2</v>
      </c>
      <c r="D15" s="138" t="s">
        <v>3</v>
      </c>
      <c r="E15" s="130" t="s">
        <v>4</v>
      </c>
      <c r="F15" s="131"/>
      <c r="G15" s="132"/>
      <c r="H15" s="138" t="s">
        <v>5</v>
      </c>
      <c r="I15" s="138" t="s">
        <v>6</v>
      </c>
      <c r="J15" s="188"/>
      <c r="K15" s="172"/>
      <c r="L15" s="174"/>
      <c r="M15" s="176"/>
      <c r="N15" s="178"/>
      <c r="O15" s="176"/>
      <c r="P15" s="176"/>
    </row>
    <row r="16" spans="1:16" ht="18" customHeight="1" thickBot="1">
      <c r="A16" s="126"/>
      <c r="B16" s="139"/>
      <c r="C16" s="139"/>
      <c r="D16" s="139"/>
      <c r="E16" s="37">
        <v>1</v>
      </c>
      <c r="F16" s="38">
        <v>2</v>
      </c>
      <c r="G16" s="39">
        <v>3</v>
      </c>
      <c r="H16" s="139"/>
      <c r="I16" s="139"/>
      <c r="J16" s="188">
        <v>2</v>
      </c>
      <c r="K16" s="187" t="s">
        <v>67</v>
      </c>
      <c r="L16" s="183" t="str">
        <f>VLOOKUP(J16,'пр.взвешивания'!B6:G17,2,FALSE)</f>
        <v>Инякина Татьяна Николаевна</v>
      </c>
      <c r="M16" s="184" t="str">
        <f>VLOOKUP(J16,'пр.взвешивания'!B6:G17,3,FALSE)</f>
        <v>23.05.1994. 1р</v>
      </c>
      <c r="N16" s="185" t="str">
        <f>VLOOKUP(J16,'пр.взвешивания'!B6:G17,4,FALSE)</f>
        <v>Ишим Тюменская</v>
      </c>
      <c r="O16" s="184">
        <f>VLOOKUP(J16,'пр.взвешивания'!B6:F17,5,FALSE)</f>
        <v>0</v>
      </c>
      <c r="P16" s="184" t="str">
        <f>VLOOKUP(J16,'пр.взвешивания'!B6:G17,6,FALSE)</f>
        <v>Комаров Н.П.    Максимова А.С.</v>
      </c>
    </row>
    <row r="17" spans="1:16" ht="21" customHeight="1">
      <c r="A17" s="109">
        <v>4</v>
      </c>
      <c r="B17" s="133" t="str">
        <f>VLOOKUP(A17,'пр.взвешивания'!B6:E17,2,FALSE)</f>
        <v>Лобанова Анна</v>
      </c>
      <c r="C17" s="140" t="str">
        <f>VLOOKUP(A17,'пр.взвешивания'!B6:E17,3,FALSE)</f>
        <v>19.02.1996. 2р.</v>
      </c>
      <c r="D17" s="142" t="str">
        <f>VLOOKUP(A17,'пр.взвешивания'!B6:E17,4,FALSE)</f>
        <v>Ирбит Свердловская</v>
      </c>
      <c r="E17" s="40"/>
      <c r="F17" s="25">
        <v>0</v>
      </c>
      <c r="G17" s="26">
        <v>0</v>
      </c>
      <c r="H17" s="117">
        <f>SUM(E17:G17)</f>
        <v>0</v>
      </c>
      <c r="I17" s="127">
        <v>3</v>
      </c>
      <c r="J17" s="188"/>
      <c r="K17" s="187"/>
      <c r="L17" s="174"/>
      <c r="M17" s="176"/>
      <c r="N17" s="178"/>
      <c r="O17" s="176"/>
      <c r="P17" s="176"/>
    </row>
    <row r="18" spans="1:16" ht="15" customHeight="1">
      <c r="A18" s="110"/>
      <c r="B18" s="134"/>
      <c r="C18" s="141"/>
      <c r="D18" s="143"/>
      <c r="E18" s="41"/>
      <c r="F18" s="68"/>
      <c r="G18" s="69"/>
      <c r="H18" s="118"/>
      <c r="I18" s="107"/>
      <c r="J18" s="188">
        <v>4</v>
      </c>
      <c r="K18" s="187" t="s">
        <v>67</v>
      </c>
      <c r="L18" s="183" t="str">
        <f>VLOOKUP(J18,'пр.взвешивания'!B6:G17,2,FALSE)</f>
        <v>Лобанова Анна</v>
      </c>
      <c r="M18" s="184" t="str">
        <f>VLOOKUP(J18,'пр.взвешивания'!B6:G17,3,FALSE)</f>
        <v>19.02.1996. 2р.</v>
      </c>
      <c r="N18" s="185" t="str">
        <f>VLOOKUP(J18,'пр.взвешивания'!B6:G17,4,FALSE)</f>
        <v>Ирбит Свердловская</v>
      </c>
      <c r="O18" s="184">
        <f>VLOOKUP(J18,'пр.взвешивания'!B6:G17,5,FALSE)</f>
        <v>0</v>
      </c>
      <c r="P18" s="184" t="str">
        <f>VLOOKUP(J18,'пр.взвешивания'!B6:G17,6,FALSE)</f>
        <v>Шевчук П.Н.</v>
      </c>
    </row>
    <row r="19" spans="1:16" ht="15" customHeight="1" thickBot="1">
      <c r="A19" s="110">
        <v>5</v>
      </c>
      <c r="B19" s="128" t="str">
        <f>VLOOKUP(A19,'пр.взвешивания'!B8:E19,2,FALSE)</f>
        <v>Косован Валентина Николаевна</v>
      </c>
      <c r="C19" s="101" t="str">
        <f>VLOOKUP(A19,'пр.взвешивания'!B8:E19,3,FALSE)</f>
        <v>25.11.1995. 1р</v>
      </c>
      <c r="D19" s="103" t="str">
        <f>VLOOKUP(A19,'пр.взвешивания'!B8:E19,4,FALSE)</f>
        <v>Ноябрьск ЯНАО</v>
      </c>
      <c r="E19" s="30">
        <v>4</v>
      </c>
      <c r="F19" s="29"/>
      <c r="G19" s="30">
        <v>0</v>
      </c>
      <c r="H19" s="105">
        <f>SUM(E19:G19)</f>
        <v>4</v>
      </c>
      <c r="I19" s="107">
        <v>2</v>
      </c>
      <c r="J19" s="188"/>
      <c r="K19" s="200"/>
      <c r="L19" s="201"/>
      <c r="M19" s="186"/>
      <c r="N19" s="202"/>
      <c r="O19" s="186"/>
      <c r="P19" s="186"/>
    </row>
    <row r="20" spans="1:16" ht="15" customHeight="1">
      <c r="A20" s="110"/>
      <c r="B20" s="129"/>
      <c r="C20" s="102"/>
      <c r="D20" s="104"/>
      <c r="E20" s="65"/>
      <c r="F20" s="64"/>
      <c r="G20" s="65"/>
      <c r="H20" s="118"/>
      <c r="I20" s="107"/>
      <c r="J20" s="53"/>
      <c r="K20" s="35"/>
      <c r="L20" s="35"/>
      <c r="M20" s="35"/>
      <c r="N20" s="35"/>
      <c r="O20" s="35"/>
      <c r="P20" s="35"/>
    </row>
    <row r="21" spans="1:16" ht="15" customHeight="1">
      <c r="A21" s="110">
        <v>6</v>
      </c>
      <c r="B21" s="119" t="str">
        <f>VLOOKUP(A21,'пр.взвешивания'!B10:E21,2,FALSE)</f>
        <v>Шевченко Анастасия </v>
      </c>
      <c r="C21" s="114" t="str">
        <f>VLOOKUP(A21,'пр.взвешивания'!B10:E21,3,FALSE)</f>
        <v>21.01.1995. 1р</v>
      </c>
      <c r="D21" s="116" t="str">
        <f>VLOOKUP(A21,'пр.взвешивания'!B10:E21,4,FALSE)</f>
        <v>Радужный ХМАО</v>
      </c>
      <c r="E21" s="30">
        <v>4</v>
      </c>
      <c r="F21" s="42">
        <v>3</v>
      </c>
      <c r="G21" s="43"/>
      <c r="H21" s="105">
        <f>SUM(E21:G21)</f>
        <v>7</v>
      </c>
      <c r="I21" s="107">
        <v>1</v>
      </c>
      <c r="J21" s="35"/>
      <c r="K21" s="35"/>
      <c r="L21" s="35"/>
      <c r="M21" s="35"/>
      <c r="N21" s="35"/>
      <c r="O21" s="35"/>
      <c r="P21" s="35"/>
    </row>
    <row r="22" spans="1:16" ht="15" customHeight="1" thickBot="1">
      <c r="A22" s="137"/>
      <c r="B22" s="120"/>
      <c r="C22" s="144"/>
      <c r="D22" s="145"/>
      <c r="E22" s="70"/>
      <c r="F22" s="67"/>
      <c r="G22" s="34"/>
      <c r="H22" s="106"/>
      <c r="I22" s="108"/>
      <c r="J22" s="35"/>
      <c r="K22" s="35"/>
      <c r="L22" s="35"/>
      <c r="M22" s="35"/>
      <c r="N22" s="35"/>
      <c r="O22" s="35"/>
      <c r="P22" s="35"/>
    </row>
    <row r="23" spans="2:16" ht="15" customHeight="1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 t="s">
        <v>28</v>
      </c>
      <c r="C24" s="35"/>
      <c r="D24" s="35"/>
      <c r="E24" s="167" t="s">
        <v>25</v>
      </c>
      <c r="F24" s="167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6"/>
      <c r="F25" s="36"/>
      <c r="G25" s="36"/>
      <c r="H25" s="36"/>
      <c r="I25" s="35"/>
      <c r="J25" s="35"/>
      <c r="K25" s="35"/>
      <c r="L25" s="35"/>
      <c r="M25" s="35"/>
      <c r="N25" s="35"/>
      <c r="O25" s="35"/>
      <c r="P25" s="35"/>
    </row>
    <row r="26" spans="1:17" ht="12.75" customHeight="1" thickBot="1">
      <c r="A26" s="109">
        <v>1</v>
      </c>
      <c r="B26" s="154" t="str">
        <f>VLOOKUP(A26,'пр.взвешивания'!B6:C17,2,FALSE)</f>
        <v>Авсянская Дарья Михайловна</v>
      </c>
      <c r="C26" s="155" t="str">
        <f>VLOOKUP(A26,'пр.взвешивания'!B6:G19,3,FALSE)</f>
        <v>01.11.1994. 1р.</v>
      </c>
      <c r="D26" s="156" t="str">
        <f>VLOOKUP(A26,'пр.взвешивания'!B6:G17,4,FALSE)</f>
        <v>ХМАО</v>
      </c>
      <c r="E26" s="36">
        <v>1</v>
      </c>
      <c r="F26" s="36"/>
      <c r="G26" s="36"/>
      <c r="H26" s="36"/>
      <c r="I26" s="35"/>
      <c r="J26" s="35"/>
      <c r="K26" s="35"/>
      <c r="L26" s="35"/>
      <c r="M26" s="35"/>
      <c r="N26" s="35"/>
      <c r="O26" s="35"/>
      <c r="P26" s="35"/>
      <c r="Q26" s="17"/>
    </row>
    <row r="27" spans="1:17" ht="12.75" customHeight="1">
      <c r="A27" s="110"/>
      <c r="B27" s="148"/>
      <c r="C27" s="150"/>
      <c r="D27" s="152"/>
      <c r="E27" s="73" t="s">
        <v>68</v>
      </c>
      <c r="F27" s="36">
        <v>1</v>
      </c>
      <c r="G27" s="44"/>
      <c r="H27" s="36"/>
      <c r="I27" s="35"/>
      <c r="J27" s="35"/>
      <c r="K27" s="35"/>
      <c r="L27" s="35"/>
      <c r="M27" s="35"/>
      <c r="N27" s="35"/>
      <c r="O27" s="72" t="str">
        <f>HYPERLINK('[2]реквизиты'!$G$6)</f>
        <v>Мельников А.Н.</v>
      </c>
      <c r="P27" s="35"/>
      <c r="Q27" s="17"/>
    </row>
    <row r="28" spans="1:17" ht="12.75" customHeight="1" thickBot="1">
      <c r="A28" s="146">
        <v>5</v>
      </c>
      <c r="B28" s="148" t="str">
        <f>VLOOKUP(A28,'пр.взвешивания'!B6:C19,2,FALSE)</f>
        <v>Косован Валентина Николаевна</v>
      </c>
      <c r="C28" s="150" t="str">
        <f>VLOOKUP(A28,'пр.взвешивания'!B6:G21,3,FALSE)</f>
        <v>25.11.1995. 1р</v>
      </c>
      <c r="D28" s="152" t="str">
        <f>VLOOKUP(A28,'пр.взвешивания'!B6:G19,4,FALSE)</f>
        <v>Ноябрьск ЯНАО</v>
      </c>
      <c r="E28" s="71"/>
      <c r="F28" s="45"/>
      <c r="G28" s="44">
        <v>6</v>
      </c>
      <c r="H28" s="36"/>
      <c r="I28" s="46" t="str">
        <f>HYPERLINK('[2]реквизиты'!$A$6)</f>
        <v>Гл. судья, судья МК</v>
      </c>
      <c r="J28" s="47"/>
      <c r="K28" s="47"/>
      <c r="L28" s="51"/>
      <c r="M28" s="60"/>
      <c r="N28" s="60"/>
      <c r="O28" s="248"/>
      <c r="P28" s="35"/>
      <c r="Q28" s="17"/>
    </row>
    <row r="29" spans="1:17" ht="12.75" customHeight="1" thickBot="1">
      <c r="A29" s="147"/>
      <c r="B29" s="149"/>
      <c r="C29" s="151"/>
      <c r="D29" s="153"/>
      <c r="E29" s="36"/>
      <c r="F29" s="48"/>
      <c r="G29" s="251" t="s">
        <v>69</v>
      </c>
      <c r="H29" s="36"/>
      <c r="I29" s="47"/>
      <c r="J29" s="47"/>
      <c r="K29" s="47"/>
      <c r="L29" s="51"/>
      <c r="M29" s="60"/>
      <c r="N29" s="60"/>
      <c r="O29" s="72" t="str">
        <f>HYPERLINK('[2]реквизиты'!$G$7)</f>
        <v>г.Верхняя Пышма</v>
      </c>
      <c r="P29" s="35"/>
      <c r="Q29" s="17"/>
    </row>
    <row r="30" spans="1:17" ht="12.75" customHeight="1" thickBot="1">
      <c r="A30" s="157">
        <v>6</v>
      </c>
      <c r="B30" s="158" t="str">
        <f>VLOOKUP(A30,'пр.взвешивания'!B6:C21,2,FALSE)</f>
        <v>Шевченко Анастасия </v>
      </c>
      <c r="C30" s="159" t="str">
        <f>VLOOKUP(A30,'пр.взвешивания'!B6:G23,3,FALSE)</f>
        <v>21.01.1995. 1р</v>
      </c>
      <c r="D30" s="160" t="str">
        <f>VLOOKUP(A30,'пр.взвешивания'!B6:G21,4,FALSE)</f>
        <v>Радужный ХМАО</v>
      </c>
      <c r="E30" s="36">
        <v>6</v>
      </c>
      <c r="F30" s="44"/>
      <c r="G30" s="250"/>
      <c r="H30" s="36"/>
      <c r="I30" s="50"/>
      <c r="J30" s="50"/>
      <c r="K30" s="50"/>
      <c r="L30" s="51"/>
      <c r="M30" s="51"/>
      <c r="N30" s="51"/>
      <c r="O30" s="199" t="str">
        <f>HYPERLINK('[2]реквизиты'!$G$8)</f>
        <v>Распопов А.Н.</v>
      </c>
      <c r="P30" s="35"/>
      <c r="Q30" s="17"/>
    </row>
    <row r="31" spans="1:16" ht="12.75" customHeight="1">
      <c r="A31" s="110"/>
      <c r="B31" s="148"/>
      <c r="C31" s="150"/>
      <c r="D31" s="152"/>
      <c r="E31" s="73" t="s">
        <v>68</v>
      </c>
      <c r="F31" s="52">
        <v>6</v>
      </c>
      <c r="G31" s="44"/>
      <c r="H31" s="36"/>
      <c r="I31" s="46" t="str">
        <f>HYPERLINK('[4]реквизиты'!$A$22)</f>
        <v>Гл. секретарь, судья МК</v>
      </c>
      <c r="J31" s="47"/>
      <c r="K31" s="47"/>
      <c r="L31" s="51"/>
      <c r="M31" s="60"/>
      <c r="N31" s="60"/>
      <c r="O31" s="249"/>
      <c r="P31" s="35"/>
    </row>
    <row r="32" spans="1:16" ht="12.75" customHeight="1" thickBot="1">
      <c r="A32" s="146">
        <v>3</v>
      </c>
      <c r="B32" s="148" t="str">
        <f>VLOOKUP(A32,'пр.взвешивания'!B6:C23,2,FALSE)</f>
        <v>Бутакова Инна Анатольевна</v>
      </c>
      <c r="C32" s="150" t="str">
        <f>VLOOKUP(A32,'пр.взвешивания'!B6:G25,3,FALSE)</f>
        <v>1995.1р</v>
      </c>
      <c r="D32" s="152" t="str">
        <f>VLOOKUP(A32,'пр.взвешивания'!B6:G23,4,FALSE)</f>
        <v>Богданович Свердловская обл.</v>
      </c>
      <c r="E32" s="71"/>
      <c r="F32" s="36"/>
      <c r="G32" s="44"/>
      <c r="H32" s="36"/>
      <c r="I32" s="50"/>
      <c r="J32" s="50"/>
      <c r="K32" s="50"/>
      <c r="L32" s="51"/>
      <c r="M32" s="51"/>
      <c r="N32" s="51"/>
      <c r="O32" s="72" t="str">
        <f>HYPERLINK('[2]реквизиты'!$G$9)</f>
        <v>г.Курган</v>
      </c>
      <c r="P32" s="35"/>
    </row>
    <row r="33" spans="1:16" ht="12.75" customHeight="1" thickBot="1">
      <c r="A33" s="147"/>
      <c r="B33" s="149"/>
      <c r="C33" s="151"/>
      <c r="D33" s="153"/>
      <c r="E33" s="36"/>
      <c r="F33" s="36"/>
      <c r="G33" s="36"/>
      <c r="H33" s="36"/>
      <c r="I33" s="50"/>
      <c r="J33" s="50"/>
      <c r="K33" s="50"/>
      <c r="L33" s="51"/>
      <c r="M33" s="51"/>
      <c r="N33" s="51"/>
      <c r="O33" s="49">
        <f>HYPERLINK('[2]реквизиты'!$G$23)</f>
      </c>
      <c r="P33" s="35"/>
    </row>
    <row r="34" spans="2:16" ht="12.75" customHeight="1">
      <c r="B34" s="35"/>
      <c r="C34" s="35"/>
      <c r="D34" s="35"/>
      <c r="E34" s="36"/>
      <c r="F34" s="36"/>
      <c r="G34" s="36"/>
      <c r="H34" s="36"/>
      <c r="I34" s="36"/>
      <c r="J34" s="35"/>
      <c r="K34" s="35"/>
      <c r="L34" s="35"/>
      <c r="M34" s="35"/>
      <c r="N34" s="35"/>
      <c r="O34" s="35"/>
      <c r="P34" s="35"/>
    </row>
    <row r="35" spans="2:16" ht="12.75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2:16" ht="12.75"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1:16" ht="36.75" customHeight="1">
      <c r="A37" s="8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1:16" ht="12.75">
      <c r="A38" s="8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1:16" ht="12.75">
      <c r="A39" s="8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ht="12.75">
      <c r="A40" s="8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1:16" ht="12.75">
      <c r="A41" s="8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12.75">
      <c r="A42" s="8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2.75">
      <c r="A43" s="8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  <row r="44" spans="1:16" ht="12.75">
      <c r="A44" s="8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1:16" ht="12.75">
      <c r="A45" s="8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1:16" ht="12.75">
      <c r="A46" s="8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spans="1:16" ht="12.75">
      <c r="A47" s="8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</row>
    <row r="48" spans="1:16" ht="35.25" customHeight="1">
      <c r="A48" s="8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</row>
    <row r="49" spans="1:8" ht="12.75">
      <c r="A49" s="8"/>
      <c r="B49" s="8"/>
      <c r="C49" s="8"/>
      <c r="D49" s="8"/>
      <c r="E49" s="8"/>
      <c r="F49" s="8"/>
      <c r="G49" s="8"/>
      <c r="H49" s="8"/>
    </row>
    <row r="50" spans="1:8" ht="12.75">
      <c r="A50" s="8"/>
      <c r="B50" s="8"/>
      <c r="C50" s="8"/>
      <c r="D50" s="8"/>
      <c r="E50" s="8"/>
      <c r="F50" s="8"/>
      <c r="G50" s="8"/>
      <c r="H50" s="8"/>
    </row>
    <row r="51" spans="1:8" ht="12.75">
      <c r="A51" s="8"/>
      <c r="B51" s="8"/>
      <c r="C51" s="8"/>
      <c r="D51" s="8"/>
      <c r="E51" s="8"/>
      <c r="F51" s="8"/>
      <c r="G51" s="8"/>
      <c r="H51" s="8"/>
    </row>
    <row r="52" spans="1:8" ht="12.75">
      <c r="A52" s="8"/>
      <c r="B52" s="8"/>
      <c r="C52" s="8"/>
      <c r="D52" s="8"/>
      <c r="E52" s="8"/>
      <c r="F52" s="8"/>
      <c r="G52" s="8"/>
      <c r="H52" s="8"/>
    </row>
    <row r="53" spans="1:8" ht="12.75">
      <c r="A53" s="8"/>
      <c r="B53" s="8"/>
      <c r="C53" s="8"/>
      <c r="D53" s="8"/>
      <c r="E53" s="8"/>
      <c r="F53" s="8"/>
      <c r="G53" s="8"/>
      <c r="H53" s="8"/>
    </row>
    <row r="54" spans="1:8" ht="12.75">
      <c r="A54" s="8"/>
      <c r="B54" s="8"/>
      <c r="C54" s="8"/>
      <c r="D54" s="8"/>
      <c r="E54" s="8"/>
      <c r="F54" s="8"/>
      <c r="G54" s="8"/>
      <c r="H54" s="8"/>
    </row>
    <row r="55" spans="1:8" ht="12.75">
      <c r="A55" s="8"/>
      <c r="B55" s="8"/>
      <c r="C55" s="8"/>
      <c r="D55" s="8"/>
      <c r="E55" s="8"/>
      <c r="F55" s="8"/>
      <c r="G55" s="8"/>
      <c r="H55" s="8"/>
    </row>
    <row r="56" spans="1:8" ht="12.75">
      <c r="A56" s="8"/>
      <c r="B56" s="8"/>
      <c r="C56" s="8"/>
      <c r="D56" s="8"/>
      <c r="E56" s="8"/>
      <c r="F56" s="8"/>
      <c r="G56" s="8"/>
      <c r="H56" s="8"/>
    </row>
    <row r="57" spans="1:8" ht="12.75">
      <c r="A57" s="8"/>
      <c r="B57" s="8"/>
      <c r="C57" s="8"/>
      <c r="D57" s="8"/>
      <c r="E57" s="8"/>
      <c r="F57" s="8"/>
      <c r="G57" s="8"/>
      <c r="H57" s="8"/>
    </row>
    <row r="58" spans="1:8" ht="12.75">
      <c r="A58" s="8"/>
      <c r="B58" s="8"/>
      <c r="C58" s="8"/>
      <c r="D58" s="8"/>
      <c r="E58" s="8"/>
      <c r="F58" s="8"/>
      <c r="G58" s="8"/>
      <c r="H58" s="8"/>
    </row>
    <row r="59" spans="1:8" ht="12.75">
      <c r="A59" s="8"/>
      <c r="B59" s="8"/>
      <c r="C59" s="8"/>
      <c r="D59" s="8"/>
      <c r="E59" s="8"/>
      <c r="F59" s="8"/>
      <c r="G59" s="8"/>
      <c r="H59" s="8"/>
    </row>
    <row r="60" spans="1:8" ht="12.75">
      <c r="A60" s="8"/>
      <c r="B60" s="8"/>
      <c r="C60" s="8"/>
      <c r="D60" s="8"/>
      <c r="E60" s="8"/>
      <c r="F60" s="8"/>
      <c r="G60" s="8"/>
      <c r="H60" s="8"/>
    </row>
    <row r="61" spans="1:8" ht="12.75">
      <c r="A61" s="8"/>
      <c r="B61" s="8"/>
      <c r="C61" s="8"/>
      <c r="D61" s="8"/>
      <c r="E61" s="8"/>
      <c r="F61" s="8"/>
      <c r="G61" s="8"/>
      <c r="H61" s="8"/>
    </row>
    <row r="62" spans="1:8" ht="12.75">
      <c r="A62" s="8"/>
      <c r="B62" s="8"/>
      <c r="C62" s="8"/>
      <c r="D62" s="8"/>
      <c r="E62" s="8"/>
      <c r="F62" s="8"/>
      <c r="G62" s="8"/>
      <c r="H62" s="8"/>
    </row>
    <row r="63" spans="1:8" ht="12.75">
      <c r="A63" s="8"/>
      <c r="B63" s="8"/>
      <c r="C63" s="8"/>
      <c r="D63" s="8"/>
      <c r="E63" s="8"/>
      <c r="F63" s="8"/>
      <c r="G63" s="8"/>
      <c r="H63" s="8"/>
    </row>
    <row r="64" spans="1:8" ht="12.75">
      <c r="A64" s="8"/>
      <c r="B64" s="8"/>
      <c r="C64" s="8"/>
      <c r="D64" s="8"/>
      <c r="E64" s="8"/>
      <c r="F64" s="8"/>
      <c r="G64" s="8"/>
      <c r="H64" s="8"/>
    </row>
    <row r="65" spans="1:8" ht="12.75">
      <c r="A65" s="8"/>
      <c r="B65" s="8"/>
      <c r="C65" s="8"/>
      <c r="D65" s="8"/>
      <c r="E65" s="8"/>
      <c r="F65" s="8"/>
      <c r="G65" s="8"/>
      <c r="H65" s="8"/>
    </row>
    <row r="66" spans="1:8" ht="12.75">
      <c r="A66" s="8"/>
      <c r="B66" s="8"/>
      <c r="C66" s="8"/>
      <c r="D66" s="8"/>
      <c r="E66" s="8"/>
      <c r="F66" s="8"/>
      <c r="G66" s="8"/>
      <c r="H66" s="8"/>
    </row>
    <row r="67" spans="1:8" ht="12.75">
      <c r="A67" s="8"/>
      <c r="B67" s="8"/>
      <c r="C67" s="8"/>
      <c r="D67" s="8"/>
      <c r="E67" s="8"/>
      <c r="F67" s="8"/>
      <c r="G67" s="8"/>
      <c r="H67" s="8"/>
    </row>
    <row r="68" spans="1:8" ht="12.75">
      <c r="A68" s="8"/>
      <c r="B68" s="8"/>
      <c r="C68" s="8"/>
      <c r="D68" s="8"/>
      <c r="E68" s="8"/>
      <c r="F68" s="8"/>
      <c r="G68" s="8"/>
      <c r="H68" s="8"/>
    </row>
    <row r="69" spans="1:9" ht="12.75">
      <c r="A69" s="8"/>
      <c r="B69" s="8"/>
      <c r="C69" s="8"/>
      <c r="D69" s="8"/>
      <c r="E69" s="8"/>
      <c r="F69" s="8"/>
      <c r="G69" s="8"/>
      <c r="H69" s="8"/>
      <c r="I69" s="8"/>
    </row>
    <row r="70" spans="1:9" ht="12.75">
      <c r="A70" s="8"/>
      <c r="B70" s="8"/>
      <c r="C70" s="8"/>
      <c r="D70" s="8"/>
      <c r="E70" s="8"/>
      <c r="F70" s="8"/>
      <c r="G70" s="8"/>
      <c r="H70" s="8"/>
      <c r="I70" s="8"/>
    </row>
  </sheetData>
  <sheetProtection/>
  <mergeCells count="123">
    <mergeCell ref="O30:O31"/>
    <mergeCell ref="J16:J17"/>
    <mergeCell ref="J18:J19"/>
    <mergeCell ref="O18:O19"/>
    <mergeCell ref="K18:K19"/>
    <mergeCell ref="L18:L19"/>
    <mergeCell ref="M18:M19"/>
    <mergeCell ref="N18:N19"/>
    <mergeCell ref="J8:J9"/>
    <mergeCell ref="J10:J11"/>
    <mergeCell ref="J12:J13"/>
    <mergeCell ref="J14:J15"/>
    <mergeCell ref="A1:P1"/>
    <mergeCell ref="A4:P4"/>
    <mergeCell ref="D3:M3"/>
    <mergeCell ref="G5:I5"/>
    <mergeCell ref="A2:I2"/>
    <mergeCell ref="K2:P2"/>
    <mergeCell ref="P18:P19"/>
    <mergeCell ref="L14:L15"/>
    <mergeCell ref="K16:K17"/>
    <mergeCell ref="L16:L17"/>
    <mergeCell ref="M16:M17"/>
    <mergeCell ref="N16:N17"/>
    <mergeCell ref="M14:M15"/>
    <mergeCell ref="O16:O17"/>
    <mergeCell ref="P16:P17"/>
    <mergeCell ref="K14:K15"/>
    <mergeCell ref="O14:O15"/>
    <mergeCell ref="P14:P15"/>
    <mergeCell ref="N14:N15"/>
    <mergeCell ref="O10:O11"/>
    <mergeCell ref="P10:P11"/>
    <mergeCell ref="O12:O13"/>
    <mergeCell ref="P12:P13"/>
    <mergeCell ref="K12:K13"/>
    <mergeCell ref="L12:L13"/>
    <mergeCell ref="M12:M13"/>
    <mergeCell ref="N12:N13"/>
    <mergeCell ref="O8:O9"/>
    <mergeCell ref="P8:P9"/>
    <mergeCell ref="K10:K11"/>
    <mergeCell ref="L10:L11"/>
    <mergeCell ref="M10:M11"/>
    <mergeCell ref="N10:N11"/>
    <mergeCell ref="L8:L9"/>
    <mergeCell ref="M8:M9"/>
    <mergeCell ref="N8:N9"/>
    <mergeCell ref="K6:K7"/>
    <mergeCell ref="L6:L7"/>
    <mergeCell ref="M6:M7"/>
    <mergeCell ref="N6:N7"/>
    <mergeCell ref="O6:O7"/>
    <mergeCell ref="P6:P7"/>
    <mergeCell ref="O5:P5"/>
    <mergeCell ref="E24:F24"/>
    <mergeCell ref="H19:H20"/>
    <mergeCell ref="I19:I20"/>
    <mergeCell ref="I17:I18"/>
    <mergeCell ref="E6:G6"/>
    <mergeCell ref="K8:K9"/>
    <mergeCell ref="H15:H16"/>
    <mergeCell ref="A32:A33"/>
    <mergeCell ref="B32:B33"/>
    <mergeCell ref="C32:C33"/>
    <mergeCell ref="D32:D33"/>
    <mergeCell ref="A30:A31"/>
    <mergeCell ref="B30:B31"/>
    <mergeCell ref="C30:C31"/>
    <mergeCell ref="D30:D31"/>
    <mergeCell ref="A28:A29"/>
    <mergeCell ref="B28:B29"/>
    <mergeCell ref="C28:C29"/>
    <mergeCell ref="D28:D29"/>
    <mergeCell ref="A26:A27"/>
    <mergeCell ref="B26:B27"/>
    <mergeCell ref="C26:C27"/>
    <mergeCell ref="D26:D27"/>
    <mergeCell ref="A21:A22"/>
    <mergeCell ref="B21:B22"/>
    <mergeCell ref="C21:C22"/>
    <mergeCell ref="D21:D22"/>
    <mergeCell ref="H21:H22"/>
    <mergeCell ref="I21:I22"/>
    <mergeCell ref="I15:I16"/>
    <mergeCell ref="A17:A18"/>
    <mergeCell ref="B17:B18"/>
    <mergeCell ref="C17:C18"/>
    <mergeCell ref="D17:D18"/>
    <mergeCell ref="H17:H18"/>
    <mergeCell ref="B15:B16"/>
    <mergeCell ref="C15:C16"/>
    <mergeCell ref="D15:D16"/>
    <mergeCell ref="A19:A20"/>
    <mergeCell ref="B19:B20"/>
    <mergeCell ref="E15:G15"/>
    <mergeCell ref="B8:B9"/>
    <mergeCell ref="C8:C9"/>
    <mergeCell ref="D8:D9"/>
    <mergeCell ref="A10:A11"/>
    <mergeCell ref="B10:B11"/>
    <mergeCell ref="A15:A16"/>
    <mergeCell ref="A12:A13"/>
    <mergeCell ref="B12:B13"/>
    <mergeCell ref="C12:C13"/>
    <mergeCell ref="D12:D13"/>
    <mergeCell ref="A6:A7"/>
    <mergeCell ref="I8:I9"/>
    <mergeCell ref="B6:B7"/>
    <mergeCell ref="C6:C7"/>
    <mergeCell ref="D6:D7"/>
    <mergeCell ref="I10:I11"/>
    <mergeCell ref="I6:I7"/>
    <mergeCell ref="C19:C20"/>
    <mergeCell ref="D19:D20"/>
    <mergeCell ref="H12:H13"/>
    <mergeCell ref="I12:I13"/>
    <mergeCell ref="A8:A9"/>
    <mergeCell ref="H6:H7"/>
    <mergeCell ref="C10:C11"/>
    <mergeCell ref="D10:D11"/>
    <mergeCell ref="H8:H9"/>
    <mergeCell ref="H10:H11"/>
  </mergeCells>
  <printOptions horizontalCentered="1" verticalCentered="1"/>
  <pageMargins left="0" right="0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I36"/>
  <sheetViews>
    <sheetView zoomScalePageLayoutView="0" workbookViewId="0" topLeftCell="A17">
      <selection activeCell="F27" sqref="F27"/>
    </sheetView>
  </sheetViews>
  <sheetFormatPr defaultColWidth="9.140625" defaultRowHeight="12.75"/>
  <cols>
    <col min="1" max="1" width="5.57421875" style="0" customWidth="1"/>
    <col min="3" max="3" width="21.57421875" style="0" customWidth="1"/>
    <col min="4" max="5" width="9.57421875" style="0" customWidth="1"/>
    <col min="6" max="6" width="25.28125" style="0" customWidth="1"/>
    <col min="7" max="7" width="7.7109375" style="0" customWidth="1"/>
    <col min="8" max="8" width="6.28125" style="0" customWidth="1"/>
    <col min="9" max="9" width="6.7109375" style="0" customWidth="1"/>
  </cols>
  <sheetData>
    <row r="1" ht="18">
      <c r="F1" s="21" t="str">
        <f>HYPERLINK('пр.взвешивания'!E3)</f>
        <v>в.к.     56  кг.</v>
      </c>
    </row>
    <row r="2" ht="12.75">
      <c r="C2" s="12" t="s">
        <v>21</v>
      </c>
    </row>
    <row r="3" ht="12.75">
      <c r="C3" s="13" t="s">
        <v>22</v>
      </c>
    </row>
    <row r="4" spans="1:9" ht="12.75">
      <c r="A4" s="204" t="s">
        <v>23</v>
      </c>
      <c r="B4" s="204" t="s">
        <v>0</v>
      </c>
      <c r="C4" s="211" t="s">
        <v>1</v>
      </c>
      <c r="D4" s="204" t="s">
        <v>2</v>
      </c>
      <c r="E4" s="204" t="s">
        <v>3</v>
      </c>
      <c r="F4" s="204" t="s">
        <v>9</v>
      </c>
      <c r="G4" s="204" t="s">
        <v>10</v>
      </c>
      <c r="H4" s="204" t="s">
        <v>11</v>
      </c>
      <c r="I4" s="204" t="s">
        <v>12</v>
      </c>
    </row>
    <row r="5" spans="1:9" ht="12.75">
      <c r="A5" s="207"/>
      <c r="B5" s="207"/>
      <c r="C5" s="207"/>
      <c r="D5" s="207"/>
      <c r="E5" s="207"/>
      <c r="F5" s="207"/>
      <c r="G5" s="207"/>
      <c r="H5" s="207"/>
      <c r="I5" s="207"/>
    </row>
    <row r="6" spans="1:9" ht="12.75">
      <c r="A6" s="208"/>
      <c r="B6" s="212">
        <v>3</v>
      </c>
      <c r="C6" s="205" t="str">
        <f>VLOOKUP(B6,'пр.взвешивания'!B6:D17,2,FALSE)</f>
        <v>Бутакова Инна Анатольевна</v>
      </c>
      <c r="D6" s="213" t="str">
        <f>VLOOKUP(C6,'пр.взвешивания'!C6:E17,2,FALSE)</f>
        <v>1995.1р</v>
      </c>
      <c r="E6" s="213" t="str">
        <f>VLOOKUP(D6,'пр.взвешивания'!D6:F17,2,FALSE)</f>
        <v>Богданович Свердловская обл.</v>
      </c>
      <c r="F6" s="206"/>
      <c r="G6" s="209"/>
      <c r="H6" s="210"/>
      <c r="I6" s="204"/>
    </row>
    <row r="7" spans="1:9" ht="12.75">
      <c r="A7" s="208"/>
      <c r="B7" s="204"/>
      <c r="C7" s="205"/>
      <c r="D7" s="213"/>
      <c r="E7" s="213"/>
      <c r="F7" s="206"/>
      <c r="G7" s="206"/>
      <c r="H7" s="210"/>
      <c r="I7" s="204"/>
    </row>
    <row r="8" spans="1:9" ht="12.75">
      <c r="A8" s="203"/>
      <c r="B8" s="212">
        <v>8</v>
      </c>
      <c r="C8" s="205" t="e">
        <f>VLOOKUP(B8,'пр.взвешивания'!B8:D17,2,FALSE)</f>
        <v>#N/A</v>
      </c>
      <c r="D8" s="213" t="e">
        <f>VLOOKUP(C8,'пр.взвешивания'!C8:E17,2,FALSE)</f>
        <v>#N/A</v>
      </c>
      <c r="E8" s="213" t="e">
        <f>VLOOKUP(D8,'пр.взвешивания'!D8:F17,2,FALSE)</f>
        <v>#N/A</v>
      </c>
      <c r="F8" s="206"/>
      <c r="G8" s="206"/>
      <c r="H8" s="204"/>
      <c r="I8" s="204"/>
    </row>
    <row r="9" spans="1:9" ht="12.75">
      <c r="A9" s="203"/>
      <c r="B9" s="204"/>
      <c r="C9" s="205"/>
      <c r="D9" s="213"/>
      <c r="E9" s="213"/>
      <c r="F9" s="206"/>
      <c r="G9" s="206"/>
      <c r="H9" s="204"/>
      <c r="I9" s="204"/>
    </row>
    <row r="10" ht="24.75" customHeight="1">
      <c r="E10" s="14" t="s">
        <v>24</v>
      </c>
    </row>
    <row r="11" spans="5:9" ht="24.75" customHeight="1">
      <c r="E11" s="14" t="s">
        <v>7</v>
      </c>
      <c r="F11" s="15"/>
      <c r="G11" s="15"/>
      <c r="H11" s="15"/>
      <c r="I11" s="15"/>
    </row>
    <row r="12" spans="5:9" ht="24.75" customHeight="1">
      <c r="E12" s="14" t="s">
        <v>8</v>
      </c>
      <c r="F12" s="15"/>
      <c r="G12" s="15"/>
      <c r="H12" s="15"/>
      <c r="I12" s="15"/>
    </row>
    <row r="13" ht="24.75" customHeight="1"/>
    <row r="14" ht="24.75" customHeight="1">
      <c r="F14" s="21" t="str">
        <f>HYPERLINK('пр.взвешивания'!E3)</f>
        <v>в.к.     56  кг.</v>
      </c>
    </row>
    <row r="15" ht="12.75">
      <c r="C15" s="13" t="s">
        <v>22</v>
      </c>
    </row>
    <row r="16" spans="1:9" ht="12.75">
      <c r="A16" s="204" t="s">
        <v>23</v>
      </c>
      <c r="B16" s="204" t="s">
        <v>0</v>
      </c>
      <c r="C16" s="211" t="s">
        <v>1</v>
      </c>
      <c r="D16" s="204" t="s">
        <v>2</v>
      </c>
      <c r="E16" s="204" t="s">
        <v>3</v>
      </c>
      <c r="F16" s="204" t="s">
        <v>9</v>
      </c>
      <c r="G16" s="204" t="s">
        <v>10</v>
      </c>
      <c r="H16" s="204" t="s">
        <v>11</v>
      </c>
      <c r="I16" s="204" t="s">
        <v>12</v>
      </c>
    </row>
    <row r="17" spans="1:9" ht="12.75">
      <c r="A17" s="207"/>
      <c r="B17" s="207"/>
      <c r="C17" s="207"/>
      <c r="D17" s="207"/>
      <c r="E17" s="207"/>
      <c r="F17" s="207"/>
      <c r="G17" s="207"/>
      <c r="H17" s="207"/>
      <c r="I17" s="207"/>
    </row>
    <row r="18" spans="1:9" ht="12.75">
      <c r="A18" s="208"/>
      <c r="B18" s="212">
        <v>11</v>
      </c>
      <c r="C18" s="205" t="e">
        <f>VLOOKUP(B18,'пр.взвешивания'!B6:C17,2,FALSE)</f>
        <v>#N/A</v>
      </c>
      <c r="D18" s="213" t="e">
        <f>VLOOKUP(C18,'пр.взвешивания'!C6:D17,2,FALSE)</f>
        <v>#N/A</v>
      </c>
      <c r="E18" s="213" t="e">
        <f>VLOOKUP(D18,'пр.взвешивания'!D6:E17,2,FALSE)</f>
        <v>#N/A</v>
      </c>
      <c r="F18" s="206"/>
      <c r="G18" s="209"/>
      <c r="H18" s="210"/>
      <c r="I18" s="204"/>
    </row>
    <row r="19" spans="1:9" ht="12.75">
      <c r="A19" s="208"/>
      <c r="B19" s="204"/>
      <c r="C19" s="205"/>
      <c r="D19" s="213"/>
      <c r="E19" s="213"/>
      <c r="F19" s="206"/>
      <c r="G19" s="206"/>
      <c r="H19" s="210"/>
      <c r="I19" s="204"/>
    </row>
    <row r="20" spans="1:9" ht="12.75">
      <c r="A20" s="203"/>
      <c r="B20" s="212">
        <v>1</v>
      </c>
      <c r="C20" s="205" t="str">
        <f>VLOOKUP(B20,'пр.взвешивания'!B6:C17,2,FALSE)</f>
        <v>Авсянская Дарья Михайловна</v>
      </c>
      <c r="D20" s="205" t="str">
        <f>VLOOKUP(C20,'пр.взвешивания'!C6:D17,2,FALSE)</f>
        <v>01.11.1994. 1р.</v>
      </c>
      <c r="E20" s="205" t="str">
        <f>VLOOKUP(D20,'пр.взвешивания'!D6:E17,2,FALSE)</f>
        <v>ХМАО</v>
      </c>
      <c r="F20" s="206"/>
      <c r="G20" s="206"/>
      <c r="H20" s="204"/>
      <c r="I20" s="204"/>
    </row>
    <row r="21" spans="1:9" ht="12.75">
      <c r="A21" s="203"/>
      <c r="B21" s="204"/>
      <c r="C21" s="205"/>
      <c r="D21" s="205"/>
      <c r="E21" s="205"/>
      <c r="F21" s="206"/>
      <c r="G21" s="206"/>
      <c r="H21" s="204"/>
      <c r="I21" s="204"/>
    </row>
    <row r="22" ht="24.75" customHeight="1">
      <c r="E22" s="14" t="s">
        <v>24</v>
      </c>
    </row>
    <row r="23" spans="5:9" ht="24.75" customHeight="1">
      <c r="E23" s="14" t="s">
        <v>7</v>
      </c>
      <c r="F23" s="15"/>
      <c r="G23" s="15"/>
      <c r="H23" s="15"/>
      <c r="I23" s="15"/>
    </row>
    <row r="24" spans="5:9" ht="24.75" customHeight="1">
      <c r="E24" s="14" t="s">
        <v>8</v>
      </c>
      <c r="F24" s="15"/>
      <c r="G24" s="15"/>
      <c r="H24" s="15"/>
      <c r="I24" s="15"/>
    </row>
    <row r="25" ht="24.75" customHeight="1"/>
    <row r="26" ht="24.75" customHeight="1"/>
    <row r="27" spans="3:6" ht="28.5" customHeight="1">
      <c r="C27" s="16" t="s">
        <v>25</v>
      </c>
      <c r="D27" s="14" t="s">
        <v>29</v>
      </c>
      <c r="F27" s="21" t="str">
        <f>HYPERLINK('пр.взвешивания'!E3)</f>
        <v>в.к.     56  кг.</v>
      </c>
    </row>
    <row r="28" spans="1:9" ht="12.75">
      <c r="A28" s="204" t="s">
        <v>23</v>
      </c>
      <c r="B28" s="204" t="s">
        <v>0</v>
      </c>
      <c r="C28" s="211" t="s">
        <v>1</v>
      </c>
      <c r="D28" s="204" t="s">
        <v>2</v>
      </c>
      <c r="E28" s="204" t="s">
        <v>3</v>
      </c>
      <c r="F28" s="204" t="s">
        <v>9</v>
      </c>
      <c r="G28" s="204" t="s">
        <v>10</v>
      </c>
      <c r="H28" s="204" t="s">
        <v>11</v>
      </c>
      <c r="I28" s="204" t="s">
        <v>12</v>
      </c>
    </row>
    <row r="29" spans="1:9" ht="12.75">
      <c r="A29" s="207"/>
      <c r="B29" s="207"/>
      <c r="C29" s="207"/>
      <c r="D29" s="207"/>
      <c r="E29" s="207"/>
      <c r="F29" s="207"/>
      <c r="G29" s="207"/>
      <c r="H29" s="207"/>
      <c r="I29" s="207"/>
    </row>
    <row r="30" spans="1:9" ht="12.75">
      <c r="A30" s="208"/>
      <c r="B30" s="204">
        <v>8</v>
      </c>
      <c r="C30" s="205" t="e">
        <f>VLOOKUP(B30,'пр.взвешивания'!B6:C17,2,FALSE)</f>
        <v>#N/A</v>
      </c>
      <c r="D30" s="205" t="e">
        <f>VLOOKUP(C30,'пр.взвешивания'!C6:D17,2,FALSE)</f>
        <v>#N/A</v>
      </c>
      <c r="E30" s="205" t="e">
        <f>VLOOKUP(D30,'пр.взвешивания'!D6:E17,2,FALSE)</f>
        <v>#N/A</v>
      </c>
      <c r="F30" s="206"/>
      <c r="G30" s="209"/>
      <c r="H30" s="210"/>
      <c r="I30" s="204"/>
    </row>
    <row r="31" spans="1:9" ht="12.75">
      <c r="A31" s="208"/>
      <c r="B31" s="204"/>
      <c r="C31" s="205"/>
      <c r="D31" s="205"/>
      <c r="E31" s="205"/>
      <c r="F31" s="206"/>
      <c r="G31" s="206"/>
      <c r="H31" s="210"/>
      <c r="I31" s="204"/>
    </row>
    <row r="32" spans="1:9" ht="12.75">
      <c r="A32" s="203"/>
      <c r="B32" s="204">
        <v>1</v>
      </c>
      <c r="C32" s="205" t="str">
        <f>VLOOKUP(B32,'пр.взвешивания'!B6:C17,2,FALSE)</f>
        <v>Авсянская Дарья Михайловна</v>
      </c>
      <c r="D32" s="205" t="str">
        <f>VLOOKUP(C32,'пр.взвешивания'!C6:D17,2,FALSE)</f>
        <v>01.11.1994. 1р.</v>
      </c>
      <c r="E32" s="205" t="str">
        <f>VLOOKUP(D32,'пр.взвешивания'!D6:E17,2,FALSE)</f>
        <v>ХМАО</v>
      </c>
      <c r="F32" s="206"/>
      <c r="G32" s="206"/>
      <c r="H32" s="204"/>
      <c r="I32" s="204"/>
    </row>
    <row r="33" spans="1:9" ht="12.75">
      <c r="A33" s="203"/>
      <c r="B33" s="204"/>
      <c r="C33" s="205"/>
      <c r="D33" s="205"/>
      <c r="E33" s="205"/>
      <c r="F33" s="206"/>
      <c r="G33" s="206"/>
      <c r="H33" s="204"/>
      <c r="I33" s="204"/>
    </row>
    <row r="34" ht="24.75" customHeight="1">
      <c r="E34" s="14" t="s">
        <v>24</v>
      </c>
    </row>
    <row r="35" spans="5:9" ht="24.75" customHeight="1">
      <c r="E35" s="14" t="s">
        <v>7</v>
      </c>
      <c r="F35" s="15"/>
      <c r="G35" s="15"/>
      <c r="H35" s="15"/>
      <c r="I35" s="15"/>
    </row>
    <row r="36" spans="5:9" ht="24.75" customHeight="1">
      <c r="E36" s="14" t="s">
        <v>8</v>
      </c>
      <c r="F36" s="15"/>
      <c r="G36" s="15"/>
      <c r="H36" s="15"/>
      <c r="I36" s="15"/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sheetProtection/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32:A33"/>
    <mergeCell ref="B32:B33"/>
    <mergeCell ref="C32:C33"/>
    <mergeCell ref="D32:D33"/>
    <mergeCell ref="I32:I33"/>
    <mergeCell ref="E32:E33"/>
    <mergeCell ref="F32:F33"/>
    <mergeCell ref="G32:G33"/>
    <mergeCell ref="H32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90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6.75" customHeight="1">
      <c r="A1" s="191" t="str">
        <f>HYPERLINK('[2]реквизиты'!$A$2)</f>
        <v>Название соревнования </v>
      </c>
      <c r="B1" s="224"/>
      <c r="C1" s="224"/>
      <c r="D1" s="224"/>
      <c r="E1" s="224"/>
      <c r="F1" s="224"/>
      <c r="G1" s="224"/>
    </row>
    <row r="2" spans="1:7" ht="20.25" customHeight="1">
      <c r="A2" s="220" t="str">
        <f>HYPERLINK('[2]реквизиты'!$A$3)</f>
        <v>дата место проведения</v>
      </c>
      <c r="B2" s="220"/>
      <c r="C2" s="220"/>
      <c r="D2" s="220"/>
      <c r="E2" s="220"/>
      <c r="F2" s="220"/>
      <c r="G2" s="220"/>
    </row>
    <row r="3" ht="30.75" customHeight="1">
      <c r="E3" t="s">
        <v>66</v>
      </c>
    </row>
    <row r="4" spans="1:7" ht="12.75" customHeight="1">
      <c r="A4" s="204" t="s">
        <v>16</v>
      </c>
      <c r="B4" s="219" t="s">
        <v>0</v>
      </c>
      <c r="C4" s="204" t="s">
        <v>35</v>
      </c>
      <c r="D4" s="204" t="s">
        <v>17</v>
      </c>
      <c r="E4" s="204" t="s">
        <v>18</v>
      </c>
      <c r="F4" s="204" t="s">
        <v>19</v>
      </c>
      <c r="G4" s="204" t="s">
        <v>20</v>
      </c>
    </row>
    <row r="5" spans="1:7" ht="12.75">
      <c r="A5" s="204"/>
      <c r="B5" s="219"/>
      <c r="C5" s="204"/>
      <c r="D5" s="204"/>
      <c r="E5" s="204"/>
      <c r="F5" s="204"/>
      <c r="G5" s="204"/>
    </row>
    <row r="6" spans="1:7" ht="12.75" customHeight="1">
      <c r="A6" s="204"/>
      <c r="B6" s="214">
        <v>1</v>
      </c>
      <c r="C6" s="216" t="s">
        <v>42</v>
      </c>
      <c r="D6" s="204" t="s">
        <v>43</v>
      </c>
      <c r="E6" s="217" t="s">
        <v>44</v>
      </c>
      <c r="F6" s="210"/>
      <c r="G6" s="218" t="s">
        <v>45</v>
      </c>
    </row>
    <row r="7" spans="1:7" ht="12.75">
      <c r="A7" s="204"/>
      <c r="B7" s="215"/>
      <c r="C7" s="216"/>
      <c r="D7" s="204"/>
      <c r="E7" s="217"/>
      <c r="F7" s="210"/>
      <c r="G7" s="218"/>
    </row>
    <row r="8" spans="1:7" ht="12.75">
      <c r="A8" s="204"/>
      <c r="B8" s="214">
        <v>2</v>
      </c>
      <c r="C8" s="216" t="s">
        <v>46</v>
      </c>
      <c r="D8" s="204" t="s">
        <v>47</v>
      </c>
      <c r="E8" s="217" t="s">
        <v>48</v>
      </c>
      <c r="F8" s="210"/>
      <c r="G8" s="218" t="s">
        <v>49</v>
      </c>
    </row>
    <row r="9" spans="1:7" ht="12.75">
      <c r="A9" s="204"/>
      <c r="B9" s="215"/>
      <c r="C9" s="216"/>
      <c r="D9" s="204"/>
      <c r="E9" s="217"/>
      <c r="F9" s="210"/>
      <c r="G9" s="218"/>
    </row>
    <row r="10" spans="1:7" ht="12.75">
      <c r="A10" s="204"/>
      <c r="B10" s="215">
        <v>3</v>
      </c>
      <c r="C10" s="216" t="s">
        <v>50</v>
      </c>
      <c r="D10" s="204" t="s">
        <v>51</v>
      </c>
      <c r="E10" s="217" t="s">
        <v>52</v>
      </c>
      <c r="F10" s="210"/>
      <c r="G10" s="218" t="s">
        <v>53</v>
      </c>
    </row>
    <row r="11" spans="1:7" ht="12.75">
      <c r="A11" s="204"/>
      <c r="B11" s="215"/>
      <c r="C11" s="216"/>
      <c r="D11" s="204"/>
      <c r="E11" s="217"/>
      <c r="F11" s="210"/>
      <c r="G11" s="218"/>
    </row>
    <row r="12" spans="1:7" ht="12.75">
      <c r="A12" s="204"/>
      <c r="B12" s="214">
        <v>4</v>
      </c>
      <c r="C12" s="216" t="s">
        <v>54</v>
      </c>
      <c r="D12" s="204" t="s">
        <v>55</v>
      </c>
      <c r="E12" s="217" t="s">
        <v>56</v>
      </c>
      <c r="F12" s="210"/>
      <c r="G12" s="218" t="s">
        <v>57</v>
      </c>
    </row>
    <row r="13" spans="1:7" ht="12.75">
      <c r="A13" s="204"/>
      <c r="B13" s="215"/>
      <c r="C13" s="216"/>
      <c r="D13" s="204"/>
      <c r="E13" s="217"/>
      <c r="F13" s="210"/>
      <c r="G13" s="218"/>
    </row>
    <row r="14" spans="1:7" ht="12.75">
      <c r="A14" s="204"/>
      <c r="B14" s="214">
        <v>5</v>
      </c>
      <c r="C14" s="216" t="s">
        <v>58</v>
      </c>
      <c r="D14" s="204" t="s">
        <v>59</v>
      </c>
      <c r="E14" s="217" t="s">
        <v>60</v>
      </c>
      <c r="F14" s="210"/>
      <c r="G14" s="218" t="s">
        <v>61</v>
      </c>
    </row>
    <row r="15" spans="1:7" ht="12.75">
      <c r="A15" s="204"/>
      <c r="B15" s="215"/>
      <c r="C15" s="216"/>
      <c r="D15" s="204"/>
      <c r="E15" s="217"/>
      <c r="F15" s="210"/>
      <c r="G15" s="218"/>
    </row>
    <row r="16" spans="1:7" ht="12.75">
      <c r="A16" s="204"/>
      <c r="B16" s="214">
        <v>6</v>
      </c>
      <c r="C16" s="216" t="s">
        <v>62</v>
      </c>
      <c r="D16" s="204" t="s">
        <v>63</v>
      </c>
      <c r="E16" s="217" t="s">
        <v>64</v>
      </c>
      <c r="F16" s="210"/>
      <c r="G16" s="218" t="s">
        <v>65</v>
      </c>
    </row>
    <row r="17" spans="1:7" ht="12.75">
      <c r="A17" s="204"/>
      <c r="B17" s="215"/>
      <c r="C17" s="216"/>
      <c r="D17" s="204"/>
      <c r="E17" s="217"/>
      <c r="F17" s="210"/>
      <c r="G17" s="218"/>
    </row>
    <row r="18" spans="1:8" ht="12.75" customHeight="1">
      <c r="A18" s="204"/>
      <c r="B18" s="219"/>
      <c r="C18" s="218"/>
      <c r="D18" s="221"/>
      <c r="E18" s="221"/>
      <c r="F18" s="221"/>
      <c r="G18" s="221"/>
      <c r="H18" s="4"/>
    </row>
    <row r="19" spans="1:8" ht="12.75">
      <c r="A19" s="204"/>
      <c r="B19" s="219"/>
      <c r="C19" s="218"/>
      <c r="D19" s="221"/>
      <c r="E19" s="221"/>
      <c r="F19" s="221"/>
      <c r="G19" s="221"/>
      <c r="H19" s="4"/>
    </row>
    <row r="20" spans="1:8" ht="12.75">
      <c r="A20" s="222"/>
      <c r="B20" s="222"/>
      <c r="C20" s="222"/>
      <c r="D20" s="222"/>
      <c r="E20" s="222"/>
      <c r="F20" s="222"/>
      <c r="G20" s="222"/>
      <c r="H20" s="4"/>
    </row>
    <row r="21" spans="1:8" ht="12.75">
      <c r="A21" s="222"/>
      <c r="B21" s="222"/>
      <c r="C21" s="222"/>
      <c r="D21" s="222"/>
      <c r="E21" s="222"/>
      <c r="F21" s="222"/>
      <c r="G21" s="222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12.75">
      <c r="A23" s="4"/>
      <c r="B23" s="4"/>
      <c r="C23" s="4"/>
      <c r="D23" s="4"/>
      <c r="E23" s="4"/>
      <c r="F23" s="4"/>
      <c r="G23" s="4"/>
      <c r="H23" s="4"/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4"/>
      <c r="B25" s="4"/>
      <c r="C25" s="4"/>
      <c r="D25" s="4"/>
      <c r="E25" s="4"/>
      <c r="F25" s="4"/>
      <c r="G25" s="4"/>
      <c r="H25" s="4"/>
    </row>
    <row r="26" spans="1:8" ht="12.75">
      <c r="A26" s="4"/>
      <c r="B26" s="4"/>
      <c r="C26" s="4"/>
      <c r="D26" s="4"/>
      <c r="E26" s="4"/>
      <c r="F26" s="4"/>
      <c r="G26" s="4"/>
      <c r="H26" s="4"/>
    </row>
    <row r="27" spans="1:8" ht="12.75">
      <c r="A27" s="4"/>
      <c r="B27" s="4"/>
      <c r="C27" s="4"/>
      <c r="D27" s="4"/>
      <c r="E27" s="4"/>
      <c r="F27" s="4"/>
      <c r="G27" s="4"/>
      <c r="H27" s="4"/>
    </row>
    <row r="28" spans="1:8" ht="12.75">
      <c r="A28" s="223"/>
      <c r="B28" s="223"/>
      <c r="C28" s="223"/>
      <c r="D28" s="223"/>
      <c r="E28" s="223"/>
      <c r="F28" s="223"/>
      <c r="G28" s="223"/>
      <c r="H28" s="4"/>
    </row>
    <row r="29" spans="1:8" ht="12.75">
      <c r="A29" s="223"/>
      <c r="B29" s="223"/>
      <c r="C29" s="223"/>
      <c r="D29" s="223"/>
      <c r="E29" s="223"/>
      <c r="F29" s="223"/>
      <c r="G29" s="223"/>
      <c r="H29" s="4"/>
    </row>
    <row r="30" spans="1:8" ht="12.75">
      <c r="A30" s="223"/>
      <c r="B30" s="223"/>
      <c r="C30" s="223"/>
      <c r="D30" s="223"/>
      <c r="E30" s="223"/>
      <c r="F30" s="223"/>
      <c r="G30" s="222"/>
      <c r="H30" s="4"/>
    </row>
    <row r="31" spans="1:8" ht="12.75">
      <c r="A31" s="223"/>
      <c r="B31" s="223"/>
      <c r="C31" s="223"/>
      <c r="D31" s="223"/>
      <c r="E31" s="223"/>
      <c r="F31" s="223"/>
      <c r="G31" s="222"/>
      <c r="H31" s="4"/>
    </row>
    <row r="32" spans="1:8" ht="12.75">
      <c r="A32" s="223"/>
      <c r="B32" s="223"/>
      <c r="C32" s="223"/>
      <c r="D32" s="223"/>
      <c r="E32" s="223"/>
      <c r="F32" s="223"/>
      <c r="G32" s="223"/>
      <c r="H32" s="4"/>
    </row>
    <row r="33" spans="1:8" ht="12.75">
      <c r="A33" s="223"/>
      <c r="B33" s="223"/>
      <c r="C33" s="223"/>
      <c r="D33" s="223"/>
      <c r="E33" s="223"/>
      <c r="F33" s="223"/>
      <c r="G33" s="223"/>
      <c r="H33" s="4"/>
    </row>
    <row r="34" spans="1:8" ht="12.75">
      <c r="A34" s="223"/>
      <c r="B34" s="223"/>
      <c r="C34" s="223"/>
      <c r="D34" s="223"/>
      <c r="E34" s="223"/>
      <c r="F34" s="223"/>
      <c r="G34" s="222"/>
      <c r="H34" s="4"/>
    </row>
    <row r="35" spans="1:8" ht="12.75">
      <c r="A35" s="223"/>
      <c r="B35" s="223"/>
      <c r="C35" s="223"/>
      <c r="D35" s="223"/>
      <c r="E35" s="223"/>
      <c r="F35" s="223"/>
      <c r="G35" s="222"/>
      <c r="H35" s="4"/>
    </row>
    <row r="36" spans="1:8" ht="12.75">
      <c r="A36" s="223"/>
      <c r="B36" s="223"/>
      <c r="C36" s="223"/>
      <c r="D36" s="223"/>
      <c r="E36" s="223"/>
      <c r="F36" s="223"/>
      <c r="G36" s="223"/>
      <c r="H36" s="4"/>
    </row>
    <row r="37" spans="1:8" ht="12.75">
      <c r="A37" s="223"/>
      <c r="B37" s="223"/>
      <c r="C37" s="223"/>
      <c r="D37" s="223"/>
      <c r="E37" s="223"/>
      <c r="F37" s="223"/>
      <c r="G37" s="223"/>
      <c r="H37" s="4"/>
    </row>
    <row r="38" spans="1:8" ht="12.75">
      <c r="A38" s="223"/>
      <c r="B38" s="223"/>
      <c r="C38" s="223"/>
      <c r="D38" s="223"/>
      <c r="E38" s="223"/>
      <c r="F38" s="223"/>
      <c r="G38" s="222"/>
      <c r="H38" s="4"/>
    </row>
    <row r="39" spans="1:8" ht="12.75">
      <c r="A39" s="223"/>
      <c r="B39" s="223"/>
      <c r="C39" s="223"/>
      <c r="D39" s="223"/>
      <c r="E39" s="223"/>
      <c r="F39" s="223"/>
      <c r="G39" s="222"/>
      <c r="H39" s="4"/>
    </row>
    <row r="40" spans="1:8" ht="12.75">
      <c r="A40" s="223"/>
      <c r="B40" s="223"/>
      <c r="C40" s="223"/>
      <c r="D40" s="223"/>
      <c r="E40" s="223"/>
      <c r="F40" s="223"/>
      <c r="G40" s="223"/>
      <c r="H40" s="4"/>
    </row>
    <row r="41" spans="1:8" ht="12.75">
      <c r="A41" s="223"/>
      <c r="B41" s="223"/>
      <c r="C41" s="223"/>
      <c r="D41" s="223"/>
      <c r="E41" s="223"/>
      <c r="F41" s="223"/>
      <c r="G41" s="223"/>
      <c r="H41" s="4"/>
    </row>
    <row r="42" spans="1:8" ht="12.75">
      <c r="A42" s="223"/>
      <c r="B42" s="223"/>
      <c r="C42" s="223"/>
      <c r="D42" s="223"/>
      <c r="E42" s="223"/>
      <c r="F42" s="223"/>
      <c r="G42" s="222"/>
      <c r="H42" s="4"/>
    </row>
    <row r="43" spans="1:8" ht="12.75">
      <c r="A43" s="223"/>
      <c r="B43" s="223"/>
      <c r="C43" s="223"/>
      <c r="D43" s="223"/>
      <c r="E43" s="223"/>
      <c r="F43" s="223"/>
      <c r="G43" s="222"/>
      <c r="H43" s="4"/>
    </row>
    <row r="44" spans="1:8" ht="12.75">
      <c r="A44" s="223"/>
      <c r="B44" s="223"/>
      <c r="C44" s="223"/>
      <c r="D44" s="223"/>
      <c r="E44" s="223"/>
      <c r="F44" s="223"/>
      <c r="G44" s="223"/>
      <c r="H44" s="4"/>
    </row>
    <row r="45" spans="1:8" ht="12.75">
      <c r="A45" s="223"/>
      <c r="B45" s="223"/>
      <c r="C45" s="223"/>
      <c r="D45" s="223"/>
      <c r="E45" s="223"/>
      <c r="F45" s="223"/>
      <c r="G45" s="223"/>
      <c r="H45" s="4"/>
    </row>
    <row r="46" spans="1:8" ht="12.75">
      <c r="A46" s="223"/>
      <c r="B46" s="223"/>
      <c r="C46" s="223"/>
      <c r="D46" s="223"/>
      <c r="E46" s="223"/>
      <c r="F46" s="223"/>
      <c r="G46" s="222"/>
      <c r="H46" s="4"/>
    </row>
    <row r="47" spans="1:8" ht="12.75">
      <c r="A47" s="223"/>
      <c r="B47" s="223"/>
      <c r="C47" s="223"/>
      <c r="D47" s="223"/>
      <c r="E47" s="223"/>
      <c r="F47" s="223"/>
      <c r="G47" s="222"/>
      <c r="H47" s="4"/>
    </row>
    <row r="48" spans="1:8" ht="12.75">
      <c r="A48" s="223"/>
      <c r="B48" s="223"/>
      <c r="C48" s="223"/>
      <c r="D48" s="223"/>
      <c r="E48" s="223"/>
      <c r="F48" s="223"/>
      <c r="G48" s="223"/>
      <c r="H48" s="4"/>
    </row>
    <row r="49" spans="1:8" ht="12.75">
      <c r="A49" s="223"/>
      <c r="B49" s="223"/>
      <c r="C49" s="223"/>
      <c r="D49" s="223"/>
      <c r="E49" s="223"/>
      <c r="F49" s="223"/>
      <c r="G49" s="223"/>
      <c r="H49" s="4"/>
    </row>
    <row r="50" spans="1:8" ht="12.75">
      <c r="A50" s="223"/>
      <c r="B50" s="223"/>
      <c r="C50" s="223"/>
      <c r="D50" s="223"/>
      <c r="E50" s="223"/>
      <c r="F50" s="223"/>
      <c r="G50" s="222"/>
      <c r="H50" s="4"/>
    </row>
    <row r="51" spans="1:8" ht="12.75">
      <c r="A51" s="223"/>
      <c r="B51" s="223"/>
      <c r="C51" s="223"/>
      <c r="D51" s="223"/>
      <c r="E51" s="223"/>
      <c r="F51" s="223"/>
      <c r="G51" s="222"/>
      <c r="H51" s="4"/>
    </row>
    <row r="52" spans="1:8" ht="12.75">
      <c r="A52" s="223"/>
      <c r="B52" s="223"/>
      <c r="C52" s="223"/>
      <c r="D52" s="223"/>
      <c r="E52" s="223"/>
      <c r="F52" s="223"/>
      <c r="G52" s="223"/>
      <c r="H52" s="4"/>
    </row>
    <row r="53" spans="1:8" ht="12.75">
      <c r="A53" s="223"/>
      <c r="B53" s="223"/>
      <c r="C53" s="223"/>
      <c r="D53" s="223"/>
      <c r="E53" s="223"/>
      <c r="F53" s="223"/>
      <c r="G53" s="223"/>
      <c r="H53" s="4"/>
    </row>
    <row r="54" spans="1:8" ht="12.75">
      <c r="A54" s="223"/>
      <c r="B54" s="223"/>
      <c r="C54" s="223"/>
      <c r="D54" s="223"/>
      <c r="E54" s="223"/>
      <c r="F54" s="223"/>
      <c r="G54" s="222"/>
      <c r="H54" s="4"/>
    </row>
    <row r="55" spans="1:8" ht="12.75">
      <c r="A55" s="223"/>
      <c r="B55" s="223"/>
      <c r="C55" s="223"/>
      <c r="D55" s="223"/>
      <c r="E55" s="223"/>
      <c r="F55" s="223"/>
      <c r="G55" s="222"/>
      <c r="H55" s="4"/>
    </row>
    <row r="56" spans="1:8" ht="12.75">
      <c r="A56" s="223"/>
      <c r="B56" s="223"/>
      <c r="C56" s="223"/>
      <c r="D56" s="223"/>
      <c r="E56" s="223"/>
      <c r="F56" s="223"/>
      <c r="G56" s="223"/>
      <c r="H56" s="4"/>
    </row>
    <row r="57" spans="1:8" ht="12.75">
      <c r="A57" s="223"/>
      <c r="B57" s="223"/>
      <c r="C57" s="223"/>
      <c r="D57" s="223"/>
      <c r="E57" s="223"/>
      <c r="F57" s="223"/>
      <c r="G57" s="223"/>
      <c r="H57" s="4"/>
    </row>
    <row r="58" spans="1:8" ht="12.75">
      <c r="A58" s="223"/>
      <c r="B58" s="223"/>
      <c r="C58" s="223"/>
      <c r="D58" s="223"/>
      <c r="E58" s="223"/>
      <c r="F58" s="223"/>
      <c r="G58" s="222"/>
      <c r="H58" s="4"/>
    </row>
    <row r="59" spans="1:8" ht="12.75">
      <c r="A59" s="223"/>
      <c r="B59" s="223"/>
      <c r="C59" s="223"/>
      <c r="D59" s="223"/>
      <c r="E59" s="223"/>
      <c r="F59" s="223"/>
      <c r="G59" s="222"/>
      <c r="H59" s="4"/>
    </row>
    <row r="60" spans="1:8" ht="12.75">
      <c r="A60" s="223"/>
      <c r="B60" s="223"/>
      <c r="C60" s="223"/>
      <c r="D60" s="223"/>
      <c r="E60" s="223"/>
      <c r="F60" s="223"/>
      <c r="G60" s="223"/>
      <c r="H60" s="4"/>
    </row>
    <row r="61" spans="1:8" ht="12.75">
      <c r="A61" s="223"/>
      <c r="B61" s="223"/>
      <c r="C61" s="223"/>
      <c r="D61" s="223"/>
      <c r="E61" s="223"/>
      <c r="F61" s="223"/>
      <c r="G61" s="223"/>
      <c r="H61" s="4"/>
    </row>
    <row r="62" spans="1:8" ht="12.75">
      <c r="A62" s="223"/>
      <c r="B62" s="223"/>
      <c r="C62" s="223"/>
      <c r="D62" s="223"/>
      <c r="E62" s="223"/>
      <c r="F62" s="223"/>
      <c r="G62" s="222"/>
      <c r="H62" s="4"/>
    </row>
    <row r="63" spans="1:8" ht="12.75">
      <c r="A63" s="223"/>
      <c r="B63" s="223"/>
      <c r="C63" s="223"/>
      <c r="D63" s="223"/>
      <c r="E63" s="223"/>
      <c r="F63" s="223"/>
      <c r="G63" s="222"/>
      <c r="H63" s="4"/>
    </row>
    <row r="64" spans="1:8" ht="12.75">
      <c r="A64" s="223"/>
      <c r="B64" s="223"/>
      <c r="C64" s="223"/>
      <c r="D64" s="223"/>
      <c r="E64" s="223"/>
      <c r="F64" s="223"/>
      <c r="G64" s="223"/>
      <c r="H64" s="4"/>
    </row>
    <row r="65" spans="1:8" ht="12.75">
      <c r="A65" s="223"/>
      <c r="B65" s="223"/>
      <c r="C65" s="223"/>
      <c r="D65" s="223"/>
      <c r="E65" s="223"/>
      <c r="F65" s="223"/>
      <c r="G65" s="223"/>
      <c r="H65" s="4"/>
    </row>
    <row r="66" spans="1:8" ht="12.75">
      <c r="A66" s="223"/>
      <c r="B66" s="223"/>
      <c r="C66" s="223"/>
      <c r="D66" s="223"/>
      <c r="E66" s="223"/>
      <c r="F66" s="223"/>
      <c r="G66" s="222"/>
      <c r="H66" s="4"/>
    </row>
    <row r="67" spans="1:8" ht="12.75">
      <c r="A67" s="223"/>
      <c r="B67" s="223"/>
      <c r="C67" s="223"/>
      <c r="D67" s="223"/>
      <c r="E67" s="223"/>
      <c r="F67" s="223"/>
      <c r="G67" s="222"/>
      <c r="H67" s="4"/>
    </row>
    <row r="68" spans="1:8" ht="12.75">
      <c r="A68" s="223"/>
      <c r="B68" s="223"/>
      <c r="C68" s="223"/>
      <c r="D68" s="223"/>
      <c r="E68" s="223"/>
      <c r="F68" s="223"/>
      <c r="G68" s="223"/>
      <c r="H68" s="4"/>
    </row>
    <row r="69" spans="1:8" ht="12.75">
      <c r="A69" s="223"/>
      <c r="B69" s="223"/>
      <c r="C69" s="223"/>
      <c r="D69" s="223"/>
      <c r="E69" s="223"/>
      <c r="F69" s="223"/>
      <c r="G69" s="223"/>
      <c r="H69" s="4"/>
    </row>
    <row r="70" spans="1:8" ht="12.75">
      <c r="A70" s="223"/>
      <c r="B70" s="223"/>
      <c r="C70" s="223"/>
      <c r="D70" s="223"/>
      <c r="E70" s="223"/>
      <c r="F70" s="223"/>
      <c r="G70" s="222"/>
      <c r="H70" s="4"/>
    </row>
    <row r="71" spans="1:8" ht="12.75">
      <c r="A71" s="223"/>
      <c r="B71" s="223"/>
      <c r="C71" s="223"/>
      <c r="D71" s="223"/>
      <c r="E71" s="223"/>
      <c r="F71" s="223"/>
      <c r="G71" s="222"/>
      <c r="H71" s="4"/>
    </row>
    <row r="72" spans="1:8" ht="12.75">
      <c r="A72" s="223"/>
      <c r="B72" s="223"/>
      <c r="C72" s="223"/>
      <c r="D72" s="223"/>
      <c r="E72" s="223"/>
      <c r="F72" s="223"/>
      <c r="G72" s="223"/>
      <c r="H72" s="4"/>
    </row>
    <row r="73" spans="1:8" ht="12.75">
      <c r="A73" s="223"/>
      <c r="B73" s="223"/>
      <c r="C73" s="223"/>
      <c r="D73" s="223"/>
      <c r="E73" s="223"/>
      <c r="F73" s="223"/>
      <c r="G73" s="223"/>
      <c r="H73" s="4"/>
    </row>
    <row r="74" spans="1:8" ht="12.75">
      <c r="A74" s="223"/>
      <c r="B74" s="223"/>
      <c r="C74" s="223"/>
      <c r="D74" s="223"/>
      <c r="E74" s="223"/>
      <c r="F74" s="223"/>
      <c r="G74" s="222"/>
      <c r="H74" s="4"/>
    </row>
    <row r="75" spans="1:8" ht="12.75">
      <c r="A75" s="223"/>
      <c r="B75" s="223"/>
      <c r="C75" s="223"/>
      <c r="D75" s="223"/>
      <c r="E75" s="223"/>
      <c r="F75" s="223"/>
      <c r="G75" s="222"/>
      <c r="H75" s="4"/>
    </row>
    <row r="76" spans="1:8" ht="12.75">
      <c r="A76" s="223"/>
      <c r="B76" s="223"/>
      <c r="C76" s="223"/>
      <c r="D76" s="223"/>
      <c r="E76" s="223"/>
      <c r="F76" s="223"/>
      <c r="G76" s="223"/>
      <c r="H76" s="4"/>
    </row>
    <row r="77" spans="1:8" ht="12.75">
      <c r="A77" s="223"/>
      <c r="B77" s="223"/>
      <c r="C77" s="223"/>
      <c r="D77" s="223"/>
      <c r="E77" s="223"/>
      <c r="F77" s="223"/>
      <c r="G77" s="223"/>
      <c r="H77" s="4"/>
    </row>
    <row r="78" spans="1:8" ht="12.75">
      <c r="A78" s="223"/>
      <c r="B78" s="223"/>
      <c r="C78" s="223"/>
      <c r="D78" s="223"/>
      <c r="E78" s="223"/>
      <c r="F78" s="223"/>
      <c r="G78" s="222"/>
      <c r="H78" s="4"/>
    </row>
    <row r="79" spans="1:8" ht="12.75">
      <c r="A79" s="223"/>
      <c r="B79" s="223"/>
      <c r="C79" s="223"/>
      <c r="D79" s="223"/>
      <c r="E79" s="223"/>
      <c r="F79" s="223"/>
      <c r="G79" s="222"/>
      <c r="H79" s="4"/>
    </row>
    <row r="80" spans="1:8" ht="12.75">
      <c r="A80" s="4"/>
      <c r="B80" s="4"/>
      <c r="C80" s="4"/>
      <c r="D80" s="4"/>
      <c r="E80" s="4"/>
      <c r="F80" s="4"/>
      <c r="G80" s="4"/>
      <c r="H80" s="4"/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4"/>
      <c r="B82" s="4"/>
      <c r="C82" s="4"/>
      <c r="D82" s="4"/>
      <c r="E82" s="4"/>
      <c r="F82" s="4"/>
      <c r="G82" s="4"/>
      <c r="H82" s="4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</sheetData>
  <sheetProtection/>
  <mergeCells count="247">
    <mergeCell ref="F68:F69"/>
    <mergeCell ref="B76:B77"/>
    <mergeCell ref="C76:C77"/>
    <mergeCell ref="D76:D77"/>
    <mergeCell ref="E76:E77"/>
    <mergeCell ref="F76:F77"/>
    <mergeCell ref="E70:E71"/>
    <mergeCell ref="A1:G1"/>
    <mergeCell ref="A78:A79"/>
    <mergeCell ref="B78:B79"/>
    <mergeCell ref="C78:C79"/>
    <mergeCell ref="D78:D79"/>
    <mergeCell ref="E74:E75"/>
    <mergeCell ref="F74:F75"/>
    <mergeCell ref="G74:G75"/>
    <mergeCell ref="A76:A77"/>
    <mergeCell ref="B18:B19"/>
    <mergeCell ref="G72:G73"/>
    <mergeCell ref="C72:C73"/>
    <mergeCell ref="D72:D73"/>
    <mergeCell ref="G78:G79"/>
    <mergeCell ref="G76:G77"/>
    <mergeCell ref="E72:E73"/>
    <mergeCell ref="F72:F73"/>
    <mergeCell ref="E78:E79"/>
    <mergeCell ref="F78:F79"/>
    <mergeCell ref="A74:A75"/>
    <mergeCell ref="B74:B75"/>
    <mergeCell ref="C74:C75"/>
    <mergeCell ref="D74:D75"/>
    <mergeCell ref="A70:A71"/>
    <mergeCell ref="B70:B71"/>
    <mergeCell ref="A72:A73"/>
    <mergeCell ref="B72:B73"/>
    <mergeCell ref="G68:G69"/>
    <mergeCell ref="G70:G71"/>
    <mergeCell ref="A68:A69"/>
    <mergeCell ref="B68:B69"/>
    <mergeCell ref="C68:C69"/>
    <mergeCell ref="D68:D69"/>
    <mergeCell ref="F70:F71"/>
    <mergeCell ref="C70:C71"/>
    <mergeCell ref="D70:D71"/>
    <mergeCell ref="E68:E69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0:E61"/>
    <mergeCell ref="F60:F61"/>
    <mergeCell ref="C60:C61"/>
    <mergeCell ref="D60:D61"/>
    <mergeCell ref="E64:E65"/>
    <mergeCell ref="F64:F65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2:E53"/>
    <mergeCell ref="F52:F53"/>
    <mergeCell ref="C52:C53"/>
    <mergeCell ref="D52:D53"/>
    <mergeCell ref="E56:E57"/>
    <mergeCell ref="F56:F57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4:E45"/>
    <mergeCell ref="F44:F45"/>
    <mergeCell ref="C44:C45"/>
    <mergeCell ref="D44:D45"/>
    <mergeCell ref="E48:E49"/>
    <mergeCell ref="F48:F49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36:E37"/>
    <mergeCell ref="F36:F37"/>
    <mergeCell ref="C36:C37"/>
    <mergeCell ref="D36:D37"/>
    <mergeCell ref="E40:E41"/>
    <mergeCell ref="F40:F41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28:E29"/>
    <mergeCell ref="F28:F29"/>
    <mergeCell ref="C28:C29"/>
    <mergeCell ref="D28:D29"/>
    <mergeCell ref="E32:E33"/>
    <mergeCell ref="F32:F33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E20:E21"/>
    <mergeCell ref="F20:F21"/>
    <mergeCell ref="G20:G21"/>
    <mergeCell ref="A20:A21"/>
    <mergeCell ref="B20:B21"/>
    <mergeCell ref="C20:C21"/>
    <mergeCell ref="D20:D21"/>
    <mergeCell ref="A18:A19"/>
    <mergeCell ref="D18:D19"/>
    <mergeCell ref="E18:E19"/>
    <mergeCell ref="F18:F19"/>
    <mergeCell ref="G18:G19"/>
    <mergeCell ref="A16:A17"/>
    <mergeCell ref="B16:B17"/>
    <mergeCell ref="C16:C17"/>
    <mergeCell ref="C18:C19"/>
    <mergeCell ref="D16:D17"/>
    <mergeCell ref="G12:G13"/>
    <mergeCell ref="D14:D15"/>
    <mergeCell ref="E14:E15"/>
    <mergeCell ref="E16:E17"/>
    <mergeCell ref="F14:F15"/>
    <mergeCell ref="G14:G15"/>
    <mergeCell ref="F16:F17"/>
    <mergeCell ref="G16:G17"/>
    <mergeCell ref="A12:A13"/>
    <mergeCell ref="B12:B13"/>
    <mergeCell ref="C12:C13"/>
    <mergeCell ref="D12:D13"/>
    <mergeCell ref="E12:E13"/>
    <mergeCell ref="F12:F13"/>
    <mergeCell ref="A14:A15"/>
    <mergeCell ref="B14:B15"/>
    <mergeCell ref="C14:C15"/>
    <mergeCell ref="A2:G2"/>
    <mergeCell ref="D4:D5"/>
    <mergeCell ref="E4:E5"/>
    <mergeCell ref="F4:F5"/>
    <mergeCell ref="G4:G5"/>
    <mergeCell ref="F8:F9"/>
    <mergeCell ref="G8:G9"/>
    <mergeCell ref="B6:B7"/>
    <mergeCell ref="A4:A5"/>
    <mergeCell ref="B4:B5"/>
    <mergeCell ref="C4:C5"/>
    <mergeCell ref="A6:A7"/>
    <mergeCell ref="C6:C7"/>
    <mergeCell ref="E6:E7"/>
    <mergeCell ref="D8:D9"/>
    <mergeCell ref="E8:E9"/>
    <mergeCell ref="C10:C11"/>
    <mergeCell ref="D6:D7"/>
    <mergeCell ref="G6:G7"/>
    <mergeCell ref="F6:F7"/>
    <mergeCell ref="G10:G11"/>
    <mergeCell ref="D10:D11"/>
    <mergeCell ref="E10:E11"/>
    <mergeCell ref="F10:F11"/>
    <mergeCell ref="A8:A9"/>
    <mergeCell ref="A10:A11"/>
    <mergeCell ref="B8:B9"/>
    <mergeCell ref="B10:B11"/>
    <mergeCell ref="C8:C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T98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20" ht="27" customHeight="1">
      <c r="A1" s="230" t="s">
        <v>26</v>
      </c>
      <c r="B1" s="230"/>
      <c r="C1" s="230"/>
      <c r="D1" s="230"/>
      <c r="E1" s="230"/>
      <c r="F1" s="230"/>
      <c r="G1" s="230"/>
      <c r="H1" s="230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25.5" customHeight="1">
      <c r="A2" s="22" t="s">
        <v>31</v>
      </c>
      <c r="B2" s="6" t="s">
        <v>13</v>
      </c>
      <c r="C2" s="6"/>
      <c r="D2" s="6"/>
      <c r="E2" s="23" t="str">
        <f>HYPERLINK('пр.взвешивания'!E3)</f>
        <v>в.к.     56  кг.</v>
      </c>
      <c r="F2" s="6"/>
      <c r="G2" s="6"/>
      <c r="H2" s="6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 customHeight="1">
      <c r="A3" s="204" t="s">
        <v>0</v>
      </c>
      <c r="B3" s="204" t="s">
        <v>1</v>
      </c>
      <c r="C3" s="204" t="s">
        <v>2</v>
      </c>
      <c r="D3" s="204" t="s">
        <v>3</v>
      </c>
      <c r="E3" s="204" t="s">
        <v>9</v>
      </c>
      <c r="F3" s="204" t="s">
        <v>10</v>
      </c>
      <c r="G3" s="204" t="s">
        <v>11</v>
      </c>
      <c r="H3" s="234" t="s">
        <v>12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2.75">
      <c r="A4" s="207"/>
      <c r="B4" s="207"/>
      <c r="C4" s="207"/>
      <c r="D4" s="207"/>
      <c r="E4" s="207"/>
      <c r="F4" s="207"/>
      <c r="G4" s="207"/>
      <c r="H4" s="23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2.75">
      <c r="A5" s="204">
        <v>1</v>
      </c>
      <c r="B5" s="231" t="str">
        <f>VLOOKUP(A5,'пр.взвешивания'!B6:C17,2,FALSE)</f>
        <v>Авсянская Дарья Михайловна</v>
      </c>
      <c r="C5" s="233" t="str">
        <f>VLOOKUP(B5,'пр.взвешивания'!C6:D17,2,FALSE)</f>
        <v>01.11.1994. 1р.</v>
      </c>
      <c r="D5" s="233" t="str">
        <f>VLOOKUP(C5,'пр.взвешивания'!D6:E17,2,FALSE)</f>
        <v>ХМАО</v>
      </c>
      <c r="E5" s="206"/>
      <c r="F5" s="209"/>
      <c r="G5" s="210"/>
      <c r="H5" s="23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2.75">
      <c r="A6" s="204"/>
      <c r="B6" s="232"/>
      <c r="C6" s="206"/>
      <c r="D6" s="206"/>
      <c r="E6" s="206"/>
      <c r="F6" s="206"/>
      <c r="G6" s="210"/>
      <c r="H6" s="23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207">
        <v>2</v>
      </c>
      <c r="B7" s="231" t="str">
        <f>VLOOKUP(A7,'пр.взвешивания'!B8:C17,2,FALSE)</f>
        <v>Инякина Татьяна Николаевна</v>
      </c>
      <c r="C7" s="233" t="str">
        <f>VLOOKUP(B7,'пр.взвешивания'!C8:D17,2,FALSE)</f>
        <v>23.05.1994. 1р</v>
      </c>
      <c r="D7" s="233" t="str">
        <f>VLOOKUP(C7,'пр.взвешивания'!D8:E17,2,FALSE)</f>
        <v>Ишим Тюменская</v>
      </c>
      <c r="E7" s="239"/>
      <c r="F7" s="239"/>
      <c r="G7" s="207"/>
      <c r="H7" s="235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3.5" thickBot="1">
      <c r="A8" s="236"/>
      <c r="B8" s="237"/>
      <c r="C8" s="238"/>
      <c r="D8" s="238"/>
      <c r="E8" s="162"/>
      <c r="F8" s="162"/>
      <c r="G8" s="236"/>
      <c r="H8" s="240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2.75">
      <c r="A9" s="241">
        <v>3</v>
      </c>
      <c r="B9" s="242" t="str">
        <f>VLOOKUP(A9,'пр.взвешивания'!B10:C19,2,FALSE)</f>
        <v>Бутакова Инна Анатольевна</v>
      </c>
      <c r="C9" s="233" t="str">
        <f>VLOOKUP(B9,'пр.взвешивания'!C10:D19,2,FALSE)</f>
        <v>1995.1р</v>
      </c>
      <c r="D9" s="233" t="str">
        <f>VLOOKUP(C9,'пр.взвешивания'!D10:E19,2,FALSE)</f>
        <v>Богданович Свердловская обл.</v>
      </c>
      <c r="E9" s="241" t="s">
        <v>27</v>
      </c>
      <c r="F9" s="243"/>
      <c r="G9" s="241"/>
      <c r="H9" s="245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2.75">
      <c r="A10" s="211"/>
      <c r="B10" s="232"/>
      <c r="C10" s="206"/>
      <c r="D10" s="206"/>
      <c r="E10" s="211"/>
      <c r="F10" s="244"/>
      <c r="G10" s="211"/>
      <c r="H10" s="246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8" customHeight="1">
      <c r="A11" s="22" t="s">
        <v>31</v>
      </c>
      <c r="B11" s="6" t="s">
        <v>14</v>
      </c>
      <c r="C11" s="10"/>
      <c r="D11" s="10"/>
      <c r="E11" s="23" t="str">
        <f>HYPERLINK('пр.взвешивания'!E3)</f>
        <v>в.к.     56  кг.</v>
      </c>
      <c r="F11" s="7"/>
      <c r="G11" s="7"/>
      <c r="H11" s="7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2.75">
      <c r="A12" s="204">
        <v>1</v>
      </c>
      <c r="B12" s="231" t="str">
        <f>VLOOKUP(A12,'пр.взвешивания'!B6:C17,2,FALSE)</f>
        <v>Авсянская Дарья Михайловна</v>
      </c>
      <c r="C12" s="233" t="str">
        <f>VLOOKUP(B12,'пр.взвешивания'!C6:D17,2,FALSE)</f>
        <v>01.11.1994. 1р.</v>
      </c>
      <c r="D12" s="233" t="str">
        <f>VLOOKUP(C12,'пр.взвешивания'!D6:E17,2,FALSE)</f>
        <v>ХМАО</v>
      </c>
      <c r="E12" s="206"/>
      <c r="F12" s="206"/>
      <c r="G12" s="210"/>
      <c r="H12" s="23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2.75">
      <c r="A13" s="204"/>
      <c r="B13" s="232"/>
      <c r="C13" s="206"/>
      <c r="D13" s="206"/>
      <c r="E13" s="206"/>
      <c r="F13" s="206"/>
      <c r="G13" s="210"/>
      <c r="H13" s="23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2.75">
      <c r="A14" s="207">
        <v>3</v>
      </c>
      <c r="B14" s="231" t="str">
        <f>VLOOKUP(A14,'пр.взвешивания'!B8:C17,2,FALSE)</f>
        <v>Бутакова Инна Анатольевна</v>
      </c>
      <c r="C14" s="233" t="str">
        <f>VLOOKUP(B14,'пр.взвешивания'!C8:D17,2,FALSE)</f>
        <v>1995.1р</v>
      </c>
      <c r="D14" s="233" t="str">
        <f>VLOOKUP(C14,'пр.взвешивания'!D8:E17,2,FALSE)</f>
        <v>Богданович Свердловская обл.</v>
      </c>
      <c r="E14" s="239"/>
      <c r="F14" s="239"/>
      <c r="G14" s="207"/>
      <c r="H14" s="235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3.5" thickBot="1">
      <c r="A15" s="236"/>
      <c r="B15" s="237"/>
      <c r="C15" s="238"/>
      <c r="D15" s="238"/>
      <c r="E15" s="162"/>
      <c r="F15" s="162"/>
      <c r="G15" s="236"/>
      <c r="H15" s="240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2.75">
      <c r="A16" s="241">
        <v>2</v>
      </c>
      <c r="B16" s="242" t="str">
        <f>VLOOKUP(A16,'пр.взвешивания'!B6:C17,2,FALSE)</f>
        <v>Инякина Татьяна Николаевна</v>
      </c>
      <c r="C16" s="247" t="str">
        <f>VLOOKUP(B16,'пр.взвешивания'!C6:D17,2,FALSE)</f>
        <v>23.05.1994. 1р</v>
      </c>
      <c r="D16" s="247" t="str">
        <f>VLOOKUP(C16,'пр.взвешивания'!D6:E17,2,FALSE)</f>
        <v>Ишим Тюменская</v>
      </c>
      <c r="E16" s="241" t="s">
        <v>27</v>
      </c>
      <c r="F16" s="243"/>
      <c r="G16" s="241"/>
      <c r="H16" s="245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2.75">
      <c r="A17" s="211"/>
      <c r="B17" s="232"/>
      <c r="C17" s="206"/>
      <c r="D17" s="206"/>
      <c r="E17" s="211"/>
      <c r="F17" s="244"/>
      <c r="G17" s="211"/>
      <c r="H17" s="246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21" customHeight="1">
      <c r="A18" s="22" t="s">
        <v>31</v>
      </c>
      <c r="B18" s="6" t="s">
        <v>15</v>
      </c>
      <c r="C18" s="10"/>
      <c r="D18" s="10"/>
      <c r="E18" s="23" t="str">
        <f>HYPERLINK('пр.взвешивания'!E3)</f>
        <v>в.к.     56  кг.</v>
      </c>
      <c r="F18" s="7"/>
      <c r="G18" s="7"/>
      <c r="H18" s="7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2.75">
      <c r="A19" s="204">
        <v>3</v>
      </c>
      <c r="B19" s="231" t="str">
        <f>VLOOKUP(A19,'пр.взвешивания'!B6:C17,2,FALSE)</f>
        <v>Бутакова Инна Анатольевна</v>
      </c>
      <c r="C19" s="233" t="str">
        <f>VLOOKUP(B19,'пр.взвешивания'!C6:D17,2,FALSE)</f>
        <v>1995.1р</v>
      </c>
      <c r="D19" s="233" t="str">
        <f>VLOOKUP(C19,'пр.взвешивания'!D6:E17,2,FALSE)</f>
        <v>Богданович Свердловская обл.</v>
      </c>
      <c r="E19" s="206"/>
      <c r="F19" s="206"/>
      <c r="G19" s="204"/>
      <c r="H19" s="23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2.75">
      <c r="A20" s="204"/>
      <c r="B20" s="232"/>
      <c r="C20" s="206"/>
      <c r="D20" s="206"/>
      <c r="E20" s="206"/>
      <c r="F20" s="206"/>
      <c r="G20" s="204"/>
      <c r="H20" s="23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2.75">
      <c r="A21" s="207">
        <v>2</v>
      </c>
      <c r="B21" s="231" t="str">
        <f>VLOOKUP(A21,'пр.взвешивания'!B8:C17,2,FALSE)</f>
        <v>Инякина Татьяна Николаевна</v>
      </c>
      <c r="C21" s="233" t="str">
        <f>VLOOKUP(B21,'пр.взвешивания'!C8:D17,2,FALSE)</f>
        <v>23.05.1994. 1р</v>
      </c>
      <c r="D21" s="233" t="str">
        <f>VLOOKUP(C21,'пр.взвешивания'!D8:E17,2,FALSE)</f>
        <v>Ишим Тюменская</v>
      </c>
      <c r="E21" s="239"/>
      <c r="F21" s="239"/>
      <c r="G21" s="207"/>
      <c r="H21" s="235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3.5" thickBot="1">
      <c r="A22" s="236"/>
      <c r="B22" s="237"/>
      <c r="C22" s="238"/>
      <c r="D22" s="238"/>
      <c r="E22" s="162"/>
      <c r="F22" s="162"/>
      <c r="G22" s="236"/>
      <c r="H22" s="240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2.75">
      <c r="A23" s="241">
        <v>1</v>
      </c>
      <c r="B23" s="231" t="str">
        <f>VLOOKUP(A23,'пр.взвешивания'!B6:C17,2,FALSE)</f>
        <v>Авсянская Дарья Михайловна</v>
      </c>
      <c r="C23" s="233" t="str">
        <f>VLOOKUP(B23,'пр.взвешивания'!C6:D17,2,FALSE)</f>
        <v>01.11.1994. 1р.</v>
      </c>
      <c r="D23" s="233" t="str">
        <f>VLOOKUP(C23,'пр.взвешивания'!D6:E17,2,FALSE)</f>
        <v>ХМАО</v>
      </c>
      <c r="E23" s="241" t="s">
        <v>27</v>
      </c>
      <c r="F23" s="243"/>
      <c r="G23" s="241"/>
      <c r="H23" s="245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2.75">
      <c r="A24" s="211"/>
      <c r="B24" s="232"/>
      <c r="C24" s="206"/>
      <c r="D24" s="206"/>
      <c r="E24" s="211"/>
      <c r="F24" s="244"/>
      <c r="G24" s="211"/>
      <c r="H24" s="246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2.75">
      <c r="A25" s="7"/>
      <c r="B25" s="7"/>
      <c r="C25" s="7"/>
      <c r="D25" s="7"/>
      <c r="E25" s="7"/>
      <c r="F25" s="7"/>
      <c r="G25" s="7"/>
      <c r="H25" s="7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24.75" customHeight="1">
      <c r="A26" s="23" t="s">
        <v>8</v>
      </c>
      <c r="B26" s="6" t="s">
        <v>13</v>
      </c>
      <c r="C26" s="6"/>
      <c r="D26" s="6"/>
      <c r="E26" s="23" t="str">
        <f>HYPERLINK('пр.взвешивания'!E3)</f>
        <v>в.к.     56  кг.</v>
      </c>
      <c r="F26" s="6"/>
      <c r="G26" s="6"/>
      <c r="H26" s="6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2.75">
      <c r="A27" s="204" t="s">
        <v>0</v>
      </c>
      <c r="B27" s="204" t="s">
        <v>1</v>
      </c>
      <c r="C27" s="204" t="s">
        <v>2</v>
      </c>
      <c r="D27" s="204" t="s">
        <v>3</v>
      </c>
      <c r="E27" s="204" t="s">
        <v>9</v>
      </c>
      <c r="F27" s="204" t="s">
        <v>10</v>
      </c>
      <c r="G27" s="204" t="s">
        <v>11</v>
      </c>
      <c r="H27" s="234" t="s">
        <v>12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2.75">
      <c r="A28" s="207"/>
      <c r="B28" s="207"/>
      <c r="C28" s="207"/>
      <c r="D28" s="207"/>
      <c r="E28" s="207"/>
      <c r="F28" s="207"/>
      <c r="G28" s="207"/>
      <c r="H28" s="235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2.75">
      <c r="A29" s="204">
        <v>4</v>
      </c>
      <c r="B29" s="231" t="str">
        <f>VLOOKUP(A29,'пр.взвешивания'!B6:C17,2,FALSE)</f>
        <v>Лобанова Анна</v>
      </c>
      <c r="C29" s="233" t="str">
        <f>VLOOKUP(B29,'пр.взвешивания'!C6:D17,2,FALSE)</f>
        <v>19.02.1996. 2р.</v>
      </c>
      <c r="D29" s="233" t="str">
        <f>VLOOKUP(C29,'пр.взвешивания'!D6:E17,2,FALSE)</f>
        <v>Ирбит Свердловская</v>
      </c>
      <c r="E29" s="206"/>
      <c r="F29" s="206"/>
      <c r="G29" s="204"/>
      <c r="H29" s="23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2.75">
      <c r="A30" s="204"/>
      <c r="B30" s="232"/>
      <c r="C30" s="206"/>
      <c r="D30" s="206"/>
      <c r="E30" s="206"/>
      <c r="F30" s="206"/>
      <c r="G30" s="204"/>
      <c r="H30" s="23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2.75">
      <c r="A31" s="207">
        <v>5</v>
      </c>
      <c r="B31" s="231" t="str">
        <f>VLOOKUP(A31,'пр.взвешивания'!B8:C17,2,FALSE)</f>
        <v>Косован Валентина Николаевна</v>
      </c>
      <c r="C31" s="233" t="str">
        <f>VLOOKUP(B31,'пр.взвешивания'!C8:D17,2,FALSE)</f>
        <v>25.11.1995. 1р</v>
      </c>
      <c r="D31" s="233" t="str">
        <f>VLOOKUP(C31,'пр.взвешивания'!D8:E17,2,FALSE)</f>
        <v>Ноябрьск ЯНАО</v>
      </c>
      <c r="E31" s="239"/>
      <c r="F31" s="239"/>
      <c r="G31" s="207"/>
      <c r="H31" s="235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3.5" thickBot="1">
      <c r="A32" s="236"/>
      <c r="B32" s="237"/>
      <c r="C32" s="238"/>
      <c r="D32" s="238"/>
      <c r="E32" s="162"/>
      <c r="F32" s="162"/>
      <c r="G32" s="236"/>
      <c r="H32" s="240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2.75">
      <c r="A33" s="241">
        <v>6</v>
      </c>
      <c r="B33" s="242" t="str">
        <f>VLOOKUP(A33,'пр.взвешивания'!B10:C19,2,FALSE)</f>
        <v>Шевченко Анастасия </v>
      </c>
      <c r="C33" s="247" t="str">
        <f>VLOOKUP(B33,'пр.взвешивания'!C10:D19,2,FALSE)</f>
        <v>21.01.1995. 1р</v>
      </c>
      <c r="D33" s="247" t="str">
        <f>VLOOKUP(C33,'пр.взвешивания'!D10:E19,2,FALSE)</f>
        <v>Радужный ХМАО</v>
      </c>
      <c r="E33" s="241" t="s">
        <v>27</v>
      </c>
      <c r="F33" s="243"/>
      <c r="G33" s="241"/>
      <c r="H33" s="245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2.75">
      <c r="A34" s="211"/>
      <c r="B34" s="232"/>
      <c r="C34" s="206"/>
      <c r="D34" s="206"/>
      <c r="E34" s="211"/>
      <c r="F34" s="244"/>
      <c r="G34" s="211"/>
      <c r="H34" s="246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25.5" customHeight="1">
      <c r="A35" s="23" t="s">
        <v>8</v>
      </c>
      <c r="B35" s="6" t="s">
        <v>14</v>
      </c>
      <c r="C35" s="11"/>
      <c r="D35" s="11"/>
      <c r="E35" s="23" t="str">
        <f>HYPERLINK('пр.взвешивания'!E3)</f>
        <v>в.к.     56  кг.</v>
      </c>
      <c r="F35" s="7"/>
      <c r="G35" s="7"/>
      <c r="H35" s="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2.75">
      <c r="A36" s="204">
        <v>4</v>
      </c>
      <c r="B36" s="231" t="str">
        <f>VLOOKUP(A36,'пр.взвешивания'!B6:C17,2,FALSE)</f>
        <v>Лобанова Анна</v>
      </c>
      <c r="C36" s="233" t="str">
        <f>VLOOKUP(B36,'пр.взвешивания'!C6:D17,2,FALSE)</f>
        <v>19.02.1996. 2р.</v>
      </c>
      <c r="D36" s="233" t="str">
        <f>VLOOKUP(C36,'пр.взвешивания'!D6:E17,2,FALSE)</f>
        <v>Ирбит Свердловская</v>
      </c>
      <c r="E36" s="206"/>
      <c r="F36" s="206"/>
      <c r="G36" s="204"/>
      <c r="H36" s="23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2.75">
      <c r="A37" s="204"/>
      <c r="B37" s="232"/>
      <c r="C37" s="206"/>
      <c r="D37" s="206"/>
      <c r="E37" s="206"/>
      <c r="F37" s="206"/>
      <c r="G37" s="204"/>
      <c r="H37" s="23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2.75">
      <c r="A38" s="207">
        <v>6</v>
      </c>
      <c r="B38" s="231" t="str">
        <f>VLOOKUP(A38,'пр.взвешивания'!B8:C17,2,FALSE)</f>
        <v>Шевченко Анастасия </v>
      </c>
      <c r="C38" s="233" t="str">
        <f>VLOOKUP(B38,'пр.взвешивания'!C8:D17,2,FALSE)</f>
        <v>21.01.1995. 1р</v>
      </c>
      <c r="D38" s="233" t="str">
        <f>VLOOKUP(C38,'пр.взвешивания'!D8:E17,2,FALSE)</f>
        <v>Радужный ХМАО</v>
      </c>
      <c r="E38" s="239"/>
      <c r="F38" s="239"/>
      <c r="G38" s="207"/>
      <c r="H38" s="235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3.5" thickBot="1">
      <c r="A39" s="236"/>
      <c r="B39" s="237"/>
      <c r="C39" s="238"/>
      <c r="D39" s="238"/>
      <c r="E39" s="162"/>
      <c r="F39" s="162"/>
      <c r="G39" s="236"/>
      <c r="H39" s="240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2.75">
      <c r="A40" s="241">
        <v>5</v>
      </c>
      <c r="B40" s="242" t="str">
        <f>VLOOKUP(A40,'пр.взвешивания'!B10:C19,2,FALSE)</f>
        <v>Косован Валентина Николаевна</v>
      </c>
      <c r="C40" s="247" t="str">
        <f>VLOOKUP(B40,'пр.взвешивания'!C10:D19,2,FALSE)</f>
        <v>25.11.1995. 1р</v>
      </c>
      <c r="D40" s="247" t="str">
        <f>VLOOKUP(C40,'пр.взвешивания'!D10:E19,2,FALSE)</f>
        <v>Ноябрьск ЯНАО</v>
      </c>
      <c r="E40" s="241" t="s">
        <v>27</v>
      </c>
      <c r="F40" s="243"/>
      <c r="G40" s="241"/>
      <c r="H40" s="245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2.75">
      <c r="A41" s="211"/>
      <c r="B41" s="232"/>
      <c r="C41" s="206"/>
      <c r="D41" s="206"/>
      <c r="E41" s="211"/>
      <c r="F41" s="244"/>
      <c r="G41" s="211"/>
      <c r="H41" s="246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27" customHeight="1">
      <c r="A42" s="23" t="s">
        <v>8</v>
      </c>
      <c r="B42" s="6" t="s">
        <v>15</v>
      </c>
      <c r="C42" s="11"/>
      <c r="D42" s="11"/>
      <c r="E42" s="23" t="str">
        <f>HYPERLINK('пр.взвешивания'!E3)</f>
        <v>в.к.     56  кг.</v>
      </c>
      <c r="F42" s="7"/>
      <c r="G42" s="7"/>
      <c r="H42" s="7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2.75">
      <c r="A43" s="204">
        <v>6</v>
      </c>
      <c r="B43" s="231" t="str">
        <f>VLOOKUP(A43,'пр.взвешивания'!B6:C17,2,FALSE)</f>
        <v>Шевченко Анастасия </v>
      </c>
      <c r="C43" s="233" t="str">
        <f>VLOOKUP(B43,'пр.взвешивания'!C6:D17,2,FALSE)</f>
        <v>21.01.1995. 1р</v>
      </c>
      <c r="D43" s="233" t="str">
        <f>VLOOKUP(C43,'пр.взвешивания'!D6:E17,2,FALSE)</f>
        <v>Радужный ХМАО</v>
      </c>
      <c r="E43" s="206"/>
      <c r="F43" s="206"/>
      <c r="G43" s="204"/>
      <c r="H43" s="23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2.75">
      <c r="A44" s="204"/>
      <c r="B44" s="232"/>
      <c r="C44" s="206"/>
      <c r="D44" s="206"/>
      <c r="E44" s="206"/>
      <c r="F44" s="206"/>
      <c r="G44" s="204"/>
      <c r="H44" s="23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2.75">
      <c r="A45" s="207">
        <v>5</v>
      </c>
      <c r="B45" s="231" t="str">
        <f>VLOOKUP(A45,'пр.взвешивания'!B8:C17,2,FALSE)</f>
        <v>Косован Валентина Николаевна</v>
      </c>
      <c r="C45" s="233" t="str">
        <f>VLOOKUP(B45,'пр.взвешивания'!C8:D17,2,FALSE)</f>
        <v>25.11.1995. 1р</v>
      </c>
      <c r="D45" s="233" t="str">
        <f>VLOOKUP(C45,'пр.взвешивания'!D8:E17,2,FALSE)</f>
        <v>Ноябрьск ЯНАО</v>
      </c>
      <c r="E45" s="239"/>
      <c r="F45" s="239"/>
      <c r="G45" s="207"/>
      <c r="H45" s="235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3.5" thickBot="1">
      <c r="A46" s="236"/>
      <c r="B46" s="237"/>
      <c r="C46" s="238"/>
      <c r="D46" s="238"/>
      <c r="E46" s="162"/>
      <c r="F46" s="162"/>
      <c r="G46" s="236"/>
      <c r="H46" s="240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2.75">
      <c r="A47" s="241">
        <v>4</v>
      </c>
      <c r="B47" s="242" t="str">
        <f>VLOOKUP(A47,'пр.взвешивания'!B6:C17,2,FALSE)</f>
        <v>Лобанова Анна</v>
      </c>
      <c r="C47" s="247" t="str">
        <f>VLOOKUP(B47,'пр.взвешивания'!C6:D17,2,FALSE)</f>
        <v>19.02.1996. 2р.</v>
      </c>
      <c r="D47" s="247" t="str">
        <f>VLOOKUP(C47,'пр.взвешивания'!D6:E17,2,FALSE)</f>
        <v>Ирбит Свердловская</v>
      </c>
      <c r="E47" s="241" t="s">
        <v>27</v>
      </c>
      <c r="F47" s="243"/>
      <c r="G47" s="241"/>
      <c r="H47" s="245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2.75">
      <c r="A48" s="211"/>
      <c r="B48" s="232"/>
      <c r="C48" s="206"/>
      <c r="D48" s="206"/>
      <c r="E48" s="211"/>
      <c r="F48" s="244"/>
      <c r="G48" s="211"/>
      <c r="H48" s="246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7"/>
      <c r="B49" s="7"/>
      <c r="C49" s="7"/>
      <c r="D49" s="7"/>
      <c r="E49" s="7"/>
      <c r="F49" s="7"/>
      <c r="G49" s="7"/>
      <c r="H49" s="7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7"/>
      <c r="B50" s="7"/>
      <c r="C50" s="7"/>
      <c r="D50" s="7"/>
      <c r="E50" s="7"/>
      <c r="F50" s="7"/>
      <c r="G50" s="7"/>
      <c r="H50" s="7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7"/>
      <c r="B51" s="7"/>
      <c r="C51" s="7"/>
      <c r="D51" s="7"/>
      <c r="E51" s="7"/>
      <c r="F51" s="7"/>
      <c r="G51" s="7"/>
      <c r="H51" s="7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>
      <c r="A52" s="7"/>
      <c r="B52" s="7"/>
      <c r="C52" s="7"/>
      <c r="D52" s="7"/>
      <c r="E52" s="7"/>
      <c r="F52" s="7"/>
      <c r="G52" s="7"/>
      <c r="H52" s="7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.75">
      <c r="A53" s="7"/>
      <c r="B53" s="7"/>
      <c r="C53" s="7"/>
      <c r="D53" s="7"/>
      <c r="E53" s="7"/>
      <c r="F53" s="7"/>
      <c r="G53" s="7"/>
      <c r="H53" s="7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2.75">
      <c r="A54" s="7"/>
      <c r="B54" s="7"/>
      <c r="C54" s="7"/>
      <c r="D54" s="7"/>
      <c r="E54" s="7"/>
      <c r="F54" s="7"/>
      <c r="G54" s="7"/>
      <c r="H54" s="7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2.75">
      <c r="A55" s="7"/>
      <c r="B55" s="7"/>
      <c r="C55" s="7"/>
      <c r="D55" s="7"/>
      <c r="E55" s="7"/>
      <c r="F55" s="7"/>
      <c r="G55" s="7"/>
      <c r="H55" s="7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2.75">
      <c r="A56" s="7"/>
      <c r="B56" s="7"/>
      <c r="C56" s="7"/>
      <c r="D56" s="7"/>
      <c r="E56" s="7"/>
      <c r="F56" s="7"/>
      <c r="G56" s="7"/>
      <c r="H56" s="7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2.75">
      <c r="A57" s="7"/>
      <c r="B57" s="7"/>
      <c r="C57" s="7"/>
      <c r="D57" s="7"/>
      <c r="E57" s="7"/>
      <c r="F57" s="7"/>
      <c r="G57" s="7"/>
      <c r="H57" s="7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25.5" customHeight="1">
      <c r="A58" s="230"/>
      <c r="B58" s="230"/>
      <c r="C58" s="230"/>
      <c r="D58" s="230"/>
      <c r="E58" s="230"/>
      <c r="F58" s="230"/>
      <c r="G58" s="230"/>
      <c r="H58" s="230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20.25" customHeight="1">
      <c r="A59" s="19"/>
      <c r="B59" s="19"/>
      <c r="C59" s="19"/>
      <c r="D59" s="19"/>
      <c r="E59" s="19"/>
      <c r="F59" s="19"/>
      <c r="G59" s="19"/>
      <c r="H59" s="19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2.75" customHeight="1">
      <c r="A60" s="222"/>
      <c r="B60" s="222"/>
      <c r="C60" s="222"/>
      <c r="D60" s="222"/>
      <c r="E60" s="222"/>
      <c r="F60" s="222"/>
      <c r="G60" s="222"/>
      <c r="H60" s="222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2.75">
      <c r="A61" s="222"/>
      <c r="B61" s="222"/>
      <c r="C61" s="222"/>
      <c r="D61" s="222"/>
      <c r="E61" s="222"/>
      <c r="F61" s="222"/>
      <c r="G61" s="222"/>
      <c r="H61" s="222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2.75" customHeight="1">
      <c r="A62" s="223"/>
      <c r="B62" s="225"/>
      <c r="C62" s="225"/>
      <c r="D62" s="225"/>
      <c r="E62" s="227"/>
      <c r="F62" s="228"/>
      <c r="G62" s="229"/>
      <c r="H62" s="222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2.75">
      <c r="A63" s="223"/>
      <c r="B63" s="226"/>
      <c r="C63" s="226"/>
      <c r="D63" s="226"/>
      <c r="E63" s="227"/>
      <c r="F63" s="227"/>
      <c r="G63" s="229"/>
      <c r="H63" s="222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2.75">
      <c r="A64" s="222"/>
      <c r="B64" s="225"/>
      <c r="C64" s="225"/>
      <c r="D64" s="225"/>
      <c r="E64" s="227"/>
      <c r="F64" s="227"/>
      <c r="G64" s="222"/>
      <c r="H64" s="222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2.75">
      <c r="A65" s="222"/>
      <c r="B65" s="226"/>
      <c r="C65" s="226"/>
      <c r="D65" s="226"/>
      <c r="E65" s="227"/>
      <c r="F65" s="227"/>
      <c r="G65" s="222"/>
      <c r="H65" s="222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2.75">
      <c r="A66" s="222"/>
      <c r="B66" s="225"/>
      <c r="C66" s="225"/>
      <c r="D66" s="225"/>
      <c r="E66" s="227"/>
      <c r="F66" s="228"/>
      <c r="G66" s="229"/>
      <c r="H66" s="222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2.75">
      <c r="A67" s="222"/>
      <c r="B67" s="226"/>
      <c r="C67" s="226"/>
      <c r="D67" s="226"/>
      <c r="E67" s="227"/>
      <c r="F67" s="227"/>
      <c r="G67" s="229"/>
      <c r="H67" s="222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2.75">
      <c r="A68" s="222"/>
      <c r="B68" s="225"/>
      <c r="C68" s="225"/>
      <c r="D68" s="225"/>
      <c r="E68" s="227"/>
      <c r="F68" s="227"/>
      <c r="G68" s="222"/>
      <c r="H68" s="222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2.75">
      <c r="A69" s="222"/>
      <c r="B69" s="226"/>
      <c r="C69" s="226"/>
      <c r="D69" s="226"/>
      <c r="E69" s="227"/>
      <c r="F69" s="227"/>
      <c r="G69" s="222"/>
      <c r="H69" s="222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30" customHeight="1">
      <c r="A70" s="9"/>
      <c r="B70" s="9"/>
      <c r="C70" s="9"/>
      <c r="D70" s="9"/>
      <c r="E70" s="9"/>
      <c r="F70" s="9"/>
      <c r="G70" s="9"/>
      <c r="H70" s="9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24" customHeight="1">
      <c r="A71" s="19"/>
      <c r="B71" s="19"/>
      <c r="C71" s="9"/>
      <c r="D71" s="9"/>
      <c r="E71" s="9"/>
      <c r="F71" s="9"/>
      <c r="G71" s="9"/>
      <c r="H71" s="9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2.75">
      <c r="A72" s="222"/>
      <c r="B72" s="222"/>
      <c r="C72" s="222"/>
      <c r="D72" s="222"/>
      <c r="E72" s="222"/>
      <c r="F72" s="222"/>
      <c r="G72" s="222"/>
      <c r="H72" s="222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2.75">
      <c r="A73" s="222"/>
      <c r="B73" s="222"/>
      <c r="C73" s="222"/>
      <c r="D73" s="222"/>
      <c r="E73" s="222"/>
      <c r="F73" s="222"/>
      <c r="G73" s="222"/>
      <c r="H73" s="222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2.75" customHeight="1">
      <c r="A74" s="222"/>
      <c r="B74" s="225"/>
      <c r="C74" s="225"/>
      <c r="D74" s="225"/>
      <c r="E74" s="227"/>
      <c r="F74" s="228"/>
      <c r="G74" s="229"/>
      <c r="H74" s="222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2.75">
      <c r="A75" s="222"/>
      <c r="B75" s="226"/>
      <c r="C75" s="226"/>
      <c r="D75" s="226"/>
      <c r="E75" s="227"/>
      <c r="F75" s="227"/>
      <c r="G75" s="229"/>
      <c r="H75" s="222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2.75">
      <c r="A76" s="222"/>
      <c r="B76" s="225"/>
      <c r="C76" s="225"/>
      <c r="D76" s="225"/>
      <c r="E76" s="227"/>
      <c r="F76" s="227"/>
      <c r="G76" s="222"/>
      <c r="H76" s="222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2.75">
      <c r="A77" s="222"/>
      <c r="B77" s="226"/>
      <c r="C77" s="226"/>
      <c r="D77" s="226"/>
      <c r="E77" s="227"/>
      <c r="F77" s="227"/>
      <c r="G77" s="222"/>
      <c r="H77" s="222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2.75">
      <c r="A78" s="222"/>
      <c r="B78" s="225"/>
      <c r="C78" s="225"/>
      <c r="D78" s="225"/>
      <c r="E78" s="227"/>
      <c r="F78" s="228"/>
      <c r="G78" s="229"/>
      <c r="H78" s="222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2.75">
      <c r="A79" s="222"/>
      <c r="B79" s="226"/>
      <c r="C79" s="226"/>
      <c r="D79" s="226"/>
      <c r="E79" s="227"/>
      <c r="F79" s="227"/>
      <c r="G79" s="229"/>
      <c r="H79" s="222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2.75">
      <c r="A80" s="222"/>
      <c r="B80" s="225"/>
      <c r="C80" s="225"/>
      <c r="D80" s="225"/>
      <c r="E80" s="227"/>
      <c r="F80" s="227"/>
      <c r="G80" s="222"/>
      <c r="H80" s="222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2.75">
      <c r="A81" s="222"/>
      <c r="B81" s="226"/>
      <c r="C81" s="226"/>
      <c r="D81" s="226"/>
      <c r="E81" s="227"/>
      <c r="F81" s="227"/>
      <c r="G81" s="222"/>
      <c r="H81" s="222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2.75">
      <c r="A82" s="9"/>
      <c r="B82" s="9"/>
      <c r="C82" s="9"/>
      <c r="D82" s="9"/>
      <c r="E82" s="9"/>
      <c r="F82" s="9"/>
      <c r="G82" s="9"/>
      <c r="H82" s="9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2.75">
      <c r="A83" s="9"/>
      <c r="B83" s="9"/>
      <c r="C83" s="9"/>
      <c r="D83" s="9"/>
      <c r="E83" s="9"/>
      <c r="F83" s="9"/>
      <c r="G83" s="9"/>
      <c r="H83" s="9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2.75">
      <c r="A84" s="9"/>
      <c r="B84" s="9"/>
      <c r="C84" s="9"/>
      <c r="D84" s="9"/>
      <c r="E84" s="9"/>
      <c r="F84" s="9"/>
      <c r="G84" s="9"/>
      <c r="H84" s="9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2.75">
      <c r="A85" s="9"/>
      <c r="B85" s="9"/>
      <c r="C85" s="9"/>
      <c r="D85" s="9"/>
      <c r="E85" s="9"/>
      <c r="F85" s="9"/>
      <c r="G85" s="9"/>
      <c r="H85" s="9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17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7"/>
      <c r="L86" s="7"/>
      <c r="M86" s="7"/>
      <c r="N86" s="7"/>
      <c r="O86" s="7"/>
      <c r="P86" s="7"/>
      <c r="Q86" s="7"/>
    </row>
    <row r="87" spans="1:17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7"/>
      <c r="L87" s="7"/>
      <c r="M87" s="7"/>
      <c r="N87" s="7"/>
      <c r="O87" s="7"/>
      <c r="P87" s="7"/>
      <c r="Q87" s="7"/>
    </row>
    <row r="88" spans="1:17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7"/>
      <c r="L88" s="7"/>
      <c r="M88" s="7"/>
      <c r="N88" s="7"/>
      <c r="O88" s="7"/>
      <c r="P88" s="7"/>
      <c r="Q88" s="7"/>
    </row>
    <row r="89" spans="1:17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7"/>
      <c r="L89" s="7"/>
      <c r="M89" s="7"/>
      <c r="N89" s="7"/>
      <c r="O89" s="7"/>
      <c r="P89" s="7"/>
      <c r="Q89" s="7"/>
    </row>
    <row r="90" spans="1:17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</sheetData>
  <sheetProtection/>
  <mergeCells count="242">
    <mergeCell ref="E47:E48"/>
    <mergeCell ref="F47:F48"/>
    <mergeCell ref="G47:G48"/>
    <mergeCell ref="H47:H48"/>
    <mergeCell ref="A47:A48"/>
    <mergeCell ref="B47:B48"/>
    <mergeCell ref="C47:C48"/>
    <mergeCell ref="D47:D48"/>
    <mergeCell ref="E45:E46"/>
    <mergeCell ref="F45:F46"/>
    <mergeCell ref="G45:G46"/>
    <mergeCell ref="H45:H46"/>
    <mergeCell ref="A45:A46"/>
    <mergeCell ref="B45:B46"/>
    <mergeCell ref="C45:C46"/>
    <mergeCell ref="D45:D46"/>
    <mergeCell ref="E43:E44"/>
    <mergeCell ref="F43:F44"/>
    <mergeCell ref="G43:G44"/>
    <mergeCell ref="H43:H44"/>
    <mergeCell ref="A43:A44"/>
    <mergeCell ref="B43:B44"/>
    <mergeCell ref="C43:C44"/>
    <mergeCell ref="D43:D44"/>
    <mergeCell ref="E40:E41"/>
    <mergeCell ref="F40:F41"/>
    <mergeCell ref="G40:G41"/>
    <mergeCell ref="H40:H41"/>
    <mergeCell ref="A40:A41"/>
    <mergeCell ref="B40:B41"/>
    <mergeCell ref="C40:C41"/>
    <mergeCell ref="D40:D41"/>
    <mergeCell ref="E38:E39"/>
    <mergeCell ref="F38:F39"/>
    <mergeCell ref="G38:G39"/>
    <mergeCell ref="H38:H39"/>
    <mergeCell ref="A38:A39"/>
    <mergeCell ref="B38:B39"/>
    <mergeCell ref="C38:C39"/>
    <mergeCell ref="D38:D39"/>
    <mergeCell ref="E36:E37"/>
    <mergeCell ref="F36:F37"/>
    <mergeCell ref="G36:G37"/>
    <mergeCell ref="H36:H37"/>
    <mergeCell ref="A36:A37"/>
    <mergeCell ref="B36:B37"/>
    <mergeCell ref="C36:C37"/>
    <mergeCell ref="D36:D37"/>
    <mergeCell ref="E33:E34"/>
    <mergeCell ref="F33:F34"/>
    <mergeCell ref="G33:G34"/>
    <mergeCell ref="H33:H34"/>
    <mergeCell ref="A33:A34"/>
    <mergeCell ref="B33:B34"/>
    <mergeCell ref="C33:C34"/>
    <mergeCell ref="D33:D34"/>
    <mergeCell ref="E31:E32"/>
    <mergeCell ref="F31:F32"/>
    <mergeCell ref="G31:G32"/>
    <mergeCell ref="H31:H32"/>
    <mergeCell ref="A31:A32"/>
    <mergeCell ref="B31:B32"/>
    <mergeCell ref="C31:C32"/>
    <mergeCell ref="D31:D32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23:E24"/>
    <mergeCell ref="F23:F24"/>
    <mergeCell ref="G23:G24"/>
    <mergeCell ref="H23:H24"/>
    <mergeCell ref="A23:A24"/>
    <mergeCell ref="B23:B24"/>
    <mergeCell ref="C23:C24"/>
    <mergeCell ref="D23:D24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6:E17"/>
    <mergeCell ref="F16:F17"/>
    <mergeCell ref="G16:G17"/>
    <mergeCell ref="H16:H17"/>
    <mergeCell ref="A16:A17"/>
    <mergeCell ref="B16:B17"/>
    <mergeCell ref="C16:C17"/>
    <mergeCell ref="D16:D17"/>
    <mergeCell ref="E14:E15"/>
    <mergeCell ref="F14:F15"/>
    <mergeCell ref="G14:G15"/>
    <mergeCell ref="H14:H15"/>
    <mergeCell ref="A14:A15"/>
    <mergeCell ref="B14:B15"/>
    <mergeCell ref="C14:C15"/>
    <mergeCell ref="D14:D15"/>
    <mergeCell ref="E12:E13"/>
    <mergeCell ref="F12:F13"/>
    <mergeCell ref="G12:G13"/>
    <mergeCell ref="H12:H13"/>
    <mergeCell ref="A12:A13"/>
    <mergeCell ref="B12:B13"/>
    <mergeCell ref="C12:C13"/>
    <mergeCell ref="D12:D13"/>
    <mergeCell ref="A1:H1"/>
    <mergeCell ref="A9:A10"/>
    <mergeCell ref="B9:B10"/>
    <mergeCell ref="C9:C10"/>
    <mergeCell ref="D9:D10"/>
    <mergeCell ref="E9:E10"/>
    <mergeCell ref="F9:F10"/>
    <mergeCell ref="G9:G10"/>
    <mergeCell ref="H9:H10"/>
    <mergeCell ref="E7:E8"/>
    <mergeCell ref="F7:F8"/>
    <mergeCell ref="G7:G8"/>
    <mergeCell ref="H7:H8"/>
    <mergeCell ref="E5:E6"/>
    <mergeCell ref="F5:F6"/>
    <mergeCell ref="G5:G6"/>
    <mergeCell ref="H5:H6"/>
    <mergeCell ref="E3:E4"/>
    <mergeCell ref="F3:F4"/>
    <mergeCell ref="G3:G4"/>
    <mergeCell ref="H3:H4"/>
    <mergeCell ref="A7:A8"/>
    <mergeCell ref="B7:B8"/>
    <mergeCell ref="C7:C8"/>
    <mergeCell ref="D3:D4"/>
    <mergeCell ref="D5:D6"/>
    <mergeCell ref="D7:D8"/>
    <mergeCell ref="A3:A4"/>
    <mergeCell ref="B3:B4"/>
    <mergeCell ref="C3:C4"/>
    <mergeCell ref="A5:A6"/>
    <mergeCell ref="B5:B6"/>
    <mergeCell ref="C5:C6"/>
    <mergeCell ref="A58:H58"/>
    <mergeCell ref="A60:A61"/>
    <mergeCell ref="B60:B61"/>
    <mergeCell ref="C60:C61"/>
    <mergeCell ref="D60:D61"/>
    <mergeCell ref="E60:E61"/>
    <mergeCell ref="F60:F61"/>
    <mergeCell ref="G60:G61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A64:A65"/>
    <mergeCell ref="B64:B65"/>
    <mergeCell ref="C64:C65"/>
    <mergeCell ref="D64:D65"/>
    <mergeCell ref="E64:E65"/>
    <mergeCell ref="F64:F65"/>
    <mergeCell ref="G64:G65"/>
    <mergeCell ref="H64:H65"/>
    <mergeCell ref="A66:A67"/>
    <mergeCell ref="B66:B67"/>
    <mergeCell ref="C66:C67"/>
    <mergeCell ref="D66:D67"/>
    <mergeCell ref="E66:E67"/>
    <mergeCell ref="F66:F67"/>
    <mergeCell ref="G66:G67"/>
    <mergeCell ref="H66:H67"/>
    <mergeCell ref="A68:A69"/>
    <mergeCell ref="B68:B69"/>
    <mergeCell ref="C68:C69"/>
    <mergeCell ref="D68:D69"/>
    <mergeCell ref="E68:E69"/>
    <mergeCell ref="F68:F69"/>
    <mergeCell ref="G68:G69"/>
    <mergeCell ref="H68:H69"/>
    <mergeCell ref="A72:A73"/>
    <mergeCell ref="B72:B73"/>
    <mergeCell ref="C72:C73"/>
    <mergeCell ref="D72:D73"/>
    <mergeCell ref="E72:E73"/>
    <mergeCell ref="F72:F73"/>
    <mergeCell ref="G72:G73"/>
    <mergeCell ref="H72:H73"/>
    <mergeCell ref="A74:A75"/>
    <mergeCell ref="B74:B75"/>
    <mergeCell ref="C74:C75"/>
    <mergeCell ref="D74:D75"/>
    <mergeCell ref="E74:E75"/>
    <mergeCell ref="F74:F75"/>
    <mergeCell ref="G74:G75"/>
    <mergeCell ref="H74:H75"/>
    <mergeCell ref="A76:A77"/>
    <mergeCell ref="B76:B77"/>
    <mergeCell ref="C76:C77"/>
    <mergeCell ref="D76:D77"/>
    <mergeCell ref="E76:E77"/>
    <mergeCell ref="F76:F77"/>
    <mergeCell ref="G76:G77"/>
    <mergeCell ref="H76:H77"/>
    <mergeCell ref="A78:A79"/>
    <mergeCell ref="B78:B79"/>
    <mergeCell ref="C78:C79"/>
    <mergeCell ref="D78:D79"/>
    <mergeCell ref="E78:E79"/>
    <mergeCell ref="F78:F79"/>
    <mergeCell ref="G78:G79"/>
    <mergeCell ref="H78:H79"/>
    <mergeCell ref="G80:G81"/>
    <mergeCell ref="H80:H81"/>
    <mergeCell ref="A80:A81"/>
    <mergeCell ref="B80:B81"/>
    <mergeCell ref="C80:C81"/>
    <mergeCell ref="D80:D81"/>
    <mergeCell ref="E80:E81"/>
    <mergeCell ref="F80:F8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Valued Acer Customer</cp:lastModifiedBy>
  <cp:lastPrinted>2011-12-03T07:11:35Z</cp:lastPrinted>
  <dcterms:created xsi:type="dcterms:W3CDTF">1996-10-08T23:32:33Z</dcterms:created>
  <dcterms:modified xsi:type="dcterms:W3CDTF">2011-12-03T07:12:00Z</dcterms:modified>
  <cp:category/>
  <cp:version/>
  <cp:contentType/>
  <cp:contentStatus/>
</cp:coreProperties>
</file>