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<sst xmlns="http://schemas.openxmlformats.org/spreadsheetml/2006/main" count="285" uniqueCount="125">
  <si>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</si>
  <si>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</si>
  <si>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</si>
  <si>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</si>
  <si>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</si>
  <si>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</si>
  <si>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</si>
  <si>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</si>
  <si>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</si>
  <si>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</si>
  <si>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</si>
  <si>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</si>
  <si>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</si>
  <si>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</si>
  <si>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</si>
  <si>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</si>
  <si>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</si>
  <si>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</si>
  <si>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</si>
  <si>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</si>
  <si>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</si>
  <si>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</si>
  <si>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</si>
  <si>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</si>
  <si>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</si>
  <si>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</si>
  <si>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</si>
  <si>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</si>
  <si>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</si>
  <si>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</si>
  <si>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</si>
  <si>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</si>
  <si>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</si>
  <si>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</si>
  <si>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</si>
  <si>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</si>
  <si>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</si>
  <si>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</si>
  <si>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</si>
  <si>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</si>
  <si>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</si>
  <si>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</si>
  <si>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</si>
  <si>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</si>
  <si>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</si>
  <si>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</si>
  <si>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</si>
  <si>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</si>
  <si>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</si>
  <si>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</si>
  <si>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</si>
  <si>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</si>
  <si>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</si>
  <si>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</si>
  <si>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</si>
  <si>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</si>
  <si>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</si>
  <si>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</si>
  <si>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</si>
  <si>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</si>
  <si>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</si>
  <si>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Гасперт Владимир Сергеевич</t>
  </si>
  <si>
    <t>28.10.1994 кмс</t>
  </si>
  <si>
    <t>Свердловская область</t>
  </si>
  <si>
    <t>Стенников В.Г. Мельников А.Н.</t>
  </si>
  <si>
    <t>Седлов Александр Павлович</t>
  </si>
  <si>
    <t>18.04.1994 кмс</t>
  </si>
  <si>
    <t>Пивоваров А.Л.</t>
  </si>
  <si>
    <t>Мурашкин Эдуард Александрович</t>
  </si>
  <si>
    <t>26.08.1996 кмс</t>
  </si>
  <si>
    <t>Башкортостан</t>
  </si>
  <si>
    <t>Нагаев Р.Ш.</t>
  </si>
  <si>
    <t>Гизатуллин Айрат Олегович</t>
  </si>
  <si>
    <t>26.04.1994 кмс</t>
  </si>
  <si>
    <t>Зубков Ю.В.</t>
  </si>
  <si>
    <t>Мухин Николай Алексеевич</t>
  </si>
  <si>
    <t>19.08.1995 кмс</t>
  </si>
  <si>
    <t>Омская область</t>
  </si>
  <si>
    <t>Горбунов А.В. Бобровский В.А.</t>
  </si>
  <si>
    <t>Вяткин Сергей Сергеевич</t>
  </si>
  <si>
    <t>30.04.1993 мс</t>
  </si>
  <si>
    <t>Кондаков А.М.Горбунов А.В.</t>
  </si>
  <si>
    <t>Немыткин Никита Валерьевич</t>
  </si>
  <si>
    <t>27.03.1994 кмс</t>
  </si>
  <si>
    <t>Горбунов А.В. Манаков С.А.</t>
  </si>
  <si>
    <t>Погосян Тарон Аветикович</t>
  </si>
  <si>
    <t>08.07.1993 кмс</t>
  </si>
  <si>
    <t>Челябинская область</t>
  </si>
  <si>
    <t>Питунин А.Г.</t>
  </si>
  <si>
    <t>Погосян Тигран Аветикович</t>
  </si>
  <si>
    <t>В.к.    52    кг.</t>
  </si>
  <si>
    <t xml:space="preserve"> </t>
  </si>
  <si>
    <t>Самборский С.В. Двоеглазов П.В.</t>
  </si>
  <si>
    <t>Тульская область</t>
  </si>
  <si>
    <t>14.02.1990 мс</t>
  </si>
  <si>
    <t>Савин Андрей Сергеевич</t>
  </si>
  <si>
    <t>Яграшев Айбас Аржанович</t>
  </si>
  <si>
    <t>15.05.1993 мс</t>
  </si>
  <si>
    <t>Республика Алтай</t>
  </si>
  <si>
    <t>Яйтаков А.М.</t>
  </si>
  <si>
    <t>Поликарпов Георгий Владимирович</t>
  </si>
  <si>
    <t>16.11.1995 кмс</t>
  </si>
  <si>
    <t>ХМАО</t>
  </si>
  <si>
    <t>Соколов Т.В. Горшков И.В.</t>
  </si>
  <si>
    <t>2.5</t>
  </si>
  <si>
    <t>х</t>
  </si>
  <si>
    <t>120</t>
  </si>
  <si>
    <t>245</t>
  </si>
  <si>
    <t>450</t>
  </si>
  <si>
    <t>332</t>
  </si>
  <si>
    <t>043</t>
  </si>
  <si>
    <t>437</t>
  </si>
  <si>
    <t>256</t>
  </si>
  <si>
    <t>440</t>
  </si>
  <si>
    <t>6,5</t>
  </si>
  <si>
    <t>св</t>
  </si>
  <si>
    <t>9-11</t>
  </si>
  <si>
    <t>6-7</t>
  </si>
  <si>
    <t>2,5</t>
  </si>
  <si>
    <t>4кр</t>
  </si>
  <si>
    <t>II</t>
  </si>
  <si>
    <t>!</t>
  </si>
  <si>
    <t>I</t>
  </si>
  <si>
    <t>пф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</si>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</sst>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5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" fillId="0" borderId="0" xfId="42" applyAlignment="1" applyProtection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30" fillId="0" borderId="3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5" fillId="33" borderId="40" xfId="42" applyFont="1" applyFill="1" applyBorder="1" applyAlignment="1" applyProtection="1">
      <alignment horizontal="center" vertical="center" wrapText="1"/>
      <protection/>
    </xf>
    <xf numFmtId="0" fontId="25" fillId="33" borderId="41" xfId="42" applyFont="1" applyFill="1" applyBorder="1" applyAlignment="1" applyProtection="1">
      <alignment horizontal="center" vertical="center" wrapText="1"/>
      <protection/>
    </xf>
    <xf numFmtId="0" fontId="25" fillId="33" borderId="42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40" xfId="42" applyFont="1" applyFill="1" applyBorder="1" applyAlignment="1" applyProtection="1">
      <alignment horizontal="center" vertical="center"/>
      <protection/>
    </xf>
    <xf numFmtId="0" fontId="28" fillId="34" borderId="41" xfId="42" applyFont="1" applyFill="1" applyBorder="1" applyAlignment="1" applyProtection="1">
      <alignment horizontal="center" vertical="center"/>
      <protection/>
    </xf>
    <xf numFmtId="0" fontId="28" fillId="34" borderId="42" xfId="42" applyFont="1" applyFill="1" applyBorder="1" applyAlignment="1" applyProtection="1">
      <alignment horizontal="center" vertical="center"/>
      <protection/>
    </xf>
    <xf numFmtId="0" fontId="29" fillId="35" borderId="43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center" vertical="center"/>
    </xf>
    <xf numFmtId="0" fontId="29" fillId="35" borderId="45" xfId="0" applyFont="1" applyFill="1" applyBorder="1" applyAlignment="1">
      <alignment horizontal="center" vertical="center"/>
    </xf>
    <xf numFmtId="0" fontId="29" fillId="36" borderId="43" xfId="0" applyFont="1" applyFill="1" applyBorder="1" applyAlignment="1">
      <alignment horizontal="center" vertical="center"/>
    </xf>
    <xf numFmtId="0" fontId="29" fillId="36" borderId="44" xfId="0" applyFont="1" applyFill="1" applyBorder="1" applyAlignment="1">
      <alignment horizontal="center" vertical="center"/>
    </xf>
    <xf numFmtId="0" fontId="29" fillId="36" borderId="45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9" fillId="34" borderId="43" xfId="0" applyFont="1" applyFill="1" applyBorder="1" applyAlignment="1">
      <alignment horizontal="center" vertical="center"/>
    </xf>
    <xf numFmtId="0" fontId="29" fillId="34" borderId="44" xfId="0" applyFont="1" applyFill="1" applyBorder="1" applyAlignment="1">
      <alignment horizontal="center" vertical="center"/>
    </xf>
    <xf numFmtId="0" fontId="29" fillId="34" borderId="45" xfId="0" applyFont="1" applyFill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0" fillId="0" borderId="54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0" fillId="0" borderId="56" xfId="42" applyNumberFormat="1" applyFont="1" applyFill="1" applyBorder="1" applyAlignment="1" applyProtection="1">
      <alignment horizontal="left"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54" xfId="42" applyNumberFormat="1" applyFont="1" applyFill="1" applyBorder="1" applyAlignment="1" applyProtection="1">
      <alignment horizontal="center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67" xfId="42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49" fontId="11" fillId="0" borderId="68" xfId="0" applyNumberFormat="1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5" borderId="68" xfId="0" applyFont="1" applyFill="1" applyBorder="1" applyAlignment="1">
      <alignment horizontal="center" vertical="center" textRotation="90" wrapText="1"/>
    </xf>
    <xf numFmtId="0" fontId="23" fillId="35" borderId="7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9" xfId="0" applyFont="1" applyFill="1" applyBorder="1" applyAlignment="1">
      <alignment horizontal="center" vertical="center" wrapText="1"/>
    </xf>
    <xf numFmtId="0" fontId="13" fillId="37" borderId="80" xfId="0" applyFont="1" applyFill="1" applyBorder="1" applyAlignment="1">
      <alignment horizontal="center" vertical="center" wrapText="1"/>
    </xf>
    <xf numFmtId="0" fontId="13" fillId="37" borderId="81" xfId="0" applyFont="1" applyFill="1" applyBorder="1" applyAlignment="1">
      <alignment horizontal="center" vertical="center" wrapText="1"/>
    </xf>
    <xf numFmtId="0" fontId="13" fillId="37" borderId="82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40" xfId="42" applyFont="1" applyBorder="1" applyAlignment="1" applyProtection="1">
      <alignment horizontal="center" vertical="center"/>
      <protection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37" xfId="42" applyBorder="1" applyAlignment="1" applyProtection="1">
      <alignment horizontal="center" vertical="center" wrapText="1"/>
      <protection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1" fillId="0" borderId="40" xfId="42" applyNumberFormat="1" applyFill="1" applyBorder="1" applyAlignment="1" applyProtection="1">
      <alignment horizontal="center" vertical="center" wrapText="1"/>
      <protection/>
    </xf>
    <xf numFmtId="0" fontId="20" fillId="0" borderId="41" xfId="42" applyNumberFormat="1" applyFont="1" applyFill="1" applyBorder="1" applyAlignment="1" applyProtection="1">
      <alignment horizontal="center" vertical="center" wrapText="1"/>
      <protection/>
    </xf>
    <xf numFmtId="0" fontId="20" fillId="0" borderId="42" xfId="42" applyNumberFormat="1" applyFont="1" applyFill="1" applyBorder="1" applyAlignment="1" applyProtection="1">
      <alignment horizontal="center" vertical="center" wrapText="1"/>
      <protection/>
    </xf>
    <xf numFmtId="0" fontId="22" fillId="0" borderId="68" xfId="0" applyFont="1" applyBorder="1" applyAlignment="1">
      <alignment horizontal="center" vertical="center" textRotation="90" wrapText="1"/>
    </xf>
    <xf numFmtId="0" fontId="22" fillId="0" borderId="78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14" fontId="2" fillId="0" borderId="48" xfId="0" applyNumberFormat="1" applyFont="1" applyBorder="1" applyAlignment="1">
      <alignment horizontal="center" vertical="center" wrapText="1"/>
    </xf>
    <xf numFmtId="49" fontId="0" fillId="0" borderId="89" xfId="0" applyNumberForma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5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48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91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0" xfId="42" applyNumberFormat="1" applyFont="1" applyFill="1" applyBorder="1" applyAlignment="1" applyProtection="1">
      <alignment horizontal="center" vertical="center" wrapText="1"/>
      <protection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5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49" fontId="6" fillId="0" borderId="58" xfId="0" applyNumberFormat="1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48" xfId="42" applyFont="1" applyFill="1" applyBorder="1" applyAlignment="1" applyProtection="1">
      <alignment horizontal="left" vertical="center" wrapText="1"/>
      <protection/>
    </xf>
    <xf numFmtId="0" fontId="5" fillId="0" borderId="48" xfId="0" applyFont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762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посвященный ветеранам боевых действий, имени А Сибирева по борьбе самбо</v>
          </cell>
        </row>
        <row r="3">
          <cell r="A3" t="str">
            <v>27-29 сентября 2013г. г. Челябинск</v>
          </cell>
        </row>
        <row r="6">
          <cell r="A6" t="str">
            <v>Гл. судья, судья МК</v>
          </cell>
          <cell r="G6" t="str">
            <v>Перминов О.Р.</v>
          </cell>
        </row>
        <row r="7">
          <cell r="G7" t="str">
            <v>Нижний Тагил</v>
          </cell>
        </row>
        <row r="8">
          <cell r="A8" t="str">
            <v>Гл. секретарь, судья РК</v>
          </cell>
          <cell r="G8" t="str">
            <v>Сапунов Д.П.</v>
          </cell>
        </row>
        <row r="9">
          <cell r="G9" t="str">
            <v>Качканар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4" t="str">
        <f>HYPERLINK('[2]реквизиты'!$A$2)</f>
        <v>Наименование соревнования</v>
      </c>
      <c r="B1" s="105"/>
      <c r="C1" s="105"/>
      <c r="D1" s="105"/>
      <c r="E1" s="105"/>
      <c r="F1" s="105"/>
      <c r="G1" s="105"/>
      <c r="H1" s="106"/>
    </row>
    <row r="2" spans="1:8" ht="17.25" customHeight="1">
      <c r="A2" s="107" t="str">
        <f>HYPERLINK('[2]реквизиты'!$A$3)</f>
        <v>дата и место проведения</v>
      </c>
      <c r="B2" s="107"/>
      <c r="C2" s="107"/>
      <c r="D2" s="107"/>
      <c r="E2" s="107"/>
      <c r="F2" s="107"/>
      <c r="G2" s="107"/>
      <c r="H2" s="107"/>
    </row>
    <row r="3" spans="1:8" ht="18.75" thickBot="1">
      <c r="A3" s="108" t="s">
        <v>55</v>
      </c>
      <c r="B3" s="108"/>
      <c r="C3" s="108"/>
      <c r="D3" s="108"/>
      <c r="E3" s="108"/>
      <c r="F3" s="108"/>
      <c r="G3" s="108"/>
      <c r="H3" s="108"/>
    </row>
    <row r="4" spans="2:8" ht="18.75" thickBot="1">
      <c r="B4" s="58"/>
      <c r="C4" s="59"/>
      <c r="D4" s="109" t="str">
        <f>HYPERLINK('[3]пр.взв.'!F3)</f>
        <v>в.к.   кг</v>
      </c>
      <c r="E4" s="110"/>
      <c r="F4" s="111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112" t="s">
        <v>56</v>
      </c>
      <c r="B6" s="97" t="e">
        <f>VLOOKUP(J6,'пр.взв'!B7:G50,2,FALSE)</f>
        <v>#N/A</v>
      </c>
      <c r="C6" s="97"/>
      <c r="D6" s="97"/>
      <c r="E6" s="97"/>
      <c r="F6" s="97"/>
      <c r="G6" s="97"/>
      <c r="H6" s="103" t="e">
        <f>VLOOKUP(J6,'пр.взв'!B7:G50,2,FALSE)</f>
        <v>#N/A</v>
      </c>
      <c r="I6" s="59"/>
      <c r="J6" s="60">
        <v>0</v>
      </c>
    </row>
    <row r="7" spans="1:10" ht="18">
      <c r="A7" s="113"/>
      <c r="B7" s="98"/>
      <c r="C7" s="98"/>
      <c r="D7" s="98"/>
      <c r="E7" s="98"/>
      <c r="F7" s="98"/>
      <c r="G7" s="98"/>
      <c r="H7" s="100"/>
      <c r="I7" s="59"/>
      <c r="J7" s="60"/>
    </row>
    <row r="8" spans="1:10" ht="18">
      <c r="A8" s="113"/>
      <c r="B8" s="99" t="e">
        <f>VLOOKUP(J6,'пр.взв'!B7:G50,2,FALSE)</f>
        <v>#N/A</v>
      </c>
      <c r="C8" s="99"/>
      <c r="D8" s="99"/>
      <c r="E8" s="99"/>
      <c r="F8" s="99"/>
      <c r="G8" s="99"/>
      <c r="H8" s="100"/>
      <c r="I8" s="59"/>
      <c r="J8" s="60"/>
    </row>
    <row r="9" spans="1:10" ht="18.75" thickBot="1">
      <c r="A9" s="114"/>
      <c r="B9" s="101"/>
      <c r="C9" s="101"/>
      <c r="D9" s="101"/>
      <c r="E9" s="101"/>
      <c r="F9" s="101"/>
      <c r="G9" s="101"/>
      <c r="H9" s="102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121" t="s">
        <v>57</v>
      </c>
      <c r="B11" s="97" t="e">
        <f>VLOOKUP(J11,'пр.взв'!B2:G55,2,FALSE)</f>
        <v>#N/A</v>
      </c>
      <c r="C11" s="97"/>
      <c r="D11" s="97"/>
      <c r="E11" s="97"/>
      <c r="F11" s="97"/>
      <c r="G11" s="97"/>
      <c r="H11" s="103" t="e">
        <f>VLOOKUP(J11,'пр.взв'!B2:G55,2,FALSE)</f>
        <v>#N/A</v>
      </c>
      <c r="I11" s="59"/>
      <c r="J11" s="60">
        <v>0</v>
      </c>
    </row>
    <row r="12" spans="1:10" ht="18" customHeight="1">
      <c r="A12" s="122"/>
      <c r="B12" s="98"/>
      <c r="C12" s="98"/>
      <c r="D12" s="98"/>
      <c r="E12" s="98"/>
      <c r="F12" s="98"/>
      <c r="G12" s="98"/>
      <c r="H12" s="100"/>
      <c r="I12" s="59"/>
      <c r="J12" s="60"/>
    </row>
    <row r="13" spans="1:10" ht="18">
      <c r="A13" s="122"/>
      <c r="B13" s="99" t="e">
        <f>VLOOKUP(J11,'пр.взв'!B2:G55,2,FALSE)</f>
        <v>#N/A</v>
      </c>
      <c r="C13" s="99"/>
      <c r="D13" s="99"/>
      <c r="E13" s="99"/>
      <c r="F13" s="99"/>
      <c r="G13" s="99"/>
      <c r="H13" s="100"/>
      <c r="I13" s="59"/>
      <c r="J13" s="60"/>
    </row>
    <row r="14" spans="1:10" ht="18.75" thickBot="1">
      <c r="A14" s="123"/>
      <c r="B14" s="101"/>
      <c r="C14" s="101"/>
      <c r="D14" s="101"/>
      <c r="E14" s="101"/>
      <c r="F14" s="101"/>
      <c r="G14" s="101"/>
      <c r="H14" s="102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115" t="s">
        <v>58</v>
      </c>
      <c r="B16" s="97" t="e">
        <f>VLOOKUP(J16,'пр.взв'!B1:G60,2,FALSE)</f>
        <v>#N/A</v>
      </c>
      <c r="C16" s="97"/>
      <c r="D16" s="97"/>
      <c r="E16" s="97"/>
      <c r="F16" s="97"/>
      <c r="G16" s="97"/>
      <c r="H16" s="103" t="e">
        <f>VLOOKUP(J16,'пр.взв'!B1:G60,2,FALSE)</f>
        <v>#N/A</v>
      </c>
      <c r="I16" s="59"/>
      <c r="J16" s="60">
        <v>0</v>
      </c>
    </row>
    <row r="17" spans="1:10" ht="18" customHeight="1">
      <c r="A17" s="116"/>
      <c r="B17" s="98"/>
      <c r="C17" s="98"/>
      <c r="D17" s="98"/>
      <c r="E17" s="98"/>
      <c r="F17" s="98"/>
      <c r="G17" s="98"/>
      <c r="H17" s="100"/>
      <c r="I17" s="59"/>
      <c r="J17" s="60"/>
    </row>
    <row r="18" spans="1:10" ht="18">
      <c r="A18" s="116"/>
      <c r="B18" s="99" t="e">
        <f>VLOOKUP(J16,'пр.взв'!B1:G60,2,FALSE)</f>
        <v>#N/A</v>
      </c>
      <c r="C18" s="99"/>
      <c r="D18" s="99"/>
      <c r="E18" s="99"/>
      <c r="F18" s="99"/>
      <c r="G18" s="99"/>
      <c r="H18" s="100"/>
      <c r="I18" s="59"/>
      <c r="J18" s="60"/>
    </row>
    <row r="19" spans="1:10" ht="18.75" thickBot="1">
      <c r="A19" s="117"/>
      <c r="B19" s="101"/>
      <c r="C19" s="101"/>
      <c r="D19" s="101"/>
      <c r="E19" s="101"/>
      <c r="F19" s="101"/>
      <c r="G19" s="101"/>
      <c r="H19" s="102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115" t="s">
        <v>58</v>
      </c>
      <c r="B21" s="97" t="e">
        <f>VLOOKUP(J21,'пр.взв'!B2:G65,2,FALSE)</f>
        <v>#N/A</v>
      </c>
      <c r="C21" s="97"/>
      <c r="D21" s="97"/>
      <c r="E21" s="97"/>
      <c r="F21" s="97"/>
      <c r="G21" s="97"/>
      <c r="H21" s="103" t="e">
        <f>VLOOKUP(J21,'пр.взв'!B2:G65,2,FALSE)</f>
        <v>#N/A</v>
      </c>
      <c r="I21" s="59"/>
      <c r="J21" s="60">
        <v>0</v>
      </c>
    </row>
    <row r="22" spans="1:10" ht="18" customHeight="1">
      <c r="A22" s="116"/>
      <c r="B22" s="98"/>
      <c r="C22" s="98"/>
      <c r="D22" s="98"/>
      <c r="E22" s="98"/>
      <c r="F22" s="98"/>
      <c r="G22" s="98"/>
      <c r="H22" s="100"/>
      <c r="I22" s="59"/>
      <c r="J22" s="60"/>
    </row>
    <row r="23" spans="1:9" ht="18">
      <c r="A23" s="116"/>
      <c r="B23" s="99" t="e">
        <f>VLOOKUP(J21,'пр.взв'!B2:G65,2,FALSE)</f>
        <v>#N/A</v>
      </c>
      <c r="C23" s="99"/>
      <c r="D23" s="99"/>
      <c r="E23" s="99"/>
      <c r="F23" s="99"/>
      <c r="G23" s="99"/>
      <c r="H23" s="100"/>
      <c r="I23" s="59"/>
    </row>
    <row r="24" spans="1:9" ht="18.75" thickBot="1">
      <c r="A24" s="117"/>
      <c r="B24" s="101"/>
      <c r="C24" s="101"/>
      <c r="D24" s="101"/>
      <c r="E24" s="101"/>
      <c r="F24" s="101"/>
      <c r="G24" s="101"/>
      <c r="H24" s="102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59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118" t="e">
        <f>VLOOKUP(J28,'пр.взв'!B7:G80,6,FALSE)</f>
        <v>#N/A</v>
      </c>
      <c r="B28" s="119"/>
      <c r="C28" s="119"/>
      <c r="D28" s="119"/>
      <c r="E28" s="119"/>
      <c r="F28" s="119"/>
      <c r="G28" s="119"/>
      <c r="H28" s="103"/>
      <c r="J28">
        <v>0</v>
      </c>
    </row>
    <row r="29" spans="1:8" ht="13.5" thickBot="1">
      <c r="A29" s="120"/>
      <c r="B29" s="101"/>
      <c r="C29" s="101"/>
      <c r="D29" s="101"/>
      <c r="E29" s="101"/>
      <c r="F29" s="101"/>
      <c r="G29" s="101"/>
      <c r="H29" s="102"/>
    </row>
    <row r="32" spans="1:8" ht="18">
      <c r="A32" s="59" t="s">
        <v>60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A1:H1"/>
    <mergeCell ref="A2:H2"/>
    <mergeCell ref="A3:H3"/>
    <mergeCell ref="D4:F4"/>
    <mergeCell ref="A6:A9"/>
    <mergeCell ref="A16:A19"/>
    <mergeCell ref="H6:H7"/>
    <mergeCell ref="B6:G7"/>
    <mergeCell ref="B13:H14"/>
    <mergeCell ref="B8:H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62" t="s">
        <v>23</v>
      </c>
      <c r="C1" s="162"/>
      <c r="D1" s="162"/>
      <c r="E1" s="162"/>
      <c r="F1" s="162"/>
      <c r="G1" s="162"/>
      <c r="H1" s="162"/>
      <c r="I1" s="162"/>
      <c r="K1" s="145" t="s">
        <v>23</v>
      </c>
      <c r="L1" s="145"/>
      <c r="M1" s="145"/>
      <c r="N1" s="145"/>
      <c r="O1" s="145"/>
      <c r="P1" s="145"/>
      <c r="Q1" s="145"/>
      <c r="R1" s="145"/>
    </row>
    <row r="2" spans="1:18" ht="15" customHeight="1" thickBot="1">
      <c r="A2" s="11"/>
      <c r="B2" s="13"/>
      <c r="C2" s="13" t="s">
        <v>119</v>
      </c>
      <c r="D2" s="13"/>
      <c r="E2" s="13"/>
      <c r="F2" s="34" t="str">
        <f>HYPERLINK('пр.взв'!D4)</f>
        <v>В.к.    52    кг.</v>
      </c>
      <c r="G2" s="13"/>
      <c r="H2" s="13"/>
      <c r="I2" s="13"/>
      <c r="K2" s="1"/>
      <c r="L2" s="1" t="s">
        <v>37</v>
      </c>
      <c r="M2" s="1"/>
      <c r="N2" s="1"/>
      <c r="O2" s="34" t="str">
        <f>HYPERLINK('пр.взв'!D4)</f>
        <v>В.к.    52    кг.</v>
      </c>
      <c r="P2" s="1"/>
      <c r="Q2" s="1"/>
      <c r="R2" s="1"/>
    </row>
    <row r="3" spans="1:18" ht="12.75">
      <c r="A3" s="154"/>
      <c r="B3" s="163" t="s">
        <v>5</v>
      </c>
      <c r="C3" s="156" t="s">
        <v>2</v>
      </c>
      <c r="D3" s="158" t="s">
        <v>24</v>
      </c>
      <c r="E3" s="156" t="s">
        <v>25</v>
      </c>
      <c r="F3" s="156" t="s">
        <v>26</v>
      </c>
      <c r="G3" s="158" t="s">
        <v>27</v>
      </c>
      <c r="H3" s="156" t="s">
        <v>28</v>
      </c>
      <c r="I3" s="160" t="s">
        <v>29</v>
      </c>
      <c r="K3" s="146" t="s">
        <v>5</v>
      </c>
      <c r="L3" s="148" t="s">
        <v>2</v>
      </c>
      <c r="M3" s="150" t="s">
        <v>24</v>
      </c>
      <c r="N3" s="148" t="s">
        <v>25</v>
      </c>
      <c r="O3" s="148" t="s">
        <v>26</v>
      </c>
      <c r="P3" s="150" t="s">
        <v>27</v>
      </c>
      <c r="Q3" s="148" t="s">
        <v>28</v>
      </c>
      <c r="R3" s="143" t="s">
        <v>29</v>
      </c>
    </row>
    <row r="4" spans="1:18" ht="13.5" thickBot="1">
      <c r="A4" s="154"/>
      <c r="B4" s="164"/>
      <c r="C4" s="157"/>
      <c r="D4" s="159"/>
      <c r="E4" s="157"/>
      <c r="F4" s="157"/>
      <c r="G4" s="159"/>
      <c r="H4" s="157"/>
      <c r="I4" s="161"/>
      <c r="K4" s="147"/>
      <c r="L4" s="149"/>
      <c r="M4" s="151"/>
      <c r="N4" s="149"/>
      <c r="O4" s="149"/>
      <c r="P4" s="151"/>
      <c r="Q4" s="149"/>
      <c r="R4" s="144"/>
    </row>
    <row r="5" spans="1:18" ht="12.75">
      <c r="A5" s="154"/>
      <c r="B5" s="141">
        <v>4</v>
      </c>
      <c r="C5" s="142" t="str">
        <f>VLOOKUP(B5,'пр.взв'!B7:E50,2,FALSE)</f>
        <v>Гасперт Владимир Сергеевич</v>
      </c>
      <c r="D5" s="155" t="str">
        <f>VLOOKUP(B5,'пр.взв'!B7:F50,3,FALSE)</f>
        <v>28.10.1994 кмс</v>
      </c>
      <c r="E5" s="155" t="str">
        <f>VLOOKUP(B5,'пр.взв'!B5:G50,4,FALSE)</f>
        <v>Свердловская область</v>
      </c>
      <c r="F5" s="138"/>
      <c r="G5" s="138"/>
      <c r="H5" s="139"/>
      <c r="I5" s="140"/>
      <c r="K5" s="141"/>
      <c r="L5" s="142" t="e">
        <f>VLOOKUP(K5,'пр.взв'!B7:E50,2,FALSE)</f>
        <v>#N/A</v>
      </c>
      <c r="M5" s="142" t="e">
        <f>VLOOKUP(K5,'пр.взв'!B7:G50,3,FALSE)</f>
        <v>#N/A</v>
      </c>
      <c r="N5" s="142" t="e">
        <f>VLOOKUP(K5,'пр.взв'!B7:G50,4,FALSE)</f>
        <v>#N/A</v>
      </c>
      <c r="O5" s="138"/>
      <c r="P5" s="138"/>
      <c r="Q5" s="139"/>
      <c r="R5" s="140"/>
    </row>
    <row r="6" spans="1:18" ht="12.75">
      <c r="A6" s="154"/>
      <c r="B6" s="132"/>
      <c r="C6" s="136"/>
      <c r="D6" s="152"/>
      <c r="E6" s="152"/>
      <c r="F6" s="126"/>
      <c r="G6" s="126"/>
      <c r="H6" s="128"/>
      <c r="I6" s="130"/>
      <c r="K6" s="132"/>
      <c r="L6" s="136"/>
      <c r="M6" s="136"/>
      <c r="N6" s="136"/>
      <c r="O6" s="126"/>
      <c r="P6" s="126"/>
      <c r="Q6" s="128"/>
      <c r="R6" s="130"/>
    </row>
    <row r="7" spans="1:18" ht="12.75">
      <c r="A7" s="154"/>
      <c r="B7" s="132">
        <v>6</v>
      </c>
      <c r="C7" s="134" t="str">
        <f>VLOOKUP(B7,'пр.взв'!B7:G50,2,FALSE)</f>
        <v>Мухин Николай Алексеевич</v>
      </c>
      <c r="D7" s="152" t="str">
        <f>VLOOKUP(B7,'пр.взв'!B7:G50,3,FALSE)</f>
        <v>19.08.1995 кмс</v>
      </c>
      <c r="E7" s="152" t="str">
        <f>VLOOKUP(B7,'пр.взв'!B7:G50,4,FALSE)</f>
        <v>Омская область</v>
      </c>
      <c r="F7" s="126"/>
      <c r="G7" s="126"/>
      <c r="H7" s="128"/>
      <c r="I7" s="130"/>
      <c r="K7" s="132"/>
      <c r="L7" s="134" t="e">
        <f>VLOOKUP(K7,'пр.взв'!B7:E50,2,FALSE)</f>
        <v>#N/A</v>
      </c>
      <c r="M7" s="134" t="e">
        <f>VLOOKUP(K7,'пр.взв'!B7:G52,3,FALSE)</f>
        <v>#N/A</v>
      </c>
      <c r="N7" s="134" t="e">
        <f>VLOOKUP(K7,'пр.взв'!B7:G52,4,FALSE)</f>
        <v>#N/A</v>
      </c>
      <c r="O7" s="126"/>
      <c r="P7" s="126"/>
      <c r="Q7" s="128"/>
      <c r="R7" s="130"/>
    </row>
    <row r="8" spans="1:18" ht="13.5" thickBot="1">
      <c r="A8" s="154"/>
      <c r="B8" s="133"/>
      <c r="C8" s="135"/>
      <c r="D8" s="153"/>
      <c r="E8" s="153"/>
      <c r="F8" s="127"/>
      <c r="G8" s="127"/>
      <c r="H8" s="129"/>
      <c r="I8" s="131"/>
      <c r="K8" s="133"/>
      <c r="L8" s="136"/>
      <c r="M8" s="136"/>
      <c r="N8" s="136"/>
      <c r="O8" s="127"/>
      <c r="P8" s="127"/>
      <c r="Q8" s="129"/>
      <c r="R8" s="131"/>
    </row>
    <row r="9" spans="1:18" ht="12.75">
      <c r="A9" s="154"/>
      <c r="B9" s="141">
        <v>6</v>
      </c>
      <c r="C9" s="142" t="str">
        <f>VLOOKUP(B9,'пр.взв'!B7:E840,2,FALSE)</f>
        <v>Мухин Николай Алексеевич</v>
      </c>
      <c r="D9" s="155" t="str">
        <f>VLOOKUP(B9,'пр.взв'!B7:F53,3,FALSE)</f>
        <v>19.08.1995 кмс</v>
      </c>
      <c r="E9" s="155" t="str">
        <f>VLOOKUP(B9,'пр.взв'!B7:G53,4,FALSE)</f>
        <v>Омская область</v>
      </c>
      <c r="F9" s="138" t="s">
        <v>115</v>
      </c>
      <c r="G9" s="138"/>
      <c r="H9" s="139"/>
      <c r="I9" s="140"/>
      <c r="K9" s="141"/>
      <c r="L9" s="142" t="e">
        <f>VLOOKUP(K9,'пр.взв'!B7:E50,2,FALSE)</f>
        <v>#N/A</v>
      </c>
      <c r="M9" s="142" t="e">
        <f>VLOOKUP(K9,'пр.взв'!B7:G54,3,FALSE)</f>
        <v>#N/A</v>
      </c>
      <c r="N9" s="142" t="e">
        <f>VLOOKUP(K9,'пр.взв'!B7:G54,4,FALSE)</f>
        <v>#N/A</v>
      </c>
      <c r="O9" s="138"/>
      <c r="P9" s="138"/>
      <c r="Q9" s="139"/>
      <c r="R9" s="140"/>
    </row>
    <row r="10" spans="1:18" ht="12.75">
      <c r="A10" s="154"/>
      <c r="B10" s="132"/>
      <c r="C10" s="136"/>
      <c r="D10" s="152"/>
      <c r="E10" s="152"/>
      <c r="F10" s="126"/>
      <c r="G10" s="126"/>
      <c r="H10" s="128"/>
      <c r="I10" s="130"/>
      <c r="K10" s="132"/>
      <c r="L10" s="136"/>
      <c r="M10" s="136"/>
      <c r="N10" s="136"/>
      <c r="O10" s="126"/>
      <c r="P10" s="126"/>
      <c r="Q10" s="128"/>
      <c r="R10" s="130"/>
    </row>
    <row r="11" spans="1:18" ht="12.75">
      <c r="A11" s="154"/>
      <c r="B11" s="132"/>
      <c r="C11" s="134" t="e">
        <f>VLOOKUP(B11,'пр.взв'!B7:E50,2,FALSE)</f>
        <v>#N/A</v>
      </c>
      <c r="D11" s="152" t="e">
        <f>VLOOKUP(B11,'пр.взв'!B7:G54,3,FALSE)</f>
        <v>#N/A</v>
      </c>
      <c r="E11" s="152" t="e">
        <f>VLOOKUP(B11,'пр.взв'!B7:G54,4,FALSE)</f>
        <v>#N/A</v>
      </c>
      <c r="F11" s="126"/>
      <c r="G11" s="126"/>
      <c r="H11" s="128"/>
      <c r="I11" s="130"/>
      <c r="K11" s="132"/>
      <c r="L11" s="134" t="e">
        <f>VLOOKUP(K11,'пр.взв'!B7:E50,2,FALSE)</f>
        <v>#N/A</v>
      </c>
      <c r="M11" s="134" t="e">
        <f>VLOOKUP(K11,'пр.взв'!B7:G56,3,FALSE)</f>
        <v>#N/A</v>
      </c>
      <c r="N11" s="134" t="e">
        <f>VLOOKUP(K11,'пр.взв'!B7:G56,4,FALSE)</f>
        <v>#N/A</v>
      </c>
      <c r="O11" s="126"/>
      <c r="P11" s="126"/>
      <c r="Q11" s="128"/>
      <c r="R11" s="130"/>
    </row>
    <row r="12" spans="1:18" ht="13.5" thickBot="1">
      <c r="A12" s="154"/>
      <c r="B12" s="133"/>
      <c r="C12" s="135"/>
      <c r="D12" s="153"/>
      <c r="E12" s="153"/>
      <c r="F12" s="127"/>
      <c r="G12" s="127"/>
      <c r="H12" s="129"/>
      <c r="I12" s="131"/>
      <c r="K12" s="133"/>
      <c r="L12" s="136"/>
      <c r="M12" s="136"/>
      <c r="N12" s="136"/>
      <c r="O12" s="127"/>
      <c r="P12" s="127"/>
      <c r="Q12" s="129"/>
      <c r="R12" s="131"/>
    </row>
    <row r="13" spans="1:18" ht="12.75">
      <c r="A13" s="154"/>
      <c r="B13" s="141">
        <v>7</v>
      </c>
      <c r="C13" s="142" t="str">
        <f>VLOOKUP(B13,'пр.взв'!B7:E50,2,FALSE)</f>
        <v>Погосян Тарон Аветикович</v>
      </c>
      <c r="D13" s="155" t="str">
        <f>VLOOKUP(B13,'пр.взв'!B5:F57,3,FALSE)</f>
        <v>08.07.1993 кмс</v>
      </c>
      <c r="E13" s="155" t="str">
        <f>VLOOKUP(B13,'пр.взв'!B3:G57,4,FALSE)</f>
        <v>Челябинская область</v>
      </c>
      <c r="F13" s="138"/>
      <c r="G13" s="138"/>
      <c r="H13" s="139"/>
      <c r="I13" s="140"/>
      <c r="K13" s="141"/>
      <c r="L13" s="142" t="e">
        <f>VLOOKUP(K13,'пр.взв'!B7:E50,2,FALSE)</f>
        <v>#N/A</v>
      </c>
      <c r="M13" s="142" t="e">
        <f>VLOOKUP(K13,'пр.взв'!B5:G58,3,FALSE)</f>
        <v>#N/A</v>
      </c>
      <c r="N13" s="142" t="e">
        <f>VLOOKUP(K13,'пр.взв'!B5:G58,4,FALSE)</f>
        <v>#N/A</v>
      </c>
      <c r="O13" s="138"/>
      <c r="P13" s="138"/>
      <c r="Q13" s="139"/>
      <c r="R13" s="140"/>
    </row>
    <row r="14" spans="1:18" ht="12.75">
      <c r="A14" s="154"/>
      <c r="B14" s="132"/>
      <c r="C14" s="136"/>
      <c r="D14" s="152"/>
      <c r="E14" s="152"/>
      <c r="F14" s="126"/>
      <c r="G14" s="126"/>
      <c r="H14" s="128"/>
      <c r="I14" s="130"/>
      <c r="K14" s="132"/>
      <c r="L14" s="136"/>
      <c r="M14" s="136"/>
      <c r="N14" s="136"/>
      <c r="O14" s="126"/>
      <c r="P14" s="126"/>
      <c r="Q14" s="128"/>
      <c r="R14" s="130"/>
    </row>
    <row r="15" spans="1:18" ht="12.75">
      <c r="A15" s="154"/>
      <c r="B15" s="132">
        <v>12</v>
      </c>
      <c r="C15" s="134" t="str">
        <f>VLOOKUP(B15,'пр.взв'!B7:E50,2,FALSE)</f>
        <v>Гизатуллин Айрат Олегович</v>
      </c>
      <c r="D15" s="152" t="str">
        <f>VLOOKUP(B15,'пр.взв'!B5:G58,3,FALSE)</f>
        <v>26.04.1994 кмс</v>
      </c>
      <c r="E15" s="152" t="str">
        <f>VLOOKUP(B15,'пр.взв'!B5:G58,4,FALSE)</f>
        <v>Башкортостан</v>
      </c>
      <c r="F15" s="126"/>
      <c r="G15" s="126"/>
      <c r="H15" s="128"/>
      <c r="I15" s="130"/>
      <c r="K15" s="132"/>
      <c r="L15" s="134" t="e">
        <f>VLOOKUP(K15,'пр.взв'!B7:E50,2,FALSE)</f>
        <v>#N/A</v>
      </c>
      <c r="M15" s="134" t="e">
        <f>VLOOKUP(K15,'пр.взв'!B5:G60,3,FALSE)</f>
        <v>#N/A</v>
      </c>
      <c r="N15" s="134" t="e">
        <f>VLOOKUP(K15,'пр.взв'!B5:G60,4,FALSE)</f>
        <v>#N/A</v>
      </c>
      <c r="O15" s="126"/>
      <c r="P15" s="126"/>
      <c r="Q15" s="128"/>
      <c r="R15" s="130"/>
    </row>
    <row r="16" spans="1:18" ht="13.5" thickBot="1">
      <c r="A16" s="154"/>
      <c r="B16" s="133"/>
      <c r="C16" s="135"/>
      <c r="D16" s="153"/>
      <c r="E16" s="153"/>
      <c r="F16" s="127"/>
      <c r="G16" s="127"/>
      <c r="H16" s="129"/>
      <c r="I16" s="131"/>
      <c r="K16" s="133"/>
      <c r="L16" s="136"/>
      <c r="M16" s="136"/>
      <c r="N16" s="136"/>
      <c r="O16" s="127"/>
      <c r="P16" s="127"/>
      <c r="Q16" s="129"/>
      <c r="R16" s="131"/>
    </row>
    <row r="17" spans="1:18" ht="12.75">
      <c r="A17" s="154"/>
      <c r="B17" s="141"/>
      <c r="C17" s="142" t="e">
        <f>VLOOKUP(B17,'пр.взв'!B7:E50,2,FALSE)</f>
        <v>#N/A</v>
      </c>
      <c r="D17" s="155" t="e">
        <f>VLOOKUP(B17,'пр.взв'!B7:F61,3,FALSE)</f>
        <v>#N/A</v>
      </c>
      <c r="E17" s="155" t="e">
        <f>VLOOKUP(B17,'пр.взв'!B7:G61,4,FALSE)</f>
        <v>#N/A</v>
      </c>
      <c r="F17" s="138"/>
      <c r="G17" s="138"/>
      <c r="H17" s="139"/>
      <c r="I17" s="140"/>
      <c r="K17" s="141"/>
      <c r="L17" s="142" t="e">
        <f>VLOOKUP(K17,'пр.взв'!B7:E50,2,FALSE)</f>
        <v>#N/A</v>
      </c>
      <c r="M17" s="142" t="e">
        <f>VLOOKUP(K17,'пр.взв'!B7:G62,3,FALSE)</f>
        <v>#N/A</v>
      </c>
      <c r="N17" s="142" t="e">
        <f>VLOOKUP(K17,'пр.взв'!B7:G62,4,FALSE)</f>
        <v>#N/A</v>
      </c>
      <c r="O17" s="138"/>
      <c r="P17" s="138"/>
      <c r="Q17" s="139"/>
      <c r="R17" s="140"/>
    </row>
    <row r="18" spans="1:18" ht="12.75">
      <c r="A18" s="154"/>
      <c r="B18" s="132"/>
      <c r="C18" s="136"/>
      <c r="D18" s="152"/>
      <c r="E18" s="152"/>
      <c r="F18" s="126"/>
      <c r="G18" s="126"/>
      <c r="H18" s="128"/>
      <c r="I18" s="130"/>
      <c r="K18" s="132"/>
      <c r="L18" s="136"/>
      <c r="M18" s="136"/>
      <c r="N18" s="136"/>
      <c r="O18" s="126"/>
      <c r="P18" s="126"/>
      <c r="Q18" s="128"/>
      <c r="R18" s="130"/>
    </row>
    <row r="19" spans="1:18" ht="12.75">
      <c r="A19" s="154"/>
      <c r="B19" s="132"/>
      <c r="C19" s="134" t="e">
        <f>VLOOKUP(B19,'пр.взв'!B7:E50,2,FALSE)</f>
        <v>#N/A</v>
      </c>
      <c r="D19" s="152" t="e">
        <f>VLOOKUP(B19,'пр.взв'!B7:G62,3,FALSE)</f>
        <v>#N/A</v>
      </c>
      <c r="E19" s="152" t="e">
        <f>VLOOKUP(B19,'пр.взв'!B7:G62,4,FALSE)</f>
        <v>#N/A</v>
      </c>
      <c r="F19" s="126"/>
      <c r="G19" s="126"/>
      <c r="H19" s="128"/>
      <c r="I19" s="130"/>
      <c r="K19" s="132"/>
      <c r="L19" s="134" t="e">
        <f>VLOOKUP(K19,'пр.взв'!B7:E50,2,FALSE)</f>
        <v>#N/A</v>
      </c>
      <c r="M19" s="134" t="e">
        <f>VLOOKUP(K19,'пр.взв'!B7:G64,3,FALSE)</f>
        <v>#N/A</v>
      </c>
      <c r="N19" s="134" t="e">
        <f>VLOOKUP(K19,'пр.взв'!B7:G64,4,FALSE)</f>
        <v>#N/A</v>
      </c>
      <c r="O19" s="126"/>
      <c r="P19" s="126"/>
      <c r="Q19" s="128"/>
      <c r="R19" s="130"/>
    </row>
    <row r="20" spans="1:18" ht="13.5" thickBot="1">
      <c r="A20" s="154"/>
      <c r="B20" s="133"/>
      <c r="C20" s="135"/>
      <c r="D20" s="153"/>
      <c r="E20" s="153"/>
      <c r="F20" s="127"/>
      <c r="G20" s="127"/>
      <c r="H20" s="129"/>
      <c r="I20" s="131"/>
      <c r="K20" s="133"/>
      <c r="L20" s="136"/>
      <c r="M20" s="136"/>
      <c r="N20" s="136"/>
      <c r="O20" s="127"/>
      <c r="P20" s="127"/>
      <c r="Q20" s="129"/>
      <c r="R20" s="131"/>
    </row>
    <row r="21" spans="1:18" ht="12.75">
      <c r="A21" s="154"/>
      <c r="B21" s="141"/>
      <c r="C21" s="142" t="e">
        <f>VLOOKUP(B21,'пр.взв'!B7:E50,2,FALSE)</f>
        <v>#N/A</v>
      </c>
      <c r="D21" s="155" t="e">
        <f>VLOOKUP(B21,'пр.взв'!B3:F65,3,FALSE)</f>
        <v>#N/A</v>
      </c>
      <c r="E21" s="155" t="e">
        <f>VLOOKUP(B21,'пр.взв'!B2:G65,4,FALSE)</f>
        <v>#N/A</v>
      </c>
      <c r="F21" s="138"/>
      <c r="G21" s="138"/>
      <c r="H21" s="139"/>
      <c r="I21" s="140"/>
      <c r="K21" s="141"/>
      <c r="L21" s="142" t="e">
        <f>VLOOKUP(K21,'пр.взв'!B7:E50,2,FALSE)</f>
        <v>#N/A</v>
      </c>
      <c r="M21" s="142" t="e">
        <f>VLOOKUP(K21,'пр.взв'!B3:G66,3,FALSE)</f>
        <v>#N/A</v>
      </c>
      <c r="N21" s="142" t="e">
        <f>VLOOKUP(K21,'пр.взв'!B3:G66,4,FALSE)</f>
        <v>#N/A</v>
      </c>
      <c r="O21" s="138"/>
      <c r="P21" s="138"/>
      <c r="Q21" s="139"/>
      <c r="R21" s="140"/>
    </row>
    <row r="22" spans="1:18" ht="12.75">
      <c r="A22" s="154"/>
      <c r="B22" s="132"/>
      <c r="C22" s="136"/>
      <c r="D22" s="152"/>
      <c r="E22" s="152"/>
      <c r="F22" s="126"/>
      <c r="G22" s="126"/>
      <c r="H22" s="128"/>
      <c r="I22" s="130"/>
      <c r="K22" s="132"/>
      <c r="L22" s="136"/>
      <c r="M22" s="136"/>
      <c r="N22" s="136"/>
      <c r="O22" s="126"/>
      <c r="P22" s="126"/>
      <c r="Q22" s="128"/>
      <c r="R22" s="130"/>
    </row>
    <row r="23" spans="1:18" ht="12.75">
      <c r="A23" s="154"/>
      <c r="B23" s="132"/>
      <c r="C23" s="134" t="e">
        <f>VLOOKUP(B23,'пр.взв'!B7:E50,2,FALSE)</f>
        <v>#N/A</v>
      </c>
      <c r="D23" s="152" t="e">
        <f>VLOOKUP(B23,'пр.взв'!B3:G66,3,FALSE)</f>
        <v>#N/A</v>
      </c>
      <c r="E23" s="152" t="e">
        <f>VLOOKUP(B23,'пр.взв'!B2:G66,4,FALSE)</f>
        <v>#N/A</v>
      </c>
      <c r="F23" s="126"/>
      <c r="G23" s="126"/>
      <c r="H23" s="128"/>
      <c r="I23" s="130"/>
      <c r="K23" s="132"/>
      <c r="L23" s="134" t="e">
        <f>VLOOKUP(K23,'пр.взв'!B6:E54,2,FALSE)</f>
        <v>#N/A</v>
      </c>
      <c r="M23" s="134" t="e">
        <f>VLOOKUP(K23,'пр.взв'!B3:G68,3,FALSE)</f>
        <v>#N/A</v>
      </c>
      <c r="N23" s="134" t="e">
        <f>VLOOKUP(K23,'пр.взв'!B3:G68,4,FALSE)</f>
        <v>#N/A</v>
      </c>
      <c r="O23" s="126"/>
      <c r="P23" s="126"/>
      <c r="Q23" s="128"/>
      <c r="R23" s="130"/>
    </row>
    <row r="24" spans="1:18" ht="13.5" thickBot="1">
      <c r="A24" s="154"/>
      <c r="B24" s="133"/>
      <c r="C24" s="135"/>
      <c r="D24" s="153"/>
      <c r="E24" s="153"/>
      <c r="F24" s="127"/>
      <c r="G24" s="127"/>
      <c r="H24" s="129"/>
      <c r="I24" s="131"/>
      <c r="K24" s="133"/>
      <c r="L24" s="136"/>
      <c r="M24" s="136"/>
      <c r="N24" s="136"/>
      <c r="O24" s="127"/>
      <c r="P24" s="127"/>
      <c r="Q24" s="129"/>
      <c r="R24" s="131"/>
    </row>
    <row r="25" spans="1:18" ht="12.75">
      <c r="A25" s="154"/>
      <c r="B25" s="141"/>
      <c r="C25" s="142" t="e">
        <f>VLOOKUP(B25,'пр.взв'!B7:E50,2,FALSE)</f>
        <v>#N/A</v>
      </c>
      <c r="D25" s="155" t="e">
        <f>VLOOKUP(B25,'пр.взв'!B7:F69,3,FALSE)</f>
        <v>#N/A</v>
      </c>
      <c r="E25" s="155" t="e">
        <f>VLOOKUP(B25,'пр.взв'!B2:G69,4,FALSE)</f>
        <v>#N/A</v>
      </c>
      <c r="F25" s="138"/>
      <c r="G25" s="138"/>
      <c r="H25" s="139"/>
      <c r="I25" s="140"/>
      <c r="K25" s="141"/>
      <c r="L25" s="142" t="e">
        <f>VLOOKUP(K25,'пр.взв'!B7:E50,2,FALSE)</f>
        <v>#N/A</v>
      </c>
      <c r="M25" s="142" t="e">
        <f>VLOOKUP(K25,'пр.взв'!B2:G70,3,FALSE)</f>
        <v>#N/A</v>
      </c>
      <c r="N25" s="142" t="e">
        <f>VLOOKUP(K25,'пр.взв'!B7:G70,4,FALSE)</f>
        <v>#N/A</v>
      </c>
      <c r="O25" s="138"/>
      <c r="P25" s="138"/>
      <c r="Q25" s="139"/>
      <c r="R25" s="140"/>
    </row>
    <row r="26" spans="1:18" ht="12.75">
      <c r="A26" s="154"/>
      <c r="B26" s="132"/>
      <c r="C26" s="136"/>
      <c r="D26" s="152"/>
      <c r="E26" s="152"/>
      <c r="F26" s="126"/>
      <c r="G26" s="126"/>
      <c r="H26" s="128"/>
      <c r="I26" s="130"/>
      <c r="K26" s="132"/>
      <c r="L26" s="136"/>
      <c r="M26" s="136"/>
      <c r="N26" s="136"/>
      <c r="O26" s="126"/>
      <c r="P26" s="126"/>
      <c r="Q26" s="128"/>
      <c r="R26" s="130"/>
    </row>
    <row r="27" spans="1:18" ht="12.75">
      <c r="A27" s="154"/>
      <c r="B27" s="132"/>
      <c r="C27" s="134" t="e">
        <f>VLOOKUP(B27,'пр.взв'!B7:E50,2,FALSE)</f>
        <v>#N/A</v>
      </c>
      <c r="D27" s="152" t="e">
        <f>VLOOKUP(B27,'пр.взв'!B7:G70,3,FALSE)</f>
        <v>#N/A</v>
      </c>
      <c r="E27" s="152" t="e">
        <f>VLOOKUP(B27,'пр.взв'!B2:G70,4,FALSE)</f>
        <v>#N/A</v>
      </c>
      <c r="F27" s="126"/>
      <c r="G27" s="126"/>
      <c r="H27" s="128"/>
      <c r="I27" s="130"/>
      <c r="K27" s="132"/>
      <c r="L27" s="134" t="e">
        <f>VLOOKUP(K27,'пр.взв'!B7:E50,2,FALSE)</f>
        <v>#N/A</v>
      </c>
      <c r="M27" s="134" t="e">
        <f>VLOOKUP(K27,'пр.взв'!B2:G72,3,FALSE)</f>
        <v>#N/A</v>
      </c>
      <c r="N27" s="134" t="e">
        <f>VLOOKUP(K27,'пр.взв'!B7:G72,4,FALSE)</f>
        <v>#N/A</v>
      </c>
      <c r="O27" s="126"/>
      <c r="P27" s="126"/>
      <c r="Q27" s="128"/>
      <c r="R27" s="130"/>
    </row>
    <row r="28" spans="1:18" ht="13.5" thickBot="1">
      <c r="A28" s="154"/>
      <c r="B28" s="133"/>
      <c r="C28" s="135"/>
      <c r="D28" s="153"/>
      <c r="E28" s="153"/>
      <c r="F28" s="127"/>
      <c r="G28" s="127"/>
      <c r="H28" s="129"/>
      <c r="I28" s="131"/>
      <c r="K28" s="133"/>
      <c r="L28" s="136"/>
      <c r="M28" s="136"/>
      <c r="N28" s="136"/>
      <c r="O28" s="127"/>
      <c r="P28" s="127"/>
      <c r="Q28" s="129"/>
      <c r="R28" s="131"/>
    </row>
    <row r="29" spans="1:18" ht="12.75">
      <c r="A29" s="154"/>
      <c r="B29" s="141"/>
      <c r="C29" s="142" t="e">
        <f>VLOOKUP(B29,'пр.взв'!B7:E50,2,FALSE)</f>
        <v>#N/A</v>
      </c>
      <c r="D29" s="155" t="e">
        <f>VLOOKUP(B29,'пр.взв'!B3:F73,3,FALSE)</f>
        <v>#N/A</v>
      </c>
      <c r="E29" s="155" t="e">
        <f>VLOOKUP(B29,'пр.взв'!B2:G73,4,FALSE)</f>
        <v>#N/A</v>
      </c>
      <c r="F29" s="138"/>
      <c r="G29" s="138"/>
      <c r="H29" s="139"/>
      <c r="I29" s="140"/>
      <c r="K29" s="141"/>
      <c r="L29" s="142" t="e">
        <f>VLOOKUP(K29,'пр.взв'!B7:E50,2,FALSE)</f>
        <v>#N/A</v>
      </c>
      <c r="M29" s="142" t="e">
        <f>VLOOKUP(K29,'пр.взв'!B3:G74,3,FALSE)</f>
        <v>#N/A</v>
      </c>
      <c r="N29" s="142" t="e">
        <f>VLOOKUP(K29,'пр.взв'!B3:G74,4,FALSE)</f>
        <v>#N/A</v>
      </c>
      <c r="O29" s="138"/>
      <c r="P29" s="138"/>
      <c r="Q29" s="139"/>
      <c r="R29" s="140"/>
    </row>
    <row r="30" spans="1:18" ht="12.75">
      <c r="A30" s="154"/>
      <c r="B30" s="132"/>
      <c r="C30" s="136"/>
      <c r="D30" s="152"/>
      <c r="E30" s="152"/>
      <c r="F30" s="126"/>
      <c r="G30" s="126"/>
      <c r="H30" s="128"/>
      <c r="I30" s="130"/>
      <c r="K30" s="132"/>
      <c r="L30" s="136"/>
      <c r="M30" s="136"/>
      <c r="N30" s="136"/>
      <c r="O30" s="126"/>
      <c r="P30" s="126"/>
      <c r="Q30" s="128"/>
      <c r="R30" s="130"/>
    </row>
    <row r="31" spans="1:18" ht="12.75">
      <c r="A31" s="154"/>
      <c r="B31" s="132"/>
      <c r="C31" s="134" t="e">
        <f>VLOOKUP(B31,'пр.взв'!B7:E50,2,FALSE)</f>
        <v>#N/A</v>
      </c>
      <c r="D31" s="152" t="e">
        <f>VLOOKUP(B31,'пр.взв'!B3:G74,3,FALSE)</f>
        <v>#N/A</v>
      </c>
      <c r="E31" s="152" t="e">
        <f>VLOOKUP(B31,'пр.взв'!B3:G74,4,FALSE)</f>
        <v>#N/A</v>
      </c>
      <c r="F31" s="126"/>
      <c r="G31" s="126"/>
      <c r="H31" s="128"/>
      <c r="I31" s="130"/>
      <c r="K31" s="132"/>
      <c r="L31" s="134" t="e">
        <f>VLOOKUP(K31,'пр.взв'!B7:E50,2,FALSE)</f>
        <v>#N/A</v>
      </c>
      <c r="M31" s="134" t="e">
        <f>VLOOKUP(K31,'пр.взв'!B3:G76,3,FALSE)</f>
        <v>#N/A</v>
      </c>
      <c r="N31" s="134" t="e">
        <f>VLOOKUP(K31,'пр.взв'!B3:G76,4,FALSE)</f>
        <v>#N/A</v>
      </c>
      <c r="O31" s="126"/>
      <c r="P31" s="126"/>
      <c r="Q31" s="128"/>
      <c r="R31" s="130"/>
    </row>
    <row r="32" spans="1:18" ht="13.5" thickBot="1">
      <c r="A32" s="154"/>
      <c r="B32" s="133"/>
      <c r="C32" s="135"/>
      <c r="D32" s="153"/>
      <c r="E32" s="153"/>
      <c r="F32" s="127"/>
      <c r="G32" s="127"/>
      <c r="H32" s="129"/>
      <c r="I32" s="131"/>
      <c r="K32" s="133"/>
      <c r="L32" s="136"/>
      <c r="M32" s="136"/>
      <c r="N32" s="136"/>
      <c r="O32" s="127"/>
      <c r="P32" s="127"/>
      <c r="Q32" s="129"/>
      <c r="R32" s="131"/>
    </row>
    <row r="33" spans="1:18" ht="12.75">
      <c r="A33" s="154"/>
      <c r="B33" s="141"/>
      <c r="C33" s="142" t="e">
        <f>VLOOKUP(B33,'пр.взв'!B7:E50,2,FALSE)</f>
        <v>#N/A</v>
      </c>
      <c r="D33" s="155" t="e">
        <f>VLOOKUP(B33,'пр.взв'!B5:F77,3,FALSE)</f>
        <v>#N/A</v>
      </c>
      <c r="E33" s="155" t="e">
        <f>VLOOKUP(B33,'пр.взв'!B3:G77,4,FALSE)</f>
        <v>#N/A</v>
      </c>
      <c r="F33" s="138"/>
      <c r="G33" s="138"/>
      <c r="H33" s="139"/>
      <c r="I33" s="140"/>
      <c r="K33" s="141"/>
      <c r="L33" s="142" t="e">
        <f>VLOOKUP(K33,'пр.взв'!B7:E50,2,FALSE)</f>
        <v>#N/A</v>
      </c>
      <c r="M33" s="142" t="e">
        <f>VLOOKUP(K33,'пр.взв'!B3:G78,3,FALSE)</f>
        <v>#N/A</v>
      </c>
      <c r="N33" s="142" t="e">
        <f>VLOOKUP(K33,'пр.взв'!B3:G78,4,FALSE)</f>
        <v>#N/A</v>
      </c>
      <c r="O33" s="138"/>
      <c r="P33" s="138"/>
      <c r="Q33" s="139"/>
      <c r="R33" s="140"/>
    </row>
    <row r="34" spans="1:18" ht="12.75">
      <c r="A34" s="154"/>
      <c r="B34" s="132"/>
      <c r="C34" s="136"/>
      <c r="D34" s="152"/>
      <c r="E34" s="152"/>
      <c r="F34" s="126"/>
      <c r="G34" s="126"/>
      <c r="H34" s="128"/>
      <c r="I34" s="130"/>
      <c r="K34" s="132"/>
      <c r="L34" s="136"/>
      <c r="M34" s="136"/>
      <c r="N34" s="136"/>
      <c r="O34" s="126"/>
      <c r="P34" s="126"/>
      <c r="Q34" s="128"/>
      <c r="R34" s="130"/>
    </row>
    <row r="35" spans="1:18" ht="12.75">
      <c r="A35" s="154"/>
      <c r="B35" s="132"/>
      <c r="C35" s="134" t="e">
        <f>VLOOKUP(B35,'пр.взв'!B7:E50,2,FALSE)</f>
        <v>#N/A</v>
      </c>
      <c r="D35" s="152" t="e">
        <f>VLOOKUP(B35,'пр.взв'!B5:G78,3,FALSE)</f>
        <v>#N/A</v>
      </c>
      <c r="E35" s="152" t="e">
        <f>VLOOKUP(B35,'пр.взв'!B3:G78,4,FALSE)</f>
        <v>#N/A</v>
      </c>
      <c r="F35" s="126"/>
      <c r="G35" s="126"/>
      <c r="H35" s="128"/>
      <c r="I35" s="130"/>
      <c r="K35" s="132"/>
      <c r="L35" s="134" t="e">
        <f>VLOOKUP(K35,'пр.взв'!B7:E50,2,FALSE)</f>
        <v>#N/A</v>
      </c>
      <c r="M35" s="134" t="e">
        <f>VLOOKUP(K35,'пр.взв'!B3:G80,3,FALSE)</f>
        <v>#N/A</v>
      </c>
      <c r="N35" s="134" t="e">
        <f>VLOOKUP(K35,'пр.взв'!B3:G80,4,FALSE)</f>
        <v>#N/A</v>
      </c>
      <c r="O35" s="126"/>
      <c r="P35" s="126"/>
      <c r="Q35" s="128"/>
      <c r="R35" s="130"/>
    </row>
    <row r="36" spans="1:18" ht="13.5" thickBot="1">
      <c r="A36" s="154"/>
      <c r="B36" s="133"/>
      <c r="C36" s="135"/>
      <c r="D36" s="153"/>
      <c r="E36" s="153"/>
      <c r="F36" s="127"/>
      <c r="G36" s="127"/>
      <c r="H36" s="129"/>
      <c r="I36" s="131"/>
      <c r="K36" s="133"/>
      <c r="L36" s="136"/>
      <c r="M36" s="136"/>
      <c r="N36" s="136"/>
      <c r="O36" s="127"/>
      <c r="P36" s="127"/>
      <c r="Q36" s="129"/>
      <c r="R36" s="131"/>
    </row>
    <row r="37" spans="1:18" ht="12.75">
      <c r="A37" s="154"/>
      <c r="B37" s="141"/>
      <c r="C37" s="142" t="e">
        <f>VLOOKUP(B37,'пр.взв'!B7:E50,2,FALSE)</f>
        <v>#N/A</v>
      </c>
      <c r="D37" s="155" t="e">
        <f>VLOOKUP(B37,'пр.взв'!B3:F81,3,FALSE)</f>
        <v>#N/A</v>
      </c>
      <c r="E37" s="155" t="e">
        <f>VLOOKUP(B37,'пр.взв'!B7:G81,4,FALSE)</f>
        <v>#N/A</v>
      </c>
      <c r="F37" s="138"/>
      <c r="G37" s="138"/>
      <c r="H37" s="139"/>
      <c r="I37" s="140"/>
      <c r="K37" s="141"/>
      <c r="L37" s="142" t="e">
        <f>VLOOKUP(K37,'пр.взв'!B7:E50,2,FALSE)</f>
        <v>#N/A</v>
      </c>
      <c r="M37" s="142" t="e">
        <f>VLOOKUP(K37,'пр.взв'!B3:G82,3,FALSE)</f>
        <v>#N/A</v>
      </c>
      <c r="N37" s="142" t="e">
        <f>VLOOKUP(K37,'пр.взв'!B3:G82,4,FALSE)</f>
        <v>#N/A</v>
      </c>
      <c r="O37" s="138"/>
      <c r="P37" s="138"/>
      <c r="Q37" s="139"/>
      <c r="R37" s="140"/>
    </row>
    <row r="38" spans="1:18" ht="12.75">
      <c r="A38" s="154"/>
      <c r="B38" s="132"/>
      <c r="C38" s="136"/>
      <c r="D38" s="152"/>
      <c r="E38" s="152"/>
      <c r="F38" s="126"/>
      <c r="G38" s="126"/>
      <c r="H38" s="128"/>
      <c r="I38" s="130"/>
      <c r="K38" s="132"/>
      <c r="L38" s="136"/>
      <c r="M38" s="136"/>
      <c r="N38" s="136"/>
      <c r="O38" s="126"/>
      <c r="P38" s="126"/>
      <c r="Q38" s="128"/>
      <c r="R38" s="130"/>
    </row>
    <row r="39" spans="1:18" ht="12.75">
      <c r="A39" s="154"/>
      <c r="B39" s="132"/>
      <c r="C39" s="134" t="e">
        <f>VLOOKUP(B39,'пр.взв'!B7:E50,2,FALSE)</f>
        <v>#N/A</v>
      </c>
      <c r="D39" s="152" t="e">
        <f>VLOOKUP(B39,'пр.взв'!B3:G82,3,FALSE)</f>
        <v>#N/A</v>
      </c>
      <c r="E39" s="152" t="e">
        <f>VLOOKUP(B39,'пр.взв'!B3:G82,4,FALSE)</f>
        <v>#N/A</v>
      </c>
      <c r="F39" s="126"/>
      <c r="G39" s="126"/>
      <c r="H39" s="128"/>
      <c r="I39" s="130"/>
      <c r="K39" s="132"/>
      <c r="L39" s="134" t="e">
        <f>VLOOKUP(K39,'пр.взв'!B7:E50,2,FALSE)</f>
        <v>#N/A</v>
      </c>
      <c r="M39" s="134" t="e">
        <f>VLOOKUP(K39,'пр.взв'!B3:G84,3,FALSE)</f>
        <v>#N/A</v>
      </c>
      <c r="N39" s="134" t="e">
        <f>VLOOKUP(K39,'пр.взв'!B3:G84,4,FALSE)</f>
        <v>#N/A</v>
      </c>
      <c r="O39" s="126"/>
      <c r="P39" s="126"/>
      <c r="Q39" s="128"/>
      <c r="R39" s="130"/>
    </row>
    <row r="40" spans="1:18" ht="13.5" thickBot="1">
      <c r="A40" s="154"/>
      <c r="B40" s="133"/>
      <c r="C40" s="135"/>
      <c r="D40" s="153"/>
      <c r="E40" s="153"/>
      <c r="F40" s="127"/>
      <c r="G40" s="127"/>
      <c r="H40" s="129"/>
      <c r="I40" s="131"/>
      <c r="K40" s="133"/>
      <c r="L40" s="136"/>
      <c r="M40" s="136"/>
      <c r="N40" s="136"/>
      <c r="O40" s="127"/>
      <c r="P40" s="127"/>
      <c r="Q40" s="129"/>
      <c r="R40" s="131"/>
    </row>
    <row r="41" spans="1:18" ht="12.75">
      <c r="A41" s="154"/>
      <c r="B41" s="141"/>
      <c r="C41" s="142" t="e">
        <f>VLOOKUP(B41,'пр.взв'!B7:E50,2,FALSE)</f>
        <v>#N/A</v>
      </c>
      <c r="D41" s="155" t="e">
        <f>VLOOKUP(B41,'пр.взв'!B3:F85,3,FALSE)</f>
        <v>#N/A</v>
      </c>
      <c r="E41" s="155" t="e">
        <f>VLOOKUP(B41,'пр.взв'!B4:G85,4,FALSE)</f>
        <v>#N/A</v>
      </c>
      <c r="F41" s="138"/>
      <c r="G41" s="138"/>
      <c r="H41" s="139"/>
      <c r="I41" s="140"/>
      <c r="K41" s="141"/>
      <c r="L41" s="142" t="e">
        <f>VLOOKUP(K41,'пр.взв'!B7:E50,2,FALSE)</f>
        <v>#N/A</v>
      </c>
      <c r="M41" s="142" t="e">
        <f>VLOOKUP(K41,'пр.взв'!B4:G86,3,FALSE)</f>
        <v>#N/A</v>
      </c>
      <c r="N41" s="142" t="e">
        <f>VLOOKUP(K41,'пр.взв'!B4:G86,4,FALSE)</f>
        <v>#N/A</v>
      </c>
      <c r="O41" s="138"/>
      <c r="P41" s="138"/>
      <c r="Q41" s="139"/>
      <c r="R41" s="140"/>
    </row>
    <row r="42" spans="1:18" ht="12.75">
      <c r="A42" s="154"/>
      <c r="B42" s="132"/>
      <c r="C42" s="136"/>
      <c r="D42" s="152"/>
      <c r="E42" s="152"/>
      <c r="F42" s="126"/>
      <c r="G42" s="126"/>
      <c r="H42" s="128"/>
      <c r="I42" s="130"/>
      <c r="K42" s="132"/>
      <c r="L42" s="136"/>
      <c r="M42" s="136"/>
      <c r="N42" s="136"/>
      <c r="O42" s="126"/>
      <c r="P42" s="126"/>
      <c r="Q42" s="128"/>
      <c r="R42" s="130"/>
    </row>
    <row r="43" spans="1:18" ht="12.75">
      <c r="A43" s="154"/>
      <c r="B43" s="132"/>
      <c r="C43" s="134" t="e">
        <f>VLOOKUP(B43,'пр.взв'!B7:E50,2,FALSE)</f>
        <v>#N/A</v>
      </c>
      <c r="D43" s="152" t="e">
        <f>VLOOKUP(B43,'пр.взв'!B3:G86,3,FALSE)</f>
        <v>#N/A</v>
      </c>
      <c r="E43" s="152" t="e">
        <f>VLOOKUP(B43,'пр.взв'!B4:G86,4,FALSE)</f>
        <v>#N/A</v>
      </c>
      <c r="F43" s="126"/>
      <c r="G43" s="126"/>
      <c r="H43" s="128"/>
      <c r="I43" s="130"/>
      <c r="K43" s="132"/>
      <c r="L43" s="134" t="e">
        <f>VLOOKUP(K43,'пр.взв'!B7:F50,2,FALSE)</f>
        <v>#N/A</v>
      </c>
      <c r="M43" s="134" t="e">
        <f>VLOOKUP(K43,'пр.взв'!B4:G88,3,FALSE)</f>
        <v>#N/A</v>
      </c>
      <c r="N43" s="134" t="e">
        <f>VLOOKUP(K43,'пр.взв'!B4:G88,4,FALSE)</f>
        <v>#N/A</v>
      </c>
      <c r="O43" s="126"/>
      <c r="P43" s="126"/>
      <c r="Q43" s="128"/>
      <c r="R43" s="130"/>
    </row>
    <row r="44" spans="1:18" ht="13.5" thickBot="1">
      <c r="A44" s="154"/>
      <c r="B44" s="133"/>
      <c r="C44" s="135"/>
      <c r="D44" s="153"/>
      <c r="E44" s="153"/>
      <c r="F44" s="127"/>
      <c r="G44" s="127"/>
      <c r="H44" s="129"/>
      <c r="I44" s="131"/>
      <c r="K44" s="133"/>
      <c r="L44" s="136"/>
      <c r="M44" s="136"/>
      <c r="N44" s="136"/>
      <c r="O44" s="127"/>
      <c r="P44" s="127"/>
      <c r="Q44" s="129"/>
      <c r="R44" s="131"/>
    </row>
    <row r="45" spans="1:18" ht="12.75">
      <c r="A45" s="154"/>
      <c r="B45" s="141"/>
      <c r="C45" s="142" t="e">
        <f>VLOOKUP(B45,'пр.взв'!B7:E50,2,FALSE)</f>
        <v>#N/A</v>
      </c>
      <c r="D45" s="155" t="e">
        <f>VLOOKUP(B45,'пр.взв'!B7:F89,3,FALSE)</f>
        <v>#N/A</v>
      </c>
      <c r="E45" s="155" t="e">
        <f>VLOOKUP(B45,'пр.взв'!B4:G89,4,FALSE)</f>
        <v>#N/A</v>
      </c>
      <c r="F45" s="138"/>
      <c r="G45" s="138"/>
      <c r="H45" s="139"/>
      <c r="I45" s="140"/>
      <c r="K45" s="141"/>
      <c r="L45" s="142" t="e">
        <f>VLOOKUP(K45,'пр.взв'!B7:E50,2,FALSE)</f>
        <v>#N/A</v>
      </c>
      <c r="M45" s="142" t="e">
        <f>VLOOKUP(K45,'пр.взв'!B4:G90,3,FALSE)</f>
        <v>#N/A</v>
      </c>
      <c r="N45" s="142" t="e">
        <f>VLOOKUP(K45,'пр.взв'!B4:G90,4,FALSE)</f>
        <v>#N/A</v>
      </c>
      <c r="O45" s="138"/>
      <c r="P45" s="138"/>
      <c r="Q45" s="139"/>
      <c r="R45" s="140"/>
    </row>
    <row r="46" spans="1:18" ht="12.75">
      <c r="A46" s="154"/>
      <c r="B46" s="132"/>
      <c r="C46" s="136"/>
      <c r="D46" s="152"/>
      <c r="E46" s="152"/>
      <c r="F46" s="126"/>
      <c r="G46" s="126"/>
      <c r="H46" s="128"/>
      <c r="I46" s="130"/>
      <c r="K46" s="132"/>
      <c r="L46" s="136"/>
      <c r="M46" s="136"/>
      <c r="N46" s="136"/>
      <c r="O46" s="126"/>
      <c r="P46" s="126"/>
      <c r="Q46" s="128"/>
      <c r="R46" s="130"/>
    </row>
    <row r="47" spans="1:18" ht="12.75">
      <c r="A47" s="154"/>
      <c r="B47" s="132"/>
      <c r="C47" s="134" t="e">
        <f>VLOOKUP(B47,'пр.взв'!B7:E50,2,FALSE)</f>
        <v>#N/A</v>
      </c>
      <c r="D47" s="152" t="e">
        <f>VLOOKUP(B47,'пр.взв'!B7:G90,3,FALSE)</f>
        <v>#N/A</v>
      </c>
      <c r="E47" s="152" t="e">
        <f>VLOOKUP(B47,'пр.взв'!B4:G90,4,FALSE)</f>
        <v>#N/A</v>
      </c>
      <c r="F47" s="126"/>
      <c r="G47" s="126"/>
      <c r="H47" s="128"/>
      <c r="I47" s="130"/>
      <c r="K47" s="132"/>
      <c r="L47" s="134" t="e">
        <f>VLOOKUP(K47,'пр.взв'!B7:E50,2,FALSE)</f>
        <v>#N/A</v>
      </c>
      <c r="M47" s="134" t="e">
        <f>VLOOKUP(K47,'пр.взв'!B4:G92,3,FALSE)</f>
        <v>#N/A</v>
      </c>
      <c r="N47" s="134" t="e">
        <f>VLOOKUP(K47,'пр.взв'!B4:G92,4,FALSE)</f>
        <v>#N/A</v>
      </c>
      <c r="O47" s="126"/>
      <c r="P47" s="126"/>
      <c r="Q47" s="128"/>
      <c r="R47" s="130"/>
    </row>
    <row r="48" spans="1:18" ht="13.5" thickBot="1">
      <c r="A48" s="154"/>
      <c r="B48" s="133"/>
      <c r="C48" s="135"/>
      <c r="D48" s="153"/>
      <c r="E48" s="153"/>
      <c r="F48" s="127"/>
      <c r="G48" s="127"/>
      <c r="H48" s="129"/>
      <c r="I48" s="131"/>
      <c r="K48" s="133"/>
      <c r="L48" s="136"/>
      <c r="M48" s="136"/>
      <c r="N48" s="136"/>
      <c r="O48" s="127"/>
      <c r="P48" s="127"/>
      <c r="Q48" s="129"/>
      <c r="R48" s="131"/>
    </row>
    <row r="49" spans="1:18" ht="12.75">
      <c r="A49" s="154"/>
      <c r="B49" s="141"/>
      <c r="C49" s="142" t="e">
        <f>VLOOKUP(B49,'пр.взв'!B3:E50,2,FALSE)</f>
        <v>#N/A</v>
      </c>
      <c r="D49" s="155" t="e">
        <f>VLOOKUP(B49,'пр.взв'!B5:F93,3,FALSE)</f>
        <v>#N/A</v>
      </c>
      <c r="E49" s="155" t="e">
        <f>VLOOKUP(B49,'пр.взв'!B4:G93,4,FALSE)</f>
        <v>#N/A</v>
      </c>
      <c r="F49" s="138"/>
      <c r="G49" s="138"/>
      <c r="H49" s="139"/>
      <c r="I49" s="140"/>
      <c r="K49" s="141"/>
      <c r="L49" s="142" t="e">
        <f>VLOOKUP(K49,'пр.взв'!B7:E50,2,FALSE)</f>
        <v>#N/A</v>
      </c>
      <c r="M49" s="142" t="e">
        <f>VLOOKUP(K49,'пр.взв'!B5:G94,3,FALSE)</f>
        <v>#N/A</v>
      </c>
      <c r="N49" s="142" t="e">
        <f>VLOOKUP(K49,'пр.взв'!B5:G94,4,FALSE)</f>
        <v>#N/A</v>
      </c>
      <c r="O49" s="138"/>
      <c r="P49" s="138"/>
      <c r="Q49" s="139"/>
      <c r="R49" s="140"/>
    </row>
    <row r="50" spans="1:18" ht="12.75">
      <c r="A50" s="154"/>
      <c r="B50" s="132"/>
      <c r="C50" s="136"/>
      <c r="D50" s="152"/>
      <c r="E50" s="152"/>
      <c r="F50" s="126"/>
      <c r="G50" s="126"/>
      <c r="H50" s="128"/>
      <c r="I50" s="130"/>
      <c r="K50" s="132"/>
      <c r="L50" s="136"/>
      <c r="M50" s="136"/>
      <c r="N50" s="136"/>
      <c r="O50" s="126"/>
      <c r="P50" s="126"/>
      <c r="Q50" s="128"/>
      <c r="R50" s="130"/>
    </row>
    <row r="51" spans="1:18" ht="12.75">
      <c r="A51" s="154"/>
      <c r="B51" s="132"/>
      <c r="C51" s="134" t="e">
        <f>VLOOKUP(B51,'пр.взв'!B7:E50,2,FALSE)</f>
        <v>#N/A</v>
      </c>
      <c r="D51" s="152" t="e">
        <f>VLOOKUP(B51,'пр.взв'!B5:G94,3,FALSE)</f>
        <v>#N/A</v>
      </c>
      <c r="E51" s="152" t="e">
        <f>VLOOKUP(B51,'пр.взв'!B5:G94,4,FALSE)</f>
        <v>#N/A</v>
      </c>
      <c r="F51" s="126"/>
      <c r="G51" s="126"/>
      <c r="H51" s="128"/>
      <c r="I51" s="130"/>
      <c r="K51" s="132"/>
      <c r="L51" s="134" t="e">
        <f>VLOOKUP(K51,'пр.взв'!B7:E50,2,FALSE)</f>
        <v>#N/A</v>
      </c>
      <c r="M51" s="134" t="e">
        <f>VLOOKUP(K51,'пр.взв'!B5:G96,3,FALSE)</f>
        <v>#N/A</v>
      </c>
      <c r="N51" s="134" t="e">
        <f>VLOOKUP(K51,'пр.взв'!B5:G96,4,FALSE)</f>
        <v>#N/A</v>
      </c>
      <c r="O51" s="126"/>
      <c r="P51" s="126"/>
      <c r="Q51" s="128"/>
      <c r="R51" s="130"/>
    </row>
    <row r="52" spans="1:18" ht="13.5" thickBot="1">
      <c r="A52" s="154"/>
      <c r="B52" s="133"/>
      <c r="C52" s="135"/>
      <c r="D52" s="153"/>
      <c r="E52" s="153"/>
      <c r="F52" s="127"/>
      <c r="G52" s="127"/>
      <c r="H52" s="129"/>
      <c r="I52" s="131"/>
      <c r="K52" s="133"/>
      <c r="L52" s="136"/>
      <c r="M52" s="136"/>
      <c r="N52" s="136"/>
      <c r="O52" s="127"/>
      <c r="P52" s="127"/>
      <c r="Q52" s="129"/>
      <c r="R52" s="131"/>
    </row>
    <row r="53" spans="1:18" ht="12.75">
      <c r="A53" s="154"/>
      <c r="B53" s="141"/>
      <c r="C53" s="142" t="e">
        <f>VLOOKUP(B53,'пр.взв'!B7:E50,2,FALSE)</f>
        <v>#N/A</v>
      </c>
      <c r="D53" s="155" t="e">
        <f>VLOOKUP(B53,'пр.взв'!B5:F97,3,FALSE)</f>
        <v>#N/A</v>
      </c>
      <c r="E53" s="155" t="e">
        <f>VLOOKUP(B53,'пр.взв'!B5:G97,4,FALSE)</f>
        <v>#N/A</v>
      </c>
      <c r="F53" s="138"/>
      <c r="G53" s="138"/>
      <c r="H53" s="139"/>
      <c r="I53" s="140"/>
      <c r="K53" s="141"/>
      <c r="L53" s="142" t="e">
        <f>VLOOKUP(K53,'пр.взв'!B7:E50,2,FALSE)</f>
        <v>#N/A</v>
      </c>
      <c r="M53" s="142" t="e">
        <f>VLOOKUP(K53,'пр.взв'!B5:G98,3,FALSE)</f>
        <v>#N/A</v>
      </c>
      <c r="N53" s="142" t="e">
        <f>VLOOKUP(K53,'пр.взв'!B5:G98,4,FALSE)</f>
        <v>#N/A</v>
      </c>
      <c r="O53" s="138"/>
      <c r="P53" s="138"/>
      <c r="Q53" s="139"/>
      <c r="R53" s="140"/>
    </row>
    <row r="54" spans="1:18" ht="12.75">
      <c r="A54" s="154"/>
      <c r="B54" s="132"/>
      <c r="C54" s="136"/>
      <c r="D54" s="152"/>
      <c r="E54" s="152"/>
      <c r="F54" s="126"/>
      <c r="G54" s="126"/>
      <c r="H54" s="128"/>
      <c r="I54" s="130"/>
      <c r="K54" s="132"/>
      <c r="L54" s="136"/>
      <c r="M54" s="136"/>
      <c r="N54" s="136"/>
      <c r="O54" s="126"/>
      <c r="P54" s="126"/>
      <c r="Q54" s="128"/>
      <c r="R54" s="130"/>
    </row>
    <row r="55" spans="1:18" ht="12.75">
      <c r="A55" s="154"/>
      <c r="B55" s="132"/>
      <c r="C55" s="134" t="e">
        <f>VLOOKUP(B55,'пр.взв'!B7:E50,2,FALSE)</f>
        <v>#N/A</v>
      </c>
      <c r="D55" s="152" t="e">
        <f>VLOOKUP(B55,'пр.взв'!B5:G98,3,FALSE)</f>
        <v>#N/A</v>
      </c>
      <c r="E55" s="152" t="e">
        <f>VLOOKUP(B55,'пр.взв'!B5:G98,4,FALSE)</f>
        <v>#N/A</v>
      </c>
      <c r="F55" s="126"/>
      <c r="G55" s="126"/>
      <c r="H55" s="128"/>
      <c r="I55" s="130"/>
      <c r="K55" s="132"/>
      <c r="L55" s="134" t="e">
        <f>VLOOKUP(K55,'пр.взв'!B7:E50,2,FALSE)</f>
        <v>#N/A</v>
      </c>
      <c r="M55" s="134" t="e">
        <f>VLOOKUP(K55,'пр.взв'!B5:G100,3,FALSE)</f>
        <v>#N/A</v>
      </c>
      <c r="N55" s="134" t="e">
        <f>VLOOKUP(K55,'пр.взв'!B5:G100,4,FALSE)</f>
        <v>#N/A</v>
      </c>
      <c r="O55" s="126"/>
      <c r="P55" s="126"/>
      <c r="Q55" s="128"/>
      <c r="R55" s="130"/>
    </row>
    <row r="56" spans="1:18" ht="13.5" thickBot="1">
      <c r="A56" s="154"/>
      <c r="B56" s="133"/>
      <c r="C56" s="135"/>
      <c r="D56" s="153"/>
      <c r="E56" s="153"/>
      <c r="F56" s="127"/>
      <c r="G56" s="127"/>
      <c r="H56" s="129"/>
      <c r="I56" s="131"/>
      <c r="K56" s="133"/>
      <c r="L56" s="136"/>
      <c r="M56" s="136"/>
      <c r="N56" s="136"/>
      <c r="O56" s="127"/>
      <c r="P56" s="127"/>
      <c r="Q56" s="129"/>
      <c r="R56" s="131"/>
    </row>
    <row r="57" spans="1:18" ht="12.75">
      <c r="A57" s="154"/>
      <c r="B57" s="141"/>
      <c r="C57" s="142" t="e">
        <f>VLOOKUP(B57,'пр.взв'!B7:E50,2,FALSE)</f>
        <v>#N/A</v>
      </c>
      <c r="D57" s="155" t="e">
        <f>VLOOKUP(B57,'пр.взв'!B5:F101,3,FALSE)</f>
        <v>#N/A</v>
      </c>
      <c r="E57" s="155" t="e">
        <f>VLOOKUP(B57,'пр.взв'!B5:G101,4,FALSE)</f>
        <v>#N/A</v>
      </c>
      <c r="F57" s="137"/>
      <c r="G57" s="138"/>
      <c r="H57" s="139"/>
      <c r="I57" s="140"/>
      <c r="K57" s="141"/>
      <c r="L57" s="142" t="e">
        <f>VLOOKUP(K57,'пр.взв'!B7:E50,2,FALSE)</f>
        <v>#N/A</v>
      </c>
      <c r="M57" s="142" t="e">
        <f>VLOOKUP(K57,'пр.взв'!B5:G102,3,FALSE)</f>
        <v>#N/A</v>
      </c>
      <c r="N57" s="142" t="e">
        <f>VLOOKUP(K57,'пр.взв'!B5:G102,4,FALSE)</f>
        <v>#N/A</v>
      </c>
      <c r="O57" s="137"/>
      <c r="P57" s="138"/>
      <c r="Q57" s="139"/>
      <c r="R57" s="140"/>
    </row>
    <row r="58" spans="1:18" ht="12.75">
      <c r="A58" s="154"/>
      <c r="B58" s="132"/>
      <c r="C58" s="136"/>
      <c r="D58" s="152"/>
      <c r="E58" s="152"/>
      <c r="F58" s="124"/>
      <c r="G58" s="126"/>
      <c r="H58" s="128"/>
      <c r="I58" s="130"/>
      <c r="K58" s="132"/>
      <c r="L58" s="136"/>
      <c r="M58" s="136"/>
      <c r="N58" s="136"/>
      <c r="O58" s="124"/>
      <c r="P58" s="126"/>
      <c r="Q58" s="128"/>
      <c r="R58" s="130"/>
    </row>
    <row r="59" spans="1:18" ht="12.75">
      <c r="A59" s="154"/>
      <c r="B59" s="132"/>
      <c r="C59" s="134" t="e">
        <f>VLOOKUP(B59,'пр.взв'!B7:E50,2,FALSE)</f>
        <v>#N/A</v>
      </c>
      <c r="D59" s="152" t="e">
        <f>VLOOKUP(B59,'пр.взв'!B5:G102,3,FALSE)</f>
        <v>#N/A</v>
      </c>
      <c r="E59" s="152" t="e">
        <f>VLOOKUP(B59,'пр.взв'!B5:G102,4,FALSE)</f>
        <v>#N/A</v>
      </c>
      <c r="F59" s="124"/>
      <c r="G59" s="126"/>
      <c r="H59" s="128"/>
      <c r="I59" s="130"/>
      <c r="K59" s="132"/>
      <c r="L59" s="134" t="e">
        <f>VLOOKUP(K59,'пр.взв'!B7:E50,2,FALSE)</f>
        <v>#N/A</v>
      </c>
      <c r="M59" s="136" t="e">
        <f>VLOOKUP(K59,'пр.взв'!B5:G104,3,FALSE)</f>
        <v>#N/A</v>
      </c>
      <c r="N59" s="136" t="e">
        <f>VLOOKUP(K59,'пр.взв'!B5:G104,4,FALSE)</f>
        <v>#N/A</v>
      </c>
      <c r="O59" s="124"/>
      <c r="P59" s="126"/>
      <c r="Q59" s="128"/>
      <c r="R59" s="130"/>
    </row>
    <row r="60" spans="1:18" ht="13.5" thickBot="1">
      <c r="A60" s="154"/>
      <c r="B60" s="133"/>
      <c r="C60" s="135"/>
      <c r="D60" s="153"/>
      <c r="E60" s="153"/>
      <c r="F60" s="125"/>
      <c r="G60" s="127"/>
      <c r="H60" s="129"/>
      <c r="I60" s="131"/>
      <c r="K60" s="133"/>
      <c r="L60" s="135"/>
      <c r="M60" s="135"/>
      <c r="N60" s="135"/>
      <c r="O60" s="125"/>
      <c r="P60" s="127"/>
      <c r="Q60" s="129"/>
      <c r="R60" s="131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A37:A38"/>
    <mergeCell ref="E31:E32"/>
    <mergeCell ref="F31:F32"/>
    <mergeCell ref="B31:B32"/>
    <mergeCell ref="C31:C32"/>
    <mergeCell ref="B33:B34"/>
    <mergeCell ref="C33:C34"/>
    <mergeCell ref="E37:E3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27:H28"/>
    <mergeCell ref="C39:C40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F33:F34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6"/>
  <sheetViews>
    <sheetView zoomScale="85" zoomScaleNormal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17" sqref="AH1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00390625" style="0" customWidth="1"/>
    <col min="7" max="7" width="3.140625" style="0" customWidth="1"/>
    <col min="8" max="8" width="3.00390625" style="0" customWidth="1"/>
    <col min="9" max="9" width="2.57421875" style="0" customWidth="1"/>
    <col min="10" max="10" width="3.140625" style="0" customWidth="1"/>
    <col min="11" max="12" width="2.57421875" style="0" customWidth="1"/>
    <col min="13" max="13" width="1.7109375" style="0" customWidth="1"/>
    <col min="14" max="14" width="2.57421875" style="0" customWidth="1"/>
    <col min="15" max="15" width="1.8515625" style="0" customWidth="1"/>
    <col min="16" max="16" width="3.28125" style="0" customWidth="1"/>
    <col min="17" max="22" width="2.57421875" style="0" customWidth="1"/>
    <col min="23" max="23" width="1.28515625" style="0" customWidth="1"/>
    <col min="24" max="24" width="2.57421875" style="0" customWidth="1"/>
    <col min="25" max="25" width="0.2890625" style="0" customWidth="1"/>
    <col min="26" max="26" width="3.7109375" style="0" customWidth="1"/>
    <col min="27" max="27" width="4.28125" style="0" customWidth="1"/>
    <col min="28" max="28" width="6.57421875" style="0" customWidth="1"/>
    <col min="29" max="33" width="3.7109375" style="0" customWidth="1"/>
  </cols>
  <sheetData>
    <row r="1" spans="1:28" ht="21" thickBot="1">
      <c r="A1" s="228" t="s">
        <v>49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</row>
    <row r="2" spans="1:28" ht="30" customHeight="1" thickBot="1">
      <c r="A2" s="17"/>
      <c r="B2" s="218" t="s">
        <v>50</v>
      </c>
      <c r="C2" s="219"/>
      <c r="D2" s="219"/>
      <c r="E2" s="219"/>
      <c r="F2" s="219"/>
      <c r="G2" s="219"/>
      <c r="H2" s="219"/>
      <c r="I2" s="219"/>
      <c r="J2" s="219"/>
      <c r="K2" s="235" t="str">
        <f>HYPERLINK('[1]реквизиты'!$A$2)</f>
        <v>Всероссийский турнир посвященный ветеранам боевых действий, имени А Сибирева по борьбе самбо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7"/>
    </row>
    <row r="3" spans="1:30" ht="20.25" customHeight="1" thickBot="1">
      <c r="A3" s="18"/>
      <c r="B3" s="232" t="str">
        <f>HYPERLINK('[1]реквизиты'!$A$3)</f>
        <v>27-29 сентября 2013г. г. Челябинск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4"/>
      <c r="X3" s="229" t="str">
        <f>HYPERLINK('пр.взв'!D4)</f>
        <v>В.к.    52    кг.</v>
      </c>
      <c r="Y3" s="230"/>
      <c r="Z3" s="230"/>
      <c r="AA3" s="230"/>
      <c r="AB3" s="231"/>
      <c r="AC3" s="14"/>
      <c r="AD3" s="14"/>
    </row>
    <row r="4" spans="1:34" ht="14.25" customHeight="1" thickBot="1">
      <c r="A4" s="191"/>
      <c r="B4" s="197" t="s">
        <v>5</v>
      </c>
      <c r="C4" s="199" t="s">
        <v>2</v>
      </c>
      <c r="D4" s="220" t="s">
        <v>3</v>
      </c>
      <c r="E4" s="222" t="s">
        <v>51</v>
      </c>
      <c r="F4" s="224" t="s">
        <v>6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6"/>
      <c r="Y4" s="227"/>
      <c r="Z4" s="238" t="s">
        <v>7</v>
      </c>
      <c r="AA4" s="240" t="s">
        <v>54</v>
      </c>
      <c r="AB4" s="187" t="s">
        <v>22</v>
      </c>
      <c r="AC4" s="14"/>
      <c r="AD4" s="14"/>
      <c r="AH4" s="19"/>
    </row>
    <row r="5" spans="1:33" ht="15" customHeight="1" thickBot="1">
      <c r="A5" s="191"/>
      <c r="B5" s="198"/>
      <c r="C5" s="200"/>
      <c r="D5" s="221"/>
      <c r="E5" s="223"/>
      <c r="F5" s="194">
        <v>1</v>
      </c>
      <c r="G5" s="193"/>
      <c r="H5" s="194">
        <v>2</v>
      </c>
      <c r="I5" s="195"/>
      <c r="J5" s="192">
        <v>3</v>
      </c>
      <c r="K5" s="193"/>
      <c r="L5" s="194">
        <v>4</v>
      </c>
      <c r="M5" s="195"/>
      <c r="N5" s="192">
        <v>5</v>
      </c>
      <c r="O5" s="193"/>
      <c r="P5" s="194">
        <v>6</v>
      </c>
      <c r="Q5" s="195"/>
      <c r="R5" s="192">
        <v>7</v>
      </c>
      <c r="S5" s="193"/>
      <c r="T5" s="194">
        <v>8</v>
      </c>
      <c r="U5" s="195"/>
      <c r="V5" s="194">
        <v>9</v>
      </c>
      <c r="W5" s="195"/>
      <c r="X5" s="194">
        <v>10</v>
      </c>
      <c r="Y5" s="195"/>
      <c r="Z5" s="239"/>
      <c r="AA5" s="241"/>
      <c r="AB5" s="188"/>
      <c r="AC5" s="30"/>
      <c r="AD5" s="30"/>
      <c r="AE5" s="21"/>
      <c r="AF5" s="21"/>
      <c r="AG5" s="2"/>
    </row>
    <row r="6" spans="1:34" ht="10.5" customHeight="1">
      <c r="A6" s="185"/>
      <c r="B6" s="203">
        <v>1</v>
      </c>
      <c r="C6" s="204" t="str">
        <f>VLOOKUP(B6,'пр.взв'!B7:E30,2,FALSE)</f>
        <v>Мурашкин Эдуард Александрович</v>
      </c>
      <c r="D6" s="148" t="str">
        <f>VLOOKUP(B6,'пр.взв'!B7:F50,3,FALSE)</f>
        <v>26.08.1996 кмс</v>
      </c>
      <c r="E6" s="148" t="str">
        <f>VLOOKUP(B6,'пр.взв'!B7:G50,4,FALSE)</f>
        <v>Башкортостан</v>
      </c>
      <c r="F6" s="217">
        <v>2</v>
      </c>
      <c r="G6" s="50">
        <v>0</v>
      </c>
      <c r="H6" s="190">
        <v>3</v>
      </c>
      <c r="I6" s="50">
        <v>0</v>
      </c>
      <c r="J6" s="190">
        <v>4</v>
      </c>
      <c r="K6" s="50">
        <v>3</v>
      </c>
      <c r="L6" s="190">
        <v>6</v>
      </c>
      <c r="M6" s="50">
        <v>4</v>
      </c>
      <c r="N6" s="190" t="s">
        <v>105</v>
      </c>
      <c r="O6" s="50">
        <v>4</v>
      </c>
      <c r="P6" s="190" t="s">
        <v>105</v>
      </c>
      <c r="Q6" s="50"/>
      <c r="R6" s="190" t="s">
        <v>105</v>
      </c>
      <c r="S6" s="50"/>
      <c r="T6" s="190" t="s">
        <v>105</v>
      </c>
      <c r="U6" s="50"/>
      <c r="V6" s="190" t="s">
        <v>105</v>
      </c>
      <c r="W6" s="50"/>
      <c r="X6" s="190" t="s">
        <v>105</v>
      </c>
      <c r="Y6" s="50"/>
      <c r="Z6" s="170">
        <v>4</v>
      </c>
      <c r="AA6" s="168">
        <f>SUM(G6+I6+K6+M6+O6+Q6+S6+U6+W6+Y6)</f>
        <v>11</v>
      </c>
      <c r="AB6" s="165" t="s">
        <v>14</v>
      </c>
      <c r="AC6" s="28"/>
      <c r="AD6" s="28"/>
      <c r="AE6" s="28"/>
      <c r="AF6" s="28"/>
      <c r="AG6" s="28"/>
      <c r="AH6" s="28"/>
    </row>
    <row r="7" spans="1:34" ht="21.75" customHeight="1" thickBot="1">
      <c r="A7" s="189"/>
      <c r="B7" s="180"/>
      <c r="C7" s="205"/>
      <c r="D7" s="201"/>
      <c r="E7" s="201"/>
      <c r="F7" s="213"/>
      <c r="G7" s="16" t="s">
        <v>106</v>
      </c>
      <c r="H7" s="190"/>
      <c r="I7" s="16" t="s">
        <v>107</v>
      </c>
      <c r="J7" s="190"/>
      <c r="K7" s="16"/>
      <c r="L7" s="190"/>
      <c r="M7" s="16"/>
      <c r="N7" s="190"/>
      <c r="O7" s="16"/>
      <c r="P7" s="190"/>
      <c r="Q7" s="16"/>
      <c r="R7" s="190"/>
      <c r="S7" s="16"/>
      <c r="T7" s="190"/>
      <c r="U7" s="16"/>
      <c r="V7" s="190"/>
      <c r="W7" s="16"/>
      <c r="X7" s="190"/>
      <c r="Y7" s="16"/>
      <c r="Z7" s="209"/>
      <c r="AA7" s="196"/>
      <c r="AB7" s="166"/>
      <c r="AC7" s="28"/>
      <c r="AD7" s="28"/>
      <c r="AE7" s="28"/>
      <c r="AF7" s="28"/>
      <c r="AG7" s="28"/>
      <c r="AH7" s="28"/>
    </row>
    <row r="8" spans="1:34" ht="10.5" customHeight="1" thickTop="1">
      <c r="A8" s="185"/>
      <c r="B8" s="172">
        <v>2</v>
      </c>
      <c r="C8" s="174" t="str">
        <f>VLOOKUP(B8,'пр.взв'!B9:E32,2,FALSE)</f>
        <v>Седлов Александр Павлович</v>
      </c>
      <c r="D8" s="178" t="str">
        <f>VLOOKUP(B8,'пр.взв'!B9:F52,3,FALSE)</f>
        <v>18.04.1994 кмс</v>
      </c>
      <c r="E8" s="178" t="str">
        <f>VLOOKUP(B8,'пр.взв'!B9:G52,4,FALSE)</f>
        <v>Свердловская область</v>
      </c>
      <c r="F8" s="212">
        <v>1</v>
      </c>
      <c r="G8" s="77">
        <v>4</v>
      </c>
      <c r="H8" s="210">
        <v>5</v>
      </c>
      <c r="I8" s="77">
        <v>2</v>
      </c>
      <c r="J8" s="210" t="s">
        <v>105</v>
      </c>
      <c r="K8" s="77"/>
      <c r="L8" s="210" t="s">
        <v>105</v>
      </c>
      <c r="M8" s="77"/>
      <c r="N8" s="210" t="s">
        <v>105</v>
      </c>
      <c r="O8" s="77"/>
      <c r="P8" s="210" t="s">
        <v>105</v>
      </c>
      <c r="Q8" s="77"/>
      <c r="R8" s="210" t="s">
        <v>105</v>
      </c>
      <c r="S8" s="77"/>
      <c r="T8" s="210" t="s">
        <v>105</v>
      </c>
      <c r="U8" s="78"/>
      <c r="V8" s="210" t="s">
        <v>105</v>
      </c>
      <c r="W8" s="78"/>
      <c r="X8" s="210" t="s">
        <v>105</v>
      </c>
      <c r="Y8" s="78"/>
      <c r="Z8" s="170">
        <v>2</v>
      </c>
      <c r="AA8" s="168">
        <f>SUM(G8+I8+K8+M8+O8+Q8+S8+U8+W8+Y8)</f>
        <v>6</v>
      </c>
      <c r="AB8" s="165" t="s">
        <v>117</v>
      </c>
      <c r="AC8" s="28"/>
      <c r="AD8" s="28"/>
      <c r="AE8" s="28"/>
      <c r="AF8" s="28"/>
      <c r="AG8" s="28"/>
      <c r="AH8" s="28"/>
    </row>
    <row r="9" spans="1:34" ht="17.25" customHeight="1" thickBot="1">
      <c r="A9" s="186"/>
      <c r="B9" s="173"/>
      <c r="C9" s="175"/>
      <c r="D9" s="179"/>
      <c r="E9" s="179"/>
      <c r="F9" s="213"/>
      <c r="G9" s="79"/>
      <c r="H9" s="211"/>
      <c r="I9" s="79"/>
      <c r="J9" s="211"/>
      <c r="K9" s="79"/>
      <c r="L9" s="211"/>
      <c r="M9" s="79"/>
      <c r="N9" s="211"/>
      <c r="O9" s="79"/>
      <c r="P9" s="211"/>
      <c r="Q9" s="79"/>
      <c r="R9" s="211"/>
      <c r="S9" s="79"/>
      <c r="T9" s="211"/>
      <c r="U9" s="80"/>
      <c r="V9" s="211"/>
      <c r="W9" s="80"/>
      <c r="X9" s="211"/>
      <c r="Y9" s="80"/>
      <c r="Z9" s="209"/>
      <c r="AA9" s="196"/>
      <c r="AB9" s="166"/>
      <c r="AC9" s="28"/>
      <c r="AD9" s="28"/>
      <c r="AE9" s="28"/>
      <c r="AF9" s="28"/>
      <c r="AG9" s="28"/>
      <c r="AH9" s="28"/>
    </row>
    <row r="10" spans="1:34" ht="10.5" customHeight="1" thickTop="1">
      <c r="A10" s="15"/>
      <c r="B10" s="183">
        <v>3</v>
      </c>
      <c r="C10" s="174" t="str">
        <f>VLOOKUP(B10,'пр.взв'!B11:E34,2,FALSE)</f>
        <v>Вяткин Сергей Сергеевич</v>
      </c>
      <c r="D10" s="176" t="str">
        <f>VLOOKUP(B10,'пр.взв'!B11:F54,3,FALSE)</f>
        <v>30.04.1993 мс</v>
      </c>
      <c r="E10" s="176" t="str">
        <f>VLOOKUP(B10,'пр.взв'!B11:G54,4,FALSE)</f>
        <v>Омская область</v>
      </c>
      <c r="F10" s="214">
        <v>4</v>
      </c>
      <c r="G10" s="81">
        <v>4</v>
      </c>
      <c r="H10" s="206">
        <v>1</v>
      </c>
      <c r="I10" s="81">
        <v>4</v>
      </c>
      <c r="J10" s="206" t="s">
        <v>105</v>
      </c>
      <c r="K10" s="81"/>
      <c r="L10" s="206" t="s">
        <v>105</v>
      </c>
      <c r="M10" s="81"/>
      <c r="N10" s="206" t="s">
        <v>105</v>
      </c>
      <c r="O10" s="81"/>
      <c r="P10" s="206" t="s">
        <v>105</v>
      </c>
      <c r="Q10" s="81"/>
      <c r="R10" s="206" t="s">
        <v>105</v>
      </c>
      <c r="S10" s="81"/>
      <c r="T10" s="206" t="s">
        <v>105</v>
      </c>
      <c r="U10" s="82"/>
      <c r="V10" s="206" t="s">
        <v>105</v>
      </c>
      <c r="W10" s="82"/>
      <c r="X10" s="206" t="s">
        <v>105</v>
      </c>
      <c r="Y10" s="82"/>
      <c r="Z10" s="170">
        <v>2</v>
      </c>
      <c r="AA10" s="168">
        <f>SUM(G10+I10+K10+M10+O10+Q10+S10+U10+W10+Y10)</f>
        <v>8</v>
      </c>
      <c r="AB10" s="165" t="s">
        <v>21</v>
      </c>
      <c r="AC10" s="28"/>
      <c r="AD10" s="28"/>
      <c r="AE10" s="28"/>
      <c r="AF10" s="28"/>
      <c r="AG10" s="28"/>
      <c r="AH10" s="28"/>
    </row>
    <row r="11" spans="1:34" ht="15.75" customHeight="1" thickBot="1">
      <c r="A11" s="15"/>
      <c r="B11" s="180"/>
      <c r="C11" s="175"/>
      <c r="D11" s="177"/>
      <c r="E11" s="177"/>
      <c r="F11" s="215"/>
      <c r="G11" s="79"/>
      <c r="H11" s="207"/>
      <c r="I11" s="79"/>
      <c r="J11" s="207"/>
      <c r="K11" s="79"/>
      <c r="L11" s="207"/>
      <c r="M11" s="79"/>
      <c r="N11" s="207"/>
      <c r="O11" s="79"/>
      <c r="P11" s="207"/>
      <c r="Q11" s="79"/>
      <c r="R11" s="207"/>
      <c r="S11" s="79"/>
      <c r="T11" s="207"/>
      <c r="U11" s="80"/>
      <c r="V11" s="207"/>
      <c r="W11" s="80"/>
      <c r="X11" s="207"/>
      <c r="Y11" s="80"/>
      <c r="Z11" s="209"/>
      <c r="AA11" s="196"/>
      <c r="AB11" s="166"/>
      <c r="AC11" s="28"/>
      <c r="AD11" s="28"/>
      <c r="AE11" s="28"/>
      <c r="AF11" s="28"/>
      <c r="AG11" s="28"/>
      <c r="AH11" s="28"/>
    </row>
    <row r="12" spans="1:34" ht="10.5" customHeight="1" thickTop="1">
      <c r="A12" s="15"/>
      <c r="B12" s="172">
        <v>4</v>
      </c>
      <c r="C12" s="174" t="str">
        <f>VLOOKUP(B12,'пр.взв'!B13:E36,2,FALSE)</f>
        <v>Гасперт Владимир Сергеевич</v>
      </c>
      <c r="D12" s="176" t="str">
        <f>VLOOKUP(B12,'пр.взв'!B13:F56,3,FALSE)</f>
        <v>28.10.1994 кмс</v>
      </c>
      <c r="E12" s="178" t="str">
        <f>VLOOKUP(B12,'пр.взв'!B13:G56,4,FALSE)</f>
        <v>Свердловская область</v>
      </c>
      <c r="F12" s="214">
        <v>3</v>
      </c>
      <c r="G12" s="81">
        <v>0</v>
      </c>
      <c r="H12" s="206">
        <v>6</v>
      </c>
      <c r="I12" s="81">
        <v>4</v>
      </c>
      <c r="J12" s="206">
        <v>1</v>
      </c>
      <c r="K12" s="81">
        <v>1</v>
      </c>
      <c r="L12" s="206" t="s">
        <v>115</v>
      </c>
      <c r="M12" s="81"/>
      <c r="N12" s="206" t="s">
        <v>120</v>
      </c>
      <c r="O12" s="81"/>
      <c r="P12" s="206">
        <v>12</v>
      </c>
      <c r="Q12" s="81">
        <v>1</v>
      </c>
      <c r="R12" s="206">
        <v>6</v>
      </c>
      <c r="S12" s="81">
        <v>4</v>
      </c>
      <c r="T12" s="206"/>
      <c r="U12" s="82"/>
      <c r="V12" s="206"/>
      <c r="W12" s="82"/>
      <c r="X12" s="206"/>
      <c r="Y12" s="82"/>
      <c r="Z12" s="170"/>
      <c r="AA12" s="168">
        <f>SUM(G12+I12+K12+M12+O12+Q12+S12+U12+W12+Y12)</f>
        <v>10</v>
      </c>
      <c r="AB12" s="165" t="s">
        <v>11</v>
      </c>
      <c r="AC12" s="28"/>
      <c r="AD12" s="28"/>
      <c r="AE12" s="28"/>
      <c r="AF12" s="28"/>
      <c r="AG12" s="28"/>
      <c r="AH12" s="28"/>
    </row>
    <row r="13" spans="1:34" ht="17.25" customHeight="1" thickBot="1">
      <c r="A13" s="15"/>
      <c r="B13" s="173"/>
      <c r="C13" s="175"/>
      <c r="D13" s="177"/>
      <c r="E13" s="179"/>
      <c r="F13" s="215"/>
      <c r="G13" s="79" t="s">
        <v>108</v>
      </c>
      <c r="H13" s="207"/>
      <c r="I13" s="79"/>
      <c r="J13" s="207"/>
      <c r="K13" s="79"/>
      <c r="L13" s="207"/>
      <c r="M13" s="79"/>
      <c r="N13" s="207"/>
      <c r="O13" s="79"/>
      <c r="P13" s="207"/>
      <c r="Q13" s="79" t="s">
        <v>123</v>
      </c>
      <c r="R13" s="207"/>
      <c r="S13" s="79" t="s">
        <v>124</v>
      </c>
      <c r="T13" s="207"/>
      <c r="U13" s="80"/>
      <c r="V13" s="207"/>
      <c r="W13" s="80"/>
      <c r="X13" s="207"/>
      <c r="Y13" s="80"/>
      <c r="Z13" s="209"/>
      <c r="AA13" s="196"/>
      <c r="AB13" s="166"/>
      <c r="AC13" s="28"/>
      <c r="AD13" s="28"/>
      <c r="AE13" s="28"/>
      <c r="AF13" s="28"/>
      <c r="AG13" s="28"/>
      <c r="AH13" s="28"/>
    </row>
    <row r="14" spans="1:34" ht="10.5" customHeight="1" thickTop="1">
      <c r="A14" s="15"/>
      <c r="B14" s="183">
        <v>5</v>
      </c>
      <c r="C14" s="174" t="str">
        <f>VLOOKUP(B14,'пр.взв'!B15:E38,2,FALSE)</f>
        <v>Немыткин Никита Валерьевич</v>
      </c>
      <c r="D14" s="176" t="str">
        <f>VLOOKUP(B14,'пр.взв'!B15:F58,3,FALSE)</f>
        <v>27.03.1994 кмс</v>
      </c>
      <c r="E14" s="176" t="str">
        <f>VLOOKUP(B14,'пр.взв'!B15:G58,4,FALSE)</f>
        <v>Омская область</v>
      </c>
      <c r="F14" s="214">
        <v>6</v>
      </c>
      <c r="G14" s="81">
        <v>4</v>
      </c>
      <c r="H14" s="206">
        <v>2</v>
      </c>
      <c r="I14" s="81">
        <v>3</v>
      </c>
      <c r="J14" s="206" t="s">
        <v>105</v>
      </c>
      <c r="K14" s="81"/>
      <c r="L14" s="206" t="s">
        <v>105</v>
      </c>
      <c r="M14" s="81"/>
      <c r="N14" s="206" t="s">
        <v>105</v>
      </c>
      <c r="O14" s="81"/>
      <c r="P14" s="206" t="s">
        <v>105</v>
      </c>
      <c r="Q14" s="81"/>
      <c r="R14" s="206" t="s">
        <v>105</v>
      </c>
      <c r="S14" s="81"/>
      <c r="T14" s="206" t="s">
        <v>105</v>
      </c>
      <c r="U14" s="82"/>
      <c r="V14" s="206" t="s">
        <v>105</v>
      </c>
      <c r="W14" s="82"/>
      <c r="X14" s="206" t="s">
        <v>105</v>
      </c>
      <c r="Y14" s="82"/>
      <c r="Z14" s="170">
        <v>2</v>
      </c>
      <c r="AA14" s="168">
        <f>SUM(G14+I14+K14+M14+O14+Q14+S14+U14+W14+Y14)</f>
        <v>7</v>
      </c>
      <c r="AB14" s="165" t="s">
        <v>116</v>
      </c>
      <c r="AC14" s="28"/>
      <c r="AD14" s="28"/>
      <c r="AE14" s="28"/>
      <c r="AF14" s="28"/>
      <c r="AG14" s="28"/>
      <c r="AH14" s="28"/>
    </row>
    <row r="15" spans="1:34" ht="18.75" customHeight="1" thickBot="1">
      <c r="A15" s="15"/>
      <c r="B15" s="180"/>
      <c r="C15" s="175"/>
      <c r="D15" s="177"/>
      <c r="E15" s="177"/>
      <c r="F15" s="215"/>
      <c r="G15" s="79"/>
      <c r="H15" s="207"/>
      <c r="I15" s="79"/>
      <c r="J15" s="207"/>
      <c r="K15" s="79"/>
      <c r="L15" s="207"/>
      <c r="M15" s="79"/>
      <c r="N15" s="207"/>
      <c r="O15" s="79"/>
      <c r="P15" s="207"/>
      <c r="Q15" s="79"/>
      <c r="R15" s="207"/>
      <c r="S15" s="79"/>
      <c r="T15" s="207"/>
      <c r="U15" s="80"/>
      <c r="V15" s="207"/>
      <c r="W15" s="80"/>
      <c r="X15" s="207"/>
      <c r="Y15" s="80"/>
      <c r="Z15" s="209"/>
      <c r="AA15" s="196"/>
      <c r="AB15" s="166"/>
      <c r="AC15" s="28"/>
      <c r="AD15" s="28"/>
      <c r="AE15" s="28"/>
      <c r="AF15" s="28"/>
      <c r="AG15" s="28"/>
      <c r="AH15" s="28"/>
    </row>
    <row r="16" spans="1:34" ht="10.5" customHeight="1" thickTop="1">
      <c r="A16" s="15"/>
      <c r="B16" s="172">
        <v>6</v>
      </c>
      <c r="C16" s="174" t="str">
        <f>VLOOKUP(B16,'пр.взв'!B17:E40,2,FALSE)</f>
        <v>Мухин Николай Алексеевич</v>
      </c>
      <c r="D16" s="176" t="str">
        <f>VLOOKUP(B16,'пр.взв'!B17:F60,3,FALSE)</f>
        <v>19.08.1995 кмс</v>
      </c>
      <c r="E16" s="178" t="str">
        <f>VLOOKUP(B16,'пр.взв'!B17:G60,4,FALSE)</f>
        <v>Омская область</v>
      </c>
      <c r="F16" s="214">
        <v>5</v>
      </c>
      <c r="G16" s="81">
        <v>0</v>
      </c>
      <c r="H16" s="206">
        <v>4</v>
      </c>
      <c r="I16" s="81">
        <v>0</v>
      </c>
      <c r="J16" s="206" t="s">
        <v>115</v>
      </c>
      <c r="K16" s="81"/>
      <c r="L16" s="206">
        <v>1</v>
      </c>
      <c r="M16" s="81"/>
      <c r="N16" s="206" t="s">
        <v>122</v>
      </c>
      <c r="O16" s="81"/>
      <c r="P16" s="206">
        <v>7</v>
      </c>
      <c r="Q16" s="81">
        <v>2</v>
      </c>
      <c r="R16" s="206">
        <v>4</v>
      </c>
      <c r="S16" s="81">
        <v>0</v>
      </c>
      <c r="T16" s="206"/>
      <c r="U16" s="82"/>
      <c r="V16" s="206"/>
      <c r="W16" s="82"/>
      <c r="X16" s="206"/>
      <c r="Y16" s="82"/>
      <c r="Z16" s="170"/>
      <c r="AA16" s="168">
        <f>SUM(G16+I16+K16+M16+O16+Q16+S16+U16+W16+Y16)</f>
        <v>2</v>
      </c>
      <c r="AB16" s="165" t="s">
        <v>10</v>
      </c>
      <c r="AC16" s="28"/>
      <c r="AD16" s="28"/>
      <c r="AE16" s="28"/>
      <c r="AF16" s="28"/>
      <c r="AG16" s="28"/>
      <c r="AH16" s="28"/>
    </row>
    <row r="17" spans="1:34" ht="15" customHeight="1">
      <c r="A17" s="15"/>
      <c r="B17" s="180"/>
      <c r="C17" s="181"/>
      <c r="D17" s="182"/>
      <c r="E17" s="202"/>
      <c r="F17" s="216"/>
      <c r="G17" s="16" t="s">
        <v>109</v>
      </c>
      <c r="H17" s="208"/>
      <c r="I17" s="16"/>
      <c r="J17" s="208"/>
      <c r="K17" s="16"/>
      <c r="L17" s="208"/>
      <c r="M17" s="16"/>
      <c r="N17" s="208"/>
      <c r="O17" s="16"/>
      <c r="P17" s="208"/>
      <c r="Q17" s="16" t="s">
        <v>123</v>
      </c>
      <c r="R17" s="208"/>
      <c r="S17" s="16" t="s">
        <v>124</v>
      </c>
      <c r="T17" s="208"/>
      <c r="U17" s="83"/>
      <c r="V17" s="208"/>
      <c r="W17" s="83"/>
      <c r="X17" s="208"/>
      <c r="Y17" s="83"/>
      <c r="Z17" s="171"/>
      <c r="AA17" s="169"/>
      <c r="AB17" s="167"/>
      <c r="AC17" s="28"/>
      <c r="AD17" s="28"/>
      <c r="AE17" s="28"/>
      <c r="AF17" s="28"/>
      <c r="AG17" s="28"/>
      <c r="AH17" s="28"/>
    </row>
    <row r="18" spans="1:34" ht="10.5" customHeight="1">
      <c r="A18" s="15"/>
      <c r="B18" s="68"/>
      <c r="C18" s="66"/>
      <c r="D18" s="65"/>
      <c r="E18" s="69"/>
      <c r="F18" s="84"/>
      <c r="G18" s="85"/>
      <c r="H18" s="86"/>
      <c r="I18" s="85"/>
      <c r="J18" s="86"/>
      <c r="K18" s="85"/>
      <c r="L18" s="86"/>
      <c r="M18" s="85"/>
      <c r="N18" s="86"/>
      <c r="O18" s="85"/>
      <c r="P18" s="86"/>
      <c r="Q18" s="85"/>
      <c r="R18" s="86"/>
      <c r="S18" s="85"/>
      <c r="T18" s="86"/>
      <c r="U18" s="87"/>
      <c r="V18" s="86"/>
      <c r="W18" s="87"/>
      <c r="X18" s="86"/>
      <c r="Y18" s="87"/>
      <c r="Z18" s="70"/>
      <c r="AA18" s="71"/>
      <c r="AB18" s="95"/>
      <c r="AC18" s="28"/>
      <c r="AD18" s="28"/>
      <c r="AE18" s="28"/>
      <c r="AF18" s="28"/>
      <c r="AG18" s="28"/>
      <c r="AH18" s="28"/>
    </row>
    <row r="19" spans="1:34" ht="18" customHeight="1">
      <c r="A19" s="15"/>
      <c r="B19" s="72"/>
      <c r="C19" s="67"/>
      <c r="D19" s="73"/>
      <c r="E19" s="74"/>
      <c r="F19" s="88"/>
      <c r="G19" s="89"/>
      <c r="H19" s="90"/>
      <c r="I19" s="89"/>
      <c r="J19" s="90"/>
      <c r="K19" s="89"/>
      <c r="L19" s="90"/>
      <c r="M19" s="89"/>
      <c r="N19" s="90"/>
      <c r="O19" s="89"/>
      <c r="P19" s="90"/>
      <c r="Q19" s="89"/>
      <c r="R19" s="90"/>
      <c r="S19" s="89"/>
      <c r="T19" s="90"/>
      <c r="U19" s="91"/>
      <c r="V19" s="90"/>
      <c r="W19" s="91"/>
      <c r="X19" s="90"/>
      <c r="Y19" s="91"/>
      <c r="Z19" s="75"/>
      <c r="AA19" s="76"/>
      <c r="AB19" s="96"/>
      <c r="AC19" s="28"/>
      <c r="AD19" s="28"/>
      <c r="AE19" s="28"/>
      <c r="AF19" s="28"/>
      <c r="AG19" s="28"/>
      <c r="AH19" s="28"/>
    </row>
    <row r="20" spans="1:34" ht="10.5" customHeight="1">
      <c r="A20" s="15"/>
      <c r="B20" s="183">
        <v>7</v>
      </c>
      <c r="C20" s="184" t="str">
        <f>VLOOKUP(B20,'пр.взв'!B19:E42,2,FALSE)</f>
        <v>Погосян Тарон Аветикович</v>
      </c>
      <c r="D20" s="182" t="str">
        <f>VLOOKUP(B20,'пр.взв'!B19:F62,3,FALSE)</f>
        <v>08.07.1993 кмс</v>
      </c>
      <c r="E20" s="182" t="str">
        <f>VLOOKUP(B20,'пр.взв'!B19:G62,4,FALSE)</f>
        <v>Челябинская область</v>
      </c>
      <c r="F20" s="216">
        <v>8</v>
      </c>
      <c r="G20" s="92">
        <v>0</v>
      </c>
      <c r="H20" s="208">
        <v>9</v>
      </c>
      <c r="I20" s="92">
        <v>0</v>
      </c>
      <c r="J20" s="208">
        <v>12</v>
      </c>
      <c r="K20" s="92">
        <v>3</v>
      </c>
      <c r="L20" s="208" t="s">
        <v>120</v>
      </c>
      <c r="M20" s="92"/>
      <c r="N20" s="208">
        <v>6</v>
      </c>
      <c r="O20" s="92"/>
      <c r="P20" s="208"/>
      <c r="Q20" s="92">
        <v>3</v>
      </c>
      <c r="R20" s="208"/>
      <c r="S20" s="92"/>
      <c r="T20" s="208"/>
      <c r="U20" s="93"/>
      <c r="V20" s="208"/>
      <c r="W20" s="93"/>
      <c r="X20" s="208"/>
      <c r="Y20" s="93"/>
      <c r="Z20" s="171"/>
      <c r="AA20" s="169">
        <f>SUM(G20+I20+K20+M20+O20+Q20+S20+U20+W20+Y20)</f>
        <v>6</v>
      </c>
      <c r="AB20" s="167" t="s">
        <v>12</v>
      </c>
      <c r="AC20" s="28"/>
      <c r="AD20" s="28"/>
      <c r="AE20" s="28"/>
      <c r="AF20" s="28"/>
      <c r="AG20" s="28"/>
      <c r="AH20" s="28"/>
    </row>
    <row r="21" spans="1:34" ht="15.75" customHeight="1" thickBot="1">
      <c r="A21" s="15"/>
      <c r="B21" s="173"/>
      <c r="C21" s="175"/>
      <c r="D21" s="177"/>
      <c r="E21" s="177"/>
      <c r="F21" s="215"/>
      <c r="G21" s="79" t="s">
        <v>110</v>
      </c>
      <c r="H21" s="207"/>
      <c r="I21" s="79" t="s">
        <v>111</v>
      </c>
      <c r="J21" s="207"/>
      <c r="K21" s="79"/>
      <c r="L21" s="207"/>
      <c r="M21" s="79"/>
      <c r="N21" s="207"/>
      <c r="O21" s="79" t="s">
        <v>123</v>
      </c>
      <c r="P21" s="207"/>
      <c r="Q21" s="79"/>
      <c r="R21" s="207"/>
      <c r="S21" s="79"/>
      <c r="T21" s="207"/>
      <c r="U21" s="80"/>
      <c r="V21" s="207"/>
      <c r="W21" s="80"/>
      <c r="X21" s="207"/>
      <c r="Y21" s="80"/>
      <c r="Z21" s="209"/>
      <c r="AA21" s="196"/>
      <c r="AB21" s="166"/>
      <c r="AC21" s="28"/>
      <c r="AD21" s="28"/>
      <c r="AE21" s="28"/>
      <c r="AF21" s="28"/>
      <c r="AG21" s="28"/>
      <c r="AH21" s="28"/>
    </row>
    <row r="22" spans="1:34" ht="10.5" customHeight="1" thickTop="1">
      <c r="A22" s="15"/>
      <c r="B22" s="172">
        <v>8</v>
      </c>
      <c r="C22" s="174" t="str">
        <f>VLOOKUP(B22,'пр.взв'!B21:E44,2,FALSE)</f>
        <v>Савин Андрей Сергеевич</v>
      </c>
      <c r="D22" s="176" t="str">
        <f>VLOOKUP(B22,'пр.взв'!B21:F64,3,FALSE)</f>
        <v>14.02.1990 мс</v>
      </c>
      <c r="E22" s="178" t="str">
        <f>VLOOKUP(B22,'пр.взв'!B21:G64,4,FALSE)</f>
        <v>Тульская область</v>
      </c>
      <c r="F22" s="214">
        <v>7</v>
      </c>
      <c r="G22" s="81">
        <v>4</v>
      </c>
      <c r="H22" s="206">
        <v>11</v>
      </c>
      <c r="I22" s="94" t="s">
        <v>104</v>
      </c>
      <c r="J22" s="206" t="s">
        <v>105</v>
      </c>
      <c r="K22" s="81"/>
      <c r="L22" s="206" t="s">
        <v>105</v>
      </c>
      <c r="M22" s="81"/>
      <c r="N22" s="206" t="s">
        <v>105</v>
      </c>
      <c r="O22" s="81"/>
      <c r="P22" s="206" t="s">
        <v>105</v>
      </c>
      <c r="Q22" s="81"/>
      <c r="R22" s="206" t="s">
        <v>105</v>
      </c>
      <c r="S22" s="81"/>
      <c r="T22" s="206" t="s">
        <v>105</v>
      </c>
      <c r="U22" s="82"/>
      <c r="V22" s="206" t="s">
        <v>105</v>
      </c>
      <c r="W22" s="82"/>
      <c r="X22" s="206" t="s">
        <v>105</v>
      </c>
      <c r="Y22" s="82"/>
      <c r="Z22" s="170"/>
      <c r="AA22" s="165" t="s">
        <v>114</v>
      </c>
      <c r="AB22" s="165" t="s">
        <v>17</v>
      </c>
      <c r="AC22" s="28"/>
      <c r="AD22" s="28"/>
      <c r="AE22" s="28"/>
      <c r="AF22" s="28"/>
      <c r="AG22" s="28"/>
      <c r="AH22" s="28"/>
    </row>
    <row r="23" spans="1:34" ht="19.5" customHeight="1" thickBot="1">
      <c r="A23" s="15"/>
      <c r="B23" s="173"/>
      <c r="C23" s="175"/>
      <c r="D23" s="177"/>
      <c r="E23" s="179"/>
      <c r="F23" s="215"/>
      <c r="G23" s="79"/>
      <c r="H23" s="207"/>
      <c r="I23" s="79"/>
      <c r="J23" s="207"/>
      <c r="K23" s="79"/>
      <c r="L23" s="207"/>
      <c r="M23" s="79"/>
      <c r="N23" s="207"/>
      <c r="O23" s="79"/>
      <c r="P23" s="207"/>
      <c r="Q23" s="79"/>
      <c r="R23" s="207"/>
      <c r="S23" s="79"/>
      <c r="T23" s="207"/>
      <c r="U23" s="80"/>
      <c r="V23" s="207"/>
      <c r="W23" s="80"/>
      <c r="X23" s="207"/>
      <c r="Y23" s="80"/>
      <c r="Z23" s="209"/>
      <c r="AA23" s="166"/>
      <c r="AB23" s="166"/>
      <c r="AC23" s="28"/>
      <c r="AD23" s="28"/>
      <c r="AE23" s="28"/>
      <c r="AF23" s="28"/>
      <c r="AG23" s="28"/>
      <c r="AH23" s="28"/>
    </row>
    <row r="24" spans="1:34" ht="10.5" customHeight="1" thickTop="1">
      <c r="A24" s="15"/>
      <c r="B24" s="172">
        <v>9</v>
      </c>
      <c r="C24" s="174" t="str">
        <f>VLOOKUP(B24,'пр.взв'!B23:E46,2,FALSE)</f>
        <v>Яграшев Айбас Аржанович</v>
      </c>
      <c r="D24" s="176" t="str">
        <f>VLOOKUP(B24,'пр.взв'!B23:F66,3,FALSE)</f>
        <v>15.05.1993 мс</v>
      </c>
      <c r="E24" s="176" t="str">
        <f>VLOOKUP(B24,'пр.взв'!B23:G66,4,FALSE)</f>
        <v>Республика Алтай</v>
      </c>
      <c r="F24" s="214">
        <v>10</v>
      </c>
      <c r="G24" s="81">
        <v>2</v>
      </c>
      <c r="H24" s="206">
        <v>7</v>
      </c>
      <c r="I24" s="81">
        <v>4</v>
      </c>
      <c r="J24" s="206" t="s">
        <v>105</v>
      </c>
      <c r="K24" s="81"/>
      <c r="L24" s="206" t="s">
        <v>105</v>
      </c>
      <c r="M24" s="81"/>
      <c r="N24" s="206" t="s">
        <v>105</v>
      </c>
      <c r="O24" s="81"/>
      <c r="P24" s="206" t="s">
        <v>105</v>
      </c>
      <c r="Q24" s="81"/>
      <c r="R24" s="206" t="s">
        <v>105</v>
      </c>
      <c r="S24" s="81"/>
      <c r="T24" s="206" t="s">
        <v>105</v>
      </c>
      <c r="U24" s="82"/>
      <c r="V24" s="206" t="s">
        <v>105</v>
      </c>
      <c r="W24" s="82"/>
      <c r="X24" s="206" t="s">
        <v>105</v>
      </c>
      <c r="Y24" s="82"/>
      <c r="Z24" s="170">
        <v>2</v>
      </c>
      <c r="AA24" s="168">
        <f>SUM(G24+I24+K24+M24+O24+Q24+S24+U24+W24+Y24)</f>
        <v>6</v>
      </c>
      <c r="AB24" s="165" t="s">
        <v>117</v>
      </c>
      <c r="AC24" s="28"/>
      <c r="AD24" s="28"/>
      <c r="AE24" s="28"/>
      <c r="AF24" s="28"/>
      <c r="AG24" s="28"/>
      <c r="AH24" s="28"/>
    </row>
    <row r="25" spans="1:34" ht="18" customHeight="1" thickBot="1">
      <c r="A25" s="15"/>
      <c r="B25" s="173"/>
      <c r="C25" s="175"/>
      <c r="D25" s="177"/>
      <c r="E25" s="177"/>
      <c r="F25" s="215"/>
      <c r="G25" s="79"/>
      <c r="H25" s="207"/>
      <c r="I25" s="79"/>
      <c r="J25" s="207"/>
      <c r="K25" s="79"/>
      <c r="L25" s="207"/>
      <c r="M25" s="79"/>
      <c r="N25" s="207"/>
      <c r="O25" s="79"/>
      <c r="P25" s="207"/>
      <c r="Q25" s="79"/>
      <c r="R25" s="207"/>
      <c r="S25" s="79"/>
      <c r="T25" s="207"/>
      <c r="U25" s="80"/>
      <c r="V25" s="207"/>
      <c r="W25" s="80"/>
      <c r="X25" s="207"/>
      <c r="Y25" s="80"/>
      <c r="Z25" s="209"/>
      <c r="AA25" s="196"/>
      <c r="AB25" s="166"/>
      <c r="AC25" s="28"/>
      <c r="AD25" s="28"/>
      <c r="AE25" s="28"/>
      <c r="AF25" s="28"/>
      <c r="AG25" s="28"/>
      <c r="AH25" s="28"/>
    </row>
    <row r="26" spans="1:34" ht="10.5" customHeight="1" thickTop="1">
      <c r="A26" s="15"/>
      <c r="B26" s="172">
        <v>10</v>
      </c>
      <c r="C26" s="174" t="str">
        <f>VLOOKUP(B26,'пр.взв'!B25:E48,2,FALSE)</f>
        <v>Погосян Тигран Аветикович</v>
      </c>
      <c r="D26" s="176" t="str">
        <f>VLOOKUP(B26,'пр.взв'!B25:F68,3,FALSE)</f>
        <v>08.07.1993 кмс</v>
      </c>
      <c r="E26" s="178" t="str">
        <f>VLOOKUP(B26,'пр.взв'!B25:G68,4,FALSE)</f>
        <v>Челябинская область</v>
      </c>
      <c r="F26" s="214">
        <v>9</v>
      </c>
      <c r="G26" s="81">
        <v>3</v>
      </c>
      <c r="H26" s="206">
        <v>12</v>
      </c>
      <c r="I26" s="81">
        <v>4</v>
      </c>
      <c r="J26" s="206" t="s">
        <v>105</v>
      </c>
      <c r="K26" s="81"/>
      <c r="L26" s="206" t="s">
        <v>105</v>
      </c>
      <c r="M26" s="81"/>
      <c r="N26" s="206" t="s">
        <v>105</v>
      </c>
      <c r="O26" s="81"/>
      <c r="P26" s="206" t="s">
        <v>105</v>
      </c>
      <c r="Q26" s="81"/>
      <c r="R26" s="206" t="s">
        <v>105</v>
      </c>
      <c r="S26" s="81"/>
      <c r="T26" s="206" t="s">
        <v>105</v>
      </c>
      <c r="U26" s="82"/>
      <c r="V26" s="206" t="s">
        <v>105</v>
      </c>
      <c r="W26" s="82"/>
      <c r="X26" s="206" t="s">
        <v>105</v>
      </c>
      <c r="Y26" s="82"/>
      <c r="Z26" s="170">
        <v>2</v>
      </c>
      <c r="AA26" s="168">
        <f>SUM(G26+I26+K26+M26+O26+Q26+S26+U26+W26+Y26)</f>
        <v>7</v>
      </c>
      <c r="AB26" s="165" t="s">
        <v>116</v>
      </c>
      <c r="AC26" s="28"/>
      <c r="AD26" s="28"/>
      <c r="AE26" s="28"/>
      <c r="AF26" s="28"/>
      <c r="AG26" s="28"/>
      <c r="AH26" s="28"/>
    </row>
    <row r="27" spans="1:34" ht="17.25" customHeight="1" thickBot="1">
      <c r="A27" s="15"/>
      <c r="B27" s="173"/>
      <c r="C27" s="175"/>
      <c r="D27" s="177"/>
      <c r="E27" s="179"/>
      <c r="F27" s="215"/>
      <c r="G27" s="79"/>
      <c r="H27" s="207"/>
      <c r="I27" s="79"/>
      <c r="J27" s="207"/>
      <c r="K27" s="79"/>
      <c r="L27" s="207"/>
      <c r="M27" s="79"/>
      <c r="N27" s="207"/>
      <c r="O27" s="79"/>
      <c r="P27" s="207"/>
      <c r="Q27" s="79"/>
      <c r="R27" s="207"/>
      <c r="S27" s="79"/>
      <c r="T27" s="207"/>
      <c r="U27" s="80"/>
      <c r="V27" s="207"/>
      <c r="W27" s="80"/>
      <c r="X27" s="207"/>
      <c r="Y27" s="80"/>
      <c r="Z27" s="209"/>
      <c r="AA27" s="196"/>
      <c r="AB27" s="166"/>
      <c r="AC27" s="28"/>
      <c r="AD27" s="28"/>
      <c r="AE27" s="28"/>
      <c r="AF27" s="28"/>
      <c r="AG27" s="28"/>
      <c r="AH27" s="28"/>
    </row>
    <row r="28" spans="1:34" ht="10.5" customHeight="1" thickTop="1">
      <c r="A28" s="15"/>
      <c r="B28" s="172">
        <v>11</v>
      </c>
      <c r="C28" s="174" t="str">
        <f>VLOOKUP(B28,'пр.взв'!B27:E50,2,FALSE)</f>
        <v>Поликарпов Георгий Владимирович</v>
      </c>
      <c r="D28" s="176" t="str">
        <f>VLOOKUP(B28,'пр.взв'!B27:F70,3,FALSE)</f>
        <v>16.11.1995 кмс</v>
      </c>
      <c r="E28" s="176" t="str">
        <f>VLOOKUP(B28,'пр.взв'!B27:G70,4,FALSE)</f>
        <v>ХМАО</v>
      </c>
      <c r="F28" s="214">
        <v>12</v>
      </c>
      <c r="G28" s="81">
        <v>4</v>
      </c>
      <c r="H28" s="206">
        <v>8</v>
      </c>
      <c r="I28" s="81">
        <v>3</v>
      </c>
      <c r="J28" s="206" t="s">
        <v>105</v>
      </c>
      <c r="K28" s="81"/>
      <c r="L28" s="206" t="s">
        <v>105</v>
      </c>
      <c r="M28" s="81"/>
      <c r="N28" s="206" t="s">
        <v>105</v>
      </c>
      <c r="O28" s="81"/>
      <c r="P28" s="206" t="s">
        <v>105</v>
      </c>
      <c r="Q28" s="81"/>
      <c r="R28" s="206" t="s">
        <v>105</v>
      </c>
      <c r="S28" s="81"/>
      <c r="T28" s="206" t="s">
        <v>105</v>
      </c>
      <c r="U28" s="82"/>
      <c r="V28" s="206" t="s">
        <v>105</v>
      </c>
      <c r="W28" s="82"/>
      <c r="X28" s="206" t="s">
        <v>105</v>
      </c>
      <c r="Y28" s="82"/>
      <c r="Z28" s="170">
        <v>2</v>
      </c>
      <c r="AA28" s="168">
        <f>SUM(G28+I28+K28+M28+O28+Q28+S28+U28+W28+Y28)</f>
        <v>7</v>
      </c>
      <c r="AB28" s="165" t="s">
        <v>116</v>
      </c>
      <c r="AC28" s="28"/>
      <c r="AD28" s="28"/>
      <c r="AE28" s="28"/>
      <c r="AF28" s="28"/>
      <c r="AG28" s="28"/>
      <c r="AH28" s="28"/>
    </row>
    <row r="29" spans="1:34" ht="16.5" customHeight="1" thickBot="1">
      <c r="A29" s="15"/>
      <c r="B29" s="173"/>
      <c r="C29" s="175"/>
      <c r="D29" s="177"/>
      <c r="E29" s="177"/>
      <c r="F29" s="215"/>
      <c r="G29" s="79"/>
      <c r="H29" s="207"/>
      <c r="I29" s="79"/>
      <c r="J29" s="207"/>
      <c r="K29" s="79"/>
      <c r="L29" s="207"/>
      <c r="M29" s="79"/>
      <c r="N29" s="207"/>
      <c r="O29" s="79"/>
      <c r="P29" s="207"/>
      <c r="Q29" s="79"/>
      <c r="R29" s="207"/>
      <c r="S29" s="79"/>
      <c r="T29" s="207"/>
      <c r="U29" s="80"/>
      <c r="V29" s="207"/>
      <c r="W29" s="80"/>
      <c r="X29" s="207"/>
      <c r="Y29" s="80"/>
      <c r="Z29" s="209"/>
      <c r="AA29" s="196"/>
      <c r="AB29" s="166"/>
      <c r="AC29" s="28"/>
      <c r="AD29" s="28"/>
      <c r="AE29" s="28"/>
      <c r="AF29" s="28"/>
      <c r="AG29" s="28"/>
      <c r="AH29" s="28"/>
    </row>
    <row r="30" spans="2:34" ht="17.25" customHeight="1" thickTop="1">
      <c r="B30" s="172">
        <v>12</v>
      </c>
      <c r="C30" s="174" t="str">
        <f>VLOOKUP(B30,'пр.взв'!B29:E50,2,FALSE)</f>
        <v>Гизатуллин Айрат Олегович</v>
      </c>
      <c r="D30" s="176" t="str">
        <f>VLOOKUP(B30,'пр.взв'!B29:F72,3,FALSE)</f>
        <v>26.04.1994 кмс</v>
      </c>
      <c r="E30" s="178" t="str">
        <f>VLOOKUP(B30,'пр.взв'!B29:G72,4,FALSE)</f>
        <v>Башкортостан</v>
      </c>
      <c r="F30" s="214">
        <v>11</v>
      </c>
      <c r="G30" s="81">
        <v>0</v>
      </c>
      <c r="H30" s="206">
        <v>10</v>
      </c>
      <c r="I30" s="81">
        <v>0</v>
      </c>
      <c r="J30" s="206">
        <v>7</v>
      </c>
      <c r="K30" s="94" t="s">
        <v>118</v>
      </c>
      <c r="L30" s="206" t="s">
        <v>121</v>
      </c>
      <c r="M30" s="81"/>
      <c r="N30" s="206">
        <v>4</v>
      </c>
      <c r="O30" s="81">
        <v>3</v>
      </c>
      <c r="P30" s="206"/>
      <c r="Q30" s="81"/>
      <c r="R30" s="206"/>
      <c r="S30" s="81"/>
      <c r="T30" s="206"/>
      <c r="U30" s="82"/>
      <c r="V30" s="206"/>
      <c r="W30" s="82"/>
      <c r="X30" s="206"/>
      <c r="Y30" s="82"/>
      <c r="Z30" s="170"/>
      <c r="AA30" s="168">
        <f>SUM(G30+I30+K30+M30+O30+Q30+S30+U30+W30+Y30)</f>
        <v>5.5</v>
      </c>
      <c r="AB30" s="165" t="s">
        <v>12</v>
      </c>
      <c r="AC30" s="28"/>
      <c r="AD30" s="28"/>
      <c r="AE30" s="28"/>
      <c r="AF30" s="28"/>
      <c r="AG30" s="28"/>
      <c r="AH30" s="28"/>
    </row>
    <row r="31" spans="2:34" ht="21" customHeight="1" thickBot="1">
      <c r="B31" s="173"/>
      <c r="C31" s="175"/>
      <c r="D31" s="177"/>
      <c r="E31" s="179"/>
      <c r="F31" s="215"/>
      <c r="G31" s="79" t="s">
        <v>112</v>
      </c>
      <c r="H31" s="207"/>
      <c r="I31" s="79" t="s">
        <v>113</v>
      </c>
      <c r="J31" s="207"/>
      <c r="K31" s="79"/>
      <c r="L31" s="207"/>
      <c r="M31" s="79"/>
      <c r="N31" s="207"/>
      <c r="O31" s="79" t="s">
        <v>123</v>
      </c>
      <c r="P31" s="207"/>
      <c r="Q31" s="79"/>
      <c r="R31" s="207"/>
      <c r="S31" s="79"/>
      <c r="T31" s="207"/>
      <c r="U31" s="80"/>
      <c r="V31" s="207"/>
      <c r="W31" s="80"/>
      <c r="X31" s="207"/>
      <c r="Y31" s="80"/>
      <c r="Z31" s="209"/>
      <c r="AA31" s="196"/>
      <c r="AB31" s="166"/>
      <c r="AC31" s="28"/>
      <c r="AD31" s="28"/>
      <c r="AE31" s="28"/>
      <c r="AF31" s="28"/>
      <c r="AG31" s="28"/>
      <c r="AH31" s="28"/>
    </row>
    <row r="32" spans="2:34" ht="25.5" customHeight="1" thickTop="1">
      <c r="B32" s="26"/>
      <c r="C32" s="25"/>
      <c r="D32" s="25"/>
      <c r="E32" s="25"/>
      <c r="F32" s="27"/>
      <c r="G32" s="24"/>
      <c r="H32" s="27"/>
      <c r="I32" s="24"/>
      <c r="J32" s="27"/>
      <c r="K32" s="24"/>
      <c r="L32" s="27"/>
      <c r="M32" s="24"/>
      <c r="N32" s="27"/>
      <c r="O32" s="24"/>
      <c r="P32" s="27"/>
      <c r="Q32" s="24"/>
      <c r="R32" s="27"/>
      <c r="S32" s="24"/>
      <c r="T32" s="27"/>
      <c r="U32" s="24"/>
      <c r="V32" s="27"/>
      <c r="W32" s="24"/>
      <c r="X32" s="27"/>
      <c r="Y32" s="24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2:34" ht="10.5" customHeight="1">
      <c r="B33" s="64" t="str">
        <f>HYPERLINK('[1]реквизиты'!$A$6)</f>
        <v>Гл. судья, судья МК</v>
      </c>
      <c r="C33" s="39"/>
      <c r="D33" s="39"/>
      <c r="E33" s="40"/>
      <c r="F33" s="41"/>
      <c r="N33" s="64" t="str">
        <f>HYPERLINK('[1]реквизиты'!$G$6)</f>
        <v>Перминов О.Р.</v>
      </c>
      <c r="O33" s="40"/>
      <c r="P33" s="40"/>
      <c r="Q33" s="40"/>
      <c r="R33" s="46"/>
      <c r="S33" s="43"/>
      <c r="T33" s="46"/>
      <c r="U33" s="43"/>
      <c r="V33" s="46"/>
      <c r="W33" s="64" t="str">
        <f>HYPERLINK('[1]реквизиты'!$G$7)</f>
        <v>Нижний Тагил</v>
      </c>
      <c r="X33" s="46"/>
      <c r="Y33" s="43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2:34" ht="29.25" customHeight="1">
      <c r="B34" s="64" t="str">
        <f>HYPERLINK('[1]реквизиты'!$A$8)</f>
        <v>Гл. секретарь, судья РК</v>
      </c>
      <c r="C34" s="39"/>
      <c r="D34" s="57"/>
      <c r="E34" s="48"/>
      <c r="F34" s="49"/>
      <c r="G34" s="8"/>
      <c r="H34" s="8"/>
      <c r="I34" s="8"/>
      <c r="J34" s="8"/>
      <c r="K34" s="8"/>
      <c r="L34" s="8"/>
      <c r="M34" s="8"/>
      <c r="N34" s="64" t="str">
        <f>HYPERLINK('[1]реквизиты'!$G$8)</f>
        <v>Сапунов Д.П.</v>
      </c>
      <c r="O34" s="40"/>
      <c r="P34" s="40"/>
      <c r="Q34" s="40"/>
      <c r="R34" s="46"/>
      <c r="S34" s="43"/>
      <c r="T34" s="46"/>
      <c r="U34" s="43"/>
      <c r="V34" s="46"/>
      <c r="W34" s="64" t="str">
        <f>HYPERLINK('[1]реквизиты'!$G$9)</f>
        <v>Качканар</v>
      </c>
      <c r="X34" s="46"/>
      <c r="Y34" s="43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2:34" ht="10.5" customHeight="1">
      <c r="B35" s="7"/>
      <c r="C35" s="7"/>
      <c r="D35" s="36"/>
      <c r="E35" s="3"/>
      <c r="F35" s="37"/>
      <c r="G35" s="17"/>
      <c r="K35" s="20"/>
      <c r="L35" s="27"/>
      <c r="M35" s="20"/>
      <c r="N35" s="27"/>
      <c r="O35" s="20"/>
      <c r="P35" s="27"/>
      <c r="Q35" s="20"/>
      <c r="R35" s="27"/>
      <c r="S35" s="20"/>
      <c r="T35" s="27"/>
      <c r="U35" s="20"/>
      <c r="V35" s="27"/>
      <c r="W35" s="20"/>
      <c r="X35" s="27"/>
      <c r="Y35" s="20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4:34" ht="10.5" customHeight="1">
      <c r="N36" s="27"/>
      <c r="O36" s="24"/>
      <c r="P36" s="27"/>
      <c r="Q36" s="24"/>
      <c r="R36" s="27"/>
      <c r="S36" s="24"/>
      <c r="T36" s="27"/>
      <c r="U36" s="24"/>
      <c r="V36" s="27"/>
      <c r="W36" s="24"/>
      <c r="X36" s="27"/>
      <c r="Y36" s="24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2:34" ht="10.5" customHeight="1">
      <c r="B37" s="38"/>
      <c r="C37" s="38"/>
      <c r="D37" s="38"/>
      <c r="E37" s="17"/>
      <c r="F37" s="17"/>
      <c r="H37" s="17"/>
      <c r="K37" s="20"/>
      <c r="L37" s="27"/>
      <c r="M37" s="20"/>
      <c r="N37" s="27"/>
      <c r="O37" s="20"/>
      <c r="P37" s="27"/>
      <c r="Q37" s="20"/>
      <c r="R37" s="27"/>
      <c r="S37" s="20"/>
      <c r="T37" s="27"/>
      <c r="U37" s="20"/>
      <c r="V37" s="27"/>
      <c r="W37" s="20"/>
      <c r="X37" s="27"/>
      <c r="Y37" s="20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2:34" ht="10.5" customHeight="1">
      <c r="B38" s="26"/>
      <c r="C38" s="25"/>
      <c r="D38" s="25"/>
      <c r="E38" s="25"/>
      <c r="F38" s="27"/>
      <c r="G38" s="24"/>
      <c r="H38" s="27"/>
      <c r="I38" s="24"/>
      <c r="J38" s="27"/>
      <c r="K38" s="24"/>
      <c r="L38" s="27"/>
      <c r="M38" s="24"/>
      <c r="N38" s="27"/>
      <c r="O38" s="24"/>
      <c r="P38" s="27"/>
      <c r="Q38" s="24"/>
      <c r="R38" s="27"/>
      <c r="S38" s="24"/>
      <c r="T38" s="27"/>
      <c r="U38" s="24"/>
      <c r="V38" s="27"/>
      <c r="W38" s="24"/>
      <c r="X38" s="27"/>
      <c r="Y38" s="24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2:34" ht="10.5" customHeight="1">
      <c r="B39" s="29"/>
      <c r="C39" s="25"/>
      <c r="D39" s="25"/>
      <c r="E39" s="25"/>
      <c r="F39" s="27"/>
      <c r="G39" s="20"/>
      <c r="H39" s="27"/>
      <c r="I39" s="20"/>
      <c r="J39" s="27"/>
      <c r="K39" s="20"/>
      <c r="L39" s="27"/>
      <c r="M39" s="20"/>
      <c r="N39" s="27"/>
      <c r="O39" s="20"/>
      <c r="P39" s="27"/>
      <c r="Q39" s="20"/>
      <c r="R39" s="27"/>
      <c r="S39" s="20"/>
      <c r="T39" s="27"/>
      <c r="U39" s="20"/>
      <c r="V39" s="27"/>
      <c r="W39" s="20"/>
      <c r="X39" s="27"/>
      <c r="Y39" s="20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2:34" ht="10.5" customHeight="1">
      <c r="B40" s="26"/>
      <c r="C40" s="25"/>
      <c r="D40" s="25"/>
      <c r="E40" s="25"/>
      <c r="F40" s="27"/>
      <c r="G40" s="24"/>
      <c r="H40" s="27"/>
      <c r="I40" s="24"/>
      <c r="J40" s="27"/>
      <c r="K40" s="24"/>
      <c r="L40" s="27"/>
      <c r="M40" s="24"/>
      <c r="N40" s="27"/>
      <c r="O40" s="24"/>
      <c r="P40" s="27"/>
      <c r="Q40" s="24"/>
      <c r="R40" s="27"/>
      <c r="S40" s="24"/>
      <c r="T40" s="27"/>
      <c r="U40" s="24"/>
      <c r="V40" s="27"/>
      <c r="W40" s="24"/>
      <c r="X40" s="27"/>
      <c r="Y40" s="24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2:34" ht="10.5" customHeight="1">
      <c r="B41" s="29"/>
      <c r="C41" s="25"/>
      <c r="D41" s="25"/>
      <c r="E41" s="25"/>
      <c r="F41" s="27"/>
      <c r="G41" s="20"/>
      <c r="H41" s="27"/>
      <c r="I41" s="20"/>
      <c r="J41" s="27"/>
      <c r="K41" s="20"/>
      <c r="L41" s="27"/>
      <c r="M41" s="20"/>
      <c r="N41" s="27"/>
      <c r="O41" s="20"/>
      <c r="P41" s="27"/>
      <c r="Q41" s="20"/>
      <c r="R41" s="27"/>
      <c r="S41" s="20"/>
      <c r="T41" s="27"/>
      <c r="U41" s="20"/>
      <c r="V41" s="27"/>
      <c r="W41" s="20"/>
      <c r="X41" s="27"/>
      <c r="Y41" s="20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2:34" ht="10.5" customHeight="1">
      <c r="B42" s="26"/>
      <c r="C42" s="25"/>
      <c r="D42" s="25"/>
      <c r="E42" s="25"/>
      <c r="F42" s="27"/>
      <c r="G42" s="24"/>
      <c r="H42" s="27"/>
      <c r="I42" s="24"/>
      <c r="J42" s="27"/>
      <c r="K42" s="24"/>
      <c r="L42" s="27"/>
      <c r="M42" s="24"/>
      <c r="N42" s="27"/>
      <c r="O42" s="24"/>
      <c r="P42" s="27"/>
      <c r="Q42" s="24"/>
      <c r="R42" s="27"/>
      <c r="S42" s="24"/>
      <c r="T42" s="27"/>
      <c r="U42" s="24"/>
      <c r="V42" s="27"/>
      <c r="W42" s="24"/>
      <c r="X42" s="27"/>
      <c r="Y42" s="24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2:34" ht="10.5" customHeight="1">
      <c r="B43" s="29"/>
      <c r="C43" s="25"/>
      <c r="D43" s="25"/>
      <c r="E43" s="25"/>
      <c r="F43" s="27"/>
      <c r="G43" s="20"/>
      <c r="H43" s="27"/>
      <c r="I43" s="20"/>
      <c r="J43" s="27"/>
      <c r="K43" s="20"/>
      <c r="L43" s="27"/>
      <c r="M43" s="20"/>
      <c r="N43" s="27"/>
      <c r="O43" s="20"/>
      <c r="P43" s="27"/>
      <c r="Q43" s="20"/>
      <c r="R43" s="27"/>
      <c r="S43" s="20"/>
      <c r="T43" s="27"/>
      <c r="U43" s="20"/>
      <c r="V43" s="27"/>
      <c r="W43" s="20"/>
      <c r="X43" s="27"/>
      <c r="Y43" s="20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2:34" ht="10.5" customHeight="1">
      <c r="B44" s="26"/>
      <c r="C44" s="25"/>
      <c r="D44" s="25"/>
      <c r="E44" s="25"/>
      <c r="F44" s="27"/>
      <c r="G44" s="24"/>
      <c r="H44" s="27"/>
      <c r="I44" s="24"/>
      <c r="J44" s="27"/>
      <c r="K44" s="24"/>
      <c r="L44" s="27"/>
      <c r="M44" s="24"/>
      <c r="N44" s="27"/>
      <c r="O44" s="24"/>
      <c r="P44" s="27"/>
      <c r="Q44" s="24"/>
      <c r="R44" s="27"/>
      <c r="S44" s="24"/>
      <c r="T44" s="27"/>
      <c r="U44" s="24"/>
      <c r="V44" s="27"/>
      <c r="W44" s="24"/>
      <c r="X44" s="27"/>
      <c r="Y44" s="24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2:34" ht="10.5" customHeight="1">
      <c r="B45" s="29"/>
      <c r="C45" s="25"/>
      <c r="D45" s="25"/>
      <c r="E45" s="25"/>
      <c r="F45" s="27"/>
      <c r="G45" s="20"/>
      <c r="H45" s="27"/>
      <c r="I45" s="20"/>
      <c r="J45" s="27"/>
      <c r="K45" s="20"/>
      <c r="L45" s="27"/>
      <c r="M45" s="20"/>
      <c r="N45" s="27"/>
      <c r="O45" s="20"/>
      <c r="P45" s="27"/>
      <c r="Q45" s="20"/>
      <c r="R45" s="27"/>
      <c r="S45" s="20"/>
      <c r="T45" s="27"/>
      <c r="U45" s="20"/>
      <c r="V45" s="27"/>
      <c r="W45" s="20"/>
      <c r="X45" s="27"/>
      <c r="Y45" s="20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2:34" ht="10.5" customHeight="1">
      <c r="B46" s="26"/>
      <c r="C46" s="25"/>
      <c r="D46" s="25"/>
      <c r="E46" s="25"/>
      <c r="F46" s="27"/>
      <c r="G46" s="24"/>
      <c r="H46" s="27"/>
      <c r="I46" s="24"/>
      <c r="J46" s="27"/>
      <c r="K46" s="24"/>
      <c r="L46" s="27"/>
      <c r="M46" s="24"/>
      <c r="N46" s="27"/>
      <c r="O46" s="24"/>
      <c r="P46" s="27"/>
      <c r="Q46" s="24"/>
      <c r="R46" s="27"/>
      <c r="S46" s="24"/>
      <c r="T46" s="27"/>
      <c r="U46" s="24"/>
      <c r="V46" s="27"/>
      <c r="W46" s="24"/>
      <c r="X46" s="27"/>
      <c r="Y46" s="24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2:34" ht="10.5" customHeight="1">
      <c r="B47" s="29"/>
      <c r="C47" s="25"/>
      <c r="D47" s="25"/>
      <c r="E47" s="25"/>
      <c r="F47" s="27"/>
      <c r="G47" s="20"/>
      <c r="H47" s="27"/>
      <c r="I47" s="20"/>
      <c r="J47" s="27"/>
      <c r="K47" s="20"/>
      <c r="L47" s="27"/>
      <c r="M47" s="20"/>
      <c r="N47" s="27"/>
      <c r="O47" s="20"/>
      <c r="P47" s="27"/>
      <c r="Q47" s="20"/>
      <c r="R47" s="27"/>
      <c r="S47" s="20"/>
      <c r="T47" s="27"/>
      <c r="U47" s="20"/>
      <c r="V47" s="27"/>
      <c r="W47" s="20"/>
      <c r="X47" s="27"/>
      <c r="Y47" s="20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2:34" ht="10.5" customHeight="1">
      <c r="B48" s="26"/>
      <c r="C48" s="25"/>
      <c r="D48" s="25"/>
      <c r="E48" s="25"/>
      <c r="F48" s="27"/>
      <c r="G48" s="24"/>
      <c r="H48" s="27"/>
      <c r="I48" s="24"/>
      <c r="J48" s="27"/>
      <c r="K48" s="24"/>
      <c r="L48" s="27"/>
      <c r="M48" s="24"/>
      <c r="N48" s="27"/>
      <c r="O48" s="24"/>
      <c r="P48" s="27"/>
      <c r="Q48" s="24"/>
      <c r="R48" s="27"/>
      <c r="S48" s="24"/>
      <c r="T48" s="27"/>
      <c r="U48" s="24"/>
      <c r="V48" s="27"/>
      <c r="W48" s="24"/>
      <c r="X48" s="27"/>
      <c r="Y48" s="24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2:34" ht="10.5" customHeight="1">
      <c r="B49" s="29"/>
      <c r="C49" s="25"/>
      <c r="D49" s="25"/>
      <c r="E49" s="25"/>
      <c r="F49" s="27"/>
      <c r="G49" s="20"/>
      <c r="H49" s="27"/>
      <c r="I49" s="20"/>
      <c r="J49" s="27"/>
      <c r="K49" s="20"/>
      <c r="L49" s="27"/>
      <c r="M49" s="20"/>
      <c r="N49" s="27"/>
      <c r="O49" s="20"/>
      <c r="P49" s="27"/>
      <c r="Q49" s="20"/>
      <c r="R49" s="27"/>
      <c r="S49" s="20"/>
      <c r="T49" s="27"/>
      <c r="U49" s="20"/>
      <c r="V49" s="27"/>
      <c r="W49" s="20"/>
      <c r="X49" s="27"/>
      <c r="Y49" s="20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2:34" ht="10.5" customHeight="1">
      <c r="B50" s="26"/>
      <c r="C50" s="25"/>
      <c r="D50" s="25"/>
      <c r="E50" s="25"/>
      <c r="F50" s="27"/>
      <c r="G50" s="24"/>
      <c r="H50" s="27"/>
      <c r="I50" s="24"/>
      <c r="J50" s="27"/>
      <c r="K50" s="24"/>
      <c r="L50" s="27"/>
      <c r="M50" s="24"/>
      <c r="N50" s="27"/>
      <c r="O50" s="24"/>
      <c r="P50" s="27"/>
      <c r="Q50" s="24"/>
      <c r="R50" s="27"/>
      <c r="S50" s="24"/>
      <c r="T50" s="27"/>
      <c r="U50" s="24"/>
      <c r="V50" s="27"/>
      <c r="W50" s="24"/>
      <c r="X50" s="27"/>
      <c r="Y50" s="24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2:34" ht="10.5" customHeight="1">
      <c r="B51" s="29"/>
      <c r="C51" s="25"/>
      <c r="D51" s="25"/>
      <c r="E51" s="25"/>
      <c r="F51" s="27"/>
      <c r="G51" s="20"/>
      <c r="H51" s="27"/>
      <c r="I51" s="20"/>
      <c r="J51" s="27"/>
      <c r="K51" s="20"/>
      <c r="L51" s="27"/>
      <c r="M51" s="20"/>
      <c r="N51" s="27"/>
      <c r="O51" s="20"/>
      <c r="P51" s="27"/>
      <c r="Q51" s="20"/>
      <c r="R51" s="27"/>
      <c r="S51" s="20"/>
      <c r="T51" s="27"/>
      <c r="U51" s="20"/>
      <c r="V51" s="27"/>
      <c r="W51" s="20"/>
      <c r="X51" s="27"/>
      <c r="Y51" s="20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2:34" ht="10.5" customHeight="1">
      <c r="B52" s="26"/>
      <c r="C52" s="25"/>
      <c r="D52" s="25"/>
      <c r="E52" s="25"/>
      <c r="F52" s="27"/>
      <c r="G52" s="24"/>
      <c r="H52" s="27"/>
      <c r="I52" s="24"/>
      <c r="J52" s="27"/>
      <c r="K52" s="24"/>
      <c r="L52" s="27"/>
      <c r="M52" s="24"/>
      <c r="N52" s="27"/>
      <c r="O52" s="24"/>
      <c r="P52" s="27"/>
      <c r="Q52" s="24"/>
      <c r="R52" s="27"/>
      <c r="S52" s="24"/>
      <c r="T52" s="27"/>
      <c r="U52" s="24"/>
      <c r="V52" s="27"/>
      <c r="W52" s="24"/>
      <c r="X52" s="27"/>
      <c r="Y52" s="24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2:34" ht="10.5" customHeight="1">
      <c r="B53" s="29"/>
      <c r="C53" s="25"/>
      <c r="D53" s="25"/>
      <c r="E53" s="25"/>
      <c r="F53" s="27"/>
      <c r="G53" s="20"/>
      <c r="H53" s="27"/>
      <c r="I53" s="20"/>
      <c r="J53" s="27"/>
      <c r="K53" s="20"/>
      <c r="L53" s="27"/>
      <c r="M53" s="20"/>
      <c r="N53" s="27"/>
      <c r="O53" s="20"/>
      <c r="P53" s="27"/>
      <c r="Q53" s="20"/>
      <c r="R53" s="27"/>
      <c r="S53" s="20"/>
      <c r="T53" s="27"/>
      <c r="U53" s="20"/>
      <c r="V53" s="27"/>
      <c r="W53" s="20"/>
      <c r="X53" s="27"/>
      <c r="Y53" s="20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2:34" ht="10.5" customHeight="1">
      <c r="B54" s="26"/>
      <c r="C54" s="25"/>
      <c r="D54" s="25"/>
      <c r="E54" s="25"/>
      <c r="F54" s="27"/>
      <c r="G54" s="24"/>
      <c r="H54" s="27"/>
      <c r="I54" s="24"/>
      <c r="J54" s="27"/>
      <c r="K54" s="24"/>
      <c r="L54" s="27"/>
      <c r="M54" s="24"/>
      <c r="N54" s="27"/>
      <c r="O54" s="24"/>
      <c r="P54" s="27"/>
      <c r="Q54" s="24"/>
      <c r="R54" s="27"/>
      <c r="S54" s="24"/>
      <c r="T54" s="27"/>
      <c r="U54" s="24"/>
      <c r="V54" s="27"/>
      <c r="W54" s="24"/>
      <c r="X54" s="27"/>
      <c r="Y54" s="24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2:34" ht="10.5" customHeight="1">
      <c r="B55" s="29"/>
      <c r="C55" s="25"/>
      <c r="D55" s="25"/>
      <c r="E55" s="25"/>
      <c r="F55" s="27"/>
      <c r="G55" s="20"/>
      <c r="H55" s="27"/>
      <c r="I55" s="20"/>
      <c r="J55" s="27"/>
      <c r="K55" s="20"/>
      <c r="L55" s="27"/>
      <c r="M55" s="20"/>
      <c r="N55" s="27"/>
      <c r="O55" s="20"/>
      <c r="P55" s="27"/>
      <c r="Q55" s="20"/>
      <c r="R55" s="27"/>
      <c r="S55" s="20"/>
      <c r="T55" s="27"/>
      <c r="U55" s="20"/>
      <c r="V55" s="27"/>
      <c r="W55" s="20"/>
      <c r="X55" s="27"/>
      <c r="Y55" s="20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2:34" ht="10.5" customHeight="1">
      <c r="B56" s="26"/>
      <c r="C56" s="25"/>
      <c r="D56" s="25"/>
      <c r="E56" s="25"/>
      <c r="F56" s="27"/>
      <c r="G56" s="24"/>
      <c r="H56" s="27"/>
      <c r="I56" s="24"/>
      <c r="J56" s="27"/>
      <c r="K56" s="24"/>
      <c r="L56" s="27"/>
      <c r="M56" s="24"/>
      <c r="N56" s="27"/>
      <c r="O56" s="24"/>
      <c r="P56" s="27"/>
      <c r="Q56" s="24"/>
      <c r="R56" s="27"/>
      <c r="S56" s="24"/>
      <c r="T56" s="27"/>
      <c r="U56" s="24"/>
      <c r="V56" s="27"/>
      <c r="W56" s="24"/>
      <c r="X56" s="27"/>
      <c r="Y56" s="24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2:28" ht="10.5" customHeight="1">
      <c r="B57" s="29"/>
      <c r="C57" s="25"/>
      <c r="D57" s="25"/>
      <c r="E57" s="25"/>
      <c r="F57" s="27"/>
      <c r="G57" s="20"/>
      <c r="H57" s="27"/>
      <c r="I57" s="20"/>
      <c r="J57" s="27"/>
      <c r="K57" s="20"/>
      <c r="L57" s="27"/>
      <c r="M57" s="20"/>
      <c r="N57" s="27"/>
      <c r="O57" s="20"/>
      <c r="P57" s="27"/>
      <c r="Q57" s="20"/>
      <c r="R57" s="27"/>
      <c r="S57" s="20"/>
      <c r="T57" s="27"/>
      <c r="U57" s="20"/>
      <c r="V57" s="27"/>
      <c r="W57" s="20"/>
      <c r="X57" s="27"/>
      <c r="Y57" s="20"/>
      <c r="Z57" s="28"/>
      <c r="AA57" s="28"/>
      <c r="AB57" s="28"/>
    </row>
    <row r="58" spans="2:28" ht="10.5" customHeight="1">
      <c r="B58" s="26"/>
      <c r="C58" s="25"/>
      <c r="D58" s="25"/>
      <c r="E58" s="25"/>
      <c r="F58" s="27"/>
      <c r="G58" s="24"/>
      <c r="H58" s="27"/>
      <c r="I58" s="24"/>
      <c r="J58" s="27"/>
      <c r="K58" s="24"/>
      <c r="L58" s="27"/>
      <c r="M58" s="24"/>
      <c r="N58" s="27"/>
      <c r="O58" s="24"/>
      <c r="P58" s="27"/>
      <c r="Q58" s="24"/>
      <c r="R58" s="27"/>
      <c r="S58" s="24"/>
      <c r="T58" s="27"/>
      <c r="U58" s="24"/>
      <c r="V58" s="27"/>
      <c r="W58" s="24"/>
      <c r="X58" s="27"/>
      <c r="Y58" s="24"/>
      <c r="Z58" s="28"/>
      <c r="AA58" s="28"/>
      <c r="AB58" s="28"/>
    </row>
    <row r="59" spans="2:28" ht="10.5" customHeight="1">
      <c r="B59" s="29"/>
      <c r="C59" s="25"/>
      <c r="D59" s="25"/>
      <c r="E59" s="25"/>
      <c r="F59" s="27"/>
      <c r="G59" s="20"/>
      <c r="H59" s="27"/>
      <c r="I59" s="20"/>
      <c r="J59" s="27"/>
      <c r="K59" s="20"/>
      <c r="L59" s="27"/>
      <c r="M59" s="20"/>
      <c r="N59" s="27"/>
      <c r="O59" s="20"/>
      <c r="P59" s="27"/>
      <c r="Q59" s="20"/>
      <c r="R59" s="27"/>
      <c r="S59" s="20"/>
      <c r="T59" s="27"/>
      <c r="U59" s="20"/>
      <c r="V59" s="27"/>
      <c r="W59" s="20"/>
      <c r="X59" s="27"/>
      <c r="Y59" s="20"/>
      <c r="Z59" s="28"/>
      <c r="AA59" s="28"/>
      <c r="AB59" s="28"/>
    </row>
    <row r="60" spans="2:28" ht="10.5" customHeight="1">
      <c r="B60" s="26"/>
      <c r="C60" s="25"/>
      <c r="D60" s="25"/>
      <c r="E60" s="25"/>
      <c r="F60" s="27"/>
      <c r="G60" s="24"/>
      <c r="H60" s="27"/>
      <c r="I60" s="24"/>
      <c r="J60" s="27"/>
      <c r="K60" s="24"/>
      <c r="L60" s="27"/>
      <c r="M60" s="24"/>
      <c r="N60" s="27"/>
      <c r="O60" s="24"/>
      <c r="P60" s="27"/>
      <c r="Q60" s="24"/>
      <c r="R60" s="27"/>
      <c r="S60" s="24"/>
      <c r="T60" s="27"/>
      <c r="U60" s="24"/>
      <c r="V60" s="27"/>
      <c r="W60" s="24"/>
      <c r="X60" s="27"/>
      <c r="Y60" s="24"/>
      <c r="Z60" s="28"/>
      <c r="AA60" s="28"/>
      <c r="AB60" s="28"/>
    </row>
    <row r="61" spans="2:28" ht="10.5" customHeight="1">
      <c r="B61" s="29"/>
      <c r="C61" s="25"/>
      <c r="D61" s="25"/>
      <c r="E61" s="25"/>
      <c r="F61" s="27"/>
      <c r="G61" s="20"/>
      <c r="H61" s="27"/>
      <c r="I61" s="20"/>
      <c r="J61" s="27"/>
      <c r="K61" s="20"/>
      <c r="L61" s="27"/>
      <c r="M61" s="20"/>
      <c r="N61" s="27"/>
      <c r="O61" s="20"/>
      <c r="P61" s="27"/>
      <c r="Q61" s="20"/>
      <c r="R61" s="27"/>
      <c r="S61" s="20"/>
      <c r="T61" s="27"/>
      <c r="U61" s="20"/>
      <c r="V61" s="27"/>
      <c r="W61" s="20"/>
      <c r="X61" s="27"/>
      <c r="Y61" s="20"/>
      <c r="Z61" s="28"/>
      <c r="AA61" s="28"/>
      <c r="AB61" s="28"/>
    </row>
    <row r="62" spans="2:28" ht="10.5" customHeight="1">
      <c r="B62" s="26"/>
      <c r="C62" s="25"/>
      <c r="D62" s="25"/>
      <c r="E62" s="25"/>
      <c r="F62" s="27"/>
      <c r="G62" s="24"/>
      <c r="H62" s="27"/>
      <c r="I62" s="24"/>
      <c r="J62" s="27"/>
      <c r="K62" s="24"/>
      <c r="L62" s="27"/>
      <c r="M62" s="24"/>
      <c r="N62" s="27"/>
      <c r="O62" s="24"/>
      <c r="P62" s="27"/>
      <c r="Q62" s="24"/>
      <c r="R62" s="27"/>
      <c r="S62" s="24"/>
      <c r="T62" s="27"/>
      <c r="U62" s="24"/>
      <c r="V62" s="27"/>
      <c r="W62" s="24"/>
      <c r="X62" s="27"/>
      <c r="Y62" s="24"/>
      <c r="Z62" s="28"/>
      <c r="AA62" s="28"/>
      <c r="AB62" s="28"/>
    </row>
    <row r="63" spans="2:28" ht="10.5" customHeight="1">
      <c r="B63" s="29"/>
      <c r="C63" s="25"/>
      <c r="D63" s="25"/>
      <c r="E63" s="25"/>
      <c r="F63" s="27"/>
      <c r="G63" s="20"/>
      <c r="H63" s="27"/>
      <c r="I63" s="20"/>
      <c r="J63" s="27"/>
      <c r="K63" s="20"/>
      <c r="L63" s="27"/>
      <c r="M63" s="20"/>
      <c r="N63" s="27"/>
      <c r="O63" s="20"/>
      <c r="P63" s="27"/>
      <c r="Q63" s="20"/>
      <c r="R63" s="27"/>
      <c r="S63" s="20"/>
      <c r="T63" s="27"/>
      <c r="U63" s="20"/>
      <c r="V63" s="27"/>
      <c r="W63" s="20"/>
      <c r="X63" s="27"/>
      <c r="Y63" s="20"/>
      <c r="Z63" s="28"/>
      <c r="AA63" s="28"/>
      <c r="AB63" s="28"/>
    </row>
    <row r="64" spans="2:28" ht="10.5" customHeight="1">
      <c r="B64" s="26"/>
      <c r="C64" s="25"/>
      <c r="D64" s="25"/>
      <c r="E64" s="25"/>
      <c r="F64" s="27"/>
      <c r="G64" s="24"/>
      <c r="H64" s="27"/>
      <c r="I64" s="24"/>
      <c r="J64" s="27"/>
      <c r="K64" s="24"/>
      <c r="L64" s="27"/>
      <c r="M64" s="24"/>
      <c r="N64" s="27"/>
      <c r="O64" s="24"/>
      <c r="P64" s="27"/>
      <c r="Q64" s="24"/>
      <c r="R64" s="27"/>
      <c r="S64" s="24"/>
      <c r="T64" s="27"/>
      <c r="U64" s="24"/>
      <c r="V64" s="27"/>
      <c r="W64" s="24"/>
      <c r="X64" s="27"/>
      <c r="Y64" s="24"/>
      <c r="Z64" s="28"/>
      <c r="AA64" s="28"/>
      <c r="AB64" s="28"/>
    </row>
    <row r="65" spans="2:28" ht="10.5" customHeight="1">
      <c r="B65" s="29"/>
      <c r="C65" s="25"/>
      <c r="D65" s="25"/>
      <c r="E65" s="25"/>
      <c r="F65" s="27"/>
      <c r="G65" s="20"/>
      <c r="H65" s="27"/>
      <c r="I65" s="20"/>
      <c r="J65" s="27"/>
      <c r="K65" s="20"/>
      <c r="L65" s="27"/>
      <c r="M65" s="20"/>
      <c r="N65" s="27"/>
      <c r="O65" s="20"/>
      <c r="P65" s="27"/>
      <c r="Q65" s="20"/>
      <c r="R65" s="27"/>
      <c r="S65" s="20"/>
      <c r="T65" s="27"/>
      <c r="U65" s="20"/>
      <c r="V65" s="27"/>
      <c r="W65" s="20"/>
      <c r="X65" s="27"/>
      <c r="Y65" s="20"/>
      <c r="Z65" s="28"/>
      <c r="AA65" s="28"/>
      <c r="AB65" s="28"/>
    </row>
    <row r="66" spans="2:28" ht="10.5" customHeight="1">
      <c r="B66" s="26"/>
      <c r="C66" s="25"/>
      <c r="D66" s="25"/>
      <c r="E66" s="25"/>
      <c r="F66" s="27"/>
      <c r="G66" s="24"/>
      <c r="H66" s="27"/>
      <c r="I66" s="24"/>
      <c r="J66" s="27"/>
      <c r="K66" s="24"/>
      <c r="L66" s="27"/>
      <c r="M66" s="24"/>
      <c r="N66" s="27"/>
      <c r="O66" s="24"/>
      <c r="P66" s="27"/>
      <c r="Q66" s="24"/>
      <c r="R66" s="27"/>
      <c r="S66" s="24"/>
      <c r="T66" s="27"/>
      <c r="U66" s="24"/>
      <c r="V66" s="27"/>
      <c r="W66" s="24"/>
      <c r="X66" s="27"/>
      <c r="Y66" s="24"/>
      <c r="Z66" s="28"/>
      <c r="AA66" s="28"/>
      <c r="AB66" s="28"/>
    </row>
    <row r="67" spans="2:28" ht="10.5" customHeight="1">
      <c r="B67" s="29"/>
      <c r="C67" s="25"/>
      <c r="D67" s="25"/>
      <c r="E67" s="25"/>
      <c r="F67" s="27"/>
      <c r="G67" s="20"/>
      <c r="H67" s="27"/>
      <c r="I67" s="20"/>
      <c r="J67" s="27"/>
      <c r="K67" s="20"/>
      <c r="L67" s="27"/>
      <c r="M67" s="20"/>
      <c r="N67" s="27"/>
      <c r="O67" s="20"/>
      <c r="P67" s="27"/>
      <c r="Q67" s="20"/>
      <c r="R67" s="27"/>
      <c r="S67" s="20"/>
      <c r="T67" s="27"/>
      <c r="U67" s="20"/>
      <c r="V67" s="27"/>
      <c r="W67" s="20"/>
      <c r="X67" s="27"/>
      <c r="Y67" s="20"/>
      <c r="Z67" s="28"/>
      <c r="AA67" s="28"/>
      <c r="AB67" s="28"/>
    </row>
    <row r="68" spans="2:28" ht="10.5" customHeight="1">
      <c r="B68" s="26"/>
      <c r="C68" s="25"/>
      <c r="D68" s="25"/>
      <c r="E68" s="25"/>
      <c r="F68" s="27"/>
      <c r="G68" s="24"/>
      <c r="H68" s="27"/>
      <c r="I68" s="24"/>
      <c r="J68" s="27"/>
      <c r="K68" s="24"/>
      <c r="L68" s="27"/>
      <c r="M68" s="24"/>
      <c r="N68" s="27"/>
      <c r="O68" s="24"/>
      <c r="P68" s="27"/>
      <c r="Q68" s="24"/>
      <c r="R68" s="27"/>
      <c r="S68" s="24"/>
      <c r="T68" s="27"/>
      <c r="U68" s="24"/>
      <c r="V68" s="27"/>
      <c r="W68" s="24"/>
      <c r="X68" s="27"/>
      <c r="Y68" s="24"/>
      <c r="Z68" s="28"/>
      <c r="AA68" s="28"/>
      <c r="AB68" s="28"/>
    </row>
    <row r="69" spans="2:28" ht="10.5" customHeight="1">
      <c r="B69" s="29"/>
      <c r="C69" s="25"/>
      <c r="D69" s="25"/>
      <c r="E69" s="25"/>
      <c r="F69" s="27"/>
      <c r="G69" s="20"/>
      <c r="H69" s="27"/>
      <c r="I69" s="20"/>
      <c r="J69" s="27"/>
      <c r="K69" s="20"/>
      <c r="L69" s="27"/>
      <c r="M69" s="20"/>
      <c r="N69" s="27"/>
      <c r="O69" s="20"/>
      <c r="P69" s="27"/>
      <c r="Q69" s="20"/>
      <c r="R69" s="27"/>
      <c r="S69" s="20"/>
      <c r="T69" s="27"/>
      <c r="U69" s="20"/>
      <c r="V69" s="27"/>
      <c r="W69" s="20"/>
      <c r="X69" s="27"/>
      <c r="Y69" s="20"/>
      <c r="Z69" s="28"/>
      <c r="AA69" s="28"/>
      <c r="AB69" s="28"/>
    </row>
    <row r="70" spans="2:28" ht="10.5" customHeight="1">
      <c r="B70" s="26"/>
      <c r="C70" s="25"/>
      <c r="D70" s="25"/>
      <c r="E70" s="25"/>
      <c r="F70" s="27"/>
      <c r="G70" s="24"/>
      <c r="H70" s="27"/>
      <c r="I70" s="24"/>
      <c r="J70" s="27"/>
      <c r="K70" s="24"/>
      <c r="L70" s="27"/>
      <c r="M70" s="24"/>
      <c r="N70" s="27"/>
      <c r="O70" s="24"/>
      <c r="P70" s="27"/>
      <c r="Q70" s="24"/>
      <c r="R70" s="27"/>
      <c r="S70" s="24"/>
      <c r="T70" s="27"/>
      <c r="U70" s="24"/>
      <c r="V70" s="27"/>
      <c r="W70" s="24"/>
      <c r="X70" s="27"/>
      <c r="Y70" s="24"/>
      <c r="Z70" s="28"/>
      <c r="AA70" s="28"/>
      <c r="AB70" s="28"/>
    </row>
    <row r="71" spans="2:28" ht="10.5" customHeight="1">
      <c r="B71" s="29"/>
      <c r="C71" s="25"/>
      <c r="D71" s="25"/>
      <c r="E71" s="25"/>
      <c r="F71" s="27"/>
      <c r="G71" s="20"/>
      <c r="H71" s="27"/>
      <c r="I71" s="20"/>
      <c r="J71" s="27"/>
      <c r="K71" s="20"/>
      <c r="L71" s="27"/>
      <c r="M71" s="20"/>
      <c r="N71" s="27"/>
      <c r="O71" s="20"/>
      <c r="P71" s="27"/>
      <c r="Q71" s="20"/>
      <c r="R71" s="27"/>
      <c r="S71" s="20"/>
      <c r="T71" s="27"/>
      <c r="U71" s="20"/>
      <c r="V71" s="27"/>
      <c r="W71" s="20"/>
      <c r="X71" s="27"/>
      <c r="Y71" s="20"/>
      <c r="Z71" s="28"/>
      <c r="AA71" s="28"/>
      <c r="AB71" s="28"/>
    </row>
    <row r="72" spans="2:28" ht="10.5" customHeight="1">
      <c r="B72" s="26"/>
      <c r="C72" s="25"/>
      <c r="D72" s="25"/>
      <c r="E72" s="25"/>
      <c r="F72" s="27"/>
      <c r="G72" s="24"/>
      <c r="H72" s="27"/>
      <c r="I72" s="24"/>
      <c r="J72" s="27"/>
      <c r="K72" s="24"/>
      <c r="L72" s="27"/>
      <c r="M72" s="24"/>
      <c r="N72" s="27"/>
      <c r="O72" s="24"/>
      <c r="P72" s="27"/>
      <c r="Q72" s="24"/>
      <c r="R72" s="27"/>
      <c r="S72" s="24"/>
      <c r="T72" s="27"/>
      <c r="U72" s="24"/>
      <c r="V72" s="27"/>
      <c r="W72" s="24"/>
      <c r="X72" s="27"/>
      <c r="Y72" s="24"/>
      <c r="Z72" s="28"/>
      <c r="AA72" s="28"/>
      <c r="AB72" s="28"/>
    </row>
    <row r="73" spans="2:28" ht="10.5" customHeight="1">
      <c r="B73" s="29"/>
      <c r="C73" s="25"/>
      <c r="D73" s="25"/>
      <c r="E73" s="25"/>
      <c r="F73" s="27"/>
      <c r="G73" s="20"/>
      <c r="H73" s="27"/>
      <c r="I73" s="20"/>
      <c r="J73" s="27"/>
      <c r="K73" s="20"/>
      <c r="L73" s="27"/>
      <c r="M73" s="20"/>
      <c r="N73" s="27"/>
      <c r="O73" s="20"/>
      <c r="P73" s="27"/>
      <c r="Q73" s="20"/>
      <c r="R73" s="27"/>
      <c r="S73" s="20"/>
      <c r="T73" s="27"/>
      <c r="U73" s="20"/>
      <c r="V73" s="27"/>
      <c r="W73" s="20"/>
      <c r="X73" s="27"/>
      <c r="Y73" s="20"/>
      <c r="Z73" s="28"/>
      <c r="AA73" s="28"/>
      <c r="AB73" s="28"/>
    </row>
    <row r="74" spans="2:28" ht="10.5" customHeight="1">
      <c r="B74" s="26"/>
      <c r="C74" s="25"/>
      <c r="D74" s="25"/>
      <c r="E74" s="25"/>
      <c r="F74" s="27"/>
      <c r="G74" s="24"/>
      <c r="H74" s="27"/>
      <c r="I74" s="24"/>
      <c r="J74" s="27"/>
      <c r="K74" s="24"/>
      <c r="L74" s="27"/>
      <c r="M74" s="24"/>
      <c r="N74" s="27"/>
      <c r="O74" s="24"/>
      <c r="P74" s="27"/>
      <c r="Q74" s="24"/>
      <c r="R74" s="27"/>
      <c r="S74" s="24"/>
      <c r="T74" s="27"/>
      <c r="U74" s="24"/>
      <c r="V74" s="27"/>
      <c r="W74" s="24"/>
      <c r="X74" s="27"/>
      <c r="Y74" s="24"/>
      <c r="Z74" s="28"/>
      <c r="AA74" s="28"/>
      <c r="AB74" s="28"/>
    </row>
    <row r="75" spans="2:28" ht="10.5" customHeight="1">
      <c r="B75" s="29"/>
      <c r="C75" s="25"/>
      <c r="D75" s="25"/>
      <c r="E75" s="25"/>
      <c r="F75" s="27"/>
      <c r="G75" s="20"/>
      <c r="H75" s="27"/>
      <c r="I75" s="20"/>
      <c r="J75" s="27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</row>
    <row r="76" spans="2:28" ht="10.5" customHeight="1">
      <c r="B76" s="26"/>
      <c r="C76" s="25"/>
      <c r="D76" s="25"/>
      <c r="E76" s="25"/>
      <c r="F76" s="27"/>
      <c r="G76" s="24"/>
      <c r="H76" s="27"/>
      <c r="I76" s="24"/>
      <c r="J76" s="27"/>
      <c r="K76" s="24"/>
      <c r="L76" s="27"/>
      <c r="M76" s="24"/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</row>
    <row r="77" spans="2:28" ht="10.5" customHeight="1">
      <c r="B77" s="29"/>
      <c r="C77" s="25"/>
      <c r="D77" s="25"/>
      <c r="E77" s="25"/>
      <c r="F77" s="27"/>
      <c r="G77" s="20"/>
      <c r="H77" s="27"/>
      <c r="I77" s="20"/>
      <c r="J77" s="27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</row>
    <row r="78" spans="2:28" ht="10.5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</row>
    <row r="79" spans="2:28" ht="10.5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</row>
    <row r="80" spans="2:28" ht="10.5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</row>
    <row r="81" spans="2:28" ht="10.5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</row>
    <row r="82" spans="2:28" ht="10.5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</row>
    <row r="83" spans="2:28" ht="10.5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</row>
    <row r="84" spans="2:28" ht="10.5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</row>
    <row r="85" spans="2:28" ht="10.5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</row>
    <row r="86" spans="2:28" ht="10.5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</row>
    <row r="87" spans="2:28" ht="10.5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</row>
    <row r="88" spans="2:28" ht="10.5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</row>
    <row r="89" spans="2:28" ht="10.5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</row>
    <row r="90" spans="2:28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</row>
    <row r="91" spans="2:28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</row>
    <row r="92" spans="2:28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</row>
    <row r="93" spans="2:28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</row>
    <row r="94" spans="2:28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</row>
    <row r="95" spans="2:28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</row>
    <row r="96" spans="2:28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</row>
    <row r="97" spans="2:28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</row>
    <row r="98" spans="2:28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</row>
    <row r="99" spans="2:28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0.5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0.5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0.5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0.5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0.5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31" ht="10.5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  <c r="AC118" s="3"/>
      <c r="AD118" s="3"/>
      <c r="AE118" s="3"/>
    </row>
    <row r="119" spans="2:31" ht="15.75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  <c r="AC119" s="3"/>
      <c r="AD119" s="3"/>
      <c r="AE119" s="3"/>
    </row>
    <row r="120" spans="2:31" ht="15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  <c r="AC120" s="3"/>
      <c r="AD120" s="3"/>
      <c r="AE120" s="3"/>
    </row>
    <row r="121" spans="2:31" ht="15.75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  <c r="AC121" s="3"/>
      <c r="AD121" s="3"/>
      <c r="AE121" s="3"/>
    </row>
    <row r="122" spans="2:31" ht="15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  <c r="AC122" s="3"/>
      <c r="AD122" s="3"/>
      <c r="AE122" s="3"/>
    </row>
    <row r="123" spans="2:31" ht="15.75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  <c r="AC123" s="3"/>
      <c r="AD123" s="3"/>
      <c r="AE123" s="3"/>
    </row>
    <row r="124" spans="2:31" ht="15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  <c r="AC124" s="3"/>
      <c r="AD124" s="3"/>
      <c r="AE124" s="3"/>
    </row>
    <row r="125" spans="2:31" ht="15.75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  <c r="AC125" s="3"/>
      <c r="AD125" s="3"/>
      <c r="AE125" s="3"/>
    </row>
    <row r="126" spans="2:31" ht="15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  <c r="AC126" s="3"/>
      <c r="AD126" s="3"/>
      <c r="AE126" s="3"/>
    </row>
    <row r="127" spans="2:31" ht="15.75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  <c r="AC127" s="3"/>
      <c r="AD127" s="3"/>
      <c r="AE127" s="3"/>
    </row>
    <row r="128" spans="2:31" ht="15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  <c r="AC128" s="3"/>
      <c r="AD128" s="3"/>
      <c r="AE128" s="3"/>
    </row>
    <row r="129" spans="2:31" ht="15.75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  <c r="AC129" s="3"/>
      <c r="AD129" s="3"/>
      <c r="AE129" s="3"/>
    </row>
    <row r="130" spans="2:31" ht="15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  <c r="AC130" s="3"/>
      <c r="AD130" s="3"/>
      <c r="AE130" s="3"/>
    </row>
    <row r="131" spans="2:31" ht="15.75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  <c r="AC131" s="3"/>
      <c r="AD131" s="3"/>
      <c r="AE131" s="3"/>
    </row>
    <row r="132" spans="2:31" ht="15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  <c r="AC132" s="3"/>
      <c r="AD132" s="3"/>
      <c r="AE132" s="3"/>
    </row>
    <row r="133" spans="2:31" ht="15.75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  <c r="AC133" s="3"/>
      <c r="AD133" s="3"/>
      <c r="AE133" s="3"/>
    </row>
    <row r="134" spans="2:31" ht="15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  <c r="AC134" s="3"/>
      <c r="AD134" s="3"/>
      <c r="AE134" s="3"/>
    </row>
    <row r="135" spans="2:31" ht="15.75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  <c r="AC135" s="3"/>
      <c r="AD135" s="3"/>
      <c r="AE135" s="3"/>
    </row>
    <row r="136" spans="2:31" ht="15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  <c r="AC136" s="3"/>
      <c r="AD136" s="3"/>
      <c r="AE136" s="3"/>
    </row>
    <row r="137" spans="2:31" ht="15.75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  <c r="AC137" s="3"/>
      <c r="AD137" s="3"/>
      <c r="AE137" s="3"/>
    </row>
    <row r="138" spans="2:31" ht="15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  <c r="AC138" s="3"/>
      <c r="AD138" s="3"/>
      <c r="AE138" s="3"/>
    </row>
    <row r="139" spans="2:31" ht="15.75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  <c r="AC139" s="3"/>
      <c r="AD139" s="3"/>
      <c r="AE139" s="3"/>
    </row>
    <row r="140" spans="2:31" ht="15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  <c r="AC140" s="3"/>
      <c r="AD140" s="3"/>
      <c r="AE140" s="3"/>
    </row>
    <row r="141" spans="2:31" ht="15.75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  <c r="AC141" s="3"/>
      <c r="AD141" s="3"/>
      <c r="AE141" s="3"/>
    </row>
    <row r="142" spans="2:31" ht="15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  <c r="AC142" s="3"/>
      <c r="AD142" s="3"/>
      <c r="AE142" s="3"/>
    </row>
    <row r="143" spans="2:31" ht="15.75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  <c r="AC143" s="3"/>
      <c r="AD143" s="3"/>
      <c r="AE143" s="3"/>
    </row>
    <row r="144" spans="2:31" ht="15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  <c r="AC144" s="3"/>
      <c r="AD144" s="3"/>
      <c r="AE144" s="3"/>
    </row>
    <row r="145" spans="2:31" ht="15.75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  <c r="AC145" s="3"/>
      <c r="AD145" s="3"/>
      <c r="AE145" s="3"/>
    </row>
    <row r="146" spans="2:31" ht="15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  <c r="AC146" s="3"/>
      <c r="AD146" s="3"/>
      <c r="AE146" s="3"/>
    </row>
    <row r="147" spans="2:31" ht="15.75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  <c r="AC147" s="3"/>
      <c r="AD147" s="3"/>
      <c r="AE147" s="3"/>
    </row>
    <row r="148" spans="2:31" ht="15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  <c r="AC148" s="3"/>
      <c r="AD148" s="3"/>
      <c r="AE148" s="3"/>
    </row>
    <row r="149" spans="2:31" ht="15.75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  <c r="AC149" s="3"/>
      <c r="AD149" s="3"/>
      <c r="AE149" s="3"/>
    </row>
    <row r="150" spans="2:31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</sheetData>
  <sheetProtection/>
  <mergeCells count="230">
    <mergeCell ref="A1:AB1"/>
    <mergeCell ref="X3:AB3"/>
    <mergeCell ref="B3:W3"/>
    <mergeCell ref="Z14:Z15"/>
    <mergeCell ref="Z20:Z21"/>
    <mergeCell ref="Z30:Z31"/>
    <mergeCell ref="K2:AB2"/>
    <mergeCell ref="Z4:Z5"/>
    <mergeCell ref="AA4:AA5"/>
    <mergeCell ref="Z24:Z25"/>
    <mergeCell ref="AA6:AA7"/>
    <mergeCell ref="Z8:Z9"/>
    <mergeCell ref="AB6:AB7"/>
    <mergeCell ref="AB8:AB9"/>
    <mergeCell ref="X26:X27"/>
    <mergeCell ref="X10:X11"/>
    <mergeCell ref="X20:X21"/>
    <mergeCell ref="AA12:AA13"/>
    <mergeCell ref="AA22:AA23"/>
    <mergeCell ref="Z6:Z7"/>
    <mergeCell ref="Z12:Z13"/>
    <mergeCell ref="Z22:Z23"/>
    <mergeCell ref="Z28:Z29"/>
    <mergeCell ref="V20:V21"/>
    <mergeCell ref="V8:V9"/>
    <mergeCell ref="X8:X9"/>
    <mergeCell ref="V10:V11"/>
    <mergeCell ref="Z26:Z27"/>
    <mergeCell ref="V22:V23"/>
    <mergeCell ref="X22:X23"/>
    <mergeCell ref="V16:V17"/>
    <mergeCell ref="X16:X17"/>
    <mergeCell ref="V12:V13"/>
    <mergeCell ref="X12:X13"/>
    <mergeCell ref="V14:V15"/>
    <mergeCell ref="V6:V7"/>
    <mergeCell ref="X6:X7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L20:L21"/>
    <mergeCell ref="P16:P17"/>
    <mergeCell ref="R16:R17"/>
    <mergeCell ref="H14:H15"/>
    <mergeCell ref="J14:J15"/>
    <mergeCell ref="H16:H17"/>
    <mergeCell ref="J16:J17"/>
    <mergeCell ref="L16:L17"/>
    <mergeCell ref="P24:P25"/>
    <mergeCell ref="R20:R21"/>
    <mergeCell ref="H22:H23"/>
    <mergeCell ref="J22:J23"/>
    <mergeCell ref="L22:L23"/>
    <mergeCell ref="N22:N23"/>
    <mergeCell ref="P22:P23"/>
    <mergeCell ref="R22:R23"/>
    <mergeCell ref="H20:H21"/>
    <mergeCell ref="J20:J2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F28:F29"/>
    <mergeCell ref="H28:H29"/>
    <mergeCell ref="J28:J29"/>
    <mergeCell ref="H30:H31"/>
    <mergeCell ref="J30:J31"/>
    <mergeCell ref="L30:L31"/>
    <mergeCell ref="F8:F9"/>
    <mergeCell ref="F10:F11"/>
    <mergeCell ref="F12:F13"/>
    <mergeCell ref="F14:F15"/>
    <mergeCell ref="F30:F31"/>
    <mergeCell ref="F16:F17"/>
    <mergeCell ref="F20:F21"/>
    <mergeCell ref="F22:F23"/>
    <mergeCell ref="F24:F25"/>
    <mergeCell ref="F26:F27"/>
    <mergeCell ref="T10:T11"/>
    <mergeCell ref="T14:T15"/>
    <mergeCell ref="T24:T25"/>
    <mergeCell ref="R24:R25"/>
    <mergeCell ref="R26:R27"/>
    <mergeCell ref="J24:J25"/>
    <mergeCell ref="L24:L25"/>
    <mergeCell ref="N24:N25"/>
    <mergeCell ref="P20:P21"/>
    <mergeCell ref="N20:N21"/>
    <mergeCell ref="T12:T13"/>
    <mergeCell ref="AA8:AA9"/>
    <mergeCell ref="T20:T21"/>
    <mergeCell ref="AA20:AA21"/>
    <mergeCell ref="T16:T17"/>
    <mergeCell ref="AA10:AA11"/>
    <mergeCell ref="Z10:Z11"/>
    <mergeCell ref="T8:T9"/>
    <mergeCell ref="X14:X15"/>
    <mergeCell ref="AA14:AA15"/>
    <mergeCell ref="AA24:AA25"/>
    <mergeCell ref="T28:T29"/>
    <mergeCell ref="AA28:AA29"/>
    <mergeCell ref="T26:T27"/>
    <mergeCell ref="AA26:AA27"/>
    <mergeCell ref="V24:V25"/>
    <mergeCell ref="X24:X25"/>
    <mergeCell ref="V26:V27"/>
    <mergeCell ref="V28:V29"/>
    <mergeCell ref="X28:X29"/>
    <mergeCell ref="V30:V31"/>
    <mergeCell ref="X30:X31"/>
    <mergeCell ref="T30:T31"/>
    <mergeCell ref="E20:E21"/>
    <mergeCell ref="P30:P31"/>
    <mergeCell ref="R30:R31"/>
    <mergeCell ref="E30:E31"/>
    <mergeCell ref="T22:T23"/>
    <mergeCell ref="H26:H27"/>
    <mergeCell ref="H24:H25"/>
    <mergeCell ref="AA30:AA31"/>
    <mergeCell ref="B4:B5"/>
    <mergeCell ref="C4:C5"/>
    <mergeCell ref="D6:D7"/>
    <mergeCell ref="E6:E7"/>
    <mergeCell ref="D8:D9"/>
    <mergeCell ref="E8:E9"/>
    <mergeCell ref="E16:E17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T5:U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C22:C23"/>
    <mergeCell ref="D22:D23"/>
    <mergeCell ref="E22:E23"/>
    <mergeCell ref="B22:B23"/>
    <mergeCell ref="B16:B17"/>
    <mergeCell ref="C16:C17"/>
    <mergeCell ref="D16:D17"/>
    <mergeCell ref="B20:B21"/>
    <mergeCell ref="C20:C21"/>
    <mergeCell ref="D20:D21"/>
    <mergeCell ref="B28:B29"/>
    <mergeCell ref="C28:C29"/>
    <mergeCell ref="D28:D29"/>
    <mergeCell ref="E28:E29"/>
    <mergeCell ref="C30:C31"/>
    <mergeCell ref="D30:D31"/>
    <mergeCell ref="B30:B31"/>
    <mergeCell ref="B24:B25"/>
    <mergeCell ref="C24:C25"/>
    <mergeCell ref="D24:D25"/>
    <mergeCell ref="B26:B27"/>
    <mergeCell ref="C26:C27"/>
    <mergeCell ref="E24:E25"/>
    <mergeCell ref="D26:D27"/>
    <mergeCell ref="E26:E27"/>
    <mergeCell ref="AB10:AB11"/>
    <mergeCell ref="AB12:AB13"/>
    <mergeCell ref="AB14:AB15"/>
    <mergeCell ref="AB16:AB17"/>
    <mergeCell ref="AA16:AA17"/>
    <mergeCell ref="Z16:Z17"/>
    <mergeCell ref="AB28:AB29"/>
    <mergeCell ref="AB30:AB31"/>
    <mergeCell ref="AB20:AB21"/>
    <mergeCell ref="AB22:AB23"/>
    <mergeCell ref="AB24:AB25"/>
    <mergeCell ref="AB26:AB2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7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7" t="s">
        <v>52</v>
      </c>
      <c r="B1" s="267"/>
      <c r="C1" s="267"/>
      <c r="D1" s="267"/>
      <c r="E1" s="267"/>
      <c r="F1" s="267"/>
      <c r="G1" s="267"/>
    </row>
    <row r="2" spans="1:10" ht="24" customHeight="1">
      <c r="A2" s="257" t="str">
        <f>HYPERLINK('[1]реквизиты'!$A$2)</f>
        <v>Всероссийский турнир посвященный ветеранам боевых действий, имени А Сибирева по борьбе самбо</v>
      </c>
      <c r="B2" s="258"/>
      <c r="C2" s="258"/>
      <c r="D2" s="258"/>
      <c r="E2" s="258"/>
      <c r="F2" s="258"/>
      <c r="G2" s="258"/>
      <c r="H2" s="4"/>
      <c r="I2" s="4"/>
      <c r="J2" s="4"/>
    </row>
    <row r="3" spans="1:7" ht="15" customHeight="1">
      <c r="A3" s="259" t="str">
        <f>HYPERLINK('[1]реквизиты'!$A$3)</f>
        <v>27-29 сентября 2013г. г. Челябинск</v>
      </c>
      <c r="B3" s="259"/>
      <c r="C3" s="259"/>
      <c r="D3" s="259"/>
      <c r="E3" s="259"/>
      <c r="F3" s="259"/>
      <c r="G3" s="259"/>
    </row>
    <row r="4" ht="12.75">
      <c r="D4" s="7" t="s">
        <v>90</v>
      </c>
    </row>
    <row r="5" spans="1:7" ht="12.75">
      <c r="A5" s="243" t="s">
        <v>1</v>
      </c>
      <c r="B5" s="260" t="s">
        <v>5</v>
      </c>
      <c r="C5" s="243" t="s">
        <v>2</v>
      </c>
      <c r="D5" s="243" t="s">
        <v>3</v>
      </c>
      <c r="E5" s="243" t="s">
        <v>38</v>
      </c>
      <c r="F5" s="243" t="s">
        <v>8</v>
      </c>
      <c r="G5" s="243" t="s">
        <v>9</v>
      </c>
    </row>
    <row r="6" spans="1:7" ht="13.5" thickBot="1">
      <c r="A6" s="243"/>
      <c r="B6" s="243"/>
      <c r="C6" s="243"/>
      <c r="D6" s="243"/>
      <c r="E6" s="243"/>
      <c r="F6" s="243"/>
      <c r="G6" s="243"/>
    </row>
    <row r="7" spans="1:7" ht="12.75" customHeight="1">
      <c r="A7" s="252" t="s">
        <v>10</v>
      </c>
      <c r="B7" s="256">
        <v>1</v>
      </c>
      <c r="C7" s="250" t="s">
        <v>68</v>
      </c>
      <c r="D7" s="243" t="s">
        <v>69</v>
      </c>
      <c r="E7" s="244" t="s">
        <v>70</v>
      </c>
      <c r="F7" s="245"/>
      <c r="G7" s="242" t="s">
        <v>71</v>
      </c>
    </row>
    <row r="8" spans="1:7" ht="12.75" customHeight="1">
      <c r="A8" s="252"/>
      <c r="B8" s="255"/>
      <c r="C8" s="250"/>
      <c r="D8" s="243"/>
      <c r="E8" s="244"/>
      <c r="F8" s="245"/>
      <c r="G8" s="242"/>
    </row>
    <row r="9" spans="1:7" ht="12.75" customHeight="1">
      <c r="A9" s="252" t="s">
        <v>11</v>
      </c>
      <c r="B9" s="255">
        <v>2</v>
      </c>
      <c r="C9" s="250" t="s">
        <v>65</v>
      </c>
      <c r="D9" s="243" t="s">
        <v>66</v>
      </c>
      <c r="E9" s="244" t="s">
        <v>63</v>
      </c>
      <c r="F9" s="245"/>
      <c r="G9" s="242" t="s">
        <v>67</v>
      </c>
    </row>
    <row r="10" spans="1:7" ht="12.75" customHeight="1">
      <c r="A10" s="252"/>
      <c r="B10" s="255"/>
      <c r="C10" s="250"/>
      <c r="D10" s="243"/>
      <c r="E10" s="244"/>
      <c r="F10" s="245"/>
      <c r="G10" s="242"/>
    </row>
    <row r="11" spans="1:7" ht="12.75" customHeight="1">
      <c r="A11" s="252" t="s">
        <v>12</v>
      </c>
      <c r="B11" s="255">
        <v>3</v>
      </c>
      <c r="C11" s="250" t="s">
        <v>79</v>
      </c>
      <c r="D11" s="243" t="s">
        <v>80</v>
      </c>
      <c r="E11" s="244" t="s">
        <v>77</v>
      </c>
      <c r="F11" s="245"/>
      <c r="G11" s="242" t="s">
        <v>81</v>
      </c>
    </row>
    <row r="12" spans="1:7" ht="12.75" customHeight="1">
      <c r="A12" s="252"/>
      <c r="B12" s="255"/>
      <c r="C12" s="250"/>
      <c r="D12" s="243"/>
      <c r="E12" s="244"/>
      <c r="F12" s="245"/>
      <c r="G12" s="242"/>
    </row>
    <row r="13" spans="1:7" ht="12.75" customHeight="1">
      <c r="A13" s="252" t="s">
        <v>13</v>
      </c>
      <c r="B13" s="253">
        <v>4</v>
      </c>
      <c r="C13" s="250" t="s">
        <v>61</v>
      </c>
      <c r="D13" s="243" t="s">
        <v>62</v>
      </c>
      <c r="E13" s="244" t="s">
        <v>63</v>
      </c>
      <c r="F13" s="245"/>
      <c r="G13" s="242" t="s">
        <v>64</v>
      </c>
    </row>
    <row r="14" spans="1:7" ht="12.75" customHeight="1">
      <c r="A14" s="252"/>
      <c r="B14" s="255"/>
      <c r="C14" s="250"/>
      <c r="D14" s="243"/>
      <c r="E14" s="244"/>
      <c r="F14" s="245"/>
      <c r="G14" s="242"/>
    </row>
    <row r="15" spans="1:7" ht="12.75" customHeight="1">
      <c r="A15" s="252" t="s">
        <v>14</v>
      </c>
      <c r="B15" s="255">
        <v>5</v>
      </c>
      <c r="C15" s="250" t="s">
        <v>82</v>
      </c>
      <c r="D15" s="243" t="s">
        <v>83</v>
      </c>
      <c r="E15" s="244" t="s">
        <v>77</v>
      </c>
      <c r="F15" s="245"/>
      <c r="G15" s="242" t="s">
        <v>84</v>
      </c>
    </row>
    <row r="16" spans="1:7" ht="12.75" customHeight="1">
      <c r="A16" s="252"/>
      <c r="B16" s="255"/>
      <c r="C16" s="250"/>
      <c r="D16" s="243"/>
      <c r="E16" s="244"/>
      <c r="F16" s="245"/>
      <c r="G16" s="242"/>
    </row>
    <row r="17" spans="1:7" ht="12.75" customHeight="1">
      <c r="A17" s="252" t="s">
        <v>15</v>
      </c>
      <c r="B17" s="253">
        <v>6</v>
      </c>
      <c r="C17" s="250" t="s">
        <v>75</v>
      </c>
      <c r="D17" s="243" t="s">
        <v>76</v>
      </c>
      <c r="E17" s="244" t="s">
        <v>77</v>
      </c>
      <c r="F17" s="245"/>
      <c r="G17" s="242" t="s">
        <v>78</v>
      </c>
    </row>
    <row r="18" spans="1:7" ht="12.75" customHeight="1">
      <c r="A18" s="252"/>
      <c r="B18" s="255"/>
      <c r="C18" s="250"/>
      <c r="D18" s="243"/>
      <c r="E18" s="244"/>
      <c r="F18" s="245"/>
      <c r="G18" s="242"/>
    </row>
    <row r="19" spans="1:7" ht="12.75" customHeight="1">
      <c r="A19" s="252" t="s">
        <v>16</v>
      </c>
      <c r="B19" s="253">
        <v>7</v>
      </c>
      <c r="C19" s="250" t="s">
        <v>85</v>
      </c>
      <c r="D19" s="251" t="s">
        <v>86</v>
      </c>
      <c r="E19" s="244" t="s">
        <v>87</v>
      </c>
      <c r="F19" s="245"/>
      <c r="G19" s="242" t="s">
        <v>88</v>
      </c>
    </row>
    <row r="20" spans="1:7" ht="12.75" customHeight="1">
      <c r="A20" s="252"/>
      <c r="B20" s="255"/>
      <c r="C20" s="250"/>
      <c r="D20" s="243"/>
      <c r="E20" s="244"/>
      <c r="F20" s="245"/>
      <c r="G20" s="242"/>
    </row>
    <row r="21" spans="1:7" ht="12.75" customHeight="1">
      <c r="A21" s="252" t="s">
        <v>17</v>
      </c>
      <c r="B21" s="253">
        <v>8</v>
      </c>
      <c r="C21" s="250" t="s">
        <v>95</v>
      </c>
      <c r="D21" s="243" t="s">
        <v>94</v>
      </c>
      <c r="E21" s="244" t="s">
        <v>93</v>
      </c>
      <c r="F21" s="245"/>
      <c r="G21" s="242" t="s">
        <v>92</v>
      </c>
    </row>
    <row r="22" spans="1:7" ht="12.75" customHeight="1">
      <c r="A22" s="252"/>
      <c r="B22" s="254"/>
      <c r="C22" s="250"/>
      <c r="D22" s="243"/>
      <c r="E22" s="244"/>
      <c r="F22" s="245"/>
      <c r="G22" s="242"/>
    </row>
    <row r="23" spans="1:7" ht="12.75" customHeight="1">
      <c r="A23" s="252" t="s">
        <v>18</v>
      </c>
      <c r="B23" s="253">
        <v>9</v>
      </c>
      <c r="C23" s="250" t="s">
        <v>96</v>
      </c>
      <c r="D23" s="243" t="s">
        <v>97</v>
      </c>
      <c r="E23" s="244" t="s">
        <v>98</v>
      </c>
      <c r="F23" s="245"/>
      <c r="G23" s="242" t="s">
        <v>99</v>
      </c>
    </row>
    <row r="24" spans="1:7" ht="12.75" customHeight="1">
      <c r="A24" s="252"/>
      <c r="B24" s="254"/>
      <c r="C24" s="250"/>
      <c r="D24" s="243"/>
      <c r="E24" s="244"/>
      <c r="F24" s="245"/>
      <c r="G24" s="242"/>
    </row>
    <row r="25" spans="1:7" ht="12.75" customHeight="1">
      <c r="A25" s="246" t="s">
        <v>19</v>
      </c>
      <c r="B25" s="248">
        <v>10</v>
      </c>
      <c r="C25" s="250" t="s">
        <v>89</v>
      </c>
      <c r="D25" s="251" t="s">
        <v>86</v>
      </c>
      <c r="E25" s="244" t="s">
        <v>87</v>
      </c>
      <c r="F25" s="245"/>
      <c r="G25" s="242" t="s">
        <v>88</v>
      </c>
    </row>
    <row r="26" spans="1:7" ht="12.75" customHeight="1">
      <c r="A26" s="246"/>
      <c r="B26" s="248"/>
      <c r="C26" s="250"/>
      <c r="D26" s="243"/>
      <c r="E26" s="244"/>
      <c r="F26" s="245"/>
      <c r="G26" s="242"/>
    </row>
    <row r="27" spans="1:7" ht="12.75" customHeight="1">
      <c r="A27" s="246" t="s">
        <v>20</v>
      </c>
      <c r="B27" s="247">
        <v>11</v>
      </c>
      <c r="C27" s="250" t="s">
        <v>100</v>
      </c>
      <c r="D27" s="243" t="s">
        <v>101</v>
      </c>
      <c r="E27" s="243" t="s">
        <v>102</v>
      </c>
      <c r="F27" s="128"/>
      <c r="G27" s="242" t="s">
        <v>103</v>
      </c>
    </row>
    <row r="28" spans="1:7" ht="12.75" customHeight="1">
      <c r="A28" s="246"/>
      <c r="B28" s="249"/>
      <c r="C28" s="250"/>
      <c r="D28" s="243"/>
      <c r="E28" s="243"/>
      <c r="F28" s="128"/>
      <c r="G28" s="242"/>
    </row>
    <row r="29" spans="1:7" ht="12.75">
      <c r="A29" s="246" t="s">
        <v>21</v>
      </c>
      <c r="B29" s="247">
        <v>12</v>
      </c>
      <c r="C29" s="242" t="s">
        <v>72</v>
      </c>
      <c r="D29" s="243" t="s">
        <v>73</v>
      </c>
      <c r="E29" s="244" t="s">
        <v>70</v>
      </c>
      <c r="F29" s="245"/>
      <c r="G29" s="242" t="s">
        <v>74</v>
      </c>
    </row>
    <row r="30" spans="1:7" ht="12.75">
      <c r="A30" s="246"/>
      <c r="B30" s="248"/>
      <c r="C30" s="242"/>
      <c r="D30" s="243"/>
      <c r="E30" s="244"/>
      <c r="F30" s="245"/>
      <c r="G30" s="242"/>
    </row>
    <row r="31" spans="1:7" ht="12.75">
      <c r="A31" s="246" t="s">
        <v>39</v>
      </c>
      <c r="B31" s="247" t="s">
        <v>91</v>
      </c>
      <c r="C31" s="242"/>
      <c r="D31" s="243"/>
      <c r="E31" s="243"/>
      <c r="F31" s="128"/>
      <c r="G31" s="242"/>
    </row>
    <row r="32" spans="1:7" ht="12.75">
      <c r="A32" s="246"/>
      <c r="B32" s="249"/>
      <c r="C32" s="242"/>
      <c r="D32" s="243"/>
      <c r="E32" s="243"/>
      <c r="F32" s="128"/>
      <c r="G32" s="242"/>
    </row>
    <row r="33" spans="1:7" ht="12.75">
      <c r="A33" s="246" t="s">
        <v>40</v>
      </c>
      <c r="B33" s="247" t="s">
        <v>91</v>
      </c>
      <c r="C33" s="242"/>
      <c r="D33" s="243"/>
      <c r="E33" s="243"/>
      <c r="F33" s="128"/>
      <c r="G33" s="242"/>
    </row>
    <row r="34" spans="1:7" ht="12.75">
      <c r="A34" s="246"/>
      <c r="B34" s="249"/>
      <c r="C34" s="242"/>
      <c r="D34" s="243"/>
      <c r="E34" s="243"/>
      <c r="F34" s="128"/>
      <c r="G34" s="242"/>
    </row>
    <row r="35" spans="1:7" ht="12.75">
      <c r="A35" s="246" t="s">
        <v>41</v>
      </c>
      <c r="B35" s="247" t="s">
        <v>91</v>
      </c>
      <c r="C35" s="242"/>
      <c r="D35" s="243"/>
      <c r="E35" s="243"/>
      <c r="F35" s="128"/>
      <c r="G35" s="242"/>
    </row>
    <row r="36" spans="1:7" ht="12.75">
      <c r="A36" s="246"/>
      <c r="B36" s="249"/>
      <c r="C36" s="242"/>
      <c r="D36" s="243"/>
      <c r="E36" s="243"/>
      <c r="F36" s="128"/>
      <c r="G36" s="242"/>
    </row>
    <row r="37" spans="1:7" ht="12.75">
      <c r="A37" s="246" t="s">
        <v>42</v>
      </c>
      <c r="B37" s="247" t="s">
        <v>91</v>
      </c>
      <c r="C37" s="242"/>
      <c r="D37" s="243"/>
      <c r="E37" s="243"/>
      <c r="F37" s="128"/>
      <c r="G37" s="242"/>
    </row>
    <row r="38" spans="1:7" ht="12.75">
      <c r="A38" s="246"/>
      <c r="B38" s="249"/>
      <c r="C38" s="242"/>
      <c r="D38" s="243"/>
      <c r="E38" s="243"/>
      <c r="F38" s="128"/>
      <c r="G38" s="242"/>
    </row>
    <row r="39" spans="1:7" ht="12.75">
      <c r="A39" s="246" t="s">
        <v>43</v>
      </c>
      <c r="B39" s="247" t="s">
        <v>91</v>
      </c>
      <c r="C39" s="242"/>
      <c r="D39" s="243"/>
      <c r="E39" s="243"/>
      <c r="F39" s="128"/>
      <c r="G39" s="242"/>
    </row>
    <row r="40" spans="1:7" ht="12.75">
      <c r="A40" s="246"/>
      <c r="B40" s="249"/>
      <c r="C40" s="242"/>
      <c r="D40" s="243"/>
      <c r="E40" s="243"/>
      <c r="F40" s="128"/>
      <c r="G40" s="242"/>
    </row>
    <row r="41" spans="1:7" ht="12.75">
      <c r="A41" s="246" t="s">
        <v>44</v>
      </c>
      <c r="B41" s="247" t="s">
        <v>91</v>
      </c>
      <c r="C41" s="242"/>
      <c r="D41" s="243"/>
      <c r="E41" s="243"/>
      <c r="F41" s="128"/>
      <c r="G41" s="242"/>
    </row>
    <row r="42" spans="1:7" ht="12.75">
      <c r="A42" s="246"/>
      <c r="B42" s="249"/>
      <c r="C42" s="242"/>
      <c r="D42" s="243"/>
      <c r="E42" s="243"/>
      <c r="F42" s="128"/>
      <c r="G42" s="242"/>
    </row>
    <row r="43" spans="1:7" ht="12.75">
      <c r="A43" s="246" t="s">
        <v>45</v>
      </c>
      <c r="B43" s="247" t="s">
        <v>91</v>
      </c>
      <c r="C43" s="242"/>
      <c r="D43" s="243"/>
      <c r="E43" s="243"/>
      <c r="F43" s="128"/>
      <c r="G43" s="242"/>
    </row>
    <row r="44" spans="1:7" ht="12.75">
      <c r="A44" s="246"/>
      <c r="B44" s="249"/>
      <c r="C44" s="242"/>
      <c r="D44" s="243"/>
      <c r="E44" s="243"/>
      <c r="F44" s="128"/>
      <c r="G44" s="242"/>
    </row>
    <row r="45" spans="1:7" ht="12.75">
      <c r="A45" s="246" t="s">
        <v>46</v>
      </c>
      <c r="B45" s="247" t="s">
        <v>91</v>
      </c>
      <c r="C45" s="242"/>
      <c r="D45" s="243"/>
      <c r="E45" s="243"/>
      <c r="F45" s="128"/>
      <c r="G45" s="242"/>
    </row>
    <row r="46" spans="1:7" ht="12.75">
      <c r="A46" s="246"/>
      <c r="B46" s="249"/>
      <c r="C46" s="242"/>
      <c r="D46" s="243"/>
      <c r="E46" s="243"/>
      <c r="F46" s="128"/>
      <c r="G46" s="242"/>
    </row>
    <row r="47" spans="1:7" ht="12.75">
      <c r="A47" s="246" t="s">
        <v>47</v>
      </c>
      <c r="B47" s="247" t="s">
        <v>91</v>
      </c>
      <c r="C47" s="242"/>
      <c r="D47" s="243"/>
      <c r="E47" s="243"/>
      <c r="F47" s="128"/>
      <c r="G47" s="242"/>
    </row>
    <row r="48" spans="1:7" ht="12.75">
      <c r="A48" s="246"/>
      <c r="B48" s="249"/>
      <c r="C48" s="242"/>
      <c r="D48" s="243"/>
      <c r="E48" s="243"/>
      <c r="F48" s="128"/>
      <c r="G48" s="242"/>
    </row>
    <row r="49" spans="1:7" ht="12.75">
      <c r="A49" s="246" t="s">
        <v>48</v>
      </c>
      <c r="B49" s="247" t="s">
        <v>91</v>
      </c>
      <c r="C49" s="242"/>
      <c r="D49" s="243"/>
      <c r="E49" s="243"/>
      <c r="F49" s="128"/>
      <c r="G49" s="242"/>
    </row>
    <row r="50" spans="1:7" ht="12.75">
      <c r="A50" s="246"/>
      <c r="B50" s="249"/>
      <c r="C50" s="242"/>
      <c r="D50" s="243"/>
      <c r="E50" s="243"/>
      <c r="F50" s="128"/>
      <c r="G50" s="242"/>
    </row>
    <row r="51" spans="1:8" ht="12.75">
      <c r="A51" s="263"/>
      <c r="B51" s="264"/>
      <c r="C51" s="262"/>
      <c r="D51" s="266"/>
      <c r="E51" s="266"/>
      <c r="F51" s="261"/>
      <c r="G51" s="262"/>
      <c r="H51" s="3"/>
    </row>
    <row r="52" spans="1:8" ht="12.75">
      <c r="A52" s="263"/>
      <c r="B52" s="265"/>
      <c r="C52" s="262"/>
      <c r="D52" s="266"/>
      <c r="E52" s="266"/>
      <c r="F52" s="261"/>
      <c r="G52" s="262"/>
      <c r="H52" s="3"/>
    </row>
    <row r="53" spans="1:8" ht="12.75">
      <c r="A53" s="263"/>
      <c r="B53" s="264"/>
      <c r="C53" s="262"/>
      <c r="D53" s="266"/>
      <c r="E53" s="266"/>
      <c r="F53" s="261"/>
      <c r="G53" s="262"/>
      <c r="H53" s="3"/>
    </row>
    <row r="54" spans="1:8" ht="12.75">
      <c r="A54" s="263"/>
      <c r="B54" s="265"/>
      <c r="C54" s="262"/>
      <c r="D54" s="266"/>
      <c r="E54" s="266"/>
      <c r="F54" s="261"/>
      <c r="G54" s="262"/>
      <c r="H54" s="3"/>
    </row>
    <row r="55" spans="1:8" ht="12.75">
      <c r="A55" s="263"/>
      <c r="B55" s="264"/>
      <c r="C55" s="262"/>
      <c r="D55" s="266"/>
      <c r="E55" s="266"/>
      <c r="F55" s="261"/>
      <c r="G55" s="262"/>
      <c r="H55" s="3"/>
    </row>
    <row r="56" spans="1:8" ht="12.75">
      <c r="A56" s="263"/>
      <c r="B56" s="265"/>
      <c r="C56" s="262"/>
      <c r="D56" s="266"/>
      <c r="E56" s="266"/>
      <c r="F56" s="261"/>
      <c r="G56" s="262"/>
      <c r="H56" s="3"/>
    </row>
    <row r="57" spans="1:8" ht="12.75">
      <c r="A57" s="263"/>
      <c r="B57" s="264"/>
      <c r="C57" s="262"/>
      <c r="D57" s="266"/>
      <c r="E57" s="266"/>
      <c r="F57" s="261"/>
      <c r="G57" s="262"/>
      <c r="H57" s="3"/>
    </row>
    <row r="58" spans="1:8" ht="12.75">
      <c r="A58" s="263"/>
      <c r="B58" s="265"/>
      <c r="C58" s="262"/>
      <c r="D58" s="266"/>
      <c r="E58" s="266"/>
      <c r="F58" s="261"/>
      <c r="G58" s="262"/>
      <c r="H58" s="3"/>
    </row>
    <row r="59" spans="1:8" ht="12.75">
      <c r="A59" s="263"/>
      <c r="B59" s="264"/>
      <c r="C59" s="262"/>
      <c r="D59" s="266"/>
      <c r="E59" s="266"/>
      <c r="F59" s="261"/>
      <c r="G59" s="262"/>
      <c r="H59" s="3"/>
    </row>
    <row r="60" spans="1:8" ht="12.75">
      <c r="A60" s="263"/>
      <c r="B60" s="265"/>
      <c r="C60" s="262"/>
      <c r="D60" s="266"/>
      <c r="E60" s="266"/>
      <c r="F60" s="261"/>
      <c r="G60" s="262"/>
      <c r="H60" s="3"/>
    </row>
    <row r="61" spans="1:8" ht="12.75">
      <c r="A61" s="263"/>
      <c r="B61" s="264"/>
      <c r="C61" s="262"/>
      <c r="D61" s="266"/>
      <c r="E61" s="266"/>
      <c r="F61" s="261"/>
      <c r="G61" s="262"/>
      <c r="H61" s="3"/>
    </row>
    <row r="62" spans="1:8" ht="12.75">
      <c r="A62" s="263"/>
      <c r="B62" s="265"/>
      <c r="C62" s="262"/>
      <c r="D62" s="266"/>
      <c r="E62" s="266"/>
      <c r="F62" s="261"/>
      <c r="G62" s="262"/>
      <c r="H62" s="3"/>
    </row>
    <row r="63" spans="1:8" ht="12.75">
      <c r="A63" s="263"/>
      <c r="B63" s="264"/>
      <c r="C63" s="262"/>
      <c r="D63" s="266"/>
      <c r="E63" s="266"/>
      <c r="F63" s="261"/>
      <c r="G63" s="262"/>
      <c r="H63" s="3"/>
    </row>
    <row r="64" spans="1:8" ht="12.75">
      <c r="A64" s="263"/>
      <c r="B64" s="265"/>
      <c r="C64" s="262"/>
      <c r="D64" s="266"/>
      <c r="E64" s="266"/>
      <c r="F64" s="261"/>
      <c r="G64" s="262"/>
      <c r="H64" s="3"/>
    </row>
    <row r="65" spans="1:8" ht="12.75">
      <c r="A65" s="263"/>
      <c r="B65" s="264"/>
      <c r="C65" s="262"/>
      <c r="D65" s="266"/>
      <c r="E65" s="266"/>
      <c r="F65" s="261"/>
      <c r="G65" s="262"/>
      <c r="H65" s="3"/>
    </row>
    <row r="66" spans="1:8" ht="12.75">
      <c r="A66" s="263"/>
      <c r="B66" s="265"/>
      <c r="C66" s="262"/>
      <c r="D66" s="266"/>
      <c r="E66" s="266"/>
      <c r="F66" s="261"/>
      <c r="G66" s="262"/>
      <c r="H66" s="3"/>
    </row>
    <row r="67" spans="1:8" ht="12.75">
      <c r="A67" s="263"/>
      <c r="B67" s="264"/>
      <c r="C67" s="262"/>
      <c r="D67" s="266"/>
      <c r="E67" s="266"/>
      <c r="F67" s="261"/>
      <c r="G67" s="262"/>
      <c r="H67" s="3"/>
    </row>
    <row r="68" spans="1:8" ht="12.75">
      <c r="A68" s="263"/>
      <c r="B68" s="265"/>
      <c r="C68" s="262"/>
      <c r="D68" s="266"/>
      <c r="E68" s="266"/>
      <c r="F68" s="261"/>
      <c r="G68" s="262"/>
      <c r="H68" s="3"/>
    </row>
    <row r="69" spans="1:8" ht="12.75">
      <c r="A69" s="263"/>
      <c r="B69" s="264"/>
      <c r="C69" s="262"/>
      <c r="D69" s="266"/>
      <c r="E69" s="266"/>
      <c r="F69" s="261"/>
      <c r="G69" s="262"/>
      <c r="H69" s="3"/>
    </row>
    <row r="70" spans="1:8" ht="12.75">
      <c r="A70" s="263"/>
      <c r="B70" s="265"/>
      <c r="C70" s="262"/>
      <c r="D70" s="266"/>
      <c r="E70" s="266"/>
      <c r="F70" s="261"/>
      <c r="G70" s="262"/>
      <c r="H70" s="3"/>
    </row>
    <row r="71" spans="1:8" ht="12.75">
      <c r="A71" s="263"/>
      <c r="B71" s="264"/>
      <c r="C71" s="262"/>
      <c r="D71" s="266"/>
      <c r="E71" s="266"/>
      <c r="F71" s="261"/>
      <c r="G71" s="262"/>
      <c r="H71" s="3"/>
    </row>
    <row r="72" spans="1:8" ht="12.75">
      <c r="A72" s="263"/>
      <c r="B72" s="265"/>
      <c r="C72" s="262"/>
      <c r="D72" s="266"/>
      <c r="E72" s="266"/>
      <c r="F72" s="261"/>
      <c r="G72" s="262"/>
      <c r="H72" s="3"/>
    </row>
    <row r="73" spans="1:8" ht="12.75">
      <c r="A73" s="263"/>
      <c r="B73" s="264"/>
      <c r="C73" s="262"/>
      <c r="D73" s="266"/>
      <c r="E73" s="266"/>
      <c r="F73" s="261"/>
      <c r="G73" s="262"/>
      <c r="H73" s="3"/>
    </row>
    <row r="74" spans="1:8" ht="12.75">
      <c r="A74" s="263"/>
      <c r="B74" s="265"/>
      <c r="C74" s="262"/>
      <c r="D74" s="266"/>
      <c r="E74" s="266"/>
      <c r="F74" s="261"/>
      <c r="G74" s="262"/>
      <c r="H74" s="3"/>
    </row>
    <row r="75" spans="1:8" ht="12.75">
      <c r="A75" s="263"/>
      <c r="B75" s="264"/>
      <c r="C75" s="262"/>
      <c r="D75" s="266"/>
      <c r="E75" s="266"/>
      <c r="F75" s="261"/>
      <c r="G75" s="262"/>
      <c r="H75" s="3"/>
    </row>
    <row r="76" spans="1:8" ht="12.75">
      <c r="A76" s="263"/>
      <c r="B76" s="265"/>
      <c r="C76" s="262"/>
      <c r="D76" s="266"/>
      <c r="E76" s="266"/>
      <c r="F76" s="261"/>
      <c r="G76" s="262"/>
      <c r="H76" s="3"/>
    </row>
    <row r="77" spans="1:8" ht="12.75">
      <c r="A77" s="263"/>
      <c r="B77" s="264"/>
      <c r="C77" s="262"/>
      <c r="D77" s="266"/>
      <c r="E77" s="266"/>
      <c r="F77" s="261"/>
      <c r="G77" s="262"/>
      <c r="H77" s="3"/>
    </row>
    <row r="78" spans="1:8" ht="12.75">
      <c r="A78" s="263"/>
      <c r="B78" s="265"/>
      <c r="C78" s="262"/>
      <c r="D78" s="266"/>
      <c r="E78" s="266"/>
      <c r="F78" s="261"/>
      <c r="G78" s="262"/>
      <c r="H78" s="3"/>
    </row>
    <row r="79" spans="1:8" ht="12.75">
      <c r="A79" s="263"/>
      <c r="B79" s="264"/>
      <c r="C79" s="262"/>
      <c r="D79" s="266"/>
      <c r="E79" s="266"/>
      <c r="F79" s="261"/>
      <c r="G79" s="262"/>
      <c r="H79" s="3"/>
    </row>
    <row r="80" spans="1:8" ht="12.75">
      <c r="A80" s="263"/>
      <c r="B80" s="265"/>
      <c r="C80" s="262"/>
      <c r="D80" s="266"/>
      <c r="E80" s="266"/>
      <c r="F80" s="261"/>
      <c r="G80" s="262"/>
      <c r="H80" s="3"/>
    </row>
    <row r="81" spans="1:8" ht="12.75">
      <c r="A81" s="263"/>
      <c r="B81" s="264"/>
      <c r="C81" s="262"/>
      <c r="D81" s="266"/>
      <c r="E81" s="266"/>
      <c r="F81" s="261"/>
      <c r="G81" s="262"/>
      <c r="H81" s="3"/>
    </row>
    <row r="82" spans="1:8" ht="12.75">
      <c r="A82" s="263"/>
      <c r="B82" s="265"/>
      <c r="C82" s="262"/>
      <c r="D82" s="266"/>
      <c r="E82" s="266"/>
      <c r="F82" s="261"/>
      <c r="G82" s="262"/>
      <c r="H82" s="3"/>
    </row>
    <row r="83" spans="1:8" ht="12.75">
      <c r="A83" s="263"/>
      <c r="B83" s="264"/>
      <c r="C83" s="262"/>
      <c r="D83" s="266"/>
      <c r="E83" s="266"/>
      <c r="F83" s="261"/>
      <c r="G83" s="262"/>
      <c r="H83" s="3"/>
    </row>
    <row r="84" spans="1:8" ht="12.75">
      <c r="A84" s="263"/>
      <c r="B84" s="265"/>
      <c r="C84" s="262"/>
      <c r="D84" s="266"/>
      <c r="E84" s="266"/>
      <c r="F84" s="261"/>
      <c r="G84" s="262"/>
      <c r="H84" s="3"/>
    </row>
    <row r="85" spans="1:8" ht="12.75">
      <c r="A85" s="263"/>
      <c r="B85" s="264"/>
      <c r="C85" s="262"/>
      <c r="D85" s="266"/>
      <c r="E85" s="266"/>
      <c r="F85" s="261"/>
      <c r="G85" s="262"/>
      <c r="H85" s="3"/>
    </row>
    <row r="86" spans="1:8" ht="12.75">
      <c r="A86" s="263"/>
      <c r="B86" s="265"/>
      <c r="C86" s="262"/>
      <c r="D86" s="266"/>
      <c r="E86" s="266"/>
      <c r="F86" s="261"/>
      <c r="G86" s="262"/>
      <c r="H86" s="3"/>
    </row>
    <row r="87" spans="1:8" ht="12.75">
      <c r="A87" s="263"/>
      <c r="B87" s="264"/>
      <c r="C87" s="262"/>
      <c r="D87" s="266"/>
      <c r="E87" s="266"/>
      <c r="F87" s="261"/>
      <c r="G87" s="262"/>
      <c r="H87" s="3"/>
    </row>
    <row r="88" spans="1:8" ht="12.75">
      <c r="A88" s="263"/>
      <c r="B88" s="265"/>
      <c r="C88" s="262"/>
      <c r="D88" s="266"/>
      <c r="E88" s="266"/>
      <c r="F88" s="261"/>
      <c r="G88" s="262"/>
      <c r="H88" s="3"/>
    </row>
    <row r="89" spans="1:8" ht="12.75">
      <c r="A89" s="263"/>
      <c r="B89" s="264"/>
      <c r="C89" s="262"/>
      <c r="D89" s="266"/>
      <c r="E89" s="266"/>
      <c r="F89" s="261"/>
      <c r="G89" s="262"/>
      <c r="H89" s="3"/>
    </row>
    <row r="90" spans="1:8" ht="12.75">
      <c r="A90" s="263"/>
      <c r="B90" s="265"/>
      <c r="C90" s="262"/>
      <c r="D90" s="266"/>
      <c r="E90" s="266"/>
      <c r="F90" s="261"/>
      <c r="G90" s="262"/>
      <c r="H90" s="3"/>
    </row>
    <row r="91" spans="1:8" ht="12.75">
      <c r="A91" s="263"/>
      <c r="B91" s="264"/>
      <c r="C91" s="262"/>
      <c r="D91" s="266"/>
      <c r="E91" s="266"/>
      <c r="F91" s="261"/>
      <c r="G91" s="262"/>
      <c r="H91" s="3"/>
    </row>
    <row r="92" spans="1:8" ht="12.75">
      <c r="A92" s="263"/>
      <c r="B92" s="265"/>
      <c r="C92" s="262"/>
      <c r="D92" s="266"/>
      <c r="E92" s="266"/>
      <c r="F92" s="261"/>
      <c r="G92" s="262"/>
      <c r="H92" s="3"/>
    </row>
    <row r="93" spans="1:8" ht="12.75">
      <c r="A93" s="263"/>
      <c r="B93" s="264"/>
      <c r="C93" s="262"/>
      <c r="D93" s="266"/>
      <c r="E93" s="266"/>
      <c r="F93" s="261"/>
      <c r="G93" s="262"/>
      <c r="H93" s="3"/>
    </row>
    <row r="94" spans="1:8" ht="12.75">
      <c r="A94" s="263"/>
      <c r="B94" s="265"/>
      <c r="C94" s="262"/>
      <c r="D94" s="266"/>
      <c r="E94" s="266"/>
      <c r="F94" s="261"/>
      <c r="G94" s="262"/>
      <c r="H94" s="3"/>
    </row>
    <row r="95" spans="1:8" ht="12.75">
      <c r="A95" s="263"/>
      <c r="B95" s="264"/>
      <c r="C95" s="262"/>
      <c r="D95" s="266"/>
      <c r="E95" s="266"/>
      <c r="F95" s="261"/>
      <c r="G95" s="262"/>
      <c r="H95" s="3"/>
    </row>
    <row r="96" spans="1:8" ht="12.75">
      <c r="A96" s="263"/>
      <c r="B96" s="265"/>
      <c r="C96" s="262"/>
      <c r="D96" s="266"/>
      <c r="E96" s="266"/>
      <c r="F96" s="261"/>
      <c r="G96" s="262"/>
      <c r="H96" s="3"/>
    </row>
    <row r="97" spans="1:8" ht="12.75">
      <c r="A97" s="263"/>
      <c r="B97" s="264"/>
      <c r="C97" s="262"/>
      <c r="D97" s="266"/>
      <c r="E97" s="266"/>
      <c r="F97" s="261"/>
      <c r="G97" s="262"/>
      <c r="H97" s="3"/>
    </row>
    <row r="98" spans="1:8" ht="12.75">
      <c r="A98" s="263"/>
      <c r="B98" s="265"/>
      <c r="C98" s="262"/>
      <c r="D98" s="266"/>
      <c r="E98" s="266"/>
      <c r="F98" s="261"/>
      <c r="G98" s="262"/>
      <c r="H98" s="3"/>
    </row>
    <row r="99" spans="1:8" ht="12.75">
      <c r="A99" s="263"/>
      <c r="B99" s="264"/>
      <c r="C99" s="262"/>
      <c r="D99" s="266"/>
      <c r="E99" s="266"/>
      <c r="F99" s="261"/>
      <c r="G99" s="262"/>
      <c r="H99" s="3"/>
    </row>
    <row r="100" spans="1:8" ht="12.75">
      <c r="A100" s="263"/>
      <c r="B100" s="265"/>
      <c r="C100" s="262"/>
      <c r="D100" s="266"/>
      <c r="E100" s="266"/>
      <c r="F100" s="261"/>
      <c r="G100" s="262"/>
      <c r="H100" s="3"/>
    </row>
    <row r="101" spans="1:8" ht="12.75">
      <c r="A101" s="263"/>
      <c r="B101" s="264"/>
      <c r="C101" s="262"/>
      <c r="D101" s="266"/>
      <c r="E101" s="266"/>
      <c r="F101" s="261"/>
      <c r="G101" s="262"/>
      <c r="H101" s="3"/>
    </row>
    <row r="102" spans="1:8" ht="12.75">
      <c r="A102" s="263"/>
      <c r="B102" s="265"/>
      <c r="C102" s="262"/>
      <c r="D102" s="266"/>
      <c r="E102" s="266"/>
      <c r="F102" s="261"/>
      <c r="G102" s="262"/>
      <c r="H102" s="3"/>
    </row>
    <row r="103" spans="1:8" ht="12.75">
      <c r="A103" s="263"/>
      <c r="B103" s="264"/>
      <c r="C103" s="262"/>
      <c r="D103" s="266"/>
      <c r="E103" s="266"/>
      <c r="F103" s="261"/>
      <c r="G103" s="262"/>
      <c r="H103" s="3"/>
    </row>
    <row r="104" spans="1:8" ht="12.75">
      <c r="A104" s="263"/>
      <c r="B104" s="265"/>
      <c r="C104" s="262"/>
      <c r="D104" s="266"/>
      <c r="E104" s="266"/>
      <c r="F104" s="261"/>
      <c r="G104" s="262"/>
      <c r="H104" s="3"/>
    </row>
    <row r="105" spans="1:8" ht="12.75">
      <c r="A105" s="263"/>
      <c r="B105" s="264"/>
      <c r="C105" s="262"/>
      <c r="D105" s="266"/>
      <c r="E105" s="266"/>
      <c r="F105" s="261"/>
      <c r="G105" s="262"/>
      <c r="H105" s="3"/>
    </row>
    <row r="106" spans="1:8" ht="12.75">
      <c r="A106" s="263"/>
      <c r="B106" s="265"/>
      <c r="C106" s="262"/>
      <c r="D106" s="266"/>
      <c r="E106" s="266"/>
      <c r="F106" s="261"/>
      <c r="G106" s="262"/>
      <c r="H106" s="3"/>
    </row>
    <row r="107" spans="1:8" ht="12.75">
      <c r="A107" s="263"/>
      <c r="B107" s="264"/>
      <c r="C107" s="262"/>
      <c r="D107" s="266"/>
      <c r="E107" s="266"/>
      <c r="F107" s="261"/>
      <c r="G107" s="262"/>
      <c r="H107" s="3"/>
    </row>
    <row r="108" spans="1:8" ht="12.75">
      <c r="A108" s="263"/>
      <c r="B108" s="265"/>
      <c r="C108" s="262"/>
      <c r="D108" s="266"/>
      <c r="E108" s="266"/>
      <c r="F108" s="261"/>
      <c r="G108" s="262"/>
      <c r="H108" s="3"/>
    </row>
    <row r="109" spans="1:8" ht="12.75">
      <c r="A109" s="263"/>
      <c r="B109" s="264"/>
      <c r="C109" s="262"/>
      <c r="D109" s="266"/>
      <c r="E109" s="266"/>
      <c r="F109" s="261"/>
      <c r="G109" s="262"/>
      <c r="H109" s="3"/>
    </row>
    <row r="110" spans="1:8" ht="12.75">
      <c r="A110" s="263"/>
      <c r="B110" s="265"/>
      <c r="C110" s="262"/>
      <c r="D110" s="266"/>
      <c r="E110" s="266"/>
      <c r="F110" s="261"/>
      <c r="G110" s="262"/>
      <c r="H110" s="3"/>
    </row>
    <row r="111" spans="1:8" ht="12.75">
      <c r="A111" s="263"/>
      <c r="B111" s="264"/>
      <c r="C111" s="262"/>
      <c r="D111" s="266"/>
      <c r="E111" s="266"/>
      <c r="F111" s="261"/>
      <c r="G111" s="262"/>
      <c r="H111" s="3"/>
    </row>
    <row r="112" spans="1:8" ht="12.75">
      <c r="A112" s="263"/>
      <c r="B112" s="265"/>
      <c r="C112" s="262"/>
      <c r="D112" s="266"/>
      <c r="E112" s="266"/>
      <c r="F112" s="261"/>
      <c r="G112" s="262"/>
      <c r="H112" s="3"/>
    </row>
    <row r="113" spans="1:8" ht="12.75">
      <c r="A113" s="263"/>
      <c r="B113" s="264"/>
      <c r="C113" s="262"/>
      <c r="D113" s="266"/>
      <c r="E113" s="266"/>
      <c r="F113" s="261"/>
      <c r="G113" s="262"/>
      <c r="H113" s="3"/>
    </row>
    <row r="114" spans="1:8" ht="12.75">
      <c r="A114" s="263"/>
      <c r="B114" s="265"/>
      <c r="C114" s="262"/>
      <c r="D114" s="266"/>
      <c r="E114" s="266"/>
      <c r="F114" s="261"/>
      <c r="G114" s="262"/>
      <c r="H114" s="3"/>
    </row>
    <row r="115" spans="1:8" ht="12.75">
      <c r="A115" s="263"/>
      <c r="B115" s="264"/>
      <c r="C115" s="262"/>
      <c r="D115" s="266"/>
      <c r="E115" s="266"/>
      <c r="F115" s="261"/>
      <c r="G115" s="262"/>
      <c r="H115" s="3"/>
    </row>
    <row r="116" spans="1:8" ht="12.75">
      <c r="A116" s="263"/>
      <c r="B116" s="265"/>
      <c r="C116" s="262"/>
      <c r="D116" s="266"/>
      <c r="E116" s="266"/>
      <c r="F116" s="261"/>
      <c r="G116" s="262"/>
      <c r="H116" s="3"/>
    </row>
    <row r="117" spans="1:8" ht="12.75">
      <c r="A117" s="263"/>
      <c r="B117" s="264"/>
      <c r="C117" s="262"/>
      <c r="D117" s="266"/>
      <c r="E117" s="266"/>
      <c r="F117" s="261"/>
      <c r="G117" s="262"/>
      <c r="H117" s="3"/>
    </row>
    <row r="118" spans="1:8" ht="12.75">
      <c r="A118" s="263"/>
      <c r="B118" s="265"/>
      <c r="C118" s="262"/>
      <c r="D118" s="266"/>
      <c r="E118" s="266"/>
      <c r="F118" s="261"/>
      <c r="G118" s="262"/>
      <c r="H118" s="3"/>
    </row>
    <row r="119" spans="1:8" ht="12.75">
      <c r="A119" s="263"/>
      <c r="B119" s="264"/>
      <c r="C119" s="262"/>
      <c r="D119" s="266"/>
      <c r="E119" s="266"/>
      <c r="F119" s="261"/>
      <c r="G119" s="262"/>
      <c r="H119" s="3"/>
    </row>
    <row r="120" spans="1:8" ht="12.75">
      <c r="A120" s="263"/>
      <c r="B120" s="265"/>
      <c r="C120" s="262"/>
      <c r="D120" s="266"/>
      <c r="E120" s="266"/>
      <c r="F120" s="261"/>
      <c r="G120" s="262"/>
      <c r="H120" s="3"/>
    </row>
    <row r="121" spans="1:8" ht="12.75">
      <c r="A121" s="263"/>
      <c r="B121" s="264"/>
      <c r="C121" s="262"/>
      <c r="D121" s="266"/>
      <c r="E121" s="266"/>
      <c r="F121" s="261"/>
      <c r="G121" s="262"/>
      <c r="H121" s="3"/>
    </row>
    <row r="122" spans="1:8" ht="12.75">
      <c r="A122" s="263"/>
      <c r="B122" s="265"/>
      <c r="C122" s="262"/>
      <c r="D122" s="266"/>
      <c r="E122" s="266"/>
      <c r="F122" s="261"/>
      <c r="G122" s="262"/>
      <c r="H122" s="3"/>
    </row>
    <row r="123" spans="1:8" ht="12.75">
      <c r="A123" s="263"/>
      <c r="B123" s="264"/>
      <c r="C123" s="262"/>
      <c r="D123" s="266"/>
      <c r="E123" s="266"/>
      <c r="F123" s="261"/>
      <c r="G123" s="262"/>
      <c r="H123" s="3"/>
    </row>
    <row r="124" spans="1:8" ht="12.75">
      <c r="A124" s="263"/>
      <c r="B124" s="265"/>
      <c r="C124" s="262"/>
      <c r="D124" s="266"/>
      <c r="E124" s="266"/>
      <c r="F124" s="261"/>
      <c r="G124" s="262"/>
      <c r="H124" s="3"/>
    </row>
    <row r="125" spans="1:8" ht="12.75">
      <c r="A125" s="263"/>
      <c r="B125" s="264"/>
      <c r="C125" s="262"/>
      <c r="D125" s="266"/>
      <c r="E125" s="266"/>
      <c r="F125" s="261"/>
      <c r="G125" s="262"/>
      <c r="H125" s="3"/>
    </row>
    <row r="126" spans="1:8" ht="12.75">
      <c r="A126" s="263"/>
      <c r="B126" s="265"/>
      <c r="C126" s="262"/>
      <c r="D126" s="266"/>
      <c r="E126" s="266"/>
      <c r="F126" s="261"/>
      <c r="G126" s="262"/>
      <c r="H126" s="3"/>
    </row>
    <row r="127" spans="1:8" ht="12.75">
      <c r="A127" s="263"/>
      <c r="B127" s="264"/>
      <c r="C127" s="262"/>
      <c r="D127" s="266"/>
      <c r="E127" s="266"/>
      <c r="F127" s="261"/>
      <c r="G127" s="262"/>
      <c r="H127" s="3"/>
    </row>
    <row r="128" spans="1:8" ht="12.75">
      <c r="A128" s="263"/>
      <c r="B128" s="265"/>
      <c r="C128" s="262"/>
      <c r="D128" s="266"/>
      <c r="E128" s="266"/>
      <c r="F128" s="261"/>
      <c r="G128" s="262"/>
      <c r="H128" s="3"/>
    </row>
    <row r="129" spans="1:8" ht="12.75">
      <c r="A129" s="263"/>
      <c r="B129" s="264"/>
      <c r="C129" s="262"/>
      <c r="D129" s="266"/>
      <c r="E129" s="266"/>
      <c r="F129" s="261"/>
      <c r="G129" s="262"/>
      <c r="H129" s="3"/>
    </row>
    <row r="130" spans="1:8" ht="12.75">
      <c r="A130" s="263"/>
      <c r="B130" s="265"/>
      <c r="C130" s="262"/>
      <c r="D130" s="266"/>
      <c r="E130" s="266"/>
      <c r="F130" s="261"/>
      <c r="G130" s="262"/>
      <c r="H130" s="3"/>
    </row>
    <row r="131" spans="1:8" ht="12.75">
      <c r="A131" s="263"/>
      <c r="B131" s="264"/>
      <c r="C131" s="262"/>
      <c r="D131" s="266"/>
      <c r="E131" s="266"/>
      <c r="F131" s="261"/>
      <c r="G131" s="262"/>
      <c r="H131" s="3"/>
    </row>
    <row r="132" spans="1:8" ht="12.75">
      <c r="A132" s="263"/>
      <c r="B132" s="265"/>
      <c r="C132" s="262"/>
      <c r="D132" s="266"/>
      <c r="E132" s="266"/>
      <c r="F132" s="261"/>
      <c r="G132" s="262"/>
      <c r="H132" s="3"/>
    </row>
    <row r="133" spans="1:8" ht="12.75">
      <c r="A133" s="263"/>
      <c r="B133" s="264"/>
      <c r="C133" s="262"/>
      <c r="D133" s="266"/>
      <c r="E133" s="266"/>
      <c r="F133" s="261"/>
      <c r="G133" s="262"/>
      <c r="H133" s="3"/>
    </row>
    <row r="134" spans="1:8" ht="12.75">
      <c r="A134" s="263"/>
      <c r="B134" s="265"/>
      <c r="C134" s="262"/>
      <c r="D134" s="266"/>
      <c r="E134" s="266"/>
      <c r="F134" s="261"/>
      <c r="G134" s="262"/>
      <c r="H134" s="3"/>
    </row>
    <row r="135" spans="1:8" ht="12.75">
      <c r="A135" s="263"/>
      <c r="B135" s="264"/>
      <c r="C135" s="262"/>
      <c r="D135" s="266"/>
      <c r="E135" s="266"/>
      <c r="F135" s="261"/>
      <c r="G135" s="262"/>
      <c r="H135" s="3"/>
    </row>
    <row r="136" spans="1:8" ht="12.75">
      <c r="A136" s="263"/>
      <c r="B136" s="265"/>
      <c r="C136" s="262"/>
      <c r="D136" s="266"/>
      <c r="E136" s="266"/>
      <c r="F136" s="261"/>
      <c r="G136" s="262"/>
      <c r="H136" s="3"/>
    </row>
    <row r="137" spans="1:8" ht="12.75">
      <c r="A137" s="263"/>
      <c r="B137" s="264"/>
      <c r="C137" s="262"/>
      <c r="D137" s="266"/>
      <c r="E137" s="266"/>
      <c r="F137" s="261"/>
      <c r="G137" s="262"/>
      <c r="H137" s="3"/>
    </row>
    <row r="138" spans="1:8" ht="12.75">
      <c r="A138" s="263"/>
      <c r="B138" s="265"/>
      <c r="C138" s="262"/>
      <c r="D138" s="266"/>
      <c r="E138" s="266"/>
      <c r="F138" s="261"/>
      <c r="G138" s="262"/>
      <c r="H138" s="3"/>
    </row>
    <row r="139" spans="1:8" ht="12.75">
      <c r="A139" s="263"/>
      <c r="B139" s="264"/>
      <c r="C139" s="262"/>
      <c r="D139" s="266"/>
      <c r="E139" s="266"/>
      <c r="F139" s="261"/>
      <c r="G139" s="262"/>
      <c r="H139" s="3"/>
    </row>
    <row r="140" spans="1:8" ht="12.75">
      <c r="A140" s="263"/>
      <c r="B140" s="265"/>
      <c r="C140" s="262"/>
      <c r="D140" s="266"/>
      <c r="E140" s="266"/>
      <c r="F140" s="261"/>
      <c r="G140" s="262"/>
      <c r="H140" s="3"/>
    </row>
    <row r="141" spans="1:8" ht="12.75">
      <c r="A141" s="263"/>
      <c r="B141" s="264"/>
      <c r="C141" s="262"/>
      <c r="D141" s="266"/>
      <c r="E141" s="266"/>
      <c r="F141" s="261"/>
      <c r="G141" s="262"/>
      <c r="H141" s="3"/>
    </row>
    <row r="142" spans="1:8" ht="12.75">
      <c r="A142" s="263"/>
      <c r="B142" s="265"/>
      <c r="C142" s="262"/>
      <c r="D142" s="266"/>
      <c r="E142" s="266"/>
      <c r="F142" s="261"/>
      <c r="G142" s="262"/>
      <c r="H142" s="3"/>
    </row>
    <row r="143" spans="1:8" ht="12.75">
      <c r="A143" s="263"/>
      <c r="B143" s="264"/>
      <c r="C143" s="262"/>
      <c r="D143" s="266"/>
      <c r="E143" s="266"/>
      <c r="F143" s="261"/>
      <c r="G143" s="262"/>
      <c r="H143" s="3"/>
    </row>
    <row r="144" spans="1:8" ht="12.75">
      <c r="A144" s="263"/>
      <c r="B144" s="265"/>
      <c r="C144" s="262"/>
      <c r="D144" s="266"/>
      <c r="E144" s="266"/>
      <c r="F144" s="261"/>
      <c r="G144" s="262"/>
      <c r="H144" s="3"/>
    </row>
    <row r="145" spans="1:8" ht="12.75">
      <c r="A145" s="263"/>
      <c r="B145" s="264"/>
      <c r="C145" s="262"/>
      <c r="D145" s="266"/>
      <c r="E145" s="266"/>
      <c r="F145" s="261"/>
      <c r="G145" s="262"/>
      <c r="H145" s="3"/>
    </row>
    <row r="146" spans="1:8" ht="12.75">
      <c r="A146" s="263"/>
      <c r="B146" s="265"/>
      <c r="C146" s="262"/>
      <c r="D146" s="266"/>
      <c r="E146" s="266"/>
      <c r="F146" s="261"/>
      <c r="G146" s="262"/>
      <c r="H146" s="3"/>
    </row>
    <row r="147" spans="1:8" ht="12.75">
      <c r="A147" s="263"/>
      <c r="B147" s="264"/>
      <c r="C147" s="262"/>
      <c r="D147" s="266"/>
      <c r="E147" s="266"/>
      <c r="F147" s="261"/>
      <c r="G147" s="262"/>
      <c r="H147" s="3"/>
    </row>
    <row r="148" spans="1:8" ht="12.75">
      <c r="A148" s="263"/>
      <c r="B148" s="265"/>
      <c r="C148" s="262"/>
      <c r="D148" s="266"/>
      <c r="E148" s="266"/>
      <c r="F148" s="261"/>
      <c r="G148" s="262"/>
      <c r="H148" s="3"/>
    </row>
    <row r="149" spans="1:8" ht="12.75">
      <c r="A149" s="263"/>
      <c r="B149" s="264"/>
      <c r="C149" s="262"/>
      <c r="D149" s="266"/>
      <c r="E149" s="266"/>
      <c r="F149" s="261"/>
      <c r="G149" s="262"/>
      <c r="H149" s="3"/>
    </row>
    <row r="150" spans="1:8" ht="12.75">
      <c r="A150" s="263"/>
      <c r="B150" s="265"/>
      <c r="C150" s="262"/>
      <c r="D150" s="266"/>
      <c r="E150" s="266"/>
      <c r="F150" s="261"/>
      <c r="G150" s="262"/>
      <c r="H150" s="3"/>
    </row>
    <row r="151" spans="1:8" ht="12.75">
      <c r="A151" s="263"/>
      <c r="B151" s="264"/>
      <c r="C151" s="262"/>
      <c r="D151" s="266"/>
      <c r="E151" s="266"/>
      <c r="F151" s="261"/>
      <c r="G151" s="262"/>
      <c r="H151" s="3"/>
    </row>
    <row r="152" spans="1:8" ht="12.75">
      <c r="A152" s="263"/>
      <c r="B152" s="265"/>
      <c r="C152" s="262"/>
      <c r="D152" s="266"/>
      <c r="E152" s="266"/>
      <c r="F152" s="261"/>
      <c r="G152" s="262"/>
      <c r="H152" s="3"/>
    </row>
    <row r="153" spans="1:8" ht="12.75">
      <c r="A153" s="263"/>
      <c r="B153" s="264"/>
      <c r="C153" s="262"/>
      <c r="D153" s="266"/>
      <c r="E153" s="266"/>
      <c r="F153" s="261"/>
      <c r="G153" s="262"/>
      <c r="H153" s="3"/>
    </row>
    <row r="154" spans="1:8" ht="12.75">
      <c r="A154" s="263"/>
      <c r="B154" s="265"/>
      <c r="C154" s="262"/>
      <c r="D154" s="266"/>
      <c r="E154" s="266"/>
      <c r="F154" s="261"/>
      <c r="G154" s="262"/>
      <c r="H154" s="3"/>
    </row>
    <row r="155" spans="1:8" ht="12.75">
      <c r="A155" s="31"/>
      <c r="B155" s="32"/>
      <c r="C155" s="22"/>
      <c r="D155" s="23"/>
      <c r="E155" s="23"/>
      <c r="F155" s="33"/>
      <c r="G155" s="22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</sheetData>
  <sheetProtection/>
  <mergeCells count="528">
    <mergeCell ref="A1:G1"/>
    <mergeCell ref="E151:E152"/>
    <mergeCell ref="F151:F152"/>
    <mergeCell ref="G151:G152"/>
    <mergeCell ref="E147:E148"/>
    <mergeCell ref="F147:F148"/>
    <mergeCell ref="G147:G148"/>
    <mergeCell ref="A149:A150"/>
    <mergeCell ref="C151:C152"/>
    <mergeCell ref="D151:D152"/>
    <mergeCell ref="B149:B150"/>
    <mergeCell ref="C149:C150"/>
    <mergeCell ref="F153:F154"/>
    <mergeCell ref="G153:G154"/>
    <mergeCell ref="E149:E150"/>
    <mergeCell ref="F149:F150"/>
    <mergeCell ref="G149:G150"/>
    <mergeCell ref="D153:D154"/>
    <mergeCell ref="E153:E154"/>
    <mergeCell ref="A147:A148"/>
    <mergeCell ref="B147:B148"/>
    <mergeCell ref="C147:C148"/>
    <mergeCell ref="D147:D148"/>
    <mergeCell ref="A153:A154"/>
    <mergeCell ref="B153:B154"/>
    <mergeCell ref="C153:C154"/>
    <mergeCell ref="D149:D150"/>
    <mergeCell ref="A151:A152"/>
    <mergeCell ref="B151:B15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F51:F52"/>
    <mergeCell ref="B49:B50"/>
    <mergeCell ref="C49:C50"/>
    <mergeCell ref="D49:D50"/>
    <mergeCell ref="E49:E50"/>
    <mergeCell ref="F53:F54"/>
    <mergeCell ref="G53:G54"/>
    <mergeCell ref="F49:F50"/>
    <mergeCell ref="G49:G50"/>
    <mergeCell ref="A47:A48"/>
    <mergeCell ref="B47:B48"/>
    <mergeCell ref="C47:C48"/>
    <mergeCell ref="D47:D48"/>
    <mergeCell ref="E47:E48"/>
    <mergeCell ref="F47:F48"/>
    <mergeCell ref="G47:G48"/>
    <mergeCell ref="A49:A5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3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9" t="s">
        <v>49</v>
      </c>
      <c r="B1" s="279"/>
      <c r="C1" s="279"/>
      <c r="D1" s="279"/>
      <c r="E1" s="279"/>
      <c r="F1" s="279"/>
      <c r="G1" s="27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0" customHeight="1" thickBot="1">
      <c r="A2" s="218" t="s">
        <v>53</v>
      </c>
      <c r="B2" s="218"/>
      <c r="C2" s="218"/>
      <c r="D2" s="280" t="str">
        <f>HYPERLINK('[1]реквизиты'!$A$2)</f>
        <v>Всероссийский турнир посвященный ветеранам боевых действий, имени А Сибирева по борьбе самбо</v>
      </c>
      <c r="E2" s="281"/>
      <c r="F2" s="281"/>
      <c r="G2" s="28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3"/>
      <c r="W2" s="3"/>
    </row>
    <row r="3" spans="2:35" ht="25.5" customHeight="1" thickBot="1">
      <c r="B3" s="53"/>
      <c r="C3" s="53"/>
      <c r="D3" s="291" t="str">
        <f>HYPERLINK('[1]реквизиты'!$A$3)</f>
        <v>27-29 сентября 2013г. г. Челябинск</v>
      </c>
      <c r="E3" s="291"/>
      <c r="F3" s="291"/>
      <c r="G3" s="54" t="str">
        <f>HYPERLINK('пр.взв'!D4)</f>
        <v>В.к.    52    кг.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83" t="s">
        <v>22</v>
      </c>
      <c r="B4" s="285" t="s">
        <v>5</v>
      </c>
      <c r="C4" s="287" t="s">
        <v>2</v>
      </c>
      <c r="D4" s="287" t="s">
        <v>3</v>
      </c>
      <c r="E4" s="287" t="s">
        <v>4</v>
      </c>
      <c r="F4" s="287" t="s">
        <v>8</v>
      </c>
      <c r="G4" s="289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84"/>
      <c r="B5" s="286"/>
      <c r="C5" s="288"/>
      <c r="D5" s="286"/>
      <c r="E5" s="288"/>
      <c r="F5" s="288"/>
      <c r="G5" s="29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92" t="s">
        <v>10</v>
      </c>
      <c r="B6" s="293">
        <v>6</v>
      </c>
      <c r="C6" s="204" t="str">
        <f>VLOOKUP(B6,'пр.взв'!B7:G50,2,FALSE)</f>
        <v>Мухин Николай Алексеевич</v>
      </c>
      <c r="D6" s="150" t="str">
        <f>VLOOKUP(B6,'пр.взв'!B7:G50,3,FALSE)</f>
        <v>19.08.1995 кмс</v>
      </c>
      <c r="E6" s="146" t="str">
        <f>VLOOKUP(B6,'пр.взв'!B7:G50,4,FALSE)</f>
        <v>Омская область</v>
      </c>
      <c r="F6" s="148">
        <f>VLOOKUP(B6,'пр.взв'!B7:G50,5,FALSE)</f>
        <v>0</v>
      </c>
      <c r="G6" s="278" t="str">
        <f>VLOOKUP(B6,'пр.взв'!B7:G50,6,FALSE)</f>
        <v>Горбунов А.В. Бобровский В.А.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5.75" customHeight="1">
      <c r="A7" s="273"/>
      <c r="B7" s="275"/>
      <c r="C7" s="276"/>
      <c r="D7" s="277"/>
      <c r="E7" s="269"/>
      <c r="F7" s="270"/>
      <c r="G7" s="268"/>
    </row>
    <row r="8" spans="1:7" ht="10.5" customHeight="1">
      <c r="A8" s="272" t="s">
        <v>11</v>
      </c>
      <c r="B8" s="274">
        <v>4</v>
      </c>
      <c r="C8" s="276" t="str">
        <f>VLOOKUP(B8,'пр.взв'!B7:G50,2,FALSE)</f>
        <v>Гасперт Владимир Сергеевич</v>
      </c>
      <c r="D8" s="271" t="str">
        <f>VLOOKUP(B8,'пр.взв'!B7:G50,3,FALSE)</f>
        <v>28.10.1994 кмс</v>
      </c>
      <c r="E8" s="269" t="str">
        <f>VLOOKUP(B8,'пр.взв'!B7:G50,4,FALSE)</f>
        <v>Свердловская область</v>
      </c>
      <c r="F8" s="270">
        <f>VLOOKUP(B8,'пр.взв'!B7:G50,5,FALSE)</f>
        <v>0</v>
      </c>
      <c r="G8" s="268" t="str">
        <f>VLOOKUP(B8,'пр.взв'!B7:G50,6,FALSE)</f>
        <v>Стенников В.Г. Мельников А.Н.</v>
      </c>
    </row>
    <row r="9" spans="1:7" ht="16.5" customHeight="1">
      <c r="A9" s="273"/>
      <c r="B9" s="275"/>
      <c r="C9" s="276"/>
      <c r="D9" s="271"/>
      <c r="E9" s="269"/>
      <c r="F9" s="270"/>
      <c r="G9" s="268"/>
    </row>
    <row r="10" spans="1:7" ht="10.5" customHeight="1">
      <c r="A10" s="272" t="s">
        <v>12</v>
      </c>
      <c r="B10" s="274">
        <v>12</v>
      </c>
      <c r="C10" s="276" t="str">
        <f>VLOOKUP(B10,'пр.взв'!B7:G50,2,FALSE)</f>
        <v>Гизатуллин Айрат Олегович</v>
      </c>
      <c r="D10" s="271" t="str">
        <f>VLOOKUP(B10,'пр.взв'!B7:G50,3,FALSE)</f>
        <v>26.04.1994 кмс</v>
      </c>
      <c r="E10" s="269" t="str">
        <f>VLOOKUP(B10,'пр.взв'!B7:G50,4,FALSE)</f>
        <v>Башкортостан</v>
      </c>
      <c r="F10" s="270">
        <f>VLOOKUP(B10,'пр.взв'!B7:G50,5,FALSE)</f>
        <v>0</v>
      </c>
      <c r="G10" s="268" t="str">
        <f>VLOOKUP(B10,'пр.взв'!B7:G50,6,FALSE)</f>
        <v>Зубков Ю.В.</v>
      </c>
    </row>
    <row r="11" spans="1:7" ht="10.5" customHeight="1">
      <c r="A11" s="273"/>
      <c r="B11" s="275"/>
      <c r="C11" s="276"/>
      <c r="D11" s="271"/>
      <c r="E11" s="269"/>
      <c r="F11" s="270"/>
      <c r="G11" s="268"/>
    </row>
    <row r="12" spans="1:7" ht="10.5" customHeight="1">
      <c r="A12" s="272" t="s">
        <v>12</v>
      </c>
      <c r="B12" s="274">
        <v>7</v>
      </c>
      <c r="C12" s="276" t="str">
        <f>VLOOKUP(B12,'пр.взв'!B7:G50,2,FALSE)</f>
        <v>Погосян Тарон Аветикович</v>
      </c>
      <c r="D12" s="271" t="str">
        <f>VLOOKUP(B12,'пр.взв'!B7:G50,3,FALSE)</f>
        <v>08.07.1993 кмс</v>
      </c>
      <c r="E12" s="269" t="str">
        <f>VLOOKUP(B12,'пр.взв'!B7:G50,4,FALSE)</f>
        <v>Челябинская область</v>
      </c>
      <c r="F12" s="270">
        <f>VLOOKUP(B12,'пр.взв'!B7:G50,5,FALSE)</f>
        <v>0</v>
      </c>
      <c r="G12" s="268" t="str">
        <f>VLOOKUP(B12,'пр.взв'!B7:G50,6,FALSE)</f>
        <v>Питунин А.Г.</v>
      </c>
    </row>
    <row r="13" spans="1:7" ht="10.5" customHeight="1">
      <c r="A13" s="273"/>
      <c r="B13" s="275"/>
      <c r="C13" s="276"/>
      <c r="D13" s="271"/>
      <c r="E13" s="269"/>
      <c r="F13" s="270"/>
      <c r="G13" s="268"/>
    </row>
    <row r="14" spans="1:7" ht="10.5" customHeight="1">
      <c r="A14" s="272" t="s">
        <v>14</v>
      </c>
      <c r="B14" s="274">
        <v>5</v>
      </c>
      <c r="C14" s="276" t="str">
        <f>VLOOKUP(B14,'пр.взв'!B7:G50,2,FALSE)</f>
        <v>Немыткин Никита Валерьевич</v>
      </c>
      <c r="D14" s="271" t="str">
        <f>VLOOKUP(B14,'пр.взв'!B7:G50,3,FALSE)</f>
        <v>27.03.1994 кмс</v>
      </c>
      <c r="E14" s="269" t="str">
        <f>VLOOKUP(B14,'пр.взв'!B7:G50,4,FALSE)</f>
        <v>Омская область</v>
      </c>
      <c r="F14" s="270">
        <f>VLOOKUP(B14,'пр.взв'!B7:G50,5,FALSE)</f>
        <v>0</v>
      </c>
      <c r="G14" s="268" t="str">
        <f>VLOOKUP(B14,'пр.взв'!B7:G50,6,FALSE)</f>
        <v>Горбунов А.В. Манаков С.А.</v>
      </c>
    </row>
    <row r="15" spans="1:7" ht="10.5" customHeight="1">
      <c r="A15" s="273"/>
      <c r="B15" s="275"/>
      <c r="C15" s="276"/>
      <c r="D15" s="271"/>
      <c r="E15" s="269"/>
      <c r="F15" s="270"/>
      <c r="G15" s="268"/>
    </row>
    <row r="16" spans="1:7" ht="10.5" customHeight="1">
      <c r="A16" s="272" t="s">
        <v>117</v>
      </c>
      <c r="B16" s="274">
        <v>9</v>
      </c>
      <c r="C16" s="276" t="str">
        <f>VLOOKUP(B16,'пр.взв'!B7:G50,2,FALSE)</f>
        <v>Яграшев Айбас Аржанович</v>
      </c>
      <c r="D16" s="271" t="str">
        <f>VLOOKUP(B16,'пр.взв'!B7:G50,3,FALSE)</f>
        <v>15.05.1993 мс</v>
      </c>
      <c r="E16" s="269" t="str">
        <f>VLOOKUP(B16,'пр.взв'!B7:G50,4,FALSE)</f>
        <v>Республика Алтай</v>
      </c>
      <c r="F16" s="270">
        <f>VLOOKUP(B16,'пр.взв'!B7:G50,5,FALSE)</f>
        <v>0</v>
      </c>
      <c r="G16" s="268" t="str">
        <f>VLOOKUP(B16,'пр.взв'!B7:G50,6,FALSE)</f>
        <v>Яйтаков А.М.</v>
      </c>
    </row>
    <row r="17" spans="1:7" ht="10.5" customHeight="1">
      <c r="A17" s="273"/>
      <c r="B17" s="275"/>
      <c r="C17" s="276"/>
      <c r="D17" s="271"/>
      <c r="E17" s="269"/>
      <c r="F17" s="270"/>
      <c r="G17" s="268"/>
    </row>
    <row r="18" spans="1:7" ht="10.5" customHeight="1">
      <c r="A18" s="272" t="s">
        <v>117</v>
      </c>
      <c r="B18" s="274">
        <v>2</v>
      </c>
      <c r="C18" s="276" t="str">
        <f>VLOOKUP(B18,'пр.взв'!B7:G50,2,FALSE)</f>
        <v>Седлов Александр Павлович</v>
      </c>
      <c r="D18" s="271" t="str">
        <f>VLOOKUP(B18,'пр.взв'!B7:G50,3,FALSE)</f>
        <v>18.04.1994 кмс</v>
      </c>
      <c r="E18" s="269" t="str">
        <f>VLOOKUP(B18,'пр.взв'!B7:G50,4,FALSE)</f>
        <v>Свердловская область</v>
      </c>
      <c r="F18" s="270">
        <f>VLOOKUP(B18,'пр.взв'!B7:G50,5,FALSE)</f>
        <v>0</v>
      </c>
      <c r="G18" s="268" t="str">
        <f>VLOOKUP(B18,'пр.взв'!B7:G50,6,FALSE)</f>
        <v>Пивоваров А.Л.</v>
      </c>
    </row>
    <row r="19" spans="1:7" ht="10.5" customHeight="1">
      <c r="A19" s="273"/>
      <c r="B19" s="275"/>
      <c r="C19" s="276"/>
      <c r="D19" s="271"/>
      <c r="E19" s="269"/>
      <c r="F19" s="270"/>
      <c r="G19" s="268"/>
    </row>
    <row r="20" spans="1:7" ht="10.5" customHeight="1">
      <c r="A20" s="272" t="s">
        <v>17</v>
      </c>
      <c r="B20" s="274">
        <v>8</v>
      </c>
      <c r="C20" s="276" t="str">
        <f>VLOOKUP(B20,'пр.взв'!B7:G50,2,FALSE)</f>
        <v>Савин Андрей Сергеевич</v>
      </c>
      <c r="D20" s="271" t="str">
        <f>VLOOKUP(B20,'пр.взв'!B7:G50,3,FALSE)</f>
        <v>14.02.1990 мс</v>
      </c>
      <c r="E20" s="269" t="str">
        <f>VLOOKUP(B20,'пр.взв'!B7:G50,4,FALSE)</f>
        <v>Тульская область</v>
      </c>
      <c r="F20" s="270">
        <f>VLOOKUP(B20,'пр.взв'!B7:G50,5,FALSE)</f>
        <v>0</v>
      </c>
      <c r="G20" s="268" t="str">
        <f>VLOOKUP(B20,'пр.взв'!B7:G50,6,FALSE)</f>
        <v>Самборский С.В. Двоеглазов П.В.</v>
      </c>
    </row>
    <row r="21" spans="1:7" ht="18.75" customHeight="1">
      <c r="A21" s="273"/>
      <c r="B21" s="275"/>
      <c r="C21" s="276"/>
      <c r="D21" s="271"/>
      <c r="E21" s="269"/>
      <c r="F21" s="270"/>
      <c r="G21" s="268"/>
    </row>
    <row r="22" spans="1:7" ht="10.5" customHeight="1">
      <c r="A22" s="272" t="s">
        <v>116</v>
      </c>
      <c r="B22" s="274">
        <v>11</v>
      </c>
      <c r="C22" s="276" t="str">
        <f>VLOOKUP(B22,'пр.взв'!B7:G50,2,FALSE)</f>
        <v>Поликарпов Георгий Владимирович</v>
      </c>
      <c r="D22" s="271" t="str">
        <f>VLOOKUP(B22,'пр.взв'!B7:G50,3,FALSE)</f>
        <v>16.11.1995 кмс</v>
      </c>
      <c r="E22" s="269" t="str">
        <f>VLOOKUP(B22,'пр.взв'!B7:G50,4,FALSE)</f>
        <v>ХМАО</v>
      </c>
      <c r="F22" s="270">
        <f>VLOOKUP(B22,'пр.взв'!B7:G50,5,FALSE)</f>
        <v>0</v>
      </c>
      <c r="G22" s="268" t="str">
        <f>VLOOKUP(B22,'пр.взв'!B7:G50,6,FALSE)</f>
        <v>Соколов Т.В. Горшков И.В.</v>
      </c>
    </row>
    <row r="23" spans="1:7" ht="13.5" customHeight="1">
      <c r="A23" s="273"/>
      <c r="B23" s="275"/>
      <c r="C23" s="276"/>
      <c r="D23" s="271"/>
      <c r="E23" s="269"/>
      <c r="F23" s="270"/>
      <c r="G23" s="268"/>
    </row>
    <row r="24" spans="1:7" ht="10.5" customHeight="1">
      <c r="A24" s="272" t="s">
        <v>116</v>
      </c>
      <c r="B24" s="274">
        <v>10</v>
      </c>
      <c r="C24" s="276" t="str">
        <f>VLOOKUP(B24,'пр.взв'!B7:G50,2,FALSE)</f>
        <v>Погосян Тигран Аветикович</v>
      </c>
      <c r="D24" s="271" t="str">
        <f>VLOOKUP(B24,'пр.взв'!B7:G50,3,FALSE)</f>
        <v>08.07.1993 кмс</v>
      </c>
      <c r="E24" s="269" t="str">
        <f>VLOOKUP(B24,'пр.взв'!B7:G50,4,FALSE)</f>
        <v>Челябинская область</v>
      </c>
      <c r="F24" s="270">
        <f>VLOOKUP(B24,'пр.взв'!B7:G50,5,FALSE)</f>
        <v>0</v>
      </c>
      <c r="G24" s="268" t="str">
        <f>VLOOKUP(B24,'пр.взв'!B7:G50,6,FALSE)</f>
        <v>Питунин А.Г.</v>
      </c>
    </row>
    <row r="25" spans="1:7" ht="18.75" customHeight="1">
      <c r="A25" s="273"/>
      <c r="B25" s="275"/>
      <c r="C25" s="276"/>
      <c r="D25" s="271"/>
      <c r="E25" s="269"/>
      <c r="F25" s="270"/>
      <c r="G25" s="268"/>
    </row>
    <row r="26" spans="1:7" ht="10.5" customHeight="1">
      <c r="A26" s="272" t="s">
        <v>116</v>
      </c>
      <c r="B26" s="274">
        <v>5</v>
      </c>
      <c r="C26" s="276" t="str">
        <f>VLOOKUP(B26,'пр.взв'!B7:G50,2,FALSE)</f>
        <v>Немыткин Никита Валерьевич</v>
      </c>
      <c r="D26" s="271" t="str">
        <f>VLOOKUP(B26,'пр.взв'!B7:G50,3,FALSE)</f>
        <v>27.03.1994 кмс</v>
      </c>
      <c r="E26" s="269" t="str">
        <f>VLOOKUP(B26,'пр.взв'!B7:G50,4,FALSE)</f>
        <v>Омская область</v>
      </c>
      <c r="F26" s="270">
        <f>VLOOKUP(B26,'пр.взв'!B7:G50,5,FALSE)</f>
        <v>0</v>
      </c>
      <c r="G26" s="268" t="str">
        <f>VLOOKUP(B26,'пр.взв'!B7:G50,6,FALSE)</f>
        <v>Горбунов А.В. Манаков С.А.</v>
      </c>
    </row>
    <row r="27" spans="1:7" ht="15.75" customHeight="1">
      <c r="A27" s="273"/>
      <c r="B27" s="275"/>
      <c r="C27" s="276"/>
      <c r="D27" s="271"/>
      <c r="E27" s="269"/>
      <c r="F27" s="270"/>
      <c r="G27" s="268"/>
    </row>
    <row r="28" spans="1:7" ht="10.5" customHeight="1">
      <c r="A28" s="272" t="s">
        <v>21</v>
      </c>
      <c r="B28" s="274">
        <v>3</v>
      </c>
      <c r="C28" s="276" t="str">
        <f>VLOOKUP(B28,'пр.взв'!B7:G50,2,FALSE)</f>
        <v>Вяткин Сергей Сергеевич</v>
      </c>
      <c r="D28" s="271" t="str">
        <f>VLOOKUP(B28,'пр.взв'!B7:G50,3,FALSE)</f>
        <v>30.04.1993 мс</v>
      </c>
      <c r="E28" s="269" t="str">
        <f>VLOOKUP(B28,'пр.взв'!B7:G50,4,FALSE)</f>
        <v>Омская область</v>
      </c>
      <c r="F28" s="270">
        <f>VLOOKUP(B28,'пр.взв'!B7:G50,5,FALSE)</f>
        <v>0</v>
      </c>
      <c r="G28" s="268" t="str">
        <f>VLOOKUP(B28,'пр.взв'!B7:G50,6,FALSE)</f>
        <v>Кондаков А.М.Горбунов А.В.</v>
      </c>
    </row>
    <row r="29" spans="1:7" ht="17.25" customHeight="1">
      <c r="A29" s="273"/>
      <c r="B29" s="275"/>
      <c r="C29" s="276"/>
      <c r="D29" s="271"/>
      <c r="E29" s="269"/>
      <c r="F29" s="270"/>
      <c r="G29" s="268"/>
    </row>
    <row r="30" spans="1:26" ht="34.5" customHeight="1">
      <c r="A30" s="35" t="str">
        <f>HYPERLINK('[1]реквизиты'!$A$6)</f>
        <v>Гл. судья, судья МК</v>
      </c>
      <c r="B30" s="39"/>
      <c r="C30" s="39"/>
      <c r="D30" s="40"/>
      <c r="E30" s="42" t="str">
        <f>HYPERLINK('[1]реквизиты'!$G$6)</f>
        <v>Перминов О.Р.</v>
      </c>
      <c r="G30" s="44" t="str">
        <f>HYPERLINK('[1]реквизиты'!$G$7)</f>
        <v>Нижний Тагил</v>
      </c>
      <c r="H30" s="3"/>
      <c r="I30" s="3"/>
      <c r="J30" s="3"/>
      <c r="K30" s="3"/>
      <c r="L30" s="3"/>
      <c r="M30" s="3"/>
      <c r="N30" s="40"/>
      <c r="O30" s="40"/>
      <c r="P30" s="40"/>
      <c r="Q30" s="46"/>
      <c r="R30" s="43"/>
      <c r="S30" s="46"/>
      <c r="T30" s="43"/>
      <c r="U30" s="46"/>
      <c r="W30" s="46"/>
      <c r="X30" s="43"/>
      <c r="Y30" s="28"/>
      <c r="Z30" s="28"/>
    </row>
    <row r="31" spans="1:26" ht="28.5" customHeight="1">
      <c r="A31" s="47" t="str">
        <f>HYPERLINK('[1]реквизиты'!$A$8)</f>
        <v>Гл. секретарь, судья РК</v>
      </c>
      <c r="B31" s="39"/>
      <c r="C31" s="45"/>
      <c r="D31" s="48"/>
      <c r="E31" s="42" t="str">
        <f>HYPERLINK('[1]реквизиты'!$G$8)</f>
        <v>Сапунов Д.П.</v>
      </c>
      <c r="F31" s="3"/>
      <c r="G31" s="44" t="str">
        <f>HYPERLINK('[1]реквизиты'!$G$9)</f>
        <v>Качканар</v>
      </c>
      <c r="H31" s="3"/>
      <c r="I31" s="3"/>
      <c r="J31" s="3"/>
      <c r="K31" s="3"/>
      <c r="L31" s="3"/>
      <c r="M31" s="3"/>
      <c r="N31" s="40"/>
      <c r="O31" s="40"/>
      <c r="P31" s="40"/>
      <c r="Q31" s="46"/>
      <c r="R31" s="43"/>
      <c r="S31" s="46"/>
      <c r="T31" s="43"/>
      <c r="U31" s="46"/>
      <c r="W31" s="46"/>
      <c r="X31" s="43"/>
      <c r="Y31" s="28"/>
      <c r="Z31" s="28"/>
    </row>
    <row r="32" spans="1:13" ht="12.75">
      <c r="A32" s="296"/>
      <c r="B32" s="264"/>
      <c r="C32" s="262"/>
      <c r="D32" s="266"/>
      <c r="E32" s="294"/>
      <c r="F32" s="295"/>
      <c r="G32" s="262"/>
      <c r="H32" s="3"/>
      <c r="I32" s="3"/>
      <c r="J32" s="3"/>
      <c r="K32" s="3"/>
      <c r="L32" s="3"/>
      <c r="M32" s="3"/>
    </row>
    <row r="33" spans="1:13" ht="12.75">
      <c r="A33" s="296"/>
      <c r="B33" s="265"/>
      <c r="C33" s="262"/>
      <c r="D33" s="266"/>
      <c r="E33" s="294"/>
      <c r="F33" s="295"/>
      <c r="G33" s="262"/>
      <c r="H33" s="3"/>
      <c r="I33" s="3"/>
      <c r="J33" s="3"/>
      <c r="K33" s="3"/>
      <c r="L33" s="3"/>
      <c r="M33" s="3"/>
    </row>
    <row r="34" spans="1:10" ht="12.75">
      <c r="A34" s="296"/>
      <c r="B34" s="264"/>
      <c r="C34" s="262"/>
      <c r="D34" s="266"/>
      <c r="E34" s="294"/>
      <c r="F34" s="295"/>
      <c r="G34" s="262"/>
      <c r="H34" s="3"/>
      <c r="I34" s="3"/>
      <c r="J34" s="3"/>
    </row>
    <row r="35" spans="1:10" ht="12.75">
      <c r="A35" s="296"/>
      <c r="B35" s="265"/>
      <c r="C35" s="262"/>
      <c r="D35" s="266"/>
      <c r="E35" s="294"/>
      <c r="F35" s="295"/>
      <c r="G35" s="262"/>
      <c r="H35" s="3"/>
      <c r="I35" s="3"/>
      <c r="J35" s="3"/>
    </row>
    <row r="36" spans="1:10" ht="12.75">
      <c r="A36" s="296"/>
      <c r="B36" s="264"/>
      <c r="C36" s="262"/>
      <c r="D36" s="266"/>
      <c r="E36" s="294"/>
      <c r="F36" s="295"/>
      <c r="G36" s="262"/>
      <c r="H36" s="3"/>
      <c r="I36" s="3"/>
      <c r="J36" s="3"/>
    </row>
    <row r="37" spans="1:10" ht="12.75">
      <c r="A37" s="296"/>
      <c r="B37" s="265"/>
      <c r="C37" s="262"/>
      <c r="D37" s="266"/>
      <c r="E37" s="294"/>
      <c r="F37" s="295"/>
      <c r="G37" s="262"/>
      <c r="H37" s="3"/>
      <c r="I37" s="3"/>
      <c r="J37" s="3"/>
    </row>
    <row r="38" spans="1:10" ht="12.75">
      <c r="A38" s="296"/>
      <c r="B38" s="264"/>
      <c r="C38" s="262"/>
      <c r="D38" s="266"/>
      <c r="E38" s="294"/>
      <c r="F38" s="295"/>
      <c r="G38" s="262"/>
      <c r="H38" s="3"/>
      <c r="I38" s="3"/>
      <c r="J38" s="3"/>
    </row>
    <row r="39" spans="1:10" ht="12.75">
      <c r="A39" s="296"/>
      <c r="B39" s="265"/>
      <c r="C39" s="262"/>
      <c r="D39" s="266"/>
      <c r="E39" s="294"/>
      <c r="F39" s="295"/>
      <c r="G39" s="262"/>
      <c r="H39" s="3"/>
      <c r="I39" s="3"/>
      <c r="J39" s="3"/>
    </row>
    <row r="40" spans="1:10" ht="12.75">
      <c r="A40" s="296"/>
      <c r="B40" s="264"/>
      <c r="C40" s="262"/>
      <c r="D40" s="266"/>
      <c r="E40" s="294"/>
      <c r="F40" s="295"/>
      <c r="G40" s="262"/>
      <c r="H40" s="3"/>
      <c r="I40" s="3"/>
      <c r="J40" s="3"/>
    </row>
    <row r="41" spans="1:10" ht="12.75">
      <c r="A41" s="296"/>
      <c r="B41" s="265"/>
      <c r="C41" s="262"/>
      <c r="D41" s="266"/>
      <c r="E41" s="294"/>
      <c r="F41" s="295"/>
      <c r="G41" s="262"/>
      <c r="H41" s="3"/>
      <c r="I41" s="3"/>
      <c r="J41" s="3"/>
    </row>
    <row r="42" spans="1:10" ht="12.75">
      <c r="A42" s="296"/>
      <c r="B42" s="264"/>
      <c r="C42" s="262"/>
      <c r="D42" s="266"/>
      <c r="E42" s="294"/>
      <c r="F42" s="295"/>
      <c r="G42" s="262"/>
      <c r="H42" s="3"/>
      <c r="I42" s="3"/>
      <c r="J42" s="3"/>
    </row>
    <row r="43" spans="1:10" ht="12.75">
      <c r="A43" s="296"/>
      <c r="B43" s="265"/>
      <c r="C43" s="262"/>
      <c r="D43" s="266"/>
      <c r="E43" s="294"/>
      <c r="F43" s="295"/>
      <c r="G43" s="262"/>
      <c r="H43" s="3"/>
      <c r="I43" s="3"/>
      <c r="J43" s="3"/>
    </row>
    <row r="44" spans="1:10" ht="12.75">
      <c r="A44" s="296"/>
      <c r="B44" s="264"/>
      <c r="C44" s="262"/>
      <c r="D44" s="266"/>
      <c r="E44" s="294"/>
      <c r="F44" s="295"/>
      <c r="G44" s="262"/>
      <c r="H44" s="3"/>
      <c r="I44" s="3"/>
      <c r="J44" s="3"/>
    </row>
    <row r="45" spans="1:10" ht="12.75">
      <c r="A45" s="296"/>
      <c r="B45" s="265"/>
      <c r="C45" s="262"/>
      <c r="D45" s="266"/>
      <c r="E45" s="294"/>
      <c r="F45" s="295"/>
      <c r="G45" s="262"/>
      <c r="H45" s="3"/>
      <c r="I45" s="3"/>
      <c r="J45" s="3"/>
    </row>
    <row r="46" spans="1:10" ht="12.75">
      <c r="A46" s="296"/>
      <c r="B46" s="264"/>
      <c r="C46" s="262"/>
      <c r="D46" s="266"/>
      <c r="E46" s="294"/>
      <c r="F46" s="295"/>
      <c r="G46" s="262"/>
      <c r="H46" s="3"/>
      <c r="I46" s="3"/>
      <c r="J46" s="3"/>
    </row>
    <row r="47" spans="1:10" ht="12.75">
      <c r="A47" s="296"/>
      <c r="B47" s="265"/>
      <c r="C47" s="262"/>
      <c r="D47" s="266"/>
      <c r="E47" s="294"/>
      <c r="F47" s="295"/>
      <c r="G47" s="262"/>
      <c r="H47" s="3"/>
      <c r="I47" s="3"/>
      <c r="J47" s="3"/>
    </row>
    <row r="48" spans="1:10" ht="12.75">
      <c r="A48" s="296"/>
      <c r="B48" s="264"/>
      <c r="C48" s="262"/>
      <c r="D48" s="266"/>
      <c r="E48" s="294"/>
      <c r="F48" s="295"/>
      <c r="G48" s="262"/>
      <c r="H48" s="3"/>
      <c r="I48" s="3"/>
      <c r="J48" s="3"/>
    </row>
    <row r="49" spans="1:10" ht="12.75">
      <c r="A49" s="296"/>
      <c r="B49" s="265"/>
      <c r="C49" s="262"/>
      <c r="D49" s="266"/>
      <c r="E49" s="294"/>
      <c r="F49" s="295"/>
      <c r="G49" s="262"/>
      <c r="H49" s="3"/>
      <c r="I49" s="3"/>
      <c r="J49" s="3"/>
    </row>
    <row r="50" spans="1:10" ht="12.75">
      <c r="A50" s="296"/>
      <c r="B50" s="264"/>
      <c r="C50" s="262"/>
      <c r="D50" s="266"/>
      <c r="E50" s="294"/>
      <c r="F50" s="295"/>
      <c r="G50" s="262"/>
      <c r="H50" s="3"/>
      <c r="I50" s="3"/>
      <c r="J50" s="3"/>
    </row>
    <row r="51" spans="1:10" ht="12.75">
      <c r="A51" s="296"/>
      <c r="B51" s="265"/>
      <c r="C51" s="262"/>
      <c r="D51" s="266"/>
      <c r="E51" s="294"/>
      <c r="F51" s="295"/>
      <c r="G51" s="262"/>
      <c r="H51" s="3"/>
      <c r="I51" s="3"/>
      <c r="J51" s="3"/>
    </row>
    <row r="52" spans="1:10" ht="12.75">
      <c r="A52" s="296"/>
      <c r="B52" s="264"/>
      <c r="C52" s="262"/>
      <c r="D52" s="266"/>
      <c r="E52" s="294"/>
      <c r="F52" s="295"/>
      <c r="G52" s="262"/>
      <c r="H52" s="3"/>
      <c r="I52" s="3"/>
      <c r="J52" s="3"/>
    </row>
    <row r="53" spans="1:10" ht="12.75">
      <c r="A53" s="296"/>
      <c r="B53" s="265"/>
      <c r="C53" s="262"/>
      <c r="D53" s="266"/>
      <c r="E53" s="294"/>
      <c r="F53" s="295"/>
      <c r="G53" s="262"/>
      <c r="H53" s="3"/>
      <c r="I53" s="3"/>
      <c r="J53" s="3"/>
    </row>
    <row r="54" spans="1:10" ht="12.75">
      <c r="A54" s="296"/>
      <c r="B54" s="264"/>
      <c r="C54" s="262"/>
      <c r="D54" s="266"/>
      <c r="E54" s="294"/>
      <c r="F54" s="295"/>
      <c r="G54" s="262"/>
      <c r="H54" s="3"/>
      <c r="I54" s="3"/>
      <c r="J54" s="3"/>
    </row>
    <row r="55" spans="1:10" ht="12.75">
      <c r="A55" s="296"/>
      <c r="B55" s="265"/>
      <c r="C55" s="262"/>
      <c r="D55" s="266"/>
      <c r="E55" s="294"/>
      <c r="F55" s="295"/>
      <c r="G55" s="262"/>
      <c r="H55" s="3"/>
      <c r="I55" s="3"/>
      <c r="J55" s="3"/>
    </row>
    <row r="56" spans="1:10" ht="12.75">
      <c r="A56" s="296"/>
      <c r="B56" s="264"/>
      <c r="C56" s="262"/>
      <c r="D56" s="266"/>
      <c r="E56" s="294"/>
      <c r="F56" s="295"/>
      <c r="G56" s="262"/>
      <c r="H56" s="3"/>
      <c r="I56" s="3"/>
      <c r="J56" s="3"/>
    </row>
    <row r="57" spans="1:10" ht="12.75">
      <c r="A57" s="296"/>
      <c r="B57" s="265"/>
      <c r="C57" s="262"/>
      <c r="D57" s="266"/>
      <c r="E57" s="294"/>
      <c r="F57" s="295"/>
      <c r="G57" s="262"/>
      <c r="H57" s="3"/>
      <c r="I57" s="3"/>
      <c r="J57" s="3"/>
    </row>
    <row r="58" spans="1:10" ht="12.75">
      <c r="A58" s="296"/>
      <c r="B58" s="264"/>
      <c r="C58" s="262"/>
      <c r="D58" s="266"/>
      <c r="E58" s="294"/>
      <c r="F58" s="295"/>
      <c r="G58" s="262"/>
      <c r="H58" s="3"/>
      <c r="I58" s="3"/>
      <c r="J58" s="3"/>
    </row>
    <row r="59" spans="1:10" ht="12.75">
      <c r="A59" s="296"/>
      <c r="B59" s="265"/>
      <c r="C59" s="262"/>
      <c r="D59" s="266"/>
      <c r="E59" s="294"/>
      <c r="F59" s="295"/>
      <c r="G59" s="262"/>
      <c r="H59" s="3"/>
      <c r="I59" s="3"/>
      <c r="J59" s="3"/>
    </row>
    <row r="60" spans="1:10" ht="12.75">
      <c r="A60" s="296"/>
      <c r="B60" s="264"/>
      <c r="C60" s="262"/>
      <c r="D60" s="266"/>
      <c r="E60" s="294"/>
      <c r="F60" s="295"/>
      <c r="G60" s="262"/>
      <c r="H60" s="3"/>
      <c r="I60" s="3"/>
      <c r="J60" s="3"/>
    </row>
    <row r="61" spans="1:10" ht="12.75">
      <c r="A61" s="296"/>
      <c r="B61" s="265"/>
      <c r="C61" s="262"/>
      <c r="D61" s="266"/>
      <c r="E61" s="294"/>
      <c r="F61" s="295"/>
      <c r="G61" s="262"/>
      <c r="H61" s="3"/>
      <c r="I61" s="3"/>
      <c r="J61" s="3"/>
    </row>
    <row r="62" spans="1:10" ht="12.75">
      <c r="A62" s="296"/>
      <c r="B62" s="264"/>
      <c r="C62" s="262"/>
      <c r="D62" s="266"/>
      <c r="E62" s="294"/>
      <c r="F62" s="295"/>
      <c r="G62" s="262"/>
      <c r="H62" s="3"/>
      <c r="I62" s="3"/>
      <c r="J62" s="3"/>
    </row>
    <row r="63" spans="1:10" ht="12.75">
      <c r="A63" s="296"/>
      <c r="B63" s="265"/>
      <c r="C63" s="262"/>
      <c r="D63" s="266"/>
      <c r="E63" s="294"/>
      <c r="F63" s="295"/>
      <c r="G63" s="262"/>
      <c r="H63" s="3"/>
      <c r="I63" s="3"/>
      <c r="J63" s="3"/>
    </row>
    <row r="64" spans="1:10" ht="12.75">
      <c r="A64" s="296"/>
      <c r="B64" s="264"/>
      <c r="C64" s="262"/>
      <c r="D64" s="266"/>
      <c r="E64" s="294"/>
      <c r="F64" s="295"/>
      <c r="G64" s="262"/>
      <c r="H64" s="3"/>
      <c r="I64" s="3"/>
      <c r="J64" s="3"/>
    </row>
    <row r="65" spans="1:10" ht="12.75">
      <c r="A65" s="296"/>
      <c r="B65" s="265"/>
      <c r="C65" s="262"/>
      <c r="D65" s="266"/>
      <c r="E65" s="294"/>
      <c r="F65" s="295"/>
      <c r="G65" s="262"/>
      <c r="H65" s="3"/>
      <c r="I65" s="3"/>
      <c r="J65" s="3"/>
    </row>
    <row r="66" spans="1:10" ht="12.75">
      <c r="A66" s="296"/>
      <c r="B66" s="264"/>
      <c r="C66" s="262"/>
      <c r="D66" s="266"/>
      <c r="E66" s="294"/>
      <c r="F66" s="295"/>
      <c r="G66" s="262"/>
      <c r="H66" s="3"/>
      <c r="I66" s="3"/>
      <c r="J66" s="3"/>
    </row>
    <row r="67" spans="1:10" ht="12.75">
      <c r="A67" s="296"/>
      <c r="B67" s="265"/>
      <c r="C67" s="262"/>
      <c r="D67" s="266"/>
      <c r="E67" s="294"/>
      <c r="F67" s="295"/>
      <c r="G67" s="262"/>
      <c r="H67" s="3"/>
      <c r="I67" s="3"/>
      <c r="J67" s="3"/>
    </row>
    <row r="68" spans="1:10" ht="12.75">
      <c r="A68" s="296"/>
      <c r="B68" s="264"/>
      <c r="C68" s="262"/>
      <c r="D68" s="266"/>
      <c r="E68" s="294"/>
      <c r="F68" s="295"/>
      <c r="G68" s="262"/>
      <c r="H68" s="3"/>
      <c r="I68" s="3"/>
      <c r="J68" s="3"/>
    </row>
    <row r="69" spans="1:10" ht="12.75">
      <c r="A69" s="296"/>
      <c r="B69" s="265"/>
      <c r="C69" s="262"/>
      <c r="D69" s="266"/>
      <c r="E69" s="294"/>
      <c r="F69" s="295"/>
      <c r="G69" s="262"/>
      <c r="H69" s="3"/>
      <c r="I69" s="3"/>
      <c r="J69" s="3"/>
    </row>
    <row r="70" spans="1:10" ht="12.75">
      <c r="A70" s="55"/>
      <c r="B70" s="32"/>
      <c r="C70" s="22"/>
      <c r="D70" s="23"/>
      <c r="E70" s="25"/>
      <c r="F70" s="56"/>
      <c r="G70" s="22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</sheetData>
  <sheetProtection/>
  <mergeCells count="228"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E32:E33"/>
    <mergeCell ref="F32:F33"/>
    <mergeCell ref="G32:G33"/>
    <mergeCell ref="A32:A33"/>
    <mergeCell ref="B32:B33"/>
    <mergeCell ref="C32:C33"/>
    <mergeCell ref="D32:D33"/>
    <mergeCell ref="D4:D5"/>
    <mergeCell ref="E4:E5"/>
    <mergeCell ref="F4:F5"/>
    <mergeCell ref="G4:G5"/>
    <mergeCell ref="D3:F3"/>
    <mergeCell ref="A6:A7"/>
    <mergeCell ref="B6:B7"/>
    <mergeCell ref="C6:C7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0">
      <selection activeCell="K32" sqref="K32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1" t="str">
        <f>HYPERLINK('пр.взв'!D4)</f>
        <v>В.к.    52  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43" t="s">
        <v>32</v>
      </c>
      <c r="B4" s="243" t="s">
        <v>5</v>
      </c>
      <c r="C4" s="302" t="s">
        <v>2</v>
      </c>
      <c r="D4" s="243" t="s">
        <v>24</v>
      </c>
      <c r="E4" s="243" t="s">
        <v>25</v>
      </c>
      <c r="F4" s="243" t="s">
        <v>26</v>
      </c>
      <c r="G4" s="243" t="s">
        <v>27</v>
      </c>
      <c r="H4" s="243" t="s">
        <v>28</v>
      </c>
      <c r="I4" s="243" t="s">
        <v>29</v>
      </c>
    </row>
    <row r="5" spans="1:9" ht="12.75">
      <c r="A5" s="288"/>
      <c r="B5" s="288"/>
      <c r="C5" s="288"/>
      <c r="D5" s="288"/>
      <c r="E5" s="288"/>
      <c r="F5" s="288"/>
      <c r="G5" s="288"/>
      <c r="H5" s="288"/>
      <c r="I5" s="288"/>
    </row>
    <row r="6" spans="1:9" ht="12.75">
      <c r="A6" s="300"/>
      <c r="B6" s="303">
        <v>6</v>
      </c>
      <c r="C6" s="297" t="str">
        <f>VLOOKUP(B6,'пр.взв'!B7:E30,2,FALSE)</f>
        <v>Мухин Николай Алексеевич</v>
      </c>
      <c r="D6" s="297" t="str">
        <f>VLOOKUP(C6,'пр.взв'!C7:F30,2,FALSE)</f>
        <v>19.08.1995 кмс</v>
      </c>
      <c r="E6" s="297" t="str">
        <f>VLOOKUP(D6,'пр.взв'!D7:G30,2,FALSE)</f>
        <v>Омская область</v>
      </c>
      <c r="F6" s="298"/>
      <c r="G6" s="301"/>
      <c r="H6" s="245"/>
      <c r="I6" s="243"/>
    </row>
    <row r="7" spans="1:9" ht="12.75">
      <c r="A7" s="300"/>
      <c r="B7" s="243"/>
      <c r="C7" s="297"/>
      <c r="D7" s="297"/>
      <c r="E7" s="297"/>
      <c r="F7" s="298"/>
      <c r="G7" s="298"/>
      <c r="H7" s="245"/>
      <c r="I7" s="243"/>
    </row>
    <row r="8" spans="1:9" ht="12.75">
      <c r="A8" s="299"/>
      <c r="B8" s="303">
        <v>7</v>
      </c>
      <c r="C8" s="297" t="str">
        <f>VLOOKUP(B8,'пр.взв'!B7:E30,2,FALSE)</f>
        <v>Погосян Тарон Аветикович</v>
      </c>
      <c r="D8" s="297" t="str">
        <f>VLOOKUP(C8,'пр.взв'!C7:F30,2,FALSE)</f>
        <v>08.07.1993 кмс</v>
      </c>
      <c r="E8" s="297" t="str">
        <f>VLOOKUP(D8,'пр.взв'!D7:G30,2,FALSE)</f>
        <v>Челябинская область</v>
      </c>
      <c r="F8" s="298"/>
      <c r="G8" s="298"/>
      <c r="H8" s="243"/>
      <c r="I8" s="243"/>
    </row>
    <row r="9" spans="1:9" ht="12.75">
      <c r="A9" s="299"/>
      <c r="B9" s="243"/>
      <c r="C9" s="297"/>
      <c r="D9" s="297"/>
      <c r="E9" s="297"/>
      <c r="F9" s="298"/>
      <c r="G9" s="298"/>
      <c r="H9" s="243"/>
      <c r="I9" s="243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51" t="str">
        <f>HYPERLINK('пр.взв'!D4)</f>
        <v>В.к.    52    кг.</v>
      </c>
    </row>
    <row r="16" spans="1:9" ht="12.75">
      <c r="A16" s="243" t="s">
        <v>32</v>
      </c>
      <c r="B16" s="243" t="s">
        <v>5</v>
      </c>
      <c r="C16" s="302" t="s">
        <v>2</v>
      </c>
      <c r="D16" s="243" t="s">
        <v>24</v>
      </c>
      <c r="E16" s="243" t="s">
        <v>25</v>
      </c>
      <c r="F16" s="243" t="s">
        <v>26</v>
      </c>
      <c r="G16" s="243" t="s">
        <v>27</v>
      </c>
      <c r="H16" s="243" t="s">
        <v>28</v>
      </c>
      <c r="I16" s="243" t="s">
        <v>29</v>
      </c>
    </row>
    <row r="17" spans="1:9" ht="12.75">
      <c r="A17" s="288"/>
      <c r="B17" s="288"/>
      <c r="C17" s="288"/>
      <c r="D17" s="288"/>
      <c r="E17" s="288"/>
      <c r="F17" s="288"/>
      <c r="G17" s="288"/>
      <c r="H17" s="288"/>
      <c r="I17" s="288"/>
    </row>
    <row r="18" spans="1:9" ht="12.75">
      <c r="A18" s="300"/>
      <c r="B18" s="303">
        <v>12</v>
      </c>
      <c r="C18" s="297" t="str">
        <f>VLOOKUP(B18,'пр.взв'!B7:E30,2,FALSE)</f>
        <v>Гизатуллин Айрат Олегович</v>
      </c>
      <c r="D18" s="297" t="str">
        <f>VLOOKUP(C18,'пр.взв'!C7:F30,2,FALSE)</f>
        <v>26.04.1994 кмс</v>
      </c>
      <c r="E18" s="297" t="str">
        <f>VLOOKUP(D18,'пр.взв'!D7:G30,2,FALSE)</f>
        <v>Башкортостан</v>
      </c>
      <c r="F18" s="298"/>
      <c r="G18" s="301"/>
      <c r="H18" s="245"/>
      <c r="I18" s="243"/>
    </row>
    <row r="19" spans="1:9" ht="12.75">
      <c r="A19" s="300"/>
      <c r="B19" s="243"/>
      <c r="C19" s="297"/>
      <c r="D19" s="297"/>
      <c r="E19" s="297"/>
      <c r="F19" s="298"/>
      <c r="G19" s="298"/>
      <c r="H19" s="245"/>
      <c r="I19" s="243"/>
    </row>
    <row r="20" spans="1:9" ht="12.75">
      <c r="A20" s="299"/>
      <c r="B20" s="303">
        <v>4</v>
      </c>
      <c r="C20" s="297" t="str">
        <f>VLOOKUP(B20,'пр.взв'!B9:E32,2,FALSE)</f>
        <v>Гасперт Владимир Сергеевич</v>
      </c>
      <c r="D20" s="297" t="str">
        <f>VLOOKUP(C20,'пр.взв'!C9:F32,2,FALSE)</f>
        <v>28.10.1994 кмс</v>
      </c>
      <c r="E20" s="297" t="str">
        <f>VLOOKUP(D20,'пр.взв'!D9:G32,2,FALSE)</f>
        <v>Свердловская область</v>
      </c>
      <c r="F20" s="298"/>
      <c r="G20" s="298"/>
      <c r="H20" s="243"/>
      <c r="I20" s="243"/>
    </row>
    <row r="21" spans="1:9" ht="12.75">
      <c r="A21" s="299"/>
      <c r="B21" s="243"/>
      <c r="C21" s="297"/>
      <c r="D21" s="297"/>
      <c r="E21" s="297"/>
      <c r="F21" s="298"/>
      <c r="G21" s="298"/>
      <c r="H21" s="243"/>
      <c r="I21" s="243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51" t="str">
        <f>HYPERLINK('пр.взв'!D4)</f>
        <v>В.к.    52    кг.</v>
      </c>
    </row>
    <row r="29" spans="1:9" ht="12.75">
      <c r="A29" s="243" t="s">
        <v>32</v>
      </c>
      <c r="B29" s="243" t="s">
        <v>5</v>
      </c>
      <c r="C29" s="302" t="s">
        <v>2</v>
      </c>
      <c r="D29" s="243" t="s">
        <v>24</v>
      </c>
      <c r="E29" s="243" t="s">
        <v>25</v>
      </c>
      <c r="F29" s="243" t="s">
        <v>26</v>
      </c>
      <c r="G29" s="243" t="s">
        <v>27</v>
      </c>
      <c r="H29" s="243" t="s">
        <v>28</v>
      </c>
      <c r="I29" s="243" t="s">
        <v>29</v>
      </c>
    </row>
    <row r="30" spans="1:9" ht="12.75">
      <c r="A30" s="288"/>
      <c r="B30" s="288"/>
      <c r="C30" s="288"/>
      <c r="D30" s="288"/>
      <c r="E30" s="288"/>
      <c r="F30" s="288"/>
      <c r="G30" s="288"/>
      <c r="H30" s="288"/>
      <c r="I30" s="288"/>
    </row>
    <row r="31" spans="1:9" ht="12.75">
      <c r="A31" s="300"/>
      <c r="B31" s="243">
        <v>6</v>
      </c>
      <c r="C31" s="297" t="str">
        <f>VLOOKUP(B31,'пр.взв'!B7:D30,2,FALSE)</f>
        <v>Мухин Николай Алексеевич</v>
      </c>
      <c r="D31" s="297" t="str">
        <f>VLOOKUP(C31,'пр.взв'!C7:E30,2,FALSE)</f>
        <v>19.08.1995 кмс</v>
      </c>
      <c r="E31" s="297" t="str">
        <f>VLOOKUP(D31,'пр.взв'!D7:F30,2,FALSE)</f>
        <v>Омская область</v>
      </c>
      <c r="F31" s="298"/>
      <c r="G31" s="301"/>
      <c r="H31" s="245"/>
      <c r="I31" s="243"/>
    </row>
    <row r="32" spans="1:9" ht="12.75">
      <c r="A32" s="300"/>
      <c r="B32" s="243"/>
      <c r="C32" s="297"/>
      <c r="D32" s="297"/>
      <c r="E32" s="297"/>
      <c r="F32" s="298"/>
      <c r="G32" s="298"/>
      <c r="H32" s="245"/>
      <c r="I32" s="243"/>
    </row>
    <row r="33" spans="1:9" ht="12.75">
      <c r="A33" s="299"/>
      <c r="B33" s="243">
        <v>4</v>
      </c>
      <c r="C33" s="297" t="str">
        <f>VLOOKUP(B33,'пр.взв'!B9:D32,2,FALSE)</f>
        <v>Гасперт Владимир Сергеевич</v>
      </c>
      <c r="D33" s="297" t="str">
        <f>VLOOKUP(C33,'пр.взв'!C9:E32,2,FALSE)</f>
        <v>28.10.1994 кмс</v>
      </c>
      <c r="E33" s="297" t="str">
        <f>VLOOKUP(D33,'пр.взв'!D9:F32,2,FALSE)</f>
        <v>Свердловская область</v>
      </c>
      <c r="F33" s="298"/>
      <c r="G33" s="298"/>
      <c r="H33" s="243"/>
      <c r="I33" s="243"/>
    </row>
    <row r="34" spans="1:9" ht="12.75">
      <c r="A34" s="299"/>
      <c r="B34" s="243"/>
      <c r="C34" s="297"/>
      <c r="D34" s="297"/>
      <c r="E34" s="297"/>
      <c r="F34" s="298"/>
      <c r="G34" s="298"/>
      <c r="H34" s="243"/>
      <c r="I34" s="243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2013-09-28T13:01:26Z</cp:lastPrinted>
  <dcterms:created xsi:type="dcterms:W3CDTF">1996-10-08T23:32:33Z</dcterms:created>
  <dcterms:modified xsi:type="dcterms:W3CDTF">2013-09-30T06:59:52Z</dcterms:modified>
  <cp:category/>
  <cp:version/>
  <cp:contentType/>
  <cp:contentStatus/>
</cp:coreProperties>
</file>