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<sst xmlns="http://schemas.openxmlformats.org/spreadsheetml/2006/main" count="349" uniqueCount="162">
  <si>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</si>
  <si>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</si>
  <si>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</si>
  <si>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</si>
  <si>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</si>
  <si>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</si>
  <si>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</si>
  <si>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</si>
  <si>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</si>
  <si>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</si>
  <si>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</si>
  <si>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</si>
  <si>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</si>
  <si>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</si>
  <si>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</si>
  <si>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</si>
  <si>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</si>
  <si>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</si>
  <si>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</si>
  <si>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</si>
  <si>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</si>
  <si>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</si>
  <si>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</si>
  <si>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</si>
  <si>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</si>
  <si>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</si>
  <si>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</si>
  <si>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</si>
  <si>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</si>
  <si>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</si>
  <si>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</si>
  <si>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</si>
  <si>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</si>
  <si>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</si>
  <si>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</si>
  <si>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</si>
  <si>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</si>
  <si>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</si>
  <si>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</si>
  <si>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</si>
  <si>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</si>
  <si>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</si>
  <si>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</si>
  <si>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</si>
  <si>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</si>
  <si>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</si>
  <si>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</si>
  <si>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</si>
  <si>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</si>
  <si>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</si>
  <si>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</si>
  <si>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</si>
  <si>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</si>
  <si>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</si>
  <si>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</si>
  <si>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</si>
  <si>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</si>
  <si>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</si>
  <si>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</si>
  <si>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</si>
  <si>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</si>
  <si>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</si>
  <si>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</si>
  <si>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</si>
  <si>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</si>
  <si>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</si>
  <si>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</si>
  <si>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</si>
  <si>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</si>
  <si>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Джумаев Алишер Равилевич</t>
  </si>
  <si>
    <t>08.10.1994 кмс</t>
  </si>
  <si>
    <t>Свердловская область</t>
  </si>
  <si>
    <t>Сапунов Д.П. Мещерский В.В.</t>
  </si>
  <si>
    <t>Рахматов Ахмат Рустамович</t>
  </si>
  <si>
    <t>08.09.1994 кмс</t>
  </si>
  <si>
    <t>Тастимиров Нурлан Таспаевич</t>
  </si>
  <si>
    <t>12.03.1995 кмс</t>
  </si>
  <si>
    <t>Курганская область</t>
  </si>
  <si>
    <t>Распопов А.Н.</t>
  </si>
  <si>
    <t>02.04.1995 кмс</t>
  </si>
  <si>
    <t>ХМАО</t>
  </si>
  <si>
    <t>Соколов Т.В. Горшков И.В.</t>
  </si>
  <si>
    <t>Можаров Кирилл Владимирович</t>
  </si>
  <si>
    <t>24.11.1993 кмс</t>
  </si>
  <si>
    <t>Томская область</t>
  </si>
  <si>
    <t>Кузин Д.А.</t>
  </si>
  <si>
    <t>Смертин Егор Евгеньевич</t>
  </si>
  <si>
    <t>26.02.1995 кмс</t>
  </si>
  <si>
    <t>Стенников В.Г. Мельников А.Н.</t>
  </si>
  <si>
    <t>Филатов Олег Валерьевич</t>
  </si>
  <si>
    <t>03.09.1992 кмс</t>
  </si>
  <si>
    <t>Ужегов Александр Сергеевич</t>
  </si>
  <si>
    <t>18.04.1994 мс</t>
  </si>
  <si>
    <t>Хайдаров Бахтияр Хазилджонович</t>
  </si>
  <si>
    <t>14.11.1994 кмс</t>
  </si>
  <si>
    <t>Иркутская область</t>
  </si>
  <si>
    <t>Журавлев Ю.М.</t>
  </si>
  <si>
    <t>Сорокин иван Сергеевич</t>
  </si>
  <si>
    <t>03.02.1983 мс</t>
  </si>
  <si>
    <t>Челябинская область</t>
  </si>
  <si>
    <t>Абдурахманов И.А.</t>
  </si>
  <si>
    <t>Шишкин Владимир Андреевич</t>
  </si>
  <si>
    <t>25.01.1995 кмс</t>
  </si>
  <si>
    <t>Ихсанов Равиль Замирович</t>
  </si>
  <si>
    <t>04.12.1990 мс</t>
  </si>
  <si>
    <t>Ихсанов З.Х.</t>
  </si>
  <si>
    <t>Хайрулин Айдар Мавлитович</t>
  </si>
  <si>
    <t>12.04.1993 кмс</t>
  </si>
  <si>
    <t>Никитенко Александр Аркадьевич</t>
  </si>
  <si>
    <t>08.08.1995 кмс</t>
  </si>
  <si>
    <t>Никитенко А.Г.</t>
  </si>
  <si>
    <t>Самигуллин Аскар Олегович</t>
  </si>
  <si>
    <t>27.11.1994 кмс</t>
  </si>
  <si>
    <t>Халиков А.Р.</t>
  </si>
  <si>
    <t>Еров Мехровар Соибкиронович</t>
  </si>
  <si>
    <t>10.12.1982 кмс</t>
  </si>
  <si>
    <t>Ермаков В.Е.</t>
  </si>
  <si>
    <t>02.07.1994 кмс</t>
  </si>
  <si>
    <t>Исангильдин Данил Уралович</t>
  </si>
  <si>
    <t>11.02.1990 кмс</t>
  </si>
  <si>
    <t>Вандышев В.И.</t>
  </si>
  <si>
    <t>Кадачников Александр Сергеевич</t>
  </si>
  <si>
    <t>5.09.1995 кмс</t>
  </si>
  <si>
    <t>Старцев А.А. Жавкин Э.Б</t>
  </si>
  <si>
    <t>Батыргареев Эмиль Винирович</t>
  </si>
  <si>
    <t>29.12.1993 кмс</t>
  </si>
  <si>
    <t>Шальков А.М.</t>
  </si>
  <si>
    <t>Кудайбергенов Иван Александрович</t>
  </si>
  <si>
    <t>07.07.1993 кмс</t>
  </si>
  <si>
    <t>Республика Алтай</t>
  </si>
  <si>
    <t>Яйтаков А.М.</t>
  </si>
  <si>
    <t>Федотов Сергей Игоревич</t>
  </si>
  <si>
    <t>1995 кмс</t>
  </si>
  <si>
    <t>Пермский край</t>
  </si>
  <si>
    <t>Забалуев С.А.</t>
  </si>
  <si>
    <t>В.к.     62   кг.</t>
  </si>
  <si>
    <t xml:space="preserve"> </t>
  </si>
  <si>
    <t>Абилов Орхан Низами-оглы</t>
  </si>
  <si>
    <t>Макажанов Ермек Сабирович</t>
  </si>
  <si>
    <t>Семенов Владислав Михайлович</t>
  </si>
  <si>
    <t>18.07.1995 кмс</t>
  </si>
  <si>
    <t>Нижебойченко Григорий Борисович</t>
  </si>
  <si>
    <t>19.07.1994 кмс</t>
  </si>
  <si>
    <t>Питунин А.Г.</t>
  </si>
  <si>
    <t>Ямансарин Ильгиз Дмович</t>
  </si>
  <si>
    <t>13.04.1993 кмс</t>
  </si>
  <si>
    <t>Ваисов М.Ж.</t>
  </si>
  <si>
    <t>св</t>
  </si>
  <si>
    <t>132</t>
  </si>
  <si>
    <t>300</t>
  </si>
  <si>
    <t>сн</t>
  </si>
  <si>
    <t>х</t>
  </si>
  <si>
    <t>033</t>
  </si>
  <si>
    <t>10-11</t>
  </si>
  <si>
    <t>340</t>
  </si>
  <si>
    <t>242</t>
  </si>
  <si>
    <t>2,5</t>
  </si>
  <si>
    <t>II</t>
  </si>
  <si>
    <t>I</t>
  </si>
  <si>
    <t>5 КРУГ</t>
  </si>
  <si>
    <t>пф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</si>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</sst>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5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" fillId="0" borderId="0" xfId="42" applyAlignment="1" applyProtection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/>
    </xf>
    <xf numFmtId="0" fontId="25" fillId="35" borderId="41" xfId="42" applyFont="1" applyFill="1" applyBorder="1" applyAlignment="1" applyProtection="1">
      <alignment horizontal="center" vertical="center" wrapText="1"/>
      <protection/>
    </xf>
    <xf numFmtId="0" fontId="25" fillId="35" borderId="42" xfId="42" applyFont="1" applyFill="1" applyBorder="1" applyAlignment="1" applyProtection="1">
      <alignment horizontal="center" vertical="center" wrapText="1"/>
      <protection/>
    </xf>
    <xf numFmtId="0" fontId="25" fillId="35" borderId="43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41" xfId="42" applyFont="1" applyFill="1" applyBorder="1" applyAlignment="1" applyProtection="1">
      <alignment horizontal="center" vertical="center"/>
      <protection/>
    </xf>
    <xf numFmtId="0" fontId="28" fillId="34" borderId="42" xfId="42" applyFont="1" applyFill="1" applyBorder="1" applyAlignment="1" applyProtection="1">
      <alignment horizontal="center" vertical="center"/>
      <protection/>
    </xf>
    <xf numFmtId="0" fontId="28" fillId="34" borderId="43" xfId="42" applyFont="1" applyFill="1" applyBorder="1" applyAlignment="1" applyProtection="1">
      <alignment horizontal="center" vertical="center"/>
      <protection/>
    </xf>
    <xf numFmtId="0" fontId="29" fillId="36" borderId="34" xfId="0" applyFont="1" applyFill="1" applyBorder="1" applyAlignment="1">
      <alignment horizontal="center" vertical="center"/>
    </xf>
    <xf numFmtId="0" fontId="29" fillId="36" borderId="35" xfId="0" applyFont="1" applyFill="1" applyBorder="1" applyAlignment="1">
      <alignment horizontal="center" vertical="center"/>
    </xf>
    <xf numFmtId="0" fontId="29" fillId="36" borderId="36" xfId="0" applyFont="1" applyFill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0" fillId="0" borderId="51" xfId="42" applyNumberFormat="1" applyFont="1" applyFill="1" applyBorder="1" applyAlignment="1" applyProtection="1">
      <alignment horizontal="left" vertical="center" wrapText="1"/>
      <protection/>
    </xf>
    <xf numFmtId="0" fontId="0" fillId="0" borderId="60" xfId="42" applyNumberFormat="1" applyFont="1" applyFill="1" applyBorder="1" applyAlignment="1" applyProtection="1">
      <alignment horizontal="left" vertical="center" wrapText="1"/>
      <protection/>
    </xf>
    <xf numFmtId="0" fontId="0" fillId="0" borderId="60" xfId="42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60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41" xfId="42" applyFont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39" xfId="42" applyBorder="1" applyAlignment="1" applyProtection="1">
      <alignment horizontal="center" vertical="center" wrapText="1"/>
      <protection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0" borderId="41" xfId="42" applyNumberFormat="1" applyFill="1" applyBorder="1" applyAlignment="1" applyProtection="1">
      <alignment horizontal="center" vertical="center" wrapText="1"/>
      <protection/>
    </xf>
    <xf numFmtId="0" fontId="20" fillId="0" borderId="42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0" fontId="22" fillId="0" borderId="72" xfId="0" applyFont="1" applyBorder="1" applyAlignment="1">
      <alignment horizontal="center" vertical="center" textRotation="90" wrapText="1"/>
    </xf>
    <xf numFmtId="0" fontId="22" fillId="0" borderId="73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11" fillId="0" borderId="72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37" borderId="74" xfId="0" applyFont="1" applyFill="1" applyBorder="1" applyAlignment="1">
      <alignment horizontal="center" vertical="center" wrapText="1"/>
    </xf>
    <xf numFmtId="0" fontId="13" fillId="37" borderId="75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3" fillId="37" borderId="76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37" borderId="77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3" fillId="36" borderId="72" xfId="0" applyFont="1" applyFill="1" applyBorder="1" applyAlignment="1">
      <alignment horizontal="center" vertical="center" textRotation="90" wrapText="1"/>
    </xf>
    <xf numFmtId="0" fontId="23" fillId="36" borderId="7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49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5" fillId="0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49" fontId="9" fillId="0" borderId="87" xfId="0" applyNumberFormat="1" applyFont="1" applyBorder="1" applyAlignment="1">
      <alignment horizontal="center" vertical="center" wrapText="1"/>
    </xf>
    <xf numFmtId="14" fontId="2" fillId="0" borderId="4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49" xfId="42" applyFont="1" applyFill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11" fillId="0" borderId="72" xfId="0" applyNumberFormat="1" applyFont="1" applyBorder="1" applyAlignment="1">
      <alignment horizontal="center" vertical="center"/>
    </xf>
    <xf numFmtId="49" fontId="11" fillId="0" borderId="67" xfId="0" applyNumberFormat="1" applyFont="1" applyBorder="1" applyAlignment="1">
      <alignment horizontal="center" vertical="center"/>
    </xf>
    <xf numFmtId="49" fontId="11" fillId="0" borderId="79" xfId="0" applyNumberFormat="1" applyFont="1" applyBorder="1" applyAlignment="1">
      <alignment horizontal="center" vertical="center"/>
    </xf>
    <xf numFmtId="49" fontId="11" fillId="0" borderId="94" xfId="0" applyNumberFormat="1" applyFont="1" applyBorder="1" applyAlignment="1">
      <alignment horizontal="center" vertical="center"/>
    </xf>
    <xf numFmtId="49" fontId="11" fillId="0" borderId="9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 wrapText="1"/>
    </xf>
    <xf numFmtId="0" fontId="66" fillId="0" borderId="8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762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посвященный ветеранам боевых действий, имени А Сибирева по борьбе самбо</v>
          </cell>
        </row>
        <row r="3">
          <cell r="A3" t="str">
            <v>27-29 сентября 2013г. г. Челябинск</v>
          </cell>
        </row>
        <row r="6">
          <cell r="A6" t="str">
            <v>Гл. судья, судья МК</v>
          </cell>
          <cell r="G6" t="str">
            <v>Перминов О.Р.</v>
          </cell>
        </row>
        <row r="7">
          <cell r="G7" t="str">
            <v>Нижний Тагил</v>
          </cell>
        </row>
        <row r="8">
          <cell r="A8" t="str">
            <v>Гл. секретарь, судья РК</v>
          </cell>
          <cell r="G8" t="str">
            <v>Сапунов Д.П.</v>
          </cell>
        </row>
        <row r="9">
          <cell r="G9" t="str">
            <v>Качканар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12" t="str">
        <f>HYPERLINK('[2]реквизиты'!$A$2)</f>
        <v>Наименование соревнования</v>
      </c>
      <c r="B1" s="113"/>
      <c r="C1" s="113"/>
      <c r="D1" s="113"/>
      <c r="E1" s="113"/>
      <c r="F1" s="113"/>
      <c r="G1" s="113"/>
      <c r="H1" s="114"/>
    </row>
    <row r="2" spans="1:8" ht="17.25" customHeight="1">
      <c r="A2" s="115" t="str">
        <f>HYPERLINK('[2]реквизиты'!$A$3)</f>
        <v>дата и место проведения</v>
      </c>
      <c r="B2" s="115"/>
      <c r="C2" s="115"/>
      <c r="D2" s="115"/>
      <c r="E2" s="115"/>
      <c r="F2" s="115"/>
      <c r="G2" s="115"/>
      <c r="H2" s="115"/>
    </row>
    <row r="3" spans="1:8" ht="18" thickBot="1">
      <c r="A3" s="116" t="s">
        <v>63</v>
      </c>
      <c r="B3" s="116"/>
      <c r="C3" s="116"/>
      <c r="D3" s="116"/>
      <c r="E3" s="116"/>
      <c r="F3" s="116"/>
      <c r="G3" s="116"/>
      <c r="H3" s="116"/>
    </row>
    <row r="4" spans="2:8" ht="18" thickBot="1">
      <c r="B4" s="60"/>
      <c r="C4" s="61"/>
      <c r="D4" s="117" t="str">
        <f>HYPERLINK('[3]пр.взв.'!F3)</f>
        <v>в.к.   кг</v>
      </c>
      <c r="E4" s="118"/>
      <c r="F4" s="119"/>
      <c r="G4" s="61"/>
      <c r="H4" s="61"/>
    </row>
    <row r="5" spans="1:8" ht="12" customHeight="1" thickBot="1">
      <c r="A5" s="61"/>
      <c r="B5" s="61"/>
      <c r="C5" s="61"/>
      <c r="D5" s="61"/>
      <c r="E5" s="61"/>
      <c r="F5" s="61"/>
      <c r="G5" s="61"/>
      <c r="H5" s="61"/>
    </row>
    <row r="6" spans="1:10" ht="17.25">
      <c r="A6" s="120" t="s">
        <v>64</v>
      </c>
      <c r="B6" s="106" t="e">
        <f>VLOOKUP(J6,'пр.взв'!B7:G66,2,FALSE)</f>
        <v>#N/A</v>
      </c>
      <c r="C6" s="106"/>
      <c r="D6" s="106"/>
      <c r="E6" s="106"/>
      <c r="F6" s="106"/>
      <c r="G6" s="106"/>
      <c r="H6" s="99" t="e">
        <f>VLOOKUP(J6,'пр.взв'!B7:G66,2,FALSE)</f>
        <v>#N/A</v>
      </c>
      <c r="I6" s="61"/>
      <c r="J6" s="62">
        <v>0</v>
      </c>
    </row>
    <row r="7" spans="1:10" ht="17.25">
      <c r="A7" s="121"/>
      <c r="B7" s="107"/>
      <c r="C7" s="107"/>
      <c r="D7" s="107"/>
      <c r="E7" s="107"/>
      <c r="F7" s="107"/>
      <c r="G7" s="107"/>
      <c r="H7" s="100"/>
      <c r="I7" s="61"/>
      <c r="J7" s="62"/>
    </row>
    <row r="8" spans="1:10" ht="17.25">
      <c r="A8" s="121"/>
      <c r="B8" s="108" t="e">
        <f>VLOOKUP(J6,'пр.взв'!B7:G66,2,FALSE)</f>
        <v>#N/A</v>
      </c>
      <c r="C8" s="108"/>
      <c r="D8" s="108"/>
      <c r="E8" s="108"/>
      <c r="F8" s="108"/>
      <c r="G8" s="108"/>
      <c r="H8" s="100"/>
      <c r="I8" s="61"/>
      <c r="J8" s="62"/>
    </row>
    <row r="9" spans="1:10" ht="18" thickBot="1">
      <c r="A9" s="122"/>
      <c r="B9" s="104"/>
      <c r="C9" s="104"/>
      <c r="D9" s="104"/>
      <c r="E9" s="104"/>
      <c r="F9" s="104"/>
      <c r="G9" s="104"/>
      <c r="H9" s="105"/>
      <c r="I9" s="61"/>
      <c r="J9" s="62"/>
    </row>
    <row r="10" spans="1:10" ht="18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109" t="s">
        <v>65</v>
      </c>
      <c r="B11" s="106" t="e">
        <f>VLOOKUP(J11,'пр.взв'!B2:G71,2,FALSE)</f>
        <v>#N/A</v>
      </c>
      <c r="C11" s="106"/>
      <c r="D11" s="106"/>
      <c r="E11" s="106"/>
      <c r="F11" s="106"/>
      <c r="G11" s="106"/>
      <c r="H11" s="99" t="e">
        <f>VLOOKUP(J11,'пр.взв'!B2:G71,2,FALSE)</f>
        <v>#N/A</v>
      </c>
      <c r="I11" s="61"/>
      <c r="J11" s="62">
        <v>0</v>
      </c>
    </row>
    <row r="12" spans="1:10" ht="18" customHeight="1">
      <c r="A12" s="110"/>
      <c r="B12" s="107"/>
      <c r="C12" s="107"/>
      <c r="D12" s="107"/>
      <c r="E12" s="107"/>
      <c r="F12" s="107"/>
      <c r="G12" s="107"/>
      <c r="H12" s="100"/>
      <c r="I12" s="61"/>
      <c r="J12" s="62"/>
    </row>
    <row r="13" spans="1:10" ht="17.25">
      <c r="A13" s="110"/>
      <c r="B13" s="108" t="e">
        <f>VLOOKUP(J11,'пр.взв'!B2:G71,2,FALSE)</f>
        <v>#N/A</v>
      </c>
      <c r="C13" s="108"/>
      <c r="D13" s="108"/>
      <c r="E13" s="108"/>
      <c r="F13" s="108"/>
      <c r="G13" s="108"/>
      <c r="H13" s="100"/>
      <c r="I13" s="61"/>
      <c r="J13" s="62"/>
    </row>
    <row r="14" spans="1:10" ht="18" thickBot="1">
      <c r="A14" s="111"/>
      <c r="B14" s="104"/>
      <c r="C14" s="104"/>
      <c r="D14" s="104"/>
      <c r="E14" s="104"/>
      <c r="F14" s="104"/>
      <c r="G14" s="104"/>
      <c r="H14" s="105"/>
      <c r="I14" s="61"/>
      <c r="J14" s="62"/>
    </row>
    <row r="15" spans="1:10" ht="18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96" t="s">
        <v>66</v>
      </c>
      <c r="B16" s="106" t="e">
        <f>VLOOKUP(J16,'пр.взв'!B1:G76,2,FALSE)</f>
        <v>#N/A</v>
      </c>
      <c r="C16" s="106"/>
      <c r="D16" s="106"/>
      <c r="E16" s="106"/>
      <c r="F16" s="106"/>
      <c r="G16" s="106"/>
      <c r="H16" s="99" t="e">
        <f>VLOOKUP(J16,'пр.взв'!B1:G76,2,FALSE)</f>
        <v>#N/A</v>
      </c>
      <c r="I16" s="61"/>
      <c r="J16" s="62">
        <v>0</v>
      </c>
    </row>
    <row r="17" spans="1:10" ht="18" customHeight="1">
      <c r="A17" s="97"/>
      <c r="B17" s="107"/>
      <c r="C17" s="107"/>
      <c r="D17" s="107"/>
      <c r="E17" s="107"/>
      <c r="F17" s="107"/>
      <c r="G17" s="107"/>
      <c r="H17" s="100"/>
      <c r="I17" s="61"/>
      <c r="J17" s="62"/>
    </row>
    <row r="18" spans="1:10" ht="17.25">
      <c r="A18" s="97"/>
      <c r="B18" s="108" t="e">
        <f>VLOOKUP(J16,'пр.взв'!B1:G76,2,FALSE)</f>
        <v>#N/A</v>
      </c>
      <c r="C18" s="108"/>
      <c r="D18" s="108"/>
      <c r="E18" s="108"/>
      <c r="F18" s="108"/>
      <c r="G18" s="108"/>
      <c r="H18" s="100"/>
      <c r="I18" s="61"/>
      <c r="J18" s="62"/>
    </row>
    <row r="19" spans="1:10" ht="18" thickBot="1">
      <c r="A19" s="98"/>
      <c r="B19" s="104"/>
      <c r="C19" s="104"/>
      <c r="D19" s="104"/>
      <c r="E19" s="104"/>
      <c r="F19" s="104"/>
      <c r="G19" s="104"/>
      <c r="H19" s="105"/>
      <c r="I19" s="61"/>
      <c r="J19" s="62"/>
    </row>
    <row r="20" spans="1:10" ht="18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96" t="s">
        <v>66</v>
      </c>
      <c r="B21" s="106" t="e">
        <f>VLOOKUP(J21,'пр.взв'!B2:G81,2,FALSE)</f>
        <v>#N/A</v>
      </c>
      <c r="C21" s="106"/>
      <c r="D21" s="106"/>
      <c r="E21" s="106"/>
      <c r="F21" s="106"/>
      <c r="G21" s="106"/>
      <c r="H21" s="99" t="e">
        <f>VLOOKUP(J21,'пр.взв'!B2:G81,2,FALSE)</f>
        <v>#N/A</v>
      </c>
      <c r="I21" s="61"/>
      <c r="J21" s="62">
        <v>0</v>
      </c>
    </row>
    <row r="22" spans="1:10" ht="18" customHeight="1">
      <c r="A22" s="97"/>
      <c r="B22" s="107"/>
      <c r="C22" s="107"/>
      <c r="D22" s="107"/>
      <c r="E22" s="107"/>
      <c r="F22" s="107"/>
      <c r="G22" s="107"/>
      <c r="H22" s="100"/>
      <c r="I22" s="61"/>
      <c r="J22" s="62"/>
    </row>
    <row r="23" spans="1:9" ht="17.25">
      <c r="A23" s="97"/>
      <c r="B23" s="108" t="e">
        <f>VLOOKUP(J21,'пр.взв'!B2:G81,2,FALSE)</f>
        <v>#N/A</v>
      </c>
      <c r="C23" s="108"/>
      <c r="D23" s="108"/>
      <c r="E23" s="108"/>
      <c r="F23" s="108"/>
      <c r="G23" s="108"/>
      <c r="H23" s="100"/>
      <c r="I23" s="61"/>
    </row>
    <row r="24" spans="1:9" ht="18" thickBot="1">
      <c r="A24" s="98"/>
      <c r="B24" s="104"/>
      <c r="C24" s="104"/>
      <c r="D24" s="104"/>
      <c r="E24" s="104"/>
      <c r="F24" s="104"/>
      <c r="G24" s="104"/>
      <c r="H24" s="105"/>
      <c r="I24" s="61"/>
    </row>
    <row r="25" spans="1:8" ht="17.25">
      <c r="A25" s="61"/>
      <c r="B25" s="61"/>
      <c r="C25" s="61"/>
      <c r="D25" s="61"/>
      <c r="E25" s="61"/>
      <c r="F25" s="61"/>
      <c r="G25" s="61"/>
      <c r="H25" s="61"/>
    </row>
    <row r="26" spans="1:8" ht="17.25">
      <c r="A26" s="61" t="s">
        <v>67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101" t="e">
        <f>VLOOKUP(J28,'пр.взв'!B7:G96,6,FALSE)</f>
        <v>#N/A</v>
      </c>
      <c r="B28" s="102"/>
      <c r="C28" s="102"/>
      <c r="D28" s="102"/>
      <c r="E28" s="102"/>
      <c r="F28" s="102"/>
      <c r="G28" s="102"/>
      <c r="H28" s="99"/>
      <c r="J28">
        <v>0</v>
      </c>
    </row>
    <row r="29" spans="1:8" ht="13.5" thickBot="1">
      <c r="A29" s="103"/>
      <c r="B29" s="104"/>
      <c r="C29" s="104"/>
      <c r="D29" s="104"/>
      <c r="E29" s="104"/>
      <c r="F29" s="104"/>
      <c r="G29" s="104"/>
      <c r="H29" s="105"/>
    </row>
    <row r="32" spans="1:8" ht="17.25">
      <c r="A32" s="61" t="s">
        <v>68</v>
      </c>
      <c r="B32" s="61"/>
      <c r="C32" s="61"/>
      <c r="D32" s="61"/>
      <c r="E32" s="61"/>
      <c r="F32" s="61"/>
      <c r="G32" s="61"/>
      <c r="H32" s="61"/>
    </row>
    <row r="33" spans="1:8" ht="17.25">
      <c r="A33" s="61"/>
      <c r="B33" s="61"/>
      <c r="C33" s="61"/>
      <c r="D33" s="61"/>
      <c r="E33" s="61"/>
      <c r="F33" s="61"/>
      <c r="G33" s="61"/>
      <c r="H33" s="61"/>
    </row>
    <row r="34" spans="1:8" ht="17.25">
      <c r="A34" s="61"/>
      <c r="B34" s="61"/>
      <c r="C34" s="61"/>
      <c r="D34" s="61"/>
      <c r="E34" s="61"/>
      <c r="F34" s="61"/>
      <c r="G34" s="61"/>
      <c r="H34" s="61"/>
    </row>
    <row r="35" spans="1:8" ht="17.25">
      <c r="A35" s="63"/>
      <c r="B35" s="63"/>
      <c r="C35" s="63"/>
      <c r="D35" s="63"/>
      <c r="E35" s="63"/>
      <c r="F35" s="63"/>
      <c r="G35" s="63"/>
      <c r="H35" s="63"/>
    </row>
    <row r="36" spans="1:8" ht="17.25">
      <c r="A36" s="64"/>
      <c r="B36" s="64"/>
      <c r="C36" s="64"/>
      <c r="D36" s="64"/>
      <c r="E36" s="64"/>
      <c r="F36" s="64"/>
      <c r="G36" s="64"/>
      <c r="H36" s="64"/>
    </row>
    <row r="37" spans="1:8" ht="17.25">
      <c r="A37" s="63"/>
      <c r="B37" s="63"/>
      <c r="C37" s="63"/>
      <c r="D37" s="63"/>
      <c r="E37" s="63"/>
      <c r="F37" s="63"/>
      <c r="G37" s="63"/>
      <c r="H37" s="63"/>
    </row>
    <row r="38" spans="1:8" ht="17.25">
      <c r="A38" s="65"/>
      <c r="B38" s="65"/>
      <c r="C38" s="65"/>
      <c r="D38" s="65"/>
      <c r="E38" s="65"/>
      <c r="F38" s="65"/>
      <c r="G38" s="65"/>
      <c r="H38" s="65"/>
    </row>
    <row r="39" spans="1:8" ht="17.25">
      <c r="A39" s="63"/>
      <c r="B39" s="63"/>
      <c r="C39" s="63"/>
      <c r="D39" s="63"/>
      <c r="E39" s="63"/>
      <c r="F39" s="63"/>
      <c r="G39" s="63"/>
      <c r="H39" s="63"/>
    </row>
    <row r="40" spans="1:8" ht="17.25">
      <c r="A40" s="65"/>
      <c r="B40" s="65"/>
      <c r="C40" s="65"/>
      <c r="D40" s="65"/>
      <c r="E40" s="65"/>
      <c r="F40" s="65"/>
      <c r="G40" s="65"/>
      <c r="H40" s="65"/>
    </row>
  </sheetData>
  <sheetProtection/>
  <mergeCells count="21">
    <mergeCell ref="B6:G7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2" sqref="B2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1" t="s">
        <v>23</v>
      </c>
      <c r="C1" s="131"/>
      <c r="D1" s="131"/>
      <c r="E1" s="131"/>
      <c r="F1" s="131"/>
      <c r="G1" s="131"/>
      <c r="H1" s="131"/>
      <c r="I1" s="131"/>
      <c r="K1" s="155" t="s">
        <v>23</v>
      </c>
      <c r="L1" s="155"/>
      <c r="M1" s="155"/>
      <c r="N1" s="155"/>
      <c r="O1" s="155"/>
      <c r="P1" s="155"/>
      <c r="Q1" s="155"/>
      <c r="R1" s="155"/>
    </row>
    <row r="2" spans="1:18" ht="15" customHeight="1" thickBot="1">
      <c r="A2" s="13"/>
      <c r="B2" s="15"/>
      <c r="C2" s="15" t="s">
        <v>159</v>
      </c>
      <c r="D2" s="15"/>
      <c r="E2" s="15"/>
      <c r="F2" s="36" t="str">
        <f>HYPERLINK('пр.взв'!D4)</f>
        <v>В.к.     62   кг.</v>
      </c>
      <c r="G2" s="15"/>
      <c r="H2" s="15"/>
      <c r="I2" s="15"/>
      <c r="K2" s="2"/>
      <c r="L2" s="2" t="s">
        <v>37</v>
      </c>
      <c r="M2" s="2"/>
      <c r="N2" s="2"/>
      <c r="O2" s="36" t="str">
        <f>HYPERLINK('пр.взв'!D4)</f>
        <v>В.к.     62   кг.</v>
      </c>
      <c r="P2" s="2"/>
      <c r="Q2" s="2"/>
      <c r="R2" s="2"/>
    </row>
    <row r="3" spans="1:18" ht="12.75">
      <c r="A3" s="149"/>
      <c r="B3" s="132" t="s">
        <v>5</v>
      </c>
      <c r="C3" s="123" t="s">
        <v>2</v>
      </c>
      <c r="D3" s="134" t="s">
        <v>24</v>
      </c>
      <c r="E3" s="123" t="s">
        <v>25</v>
      </c>
      <c r="F3" s="123" t="s">
        <v>26</v>
      </c>
      <c r="G3" s="134" t="s">
        <v>27</v>
      </c>
      <c r="H3" s="123" t="s">
        <v>28</v>
      </c>
      <c r="I3" s="125" t="s">
        <v>29</v>
      </c>
      <c r="K3" s="156" t="s">
        <v>5</v>
      </c>
      <c r="L3" s="158" t="s">
        <v>2</v>
      </c>
      <c r="M3" s="160" t="s">
        <v>24</v>
      </c>
      <c r="N3" s="158" t="s">
        <v>25</v>
      </c>
      <c r="O3" s="158" t="s">
        <v>26</v>
      </c>
      <c r="P3" s="160" t="s">
        <v>27</v>
      </c>
      <c r="Q3" s="158" t="s">
        <v>28</v>
      </c>
      <c r="R3" s="162" t="s">
        <v>29</v>
      </c>
    </row>
    <row r="4" spans="1:18" ht="13.5" thickBot="1">
      <c r="A4" s="149"/>
      <c r="B4" s="133"/>
      <c r="C4" s="124"/>
      <c r="D4" s="135"/>
      <c r="E4" s="124"/>
      <c r="F4" s="124"/>
      <c r="G4" s="135"/>
      <c r="H4" s="124"/>
      <c r="I4" s="126"/>
      <c r="K4" s="157"/>
      <c r="L4" s="159"/>
      <c r="M4" s="161"/>
      <c r="N4" s="159"/>
      <c r="O4" s="159"/>
      <c r="P4" s="161"/>
      <c r="Q4" s="159"/>
      <c r="R4" s="163"/>
    </row>
    <row r="5" spans="1:18" ht="12.75">
      <c r="A5" s="149"/>
      <c r="B5" s="148">
        <v>3</v>
      </c>
      <c r="C5" s="127" t="str">
        <f>VLOOKUP(B5,'пр.взв'!B7:E66,2,FALSE)</f>
        <v>Семенов Владислав Михайлович</v>
      </c>
      <c r="D5" s="129" t="str">
        <f>VLOOKUP(B5,'пр.взв'!B7:F66,3,FALSE)</f>
        <v>18.07.1995 кмс</v>
      </c>
      <c r="E5" s="129" t="str">
        <f>VLOOKUP(B5,'пр.взв'!B5:G66,4,FALSE)</f>
        <v>ХМАО</v>
      </c>
      <c r="F5" s="143"/>
      <c r="G5" s="143"/>
      <c r="H5" s="145"/>
      <c r="I5" s="147"/>
      <c r="K5" s="148"/>
      <c r="L5" s="127" t="e">
        <f>VLOOKUP(K5,'пр.взв'!B7:E66,2,FALSE)</f>
        <v>#N/A</v>
      </c>
      <c r="M5" s="127" t="e">
        <f>VLOOKUP(K5,'пр.взв'!B7:G66,3,FALSE)</f>
        <v>#N/A</v>
      </c>
      <c r="N5" s="127" t="e">
        <f>VLOOKUP(K5,'пр.взв'!B7:G66,4,FALSE)</f>
        <v>#N/A</v>
      </c>
      <c r="O5" s="143"/>
      <c r="P5" s="143"/>
      <c r="Q5" s="145"/>
      <c r="R5" s="147"/>
    </row>
    <row r="6" spans="1:18" ht="12.75">
      <c r="A6" s="149"/>
      <c r="B6" s="138"/>
      <c r="C6" s="128"/>
      <c r="D6" s="130"/>
      <c r="E6" s="130"/>
      <c r="F6" s="144"/>
      <c r="G6" s="144"/>
      <c r="H6" s="146"/>
      <c r="I6" s="136"/>
      <c r="K6" s="138"/>
      <c r="L6" s="128"/>
      <c r="M6" s="128"/>
      <c r="N6" s="128"/>
      <c r="O6" s="144"/>
      <c r="P6" s="144"/>
      <c r="Q6" s="146"/>
      <c r="R6" s="136"/>
    </row>
    <row r="7" spans="1:18" ht="12.75">
      <c r="A7" s="149"/>
      <c r="B7" s="138">
        <v>5</v>
      </c>
      <c r="C7" s="140" t="str">
        <f>VLOOKUP(B7,'пр.взв'!B7:G66,2,FALSE)</f>
        <v>Кудайбергенов Иван Александрович</v>
      </c>
      <c r="D7" s="130" t="str">
        <f>VLOOKUP(B7,'пр.взв'!B7:G66,3,FALSE)</f>
        <v>07.07.1993 кмс</v>
      </c>
      <c r="E7" s="130" t="str">
        <f>VLOOKUP(B7,'пр.взв'!B7:G66,4,FALSE)</f>
        <v>Республика Алтай</v>
      </c>
      <c r="F7" s="144"/>
      <c r="G7" s="144"/>
      <c r="H7" s="146"/>
      <c r="I7" s="136"/>
      <c r="K7" s="138"/>
      <c r="L7" s="140" t="e">
        <f>VLOOKUP(K7,'пр.взв'!B7:E66,2,FALSE)</f>
        <v>#N/A</v>
      </c>
      <c r="M7" s="140" t="e">
        <f>VLOOKUP(K7,'пр.взв'!B7:G68,3,FALSE)</f>
        <v>#N/A</v>
      </c>
      <c r="N7" s="140" t="e">
        <f>VLOOKUP(K7,'пр.взв'!B7:G68,4,FALSE)</f>
        <v>#N/A</v>
      </c>
      <c r="O7" s="144"/>
      <c r="P7" s="144"/>
      <c r="Q7" s="146"/>
      <c r="R7" s="136"/>
    </row>
    <row r="8" spans="1:18" ht="13.5" thickBot="1">
      <c r="A8" s="149"/>
      <c r="B8" s="139"/>
      <c r="C8" s="141"/>
      <c r="D8" s="142"/>
      <c r="E8" s="142"/>
      <c r="F8" s="150"/>
      <c r="G8" s="150"/>
      <c r="H8" s="151"/>
      <c r="I8" s="137"/>
      <c r="K8" s="139"/>
      <c r="L8" s="128"/>
      <c r="M8" s="128"/>
      <c r="N8" s="128"/>
      <c r="O8" s="150"/>
      <c r="P8" s="150"/>
      <c r="Q8" s="151"/>
      <c r="R8" s="137"/>
    </row>
    <row r="9" spans="1:18" ht="12.75">
      <c r="A9" s="149"/>
      <c r="B9" s="148">
        <v>5</v>
      </c>
      <c r="C9" s="127" t="str">
        <f>VLOOKUP(B9,'пр.взв'!B7:E856,2,FALSE)</f>
        <v>Кудайбергенов Иван Александрович</v>
      </c>
      <c r="D9" s="129" t="str">
        <f>VLOOKUP(B9,'пр.взв'!B7:F69,3,FALSE)</f>
        <v>07.07.1993 кмс</v>
      </c>
      <c r="E9" s="129" t="str">
        <f>VLOOKUP(B9,'пр.взв'!B7:G69,4,FALSE)</f>
        <v>Республика Алтай</v>
      </c>
      <c r="F9" s="143" t="s">
        <v>147</v>
      </c>
      <c r="G9" s="143"/>
      <c r="H9" s="145"/>
      <c r="I9" s="147"/>
      <c r="K9" s="148"/>
      <c r="L9" s="127" t="e">
        <f>VLOOKUP(K9,'пр.взв'!B7:E66,2,FALSE)</f>
        <v>#N/A</v>
      </c>
      <c r="M9" s="127" t="e">
        <f>VLOOKUP(K9,'пр.взв'!B7:G70,3,FALSE)</f>
        <v>#N/A</v>
      </c>
      <c r="N9" s="127" t="e">
        <f>VLOOKUP(K9,'пр.взв'!B7:G70,4,FALSE)</f>
        <v>#N/A</v>
      </c>
      <c r="O9" s="143"/>
      <c r="P9" s="143"/>
      <c r="Q9" s="145"/>
      <c r="R9" s="147"/>
    </row>
    <row r="10" spans="1:18" ht="12.75">
      <c r="A10" s="149"/>
      <c r="B10" s="138"/>
      <c r="C10" s="128"/>
      <c r="D10" s="130"/>
      <c r="E10" s="130"/>
      <c r="F10" s="144"/>
      <c r="G10" s="144"/>
      <c r="H10" s="146"/>
      <c r="I10" s="136"/>
      <c r="K10" s="138"/>
      <c r="L10" s="128"/>
      <c r="M10" s="128"/>
      <c r="N10" s="128"/>
      <c r="O10" s="144"/>
      <c r="P10" s="144"/>
      <c r="Q10" s="146"/>
      <c r="R10" s="136"/>
    </row>
    <row r="11" spans="1:18" ht="12.75">
      <c r="A11" s="149"/>
      <c r="B11" s="138" t="s">
        <v>136</v>
      </c>
      <c r="C11" s="140">
        <f>VLOOKUP(B11,'пр.взв'!B7:E66,2,FALSE)</f>
        <v>0</v>
      </c>
      <c r="D11" s="130">
        <f>VLOOKUP(B11,'пр.взв'!B7:G70,3,FALSE)</f>
        <v>0</v>
      </c>
      <c r="E11" s="130">
        <f>VLOOKUP(B11,'пр.взв'!B7:G70,4,FALSE)</f>
        <v>0</v>
      </c>
      <c r="F11" s="144"/>
      <c r="G11" s="144"/>
      <c r="H11" s="146"/>
      <c r="I11" s="136"/>
      <c r="K11" s="138"/>
      <c r="L11" s="140" t="e">
        <f>VLOOKUP(K11,'пр.взв'!B7:E66,2,FALSE)</f>
        <v>#N/A</v>
      </c>
      <c r="M11" s="140" t="e">
        <f>VLOOKUP(K11,'пр.взв'!B7:G72,3,FALSE)</f>
        <v>#N/A</v>
      </c>
      <c r="N11" s="140" t="e">
        <f>VLOOKUP(K11,'пр.взв'!B7:G72,4,FALSE)</f>
        <v>#N/A</v>
      </c>
      <c r="O11" s="144"/>
      <c r="P11" s="144"/>
      <c r="Q11" s="146"/>
      <c r="R11" s="136"/>
    </row>
    <row r="12" spans="1:18" ht="13.5" thickBot="1">
      <c r="A12" s="149"/>
      <c r="B12" s="139"/>
      <c r="C12" s="141"/>
      <c r="D12" s="142"/>
      <c r="E12" s="142"/>
      <c r="F12" s="150"/>
      <c r="G12" s="150"/>
      <c r="H12" s="151"/>
      <c r="I12" s="137"/>
      <c r="K12" s="139"/>
      <c r="L12" s="128"/>
      <c r="M12" s="128"/>
      <c r="N12" s="128"/>
      <c r="O12" s="150"/>
      <c r="P12" s="150"/>
      <c r="Q12" s="151"/>
      <c r="R12" s="137"/>
    </row>
    <row r="13" spans="1:18" ht="12.75">
      <c r="A13" s="149"/>
      <c r="B13" s="148">
        <v>9</v>
      </c>
      <c r="C13" s="127" t="str">
        <f>VLOOKUP(B13,'пр.взв'!B7:E66,2,FALSE)</f>
        <v>Смертин Егор Евгеньевич</v>
      </c>
      <c r="D13" s="129" t="str">
        <f>VLOOKUP(B13,'пр.взв'!B5:F73,3,FALSE)</f>
        <v>26.02.1995 кмс</v>
      </c>
      <c r="E13" s="129" t="str">
        <f>VLOOKUP(B13,'пр.взв'!B3:G73,4,FALSE)</f>
        <v>Свердловская область</v>
      </c>
      <c r="F13" s="143"/>
      <c r="G13" s="143"/>
      <c r="H13" s="145"/>
      <c r="I13" s="147"/>
      <c r="K13" s="148"/>
      <c r="L13" s="127" t="e">
        <f>VLOOKUP(K13,'пр.взв'!B7:E66,2,FALSE)</f>
        <v>#N/A</v>
      </c>
      <c r="M13" s="127" t="e">
        <f>VLOOKUP(K13,'пр.взв'!B5:G74,3,FALSE)</f>
        <v>#N/A</v>
      </c>
      <c r="N13" s="127" t="e">
        <f>VLOOKUP(K13,'пр.взв'!B5:G74,4,FALSE)</f>
        <v>#N/A</v>
      </c>
      <c r="O13" s="143"/>
      <c r="P13" s="143"/>
      <c r="Q13" s="145"/>
      <c r="R13" s="147"/>
    </row>
    <row r="14" spans="1:18" ht="12.75">
      <c r="A14" s="149"/>
      <c r="B14" s="138"/>
      <c r="C14" s="128"/>
      <c r="D14" s="130"/>
      <c r="E14" s="130"/>
      <c r="F14" s="144"/>
      <c r="G14" s="144"/>
      <c r="H14" s="146"/>
      <c r="I14" s="136"/>
      <c r="K14" s="138"/>
      <c r="L14" s="128"/>
      <c r="M14" s="128"/>
      <c r="N14" s="128"/>
      <c r="O14" s="144"/>
      <c r="P14" s="144"/>
      <c r="Q14" s="146"/>
      <c r="R14" s="136"/>
    </row>
    <row r="15" spans="1:18" ht="12.75">
      <c r="A15" s="149"/>
      <c r="B15" s="138">
        <v>13</v>
      </c>
      <c r="C15" s="140" t="str">
        <f>VLOOKUP(B15,'пр.взв'!B7:E66,2,FALSE)</f>
        <v>Исангильдин Данил Уралович</v>
      </c>
      <c r="D15" s="130" t="str">
        <f>VLOOKUP(B15,'пр.взв'!B5:G74,3,FALSE)</f>
        <v>11.02.1990 кмс</v>
      </c>
      <c r="E15" s="130" t="str">
        <f>VLOOKUP(B15,'пр.взв'!B5:G74,4,FALSE)</f>
        <v>Челябинская область</v>
      </c>
      <c r="F15" s="144"/>
      <c r="G15" s="144"/>
      <c r="H15" s="146"/>
      <c r="I15" s="136"/>
      <c r="K15" s="138"/>
      <c r="L15" s="140" t="e">
        <f>VLOOKUP(K15,'пр.взв'!B7:E66,2,FALSE)</f>
        <v>#N/A</v>
      </c>
      <c r="M15" s="140" t="e">
        <f>VLOOKUP(K15,'пр.взв'!B5:G76,3,FALSE)</f>
        <v>#N/A</v>
      </c>
      <c r="N15" s="140" t="e">
        <f>VLOOKUP(K15,'пр.взв'!B5:G76,4,FALSE)</f>
        <v>#N/A</v>
      </c>
      <c r="O15" s="144"/>
      <c r="P15" s="144"/>
      <c r="Q15" s="146"/>
      <c r="R15" s="136"/>
    </row>
    <row r="16" spans="1:18" ht="13.5" thickBot="1">
      <c r="A16" s="149"/>
      <c r="B16" s="139"/>
      <c r="C16" s="141"/>
      <c r="D16" s="142"/>
      <c r="E16" s="142"/>
      <c r="F16" s="150"/>
      <c r="G16" s="150"/>
      <c r="H16" s="151"/>
      <c r="I16" s="137"/>
      <c r="K16" s="139"/>
      <c r="L16" s="128"/>
      <c r="M16" s="128"/>
      <c r="N16" s="128"/>
      <c r="O16" s="150"/>
      <c r="P16" s="150"/>
      <c r="Q16" s="151"/>
      <c r="R16" s="137"/>
    </row>
    <row r="17" spans="1:18" ht="12.75">
      <c r="A17" s="149"/>
      <c r="B17" s="148">
        <v>10</v>
      </c>
      <c r="C17" s="127" t="str">
        <f>VLOOKUP(B17,'пр.взв'!B7:E66,2,FALSE)</f>
        <v>Ужегов Александр Сергеевич</v>
      </c>
      <c r="D17" s="129" t="str">
        <f>VLOOKUP(B17,'пр.взв'!B7:F77,3,FALSE)</f>
        <v>18.04.1994 мс</v>
      </c>
      <c r="E17" s="129" t="str">
        <f>VLOOKUP(B17,'пр.взв'!B7:G77,4,FALSE)</f>
        <v>Свердловская область</v>
      </c>
      <c r="F17" s="143" t="s">
        <v>147</v>
      </c>
      <c r="G17" s="143"/>
      <c r="H17" s="145"/>
      <c r="I17" s="147"/>
      <c r="K17" s="148"/>
      <c r="L17" s="127" t="e">
        <f>VLOOKUP(K17,'пр.взв'!B7:E66,2,FALSE)</f>
        <v>#N/A</v>
      </c>
      <c r="M17" s="127" t="e">
        <f>VLOOKUP(K17,'пр.взв'!B7:G78,3,FALSE)</f>
        <v>#N/A</v>
      </c>
      <c r="N17" s="127" t="e">
        <f>VLOOKUP(K17,'пр.взв'!B7:G78,4,FALSE)</f>
        <v>#N/A</v>
      </c>
      <c r="O17" s="143"/>
      <c r="P17" s="143"/>
      <c r="Q17" s="145"/>
      <c r="R17" s="147"/>
    </row>
    <row r="18" spans="1:18" ht="12.75">
      <c r="A18" s="149"/>
      <c r="B18" s="138"/>
      <c r="C18" s="128"/>
      <c r="D18" s="130"/>
      <c r="E18" s="130"/>
      <c r="F18" s="144"/>
      <c r="G18" s="144"/>
      <c r="H18" s="146"/>
      <c r="I18" s="136"/>
      <c r="K18" s="138"/>
      <c r="L18" s="128"/>
      <c r="M18" s="128"/>
      <c r="N18" s="128"/>
      <c r="O18" s="144"/>
      <c r="P18" s="144"/>
      <c r="Q18" s="146"/>
      <c r="R18" s="136"/>
    </row>
    <row r="19" spans="1:18" ht="12.75">
      <c r="A19" s="149"/>
      <c r="B19" s="138" t="s">
        <v>136</v>
      </c>
      <c r="C19" s="140">
        <f>VLOOKUP(B19,'пр.взв'!B7:E66,2,FALSE)</f>
        <v>0</v>
      </c>
      <c r="D19" s="130">
        <f>VLOOKUP(B19,'пр.взв'!B7:G78,3,FALSE)</f>
        <v>0</v>
      </c>
      <c r="E19" s="130">
        <f>VLOOKUP(B19,'пр.взв'!B7:G78,4,FALSE)</f>
        <v>0</v>
      </c>
      <c r="F19" s="144"/>
      <c r="G19" s="144"/>
      <c r="H19" s="146"/>
      <c r="I19" s="136"/>
      <c r="K19" s="138"/>
      <c r="L19" s="140" t="e">
        <f>VLOOKUP(K19,'пр.взв'!B7:E66,2,FALSE)</f>
        <v>#N/A</v>
      </c>
      <c r="M19" s="140" t="e">
        <f>VLOOKUP(K19,'пр.взв'!B7:G80,3,FALSE)</f>
        <v>#N/A</v>
      </c>
      <c r="N19" s="140" t="e">
        <f>VLOOKUP(K19,'пр.взв'!B7:G80,4,FALSE)</f>
        <v>#N/A</v>
      </c>
      <c r="O19" s="144"/>
      <c r="P19" s="144"/>
      <c r="Q19" s="146"/>
      <c r="R19" s="136"/>
    </row>
    <row r="20" spans="1:18" ht="13.5" thickBot="1">
      <c r="A20" s="149"/>
      <c r="B20" s="139"/>
      <c r="C20" s="141"/>
      <c r="D20" s="142"/>
      <c r="E20" s="142"/>
      <c r="F20" s="150"/>
      <c r="G20" s="150"/>
      <c r="H20" s="151"/>
      <c r="I20" s="137"/>
      <c r="K20" s="139"/>
      <c r="L20" s="128"/>
      <c r="M20" s="128"/>
      <c r="N20" s="128"/>
      <c r="O20" s="150"/>
      <c r="P20" s="150"/>
      <c r="Q20" s="151"/>
      <c r="R20" s="137"/>
    </row>
    <row r="21" spans="1:18" ht="12.75">
      <c r="A21" s="149"/>
      <c r="B21" s="148">
        <v>13</v>
      </c>
      <c r="C21" s="127" t="str">
        <f>VLOOKUP(B21,'пр.взв'!B7:E66,2,FALSE)</f>
        <v>Исангильдин Данил Уралович</v>
      </c>
      <c r="D21" s="129" t="str">
        <f>VLOOKUP(B21,'пр.взв'!B3:F81,3,FALSE)</f>
        <v>11.02.1990 кмс</v>
      </c>
      <c r="E21" s="129" t="str">
        <f>VLOOKUP(B21,'пр.взв'!B2:G81,4,FALSE)</f>
        <v>Челябинская область</v>
      </c>
      <c r="F21" s="143" t="s">
        <v>147</v>
      </c>
      <c r="G21" s="143"/>
      <c r="H21" s="145"/>
      <c r="I21" s="147"/>
      <c r="K21" s="148"/>
      <c r="L21" s="127" t="e">
        <f>VLOOKUP(K21,'пр.взв'!B7:E66,2,FALSE)</f>
        <v>#N/A</v>
      </c>
      <c r="M21" s="127" t="e">
        <f>VLOOKUP(K21,'пр.взв'!B3:G82,3,FALSE)</f>
        <v>#N/A</v>
      </c>
      <c r="N21" s="127" t="e">
        <f>VLOOKUP(K21,'пр.взв'!B3:G82,4,FALSE)</f>
        <v>#N/A</v>
      </c>
      <c r="O21" s="143"/>
      <c r="P21" s="143"/>
      <c r="Q21" s="145"/>
      <c r="R21" s="147"/>
    </row>
    <row r="22" spans="1:18" ht="12.75">
      <c r="A22" s="149"/>
      <c r="B22" s="138"/>
      <c r="C22" s="128"/>
      <c r="D22" s="130"/>
      <c r="E22" s="130"/>
      <c r="F22" s="144"/>
      <c r="G22" s="144"/>
      <c r="H22" s="146"/>
      <c r="I22" s="136"/>
      <c r="K22" s="138"/>
      <c r="L22" s="128"/>
      <c r="M22" s="128"/>
      <c r="N22" s="128"/>
      <c r="O22" s="144"/>
      <c r="P22" s="144"/>
      <c r="Q22" s="146"/>
      <c r="R22" s="136"/>
    </row>
    <row r="23" spans="1:18" ht="12.75">
      <c r="A23" s="149"/>
      <c r="B23" s="138">
        <v>10</v>
      </c>
      <c r="C23" s="140" t="str">
        <f>VLOOKUP(B23,'пр.взв'!B7:E66,2,FALSE)</f>
        <v>Ужегов Александр Сергеевич</v>
      </c>
      <c r="D23" s="130" t="str">
        <f>VLOOKUP(B23,'пр.взв'!B3:G82,3,FALSE)</f>
        <v>18.04.1994 мс</v>
      </c>
      <c r="E23" s="130" t="str">
        <f>VLOOKUP(B23,'пр.взв'!B2:G82,4,FALSE)</f>
        <v>Свердловская область</v>
      </c>
      <c r="F23" s="144"/>
      <c r="G23" s="144"/>
      <c r="H23" s="146"/>
      <c r="I23" s="136"/>
      <c r="K23" s="138"/>
      <c r="L23" s="140" t="e">
        <f>VLOOKUP(K23,'пр.взв'!B6:E70,2,FALSE)</f>
        <v>#N/A</v>
      </c>
      <c r="M23" s="140" t="e">
        <f>VLOOKUP(K23,'пр.взв'!B3:G84,3,FALSE)</f>
        <v>#N/A</v>
      </c>
      <c r="N23" s="140" t="e">
        <f>VLOOKUP(K23,'пр.взв'!B3:G84,4,FALSE)</f>
        <v>#N/A</v>
      </c>
      <c r="O23" s="144"/>
      <c r="P23" s="144"/>
      <c r="Q23" s="146"/>
      <c r="R23" s="136"/>
    </row>
    <row r="24" spans="1:18" ht="13.5" thickBot="1">
      <c r="A24" s="149"/>
      <c r="B24" s="139"/>
      <c r="C24" s="141"/>
      <c r="D24" s="142"/>
      <c r="E24" s="142"/>
      <c r="F24" s="150"/>
      <c r="G24" s="150"/>
      <c r="H24" s="151"/>
      <c r="I24" s="137"/>
      <c r="K24" s="139"/>
      <c r="L24" s="128"/>
      <c r="M24" s="128"/>
      <c r="N24" s="128"/>
      <c r="O24" s="150"/>
      <c r="P24" s="150"/>
      <c r="Q24" s="151"/>
      <c r="R24" s="137"/>
    </row>
    <row r="25" spans="1:18" ht="12.75">
      <c r="A25" s="149"/>
      <c r="B25" s="148">
        <v>9</v>
      </c>
      <c r="C25" s="127" t="str">
        <f>VLOOKUP(B25,'пр.взв'!B7:E66,2,FALSE)</f>
        <v>Смертин Егор Евгеньевич</v>
      </c>
      <c r="D25" s="129" t="str">
        <f>VLOOKUP(B25,'пр.взв'!B7:F85,3,FALSE)</f>
        <v>26.02.1995 кмс</v>
      </c>
      <c r="E25" s="129" t="str">
        <f>VLOOKUP(B25,'пр.взв'!B2:G85,4,FALSE)</f>
        <v>Свердловская область</v>
      </c>
      <c r="F25" s="143"/>
      <c r="G25" s="143"/>
      <c r="H25" s="145"/>
      <c r="I25" s="147"/>
      <c r="K25" s="148"/>
      <c r="L25" s="127" t="e">
        <f>VLOOKUP(K25,'пр.взв'!B7:E66,2,FALSE)</f>
        <v>#N/A</v>
      </c>
      <c r="M25" s="127" t="e">
        <f>VLOOKUP(K25,'пр.взв'!B2:G86,3,FALSE)</f>
        <v>#N/A</v>
      </c>
      <c r="N25" s="127" t="e">
        <f>VLOOKUP(K25,'пр.взв'!B7:G86,4,FALSE)</f>
        <v>#N/A</v>
      </c>
      <c r="O25" s="143"/>
      <c r="P25" s="143"/>
      <c r="Q25" s="145"/>
      <c r="R25" s="147"/>
    </row>
    <row r="26" spans="1:18" ht="12.75">
      <c r="A26" s="149"/>
      <c r="B26" s="138"/>
      <c r="C26" s="128"/>
      <c r="D26" s="130"/>
      <c r="E26" s="130"/>
      <c r="F26" s="144"/>
      <c r="G26" s="144"/>
      <c r="H26" s="146"/>
      <c r="I26" s="136"/>
      <c r="K26" s="138"/>
      <c r="L26" s="128"/>
      <c r="M26" s="128"/>
      <c r="N26" s="128"/>
      <c r="O26" s="144"/>
      <c r="P26" s="144"/>
      <c r="Q26" s="146"/>
      <c r="R26" s="136"/>
    </row>
    <row r="27" spans="1:18" ht="12.75">
      <c r="A27" s="149"/>
      <c r="B27" s="138">
        <v>12</v>
      </c>
      <c r="C27" s="140" t="str">
        <f>VLOOKUP(B27,'пр.взв'!B7:E66,2,FALSE)</f>
        <v>Нижебойченко Григорий Борисович</v>
      </c>
      <c r="D27" s="130" t="str">
        <f>VLOOKUP(B27,'пр.взв'!B7:G86,3,FALSE)</f>
        <v>19.07.1994 кмс</v>
      </c>
      <c r="E27" s="130" t="str">
        <f>VLOOKUP(B27,'пр.взв'!B2:G86,4,FALSE)</f>
        <v>Челябинская область</v>
      </c>
      <c r="F27" s="144"/>
      <c r="G27" s="144"/>
      <c r="H27" s="146"/>
      <c r="I27" s="136"/>
      <c r="K27" s="138"/>
      <c r="L27" s="140" t="e">
        <f>VLOOKUP(K27,'пр.взв'!B7:E66,2,FALSE)</f>
        <v>#N/A</v>
      </c>
      <c r="M27" s="140" t="e">
        <f>VLOOKUP(K27,'пр.взв'!B2:G88,3,FALSE)</f>
        <v>#N/A</v>
      </c>
      <c r="N27" s="140" t="e">
        <f>VLOOKUP(K27,'пр.взв'!B7:G88,4,FALSE)</f>
        <v>#N/A</v>
      </c>
      <c r="O27" s="144"/>
      <c r="P27" s="144"/>
      <c r="Q27" s="146"/>
      <c r="R27" s="136"/>
    </row>
    <row r="28" spans="1:18" ht="13.5" thickBot="1">
      <c r="A28" s="149"/>
      <c r="B28" s="139"/>
      <c r="C28" s="141"/>
      <c r="D28" s="142"/>
      <c r="E28" s="142"/>
      <c r="F28" s="150"/>
      <c r="G28" s="150"/>
      <c r="H28" s="151"/>
      <c r="I28" s="137"/>
      <c r="K28" s="139"/>
      <c r="L28" s="128"/>
      <c r="M28" s="128"/>
      <c r="N28" s="128"/>
      <c r="O28" s="150"/>
      <c r="P28" s="150"/>
      <c r="Q28" s="151"/>
      <c r="R28" s="137"/>
    </row>
    <row r="29" spans="1:18" ht="12.75">
      <c r="A29" s="149"/>
      <c r="B29" s="148">
        <v>11</v>
      </c>
      <c r="C29" s="127" t="str">
        <f>VLOOKUP(B29,'пр.взв'!B7:E66,2,FALSE)</f>
        <v>Кадачников Александр Сергеевич</v>
      </c>
      <c r="D29" s="129" t="str">
        <f>VLOOKUP(B29,'пр.взв'!B3:F89,3,FALSE)</f>
        <v>5.09.1995 кмс</v>
      </c>
      <c r="E29" s="129" t="str">
        <f>VLOOKUP(B29,'пр.взв'!B2:G89,4,FALSE)</f>
        <v>Курганская область</v>
      </c>
      <c r="F29" s="143"/>
      <c r="G29" s="143"/>
      <c r="H29" s="145"/>
      <c r="I29" s="147"/>
      <c r="K29" s="148"/>
      <c r="L29" s="127" t="e">
        <f>VLOOKUP(K29,'пр.взв'!B7:E66,2,FALSE)</f>
        <v>#N/A</v>
      </c>
      <c r="M29" s="127" t="e">
        <f>VLOOKUP(K29,'пр.взв'!B3:G90,3,FALSE)</f>
        <v>#N/A</v>
      </c>
      <c r="N29" s="127" t="e">
        <f>VLOOKUP(K29,'пр.взв'!B3:G90,4,FALSE)</f>
        <v>#N/A</v>
      </c>
      <c r="O29" s="143"/>
      <c r="P29" s="143"/>
      <c r="Q29" s="145"/>
      <c r="R29" s="147"/>
    </row>
    <row r="30" spans="1:18" ht="12.75">
      <c r="A30" s="149"/>
      <c r="B30" s="138"/>
      <c r="C30" s="128"/>
      <c r="D30" s="130"/>
      <c r="E30" s="130"/>
      <c r="F30" s="144"/>
      <c r="G30" s="144"/>
      <c r="H30" s="146"/>
      <c r="I30" s="136"/>
      <c r="K30" s="138"/>
      <c r="L30" s="128"/>
      <c r="M30" s="128"/>
      <c r="N30" s="128"/>
      <c r="O30" s="144"/>
      <c r="P30" s="144"/>
      <c r="Q30" s="146"/>
      <c r="R30" s="136"/>
    </row>
    <row r="31" spans="1:18" ht="12.75">
      <c r="A31" s="149"/>
      <c r="B31" s="138">
        <v>13</v>
      </c>
      <c r="C31" s="140" t="str">
        <f>VLOOKUP(B31,'пр.взв'!B7:E66,2,FALSE)</f>
        <v>Исангильдин Данил Уралович</v>
      </c>
      <c r="D31" s="130" t="str">
        <f>VLOOKUP(B31,'пр.взв'!B3:G90,3,FALSE)</f>
        <v>11.02.1990 кмс</v>
      </c>
      <c r="E31" s="130" t="str">
        <f>VLOOKUP(B31,'пр.взв'!B3:G90,4,FALSE)</f>
        <v>Челябинская область</v>
      </c>
      <c r="F31" s="144"/>
      <c r="G31" s="144"/>
      <c r="H31" s="146"/>
      <c r="I31" s="136"/>
      <c r="K31" s="138"/>
      <c r="L31" s="140" t="e">
        <f>VLOOKUP(K31,'пр.взв'!B7:E66,2,FALSE)</f>
        <v>#N/A</v>
      </c>
      <c r="M31" s="140" t="e">
        <f>VLOOKUP(K31,'пр.взв'!B3:G92,3,FALSE)</f>
        <v>#N/A</v>
      </c>
      <c r="N31" s="140" t="e">
        <f>VLOOKUP(K31,'пр.взв'!B3:G92,4,FALSE)</f>
        <v>#N/A</v>
      </c>
      <c r="O31" s="144"/>
      <c r="P31" s="144"/>
      <c r="Q31" s="146"/>
      <c r="R31" s="136"/>
    </row>
    <row r="32" spans="1:18" ht="13.5" thickBot="1">
      <c r="A32" s="149"/>
      <c r="B32" s="139"/>
      <c r="C32" s="141"/>
      <c r="D32" s="142"/>
      <c r="E32" s="142"/>
      <c r="F32" s="150"/>
      <c r="G32" s="150"/>
      <c r="H32" s="151"/>
      <c r="I32" s="137"/>
      <c r="K32" s="139"/>
      <c r="L32" s="128"/>
      <c r="M32" s="128"/>
      <c r="N32" s="128"/>
      <c r="O32" s="150"/>
      <c r="P32" s="150"/>
      <c r="Q32" s="151"/>
      <c r="R32" s="137"/>
    </row>
    <row r="33" spans="1:18" ht="12.75">
      <c r="A33" s="149"/>
      <c r="B33" s="148"/>
      <c r="C33" s="127" t="e">
        <f>VLOOKUP(B33,'пр.взв'!B7:E66,2,FALSE)</f>
        <v>#N/A</v>
      </c>
      <c r="D33" s="129" t="e">
        <f>VLOOKUP(B33,'пр.взв'!B5:F93,3,FALSE)</f>
        <v>#N/A</v>
      </c>
      <c r="E33" s="129" t="e">
        <f>VLOOKUP(B33,'пр.взв'!B3:G93,4,FALSE)</f>
        <v>#N/A</v>
      </c>
      <c r="F33" s="143"/>
      <c r="G33" s="143"/>
      <c r="H33" s="145"/>
      <c r="I33" s="147"/>
      <c r="K33" s="148"/>
      <c r="L33" s="127" t="e">
        <f>VLOOKUP(K33,'пр.взв'!B7:E66,2,FALSE)</f>
        <v>#N/A</v>
      </c>
      <c r="M33" s="127" t="e">
        <f>VLOOKUP(K33,'пр.взв'!B3:G94,3,FALSE)</f>
        <v>#N/A</v>
      </c>
      <c r="N33" s="127" t="e">
        <f>VLOOKUP(K33,'пр.взв'!B3:G94,4,FALSE)</f>
        <v>#N/A</v>
      </c>
      <c r="O33" s="143"/>
      <c r="P33" s="143"/>
      <c r="Q33" s="145"/>
      <c r="R33" s="147"/>
    </row>
    <row r="34" spans="1:18" ht="12.75">
      <c r="A34" s="149"/>
      <c r="B34" s="138"/>
      <c r="C34" s="128"/>
      <c r="D34" s="130"/>
      <c r="E34" s="130"/>
      <c r="F34" s="144"/>
      <c r="G34" s="144"/>
      <c r="H34" s="146"/>
      <c r="I34" s="136"/>
      <c r="K34" s="138"/>
      <c r="L34" s="128"/>
      <c r="M34" s="128"/>
      <c r="N34" s="128"/>
      <c r="O34" s="144"/>
      <c r="P34" s="144"/>
      <c r="Q34" s="146"/>
      <c r="R34" s="136"/>
    </row>
    <row r="35" spans="1:18" ht="12.75">
      <c r="A35" s="149"/>
      <c r="B35" s="138"/>
      <c r="C35" s="140" t="e">
        <f>VLOOKUP(B35,'пр.взв'!B7:E66,2,FALSE)</f>
        <v>#N/A</v>
      </c>
      <c r="D35" s="130" t="e">
        <f>VLOOKUP(B35,'пр.взв'!B5:G94,3,FALSE)</f>
        <v>#N/A</v>
      </c>
      <c r="E35" s="130" t="e">
        <f>VLOOKUP(B35,'пр.взв'!B3:G94,4,FALSE)</f>
        <v>#N/A</v>
      </c>
      <c r="F35" s="144"/>
      <c r="G35" s="144"/>
      <c r="H35" s="146"/>
      <c r="I35" s="136"/>
      <c r="K35" s="138"/>
      <c r="L35" s="140" t="e">
        <f>VLOOKUP(K35,'пр.взв'!B7:E66,2,FALSE)</f>
        <v>#N/A</v>
      </c>
      <c r="M35" s="140" t="e">
        <f>VLOOKUP(K35,'пр.взв'!B3:G96,3,FALSE)</f>
        <v>#N/A</v>
      </c>
      <c r="N35" s="140" t="e">
        <f>VLOOKUP(K35,'пр.взв'!B3:G96,4,FALSE)</f>
        <v>#N/A</v>
      </c>
      <c r="O35" s="144"/>
      <c r="P35" s="144"/>
      <c r="Q35" s="146"/>
      <c r="R35" s="136"/>
    </row>
    <row r="36" spans="1:18" ht="13.5" thickBot="1">
      <c r="A36" s="149"/>
      <c r="B36" s="139"/>
      <c r="C36" s="141"/>
      <c r="D36" s="142"/>
      <c r="E36" s="142"/>
      <c r="F36" s="150"/>
      <c r="G36" s="150"/>
      <c r="H36" s="151"/>
      <c r="I36" s="137"/>
      <c r="K36" s="139"/>
      <c r="L36" s="128"/>
      <c r="M36" s="128"/>
      <c r="N36" s="128"/>
      <c r="O36" s="150"/>
      <c r="P36" s="150"/>
      <c r="Q36" s="151"/>
      <c r="R36" s="137"/>
    </row>
    <row r="37" spans="1:18" ht="12.75">
      <c r="A37" s="149"/>
      <c r="B37" s="148"/>
      <c r="C37" s="127" t="e">
        <f>VLOOKUP(B37,'пр.взв'!B7:E66,2,FALSE)</f>
        <v>#N/A</v>
      </c>
      <c r="D37" s="129" t="e">
        <f>VLOOKUP(B37,'пр.взв'!B3:F97,3,FALSE)</f>
        <v>#N/A</v>
      </c>
      <c r="E37" s="129" t="e">
        <f>VLOOKUP(B37,'пр.взв'!B7:G97,4,FALSE)</f>
        <v>#N/A</v>
      </c>
      <c r="F37" s="143"/>
      <c r="G37" s="143"/>
      <c r="H37" s="145"/>
      <c r="I37" s="147"/>
      <c r="K37" s="148"/>
      <c r="L37" s="127" t="e">
        <f>VLOOKUP(K37,'пр.взв'!B7:E66,2,FALSE)</f>
        <v>#N/A</v>
      </c>
      <c r="M37" s="127" t="e">
        <f>VLOOKUP(K37,'пр.взв'!B3:G98,3,FALSE)</f>
        <v>#N/A</v>
      </c>
      <c r="N37" s="127" t="e">
        <f>VLOOKUP(K37,'пр.взв'!B3:G98,4,FALSE)</f>
        <v>#N/A</v>
      </c>
      <c r="O37" s="143"/>
      <c r="P37" s="143"/>
      <c r="Q37" s="145"/>
      <c r="R37" s="147"/>
    </row>
    <row r="38" spans="1:18" ht="12.75">
      <c r="A38" s="149"/>
      <c r="B38" s="138"/>
      <c r="C38" s="128"/>
      <c r="D38" s="130"/>
      <c r="E38" s="130"/>
      <c r="F38" s="144"/>
      <c r="G38" s="144"/>
      <c r="H38" s="146"/>
      <c r="I38" s="136"/>
      <c r="K38" s="138"/>
      <c r="L38" s="128"/>
      <c r="M38" s="128"/>
      <c r="N38" s="128"/>
      <c r="O38" s="144"/>
      <c r="P38" s="144"/>
      <c r="Q38" s="146"/>
      <c r="R38" s="136"/>
    </row>
    <row r="39" spans="1:18" ht="12.75">
      <c r="A39" s="149"/>
      <c r="B39" s="138"/>
      <c r="C39" s="140" t="e">
        <f>VLOOKUP(B39,'пр.взв'!B7:E66,2,FALSE)</f>
        <v>#N/A</v>
      </c>
      <c r="D39" s="130" t="e">
        <f>VLOOKUP(B39,'пр.взв'!B3:G98,3,FALSE)</f>
        <v>#N/A</v>
      </c>
      <c r="E39" s="130" t="e">
        <f>VLOOKUP(B39,'пр.взв'!B3:G98,4,FALSE)</f>
        <v>#N/A</v>
      </c>
      <c r="F39" s="144"/>
      <c r="G39" s="144"/>
      <c r="H39" s="146"/>
      <c r="I39" s="136"/>
      <c r="K39" s="138"/>
      <c r="L39" s="140" t="e">
        <f>VLOOKUP(K39,'пр.взв'!B7:E66,2,FALSE)</f>
        <v>#N/A</v>
      </c>
      <c r="M39" s="140" t="e">
        <f>VLOOKUP(K39,'пр.взв'!B3:G100,3,FALSE)</f>
        <v>#N/A</v>
      </c>
      <c r="N39" s="140" t="e">
        <f>VLOOKUP(K39,'пр.взв'!B3:G100,4,FALSE)</f>
        <v>#N/A</v>
      </c>
      <c r="O39" s="144"/>
      <c r="P39" s="144"/>
      <c r="Q39" s="146"/>
      <c r="R39" s="136"/>
    </row>
    <row r="40" spans="1:18" ht="13.5" thickBot="1">
      <c r="A40" s="149"/>
      <c r="B40" s="139"/>
      <c r="C40" s="141"/>
      <c r="D40" s="142"/>
      <c r="E40" s="142"/>
      <c r="F40" s="150"/>
      <c r="G40" s="150"/>
      <c r="H40" s="151"/>
      <c r="I40" s="137"/>
      <c r="K40" s="139"/>
      <c r="L40" s="128"/>
      <c r="M40" s="128"/>
      <c r="N40" s="128"/>
      <c r="O40" s="150"/>
      <c r="P40" s="150"/>
      <c r="Q40" s="151"/>
      <c r="R40" s="137"/>
    </row>
    <row r="41" spans="1:18" ht="12.75">
      <c r="A41" s="149"/>
      <c r="B41" s="148"/>
      <c r="C41" s="127" t="e">
        <f>VLOOKUP(B41,'пр.взв'!B7:E66,2,FALSE)</f>
        <v>#N/A</v>
      </c>
      <c r="D41" s="129" t="e">
        <f>VLOOKUP(B41,'пр.взв'!B3:F101,3,FALSE)</f>
        <v>#N/A</v>
      </c>
      <c r="E41" s="129" t="e">
        <f>VLOOKUP(B41,'пр.взв'!B4:G101,4,FALSE)</f>
        <v>#N/A</v>
      </c>
      <c r="F41" s="143"/>
      <c r="G41" s="143"/>
      <c r="H41" s="145"/>
      <c r="I41" s="147"/>
      <c r="K41" s="148"/>
      <c r="L41" s="127" t="e">
        <f>VLOOKUP(K41,'пр.взв'!B7:E66,2,FALSE)</f>
        <v>#N/A</v>
      </c>
      <c r="M41" s="127" t="e">
        <f>VLOOKUP(K41,'пр.взв'!B4:G102,3,FALSE)</f>
        <v>#N/A</v>
      </c>
      <c r="N41" s="127" t="e">
        <f>VLOOKUP(K41,'пр.взв'!B4:G102,4,FALSE)</f>
        <v>#N/A</v>
      </c>
      <c r="O41" s="143"/>
      <c r="P41" s="143"/>
      <c r="Q41" s="145"/>
      <c r="R41" s="147"/>
    </row>
    <row r="42" spans="1:18" ht="12.75">
      <c r="A42" s="149"/>
      <c r="B42" s="138"/>
      <c r="C42" s="128"/>
      <c r="D42" s="130"/>
      <c r="E42" s="130"/>
      <c r="F42" s="144"/>
      <c r="G42" s="144"/>
      <c r="H42" s="146"/>
      <c r="I42" s="136"/>
      <c r="K42" s="138"/>
      <c r="L42" s="128"/>
      <c r="M42" s="128"/>
      <c r="N42" s="128"/>
      <c r="O42" s="144"/>
      <c r="P42" s="144"/>
      <c r="Q42" s="146"/>
      <c r="R42" s="136"/>
    </row>
    <row r="43" spans="1:18" ht="12.75">
      <c r="A43" s="149"/>
      <c r="B43" s="138"/>
      <c r="C43" s="140" t="e">
        <f>VLOOKUP(B43,'пр.взв'!B7:E66,2,FALSE)</f>
        <v>#N/A</v>
      </c>
      <c r="D43" s="130" t="e">
        <f>VLOOKUP(B43,'пр.взв'!B3:G102,3,FALSE)</f>
        <v>#N/A</v>
      </c>
      <c r="E43" s="130" t="e">
        <f>VLOOKUP(B43,'пр.взв'!B4:G102,4,FALSE)</f>
        <v>#N/A</v>
      </c>
      <c r="F43" s="144"/>
      <c r="G43" s="144"/>
      <c r="H43" s="146"/>
      <c r="I43" s="136"/>
      <c r="K43" s="138"/>
      <c r="L43" s="140" t="e">
        <f>VLOOKUP(K43,'пр.взв'!B7:F66,2,FALSE)</f>
        <v>#N/A</v>
      </c>
      <c r="M43" s="140" t="e">
        <f>VLOOKUP(K43,'пр.взв'!B4:G104,3,FALSE)</f>
        <v>#N/A</v>
      </c>
      <c r="N43" s="140" t="e">
        <f>VLOOKUP(K43,'пр.взв'!B4:G104,4,FALSE)</f>
        <v>#N/A</v>
      </c>
      <c r="O43" s="144"/>
      <c r="P43" s="144"/>
      <c r="Q43" s="146"/>
      <c r="R43" s="136"/>
    </row>
    <row r="44" spans="1:18" ht="13.5" thickBot="1">
      <c r="A44" s="149"/>
      <c r="B44" s="139"/>
      <c r="C44" s="141"/>
      <c r="D44" s="142"/>
      <c r="E44" s="142"/>
      <c r="F44" s="150"/>
      <c r="G44" s="150"/>
      <c r="H44" s="151"/>
      <c r="I44" s="137"/>
      <c r="K44" s="139"/>
      <c r="L44" s="128"/>
      <c r="M44" s="128"/>
      <c r="N44" s="128"/>
      <c r="O44" s="150"/>
      <c r="P44" s="150"/>
      <c r="Q44" s="151"/>
      <c r="R44" s="137"/>
    </row>
    <row r="45" spans="1:18" ht="12.75">
      <c r="A45" s="149"/>
      <c r="B45" s="148"/>
      <c r="C45" s="127" t="e">
        <f>VLOOKUP(B45,'пр.взв'!B7:E66,2,FALSE)</f>
        <v>#N/A</v>
      </c>
      <c r="D45" s="129" t="e">
        <f>VLOOKUP(B45,'пр.взв'!B7:F105,3,FALSE)</f>
        <v>#N/A</v>
      </c>
      <c r="E45" s="129" t="e">
        <f>VLOOKUP(B45,'пр.взв'!B4:G105,4,FALSE)</f>
        <v>#N/A</v>
      </c>
      <c r="F45" s="143"/>
      <c r="G45" s="143"/>
      <c r="H45" s="145"/>
      <c r="I45" s="147"/>
      <c r="K45" s="148"/>
      <c r="L45" s="127" t="e">
        <f>VLOOKUP(K45,'пр.взв'!B7:E66,2,FALSE)</f>
        <v>#N/A</v>
      </c>
      <c r="M45" s="127" t="e">
        <f>VLOOKUP(K45,'пр.взв'!B4:G106,3,FALSE)</f>
        <v>#N/A</v>
      </c>
      <c r="N45" s="127" t="e">
        <f>VLOOKUP(K45,'пр.взв'!B4:G106,4,FALSE)</f>
        <v>#N/A</v>
      </c>
      <c r="O45" s="143"/>
      <c r="P45" s="143"/>
      <c r="Q45" s="145"/>
      <c r="R45" s="147"/>
    </row>
    <row r="46" spans="1:18" ht="12.75">
      <c r="A46" s="149"/>
      <c r="B46" s="138"/>
      <c r="C46" s="128"/>
      <c r="D46" s="130"/>
      <c r="E46" s="130"/>
      <c r="F46" s="144"/>
      <c r="G46" s="144"/>
      <c r="H46" s="146"/>
      <c r="I46" s="136"/>
      <c r="K46" s="138"/>
      <c r="L46" s="128"/>
      <c r="M46" s="128"/>
      <c r="N46" s="128"/>
      <c r="O46" s="144"/>
      <c r="P46" s="144"/>
      <c r="Q46" s="146"/>
      <c r="R46" s="136"/>
    </row>
    <row r="47" spans="1:18" ht="12.75">
      <c r="A47" s="149"/>
      <c r="B47" s="138"/>
      <c r="C47" s="140" t="e">
        <f>VLOOKUP(B47,'пр.взв'!B7:E66,2,FALSE)</f>
        <v>#N/A</v>
      </c>
      <c r="D47" s="130" t="e">
        <f>VLOOKUP(B47,'пр.взв'!B7:G106,3,FALSE)</f>
        <v>#N/A</v>
      </c>
      <c r="E47" s="130" t="e">
        <f>VLOOKUP(B47,'пр.взв'!B4:G106,4,FALSE)</f>
        <v>#N/A</v>
      </c>
      <c r="F47" s="144"/>
      <c r="G47" s="144"/>
      <c r="H47" s="146"/>
      <c r="I47" s="136"/>
      <c r="K47" s="138"/>
      <c r="L47" s="140" t="e">
        <f>VLOOKUP(K47,'пр.взв'!B7:E66,2,FALSE)</f>
        <v>#N/A</v>
      </c>
      <c r="M47" s="140" t="e">
        <f>VLOOKUP(K47,'пр.взв'!B4:G108,3,FALSE)</f>
        <v>#N/A</v>
      </c>
      <c r="N47" s="140" t="e">
        <f>VLOOKUP(K47,'пр.взв'!B4:G108,4,FALSE)</f>
        <v>#N/A</v>
      </c>
      <c r="O47" s="144"/>
      <c r="P47" s="144"/>
      <c r="Q47" s="146"/>
      <c r="R47" s="136"/>
    </row>
    <row r="48" spans="1:18" ht="13.5" thickBot="1">
      <c r="A48" s="149"/>
      <c r="B48" s="139"/>
      <c r="C48" s="141"/>
      <c r="D48" s="142"/>
      <c r="E48" s="142"/>
      <c r="F48" s="150"/>
      <c r="G48" s="150"/>
      <c r="H48" s="151"/>
      <c r="I48" s="137"/>
      <c r="K48" s="139"/>
      <c r="L48" s="128"/>
      <c r="M48" s="128"/>
      <c r="N48" s="128"/>
      <c r="O48" s="150"/>
      <c r="P48" s="150"/>
      <c r="Q48" s="151"/>
      <c r="R48" s="137"/>
    </row>
    <row r="49" spans="1:18" ht="12.75">
      <c r="A49" s="149"/>
      <c r="B49" s="148"/>
      <c r="C49" s="127" t="e">
        <f>VLOOKUP(B49,'пр.взв'!B3:E66,2,FALSE)</f>
        <v>#N/A</v>
      </c>
      <c r="D49" s="129" t="e">
        <f>VLOOKUP(B49,'пр.взв'!B5:F109,3,FALSE)</f>
        <v>#N/A</v>
      </c>
      <c r="E49" s="129" t="e">
        <f>VLOOKUP(B49,'пр.взв'!B4:G109,4,FALSE)</f>
        <v>#N/A</v>
      </c>
      <c r="F49" s="143"/>
      <c r="G49" s="143"/>
      <c r="H49" s="145"/>
      <c r="I49" s="147"/>
      <c r="K49" s="148"/>
      <c r="L49" s="127" t="e">
        <f>VLOOKUP(K49,'пр.взв'!B7:E66,2,FALSE)</f>
        <v>#N/A</v>
      </c>
      <c r="M49" s="127" t="e">
        <f>VLOOKUP(K49,'пр.взв'!B5:G110,3,FALSE)</f>
        <v>#N/A</v>
      </c>
      <c r="N49" s="127" t="e">
        <f>VLOOKUP(K49,'пр.взв'!B5:G110,4,FALSE)</f>
        <v>#N/A</v>
      </c>
      <c r="O49" s="143"/>
      <c r="P49" s="143"/>
      <c r="Q49" s="145"/>
      <c r="R49" s="147"/>
    </row>
    <row r="50" spans="1:18" ht="12.75">
      <c r="A50" s="149"/>
      <c r="B50" s="138"/>
      <c r="C50" s="128"/>
      <c r="D50" s="130"/>
      <c r="E50" s="130"/>
      <c r="F50" s="144"/>
      <c r="G50" s="144"/>
      <c r="H50" s="146"/>
      <c r="I50" s="136"/>
      <c r="K50" s="138"/>
      <c r="L50" s="128"/>
      <c r="M50" s="128"/>
      <c r="N50" s="128"/>
      <c r="O50" s="144"/>
      <c r="P50" s="144"/>
      <c r="Q50" s="146"/>
      <c r="R50" s="136"/>
    </row>
    <row r="51" spans="1:18" ht="12.75">
      <c r="A51" s="149"/>
      <c r="B51" s="138"/>
      <c r="C51" s="140" t="e">
        <f>VLOOKUP(B51,'пр.взв'!B7:E66,2,FALSE)</f>
        <v>#N/A</v>
      </c>
      <c r="D51" s="130" t="e">
        <f>VLOOKUP(B51,'пр.взв'!B5:G110,3,FALSE)</f>
        <v>#N/A</v>
      </c>
      <c r="E51" s="130" t="e">
        <f>VLOOKUP(B51,'пр.взв'!B5:G110,4,FALSE)</f>
        <v>#N/A</v>
      </c>
      <c r="F51" s="144"/>
      <c r="G51" s="144"/>
      <c r="H51" s="146"/>
      <c r="I51" s="136"/>
      <c r="K51" s="138"/>
      <c r="L51" s="140" t="e">
        <f>VLOOKUP(K51,'пр.взв'!B7:E66,2,FALSE)</f>
        <v>#N/A</v>
      </c>
      <c r="M51" s="140" t="e">
        <f>VLOOKUP(K51,'пр.взв'!B5:G112,3,FALSE)</f>
        <v>#N/A</v>
      </c>
      <c r="N51" s="140" t="e">
        <f>VLOOKUP(K51,'пр.взв'!B5:G112,4,FALSE)</f>
        <v>#N/A</v>
      </c>
      <c r="O51" s="144"/>
      <c r="P51" s="144"/>
      <c r="Q51" s="146"/>
      <c r="R51" s="136"/>
    </row>
    <row r="52" spans="1:18" ht="13.5" thickBot="1">
      <c r="A52" s="149"/>
      <c r="B52" s="139"/>
      <c r="C52" s="141"/>
      <c r="D52" s="142"/>
      <c r="E52" s="142"/>
      <c r="F52" s="150"/>
      <c r="G52" s="150"/>
      <c r="H52" s="151"/>
      <c r="I52" s="137"/>
      <c r="K52" s="139"/>
      <c r="L52" s="128"/>
      <c r="M52" s="128"/>
      <c r="N52" s="128"/>
      <c r="O52" s="150"/>
      <c r="P52" s="150"/>
      <c r="Q52" s="151"/>
      <c r="R52" s="137"/>
    </row>
    <row r="53" spans="1:18" ht="12.75">
      <c r="A53" s="149"/>
      <c r="B53" s="148"/>
      <c r="C53" s="127" t="e">
        <f>VLOOKUP(B53,'пр.взв'!B7:E66,2,FALSE)</f>
        <v>#N/A</v>
      </c>
      <c r="D53" s="129" t="e">
        <f>VLOOKUP(B53,'пр.взв'!B5:F113,3,FALSE)</f>
        <v>#N/A</v>
      </c>
      <c r="E53" s="129" t="e">
        <f>VLOOKUP(B53,'пр.взв'!B5:G113,4,FALSE)</f>
        <v>#N/A</v>
      </c>
      <c r="F53" s="143"/>
      <c r="G53" s="143"/>
      <c r="H53" s="145"/>
      <c r="I53" s="147"/>
      <c r="K53" s="148"/>
      <c r="L53" s="127" t="e">
        <f>VLOOKUP(K53,'пр.взв'!B7:E66,2,FALSE)</f>
        <v>#N/A</v>
      </c>
      <c r="M53" s="127" t="e">
        <f>VLOOKUP(K53,'пр.взв'!B5:G114,3,FALSE)</f>
        <v>#N/A</v>
      </c>
      <c r="N53" s="127" t="e">
        <f>VLOOKUP(K53,'пр.взв'!B5:G114,4,FALSE)</f>
        <v>#N/A</v>
      </c>
      <c r="O53" s="143"/>
      <c r="P53" s="143"/>
      <c r="Q53" s="145"/>
      <c r="R53" s="147"/>
    </row>
    <row r="54" spans="1:18" ht="12.75">
      <c r="A54" s="149"/>
      <c r="B54" s="138"/>
      <c r="C54" s="128"/>
      <c r="D54" s="130"/>
      <c r="E54" s="130"/>
      <c r="F54" s="144"/>
      <c r="G54" s="144"/>
      <c r="H54" s="146"/>
      <c r="I54" s="136"/>
      <c r="K54" s="138"/>
      <c r="L54" s="128"/>
      <c r="M54" s="128"/>
      <c r="N54" s="128"/>
      <c r="O54" s="144"/>
      <c r="P54" s="144"/>
      <c r="Q54" s="146"/>
      <c r="R54" s="136"/>
    </row>
    <row r="55" spans="1:18" ht="12.75">
      <c r="A55" s="149"/>
      <c r="B55" s="138"/>
      <c r="C55" s="140" t="e">
        <f>VLOOKUP(B55,'пр.взв'!B7:E66,2,FALSE)</f>
        <v>#N/A</v>
      </c>
      <c r="D55" s="130" t="e">
        <f>VLOOKUP(B55,'пр.взв'!B5:G114,3,FALSE)</f>
        <v>#N/A</v>
      </c>
      <c r="E55" s="130" t="e">
        <f>VLOOKUP(B55,'пр.взв'!B5:G114,4,FALSE)</f>
        <v>#N/A</v>
      </c>
      <c r="F55" s="144"/>
      <c r="G55" s="144"/>
      <c r="H55" s="146"/>
      <c r="I55" s="136"/>
      <c r="K55" s="138"/>
      <c r="L55" s="140" t="e">
        <f>VLOOKUP(K55,'пр.взв'!B7:E66,2,FALSE)</f>
        <v>#N/A</v>
      </c>
      <c r="M55" s="140" t="e">
        <f>VLOOKUP(K55,'пр.взв'!B5:G116,3,FALSE)</f>
        <v>#N/A</v>
      </c>
      <c r="N55" s="140" t="e">
        <f>VLOOKUP(K55,'пр.взв'!B5:G116,4,FALSE)</f>
        <v>#N/A</v>
      </c>
      <c r="O55" s="144"/>
      <c r="P55" s="144"/>
      <c r="Q55" s="146"/>
      <c r="R55" s="136"/>
    </row>
    <row r="56" spans="1:18" ht="13.5" thickBot="1">
      <c r="A56" s="149"/>
      <c r="B56" s="139"/>
      <c r="C56" s="141"/>
      <c r="D56" s="142"/>
      <c r="E56" s="142"/>
      <c r="F56" s="150"/>
      <c r="G56" s="150"/>
      <c r="H56" s="151"/>
      <c r="I56" s="137"/>
      <c r="K56" s="139"/>
      <c r="L56" s="128"/>
      <c r="M56" s="128"/>
      <c r="N56" s="128"/>
      <c r="O56" s="150"/>
      <c r="P56" s="150"/>
      <c r="Q56" s="151"/>
      <c r="R56" s="137"/>
    </row>
    <row r="57" spans="1:18" ht="12.75">
      <c r="A57" s="149"/>
      <c r="B57" s="148"/>
      <c r="C57" s="127" t="e">
        <f>VLOOKUP(B57,'пр.взв'!B7:E66,2,FALSE)</f>
        <v>#N/A</v>
      </c>
      <c r="D57" s="129" t="e">
        <f>VLOOKUP(B57,'пр.взв'!B5:F117,3,FALSE)</f>
        <v>#N/A</v>
      </c>
      <c r="E57" s="129" t="e">
        <f>VLOOKUP(B57,'пр.взв'!B5:G117,4,FALSE)</f>
        <v>#N/A</v>
      </c>
      <c r="F57" s="152"/>
      <c r="G57" s="143"/>
      <c r="H57" s="145"/>
      <c r="I57" s="147"/>
      <c r="K57" s="148"/>
      <c r="L57" s="127" t="e">
        <f>VLOOKUP(K57,'пр.взв'!B7:E66,2,FALSE)</f>
        <v>#N/A</v>
      </c>
      <c r="M57" s="127" t="e">
        <f>VLOOKUP(K57,'пр.взв'!B5:G118,3,FALSE)</f>
        <v>#N/A</v>
      </c>
      <c r="N57" s="127" t="e">
        <f>VLOOKUP(K57,'пр.взв'!B5:G118,4,FALSE)</f>
        <v>#N/A</v>
      </c>
      <c r="O57" s="152"/>
      <c r="P57" s="143"/>
      <c r="Q57" s="145"/>
      <c r="R57" s="147"/>
    </row>
    <row r="58" spans="1:18" ht="12.75">
      <c r="A58" s="149"/>
      <c r="B58" s="138"/>
      <c r="C58" s="128"/>
      <c r="D58" s="130"/>
      <c r="E58" s="130"/>
      <c r="F58" s="153"/>
      <c r="G58" s="144"/>
      <c r="H58" s="146"/>
      <c r="I58" s="136"/>
      <c r="K58" s="138"/>
      <c r="L58" s="128"/>
      <c r="M58" s="128"/>
      <c r="N58" s="128"/>
      <c r="O58" s="153"/>
      <c r="P58" s="144"/>
      <c r="Q58" s="146"/>
      <c r="R58" s="136"/>
    </row>
    <row r="59" spans="1:18" ht="12.75">
      <c r="A59" s="149"/>
      <c r="B59" s="138"/>
      <c r="C59" s="140" t="e">
        <f>VLOOKUP(B59,'пр.взв'!B7:E66,2,FALSE)</f>
        <v>#N/A</v>
      </c>
      <c r="D59" s="130" t="e">
        <f>VLOOKUP(B59,'пр.взв'!B5:G118,3,FALSE)</f>
        <v>#N/A</v>
      </c>
      <c r="E59" s="130" t="e">
        <f>VLOOKUP(B59,'пр.взв'!B5:G118,4,FALSE)</f>
        <v>#N/A</v>
      </c>
      <c r="F59" s="153"/>
      <c r="G59" s="144"/>
      <c r="H59" s="146"/>
      <c r="I59" s="136"/>
      <c r="K59" s="138"/>
      <c r="L59" s="140" t="e">
        <f>VLOOKUP(K59,'пр.взв'!B7:E66,2,FALSE)</f>
        <v>#N/A</v>
      </c>
      <c r="M59" s="128" t="e">
        <f>VLOOKUP(K59,'пр.взв'!B5:G120,3,FALSE)</f>
        <v>#N/A</v>
      </c>
      <c r="N59" s="128" t="e">
        <f>VLOOKUP(K59,'пр.взв'!B5:G120,4,FALSE)</f>
        <v>#N/A</v>
      </c>
      <c r="O59" s="153"/>
      <c r="P59" s="144"/>
      <c r="Q59" s="146"/>
      <c r="R59" s="136"/>
    </row>
    <row r="60" spans="1:18" ht="13.5" thickBot="1">
      <c r="A60" s="149"/>
      <c r="B60" s="139"/>
      <c r="C60" s="141"/>
      <c r="D60" s="142"/>
      <c r="E60" s="142"/>
      <c r="F60" s="154"/>
      <c r="G60" s="150"/>
      <c r="H60" s="151"/>
      <c r="I60" s="137"/>
      <c r="K60" s="139"/>
      <c r="L60" s="141"/>
      <c r="M60" s="141"/>
      <c r="N60" s="141"/>
      <c r="O60" s="154"/>
      <c r="P60" s="150"/>
      <c r="Q60" s="151"/>
      <c r="R60" s="13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B47:B48"/>
    <mergeCell ref="C47:C48"/>
    <mergeCell ref="D47:D48"/>
    <mergeCell ref="E47:E48"/>
    <mergeCell ref="B49:B50"/>
    <mergeCell ref="C49:C50"/>
    <mergeCell ref="D49:D50"/>
    <mergeCell ref="E49:E5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C45:C46"/>
    <mergeCell ref="B39:B40"/>
    <mergeCell ref="F33:F34"/>
    <mergeCell ref="G33:G34"/>
    <mergeCell ref="H33:H34"/>
    <mergeCell ref="I33:I34"/>
    <mergeCell ref="H37:H38"/>
    <mergeCell ref="I37:I38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I45:I46"/>
    <mergeCell ref="F35:F36"/>
    <mergeCell ref="G35:G36"/>
    <mergeCell ref="H35:H36"/>
    <mergeCell ref="I35:I36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H27:H28"/>
    <mergeCell ref="C39:C40"/>
    <mergeCell ref="H29:H30"/>
    <mergeCell ref="E33:E34"/>
    <mergeCell ref="F41:F42"/>
    <mergeCell ref="E29:E30"/>
    <mergeCell ref="I27:I28"/>
    <mergeCell ref="B27:B28"/>
    <mergeCell ref="C27:C28"/>
    <mergeCell ref="D27:D28"/>
    <mergeCell ref="E27:E28"/>
    <mergeCell ref="F27:F28"/>
    <mergeCell ref="G27:G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A37:A38"/>
    <mergeCell ref="E31:E32"/>
    <mergeCell ref="F31:F32"/>
    <mergeCell ref="B31:B32"/>
    <mergeCell ref="C31:C32"/>
    <mergeCell ref="B33:B34"/>
    <mergeCell ref="C33:C34"/>
    <mergeCell ref="E37:E38"/>
    <mergeCell ref="H21:H22"/>
    <mergeCell ref="F21:F22"/>
    <mergeCell ref="G21:G22"/>
    <mergeCell ref="B23:B24"/>
    <mergeCell ref="C23:C24"/>
    <mergeCell ref="G23:G24"/>
    <mergeCell ref="H23:H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8"/>
  <sheetViews>
    <sheetView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K21" sqref="AK2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140625" style="0" customWidth="1"/>
    <col min="7" max="7" width="2.57421875" style="0" customWidth="1"/>
    <col min="8" max="8" width="3.28125" style="0" customWidth="1"/>
    <col min="9" max="9" width="2.57421875" style="0" customWidth="1"/>
    <col min="10" max="10" width="3.00390625" style="0" customWidth="1"/>
    <col min="11" max="11" width="2.7109375" style="0" customWidth="1"/>
    <col min="12" max="12" width="3.28125" style="0" customWidth="1"/>
    <col min="13" max="17" width="2.57421875" style="0" customWidth="1"/>
    <col min="18" max="18" width="3.140625" style="0" customWidth="1"/>
    <col min="19" max="22" width="2.57421875" style="0" customWidth="1"/>
    <col min="23" max="23" width="0.85546875" style="0" customWidth="1"/>
    <col min="24" max="24" width="2.57421875" style="0" customWidth="1"/>
    <col min="25" max="25" width="0.13671875" style="0" customWidth="1"/>
    <col min="26" max="26" width="3.7109375" style="0" customWidth="1"/>
    <col min="27" max="27" width="3.421875" style="0" customWidth="1"/>
    <col min="28" max="28" width="4.7109375" style="0" customWidth="1"/>
    <col min="29" max="33" width="3.7109375" style="0" customWidth="1"/>
  </cols>
  <sheetData>
    <row r="1" spans="1:28" ht="21" thickBot="1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ht="30" customHeight="1" thickBot="1">
      <c r="A2" s="19"/>
      <c r="B2" s="195" t="s">
        <v>58</v>
      </c>
      <c r="C2" s="196"/>
      <c r="D2" s="196"/>
      <c r="E2" s="196"/>
      <c r="F2" s="196"/>
      <c r="G2" s="196"/>
      <c r="H2" s="196"/>
      <c r="I2" s="196"/>
      <c r="J2" s="196"/>
      <c r="K2" s="180" t="str">
        <f>HYPERLINK('[1]реквизиты'!$A$2)</f>
        <v>Всероссийский турнир посвященный ветеранам боевых действий, имени А Сибирева по борьбе самбо</v>
      </c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2"/>
    </row>
    <row r="3" spans="1:30" ht="20.25" customHeight="1" thickBot="1">
      <c r="A3" s="20"/>
      <c r="B3" s="168" t="str">
        <f>HYPERLINK('[1]реквизиты'!$A$3)</f>
        <v>27-29 сентября 2013г. г. Челябинск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70"/>
      <c r="X3" s="165" t="str">
        <f>HYPERLINK('пр.взв'!D4)</f>
        <v>В.к.     62   кг.</v>
      </c>
      <c r="Y3" s="166"/>
      <c r="Z3" s="166"/>
      <c r="AA3" s="166"/>
      <c r="AB3" s="167"/>
      <c r="AC3" s="16"/>
      <c r="AD3" s="16"/>
    </row>
    <row r="4" spans="1:34" ht="14.25" customHeight="1" thickBot="1">
      <c r="A4" s="228"/>
      <c r="B4" s="213" t="s">
        <v>5</v>
      </c>
      <c r="C4" s="215" t="s">
        <v>2</v>
      </c>
      <c r="D4" s="197" t="s">
        <v>3</v>
      </c>
      <c r="E4" s="199" t="s">
        <v>59</v>
      </c>
      <c r="F4" s="202" t="s">
        <v>6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4"/>
      <c r="Y4" s="205"/>
      <c r="Z4" s="183" t="s">
        <v>7</v>
      </c>
      <c r="AA4" s="185" t="s">
        <v>62</v>
      </c>
      <c r="AB4" s="224" t="s">
        <v>22</v>
      </c>
      <c r="AC4" s="16"/>
      <c r="AD4" s="16"/>
      <c r="AH4" s="21"/>
    </row>
    <row r="5" spans="1:33" ht="15" customHeight="1" thickBot="1">
      <c r="A5" s="228"/>
      <c r="B5" s="214"/>
      <c r="C5" s="216"/>
      <c r="D5" s="198"/>
      <c r="E5" s="200"/>
      <c r="F5" s="193">
        <v>1</v>
      </c>
      <c r="G5" s="201"/>
      <c r="H5" s="193">
        <v>2</v>
      </c>
      <c r="I5" s="194"/>
      <c r="J5" s="206">
        <v>3</v>
      </c>
      <c r="K5" s="201"/>
      <c r="L5" s="193">
        <v>4</v>
      </c>
      <c r="M5" s="194"/>
      <c r="N5" s="206">
        <v>5</v>
      </c>
      <c r="O5" s="201"/>
      <c r="P5" s="193">
        <v>6</v>
      </c>
      <c r="Q5" s="194"/>
      <c r="R5" s="206">
        <v>7</v>
      </c>
      <c r="S5" s="201"/>
      <c r="T5" s="193">
        <v>8</v>
      </c>
      <c r="U5" s="194"/>
      <c r="V5" s="193">
        <v>9</v>
      </c>
      <c r="W5" s="194"/>
      <c r="X5" s="193">
        <v>10</v>
      </c>
      <c r="Y5" s="194"/>
      <c r="Z5" s="184"/>
      <c r="AA5" s="186"/>
      <c r="AB5" s="225"/>
      <c r="AC5" s="32"/>
      <c r="AD5" s="32"/>
      <c r="AE5" s="23"/>
      <c r="AF5" s="23"/>
      <c r="AG5" s="3"/>
    </row>
    <row r="6" spans="1:34" ht="10.5" customHeight="1">
      <c r="A6" s="226"/>
      <c r="B6" s="220">
        <v>1</v>
      </c>
      <c r="C6" s="222" t="str">
        <f>VLOOKUP(B6,'пр.взв'!B7:E30,2,FALSE)</f>
        <v>Сорокин иван Сергеевич</v>
      </c>
      <c r="D6" s="158" t="str">
        <f>VLOOKUP(B6,'пр.взв'!B7:F66,3,FALSE)</f>
        <v>03.02.1983 мс</v>
      </c>
      <c r="E6" s="158" t="str">
        <f>VLOOKUP(B6,'пр.взв'!B7:G66,4,FALSE)</f>
        <v>Челябинская область</v>
      </c>
      <c r="F6" s="207">
        <v>2</v>
      </c>
      <c r="G6" s="52">
        <v>1</v>
      </c>
      <c r="H6" s="192">
        <v>3</v>
      </c>
      <c r="I6" s="52">
        <v>3</v>
      </c>
      <c r="J6" s="192">
        <v>5</v>
      </c>
      <c r="K6" s="304" t="s">
        <v>156</v>
      </c>
      <c r="L6" s="192" t="s">
        <v>151</v>
      </c>
      <c r="M6" s="52"/>
      <c r="N6" s="192" t="s">
        <v>151</v>
      </c>
      <c r="O6" s="52"/>
      <c r="P6" s="192" t="s">
        <v>151</v>
      </c>
      <c r="Q6" s="52"/>
      <c r="R6" s="192" t="s">
        <v>151</v>
      </c>
      <c r="S6" s="52"/>
      <c r="T6" s="192" t="s">
        <v>151</v>
      </c>
      <c r="U6" s="52"/>
      <c r="V6" s="192" t="s">
        <v>151</v>
      </c>
      <c r="W6" s="52"/>
      <c r="X6" s="192" t="s">
        <v>151</v>
      </c>
      <c r="Y6" s="52"/>
      <c r="Z6" s="177">
        <v>3</v>
      </c>
      <c r="AA6" s="187">
        <f>SUM(G6+I6+K6+M6+O6+Q6+S6+U6+W6+Y6)</f>
        <v>6.5</v>
      </c>
      <c r="AB6" s="299" t="s">
        <v>16</v>
      </c>
      <c r="AC6" s="30"/>
      <c r="AD6" s="30"/>
      <c r="AE6" s="30"/>
      <c r="AF6" s="30"/>
      <c r="AG6" s="30"/>
      <c r="AH6" s="30"/>
    </row>
    <row r="7" spans="1:34" ht="20.25" customHeight="1" thickBot="1">
      <c r="A7" s="227"/>
      <c r="B7" s="221"/>
      <c r="C7" s="223"/>
      <c r="D7" s="217"/>
      <c r="E7" s="217"/>
      <c r="F7" s="208"/>
      <c r="G7" s="18"/>
      <c r="H7" s="192"/>
      <c r="I7" s="18"/>
      <c r="J7" s="192"/>
      <c r="K7" s="18"/>
      <c r="L7" s="192"/>
      <c r="M7" s="18"/>
      <c r="N7" s="192"/>
      <c r="O7" s="18"/>
      <c r="P7" s="192"/>
      <c r="Q7" s="18"/>
      <c r="R7" s="192"/>
      <c r="S7" s="18"/>
      <c r="T7" s="192"/>
      <c r="U7" s="18"/>
      <c r="V7" s="192"/>
      <c r="W7" s="18"/>
      <c r="X7" s="192"/>
      <c r="Y7" s="18"/>
      <c r="Z7" s="178"/>
      <c r="AA7" s="188"/>
      <c r="AB7" s="300"/>
      <c r="AC7" s="30"/>
      <c r="AD7" s="30"/>
      <c r="AE7" s="30"/>
      <c r="AF7" s="30"/>
      <c r="AG7" s="30"/>
      <c r="AH7" s="30"/>
    </row>
    <row r="8" spans="1:34" ht="10.5" customHeight="1" thickTop="1">
      <c r="A8" s="226"/>
      <c r="B8" s="233">
        <v>2</v>
      </c>
      <c r="C8" s="230" t="str">
        <f>VLOOKUP(B8,'пр.взв'!B9:E32,2,FALSE)</f>
        <v>Батыргареев Эмиль Винирович</v>
      </c>
      <c r="D8" s="218" t="str">
        <f>VLOOKUP(B8,'пр.взв'!B9:F68,3,FALSE)</f>
        <v>29.12.1993 кмс</v>
      </c>
      <c r="E8" s="218" t="str">
        <f>VLOOKUP(B8,'пр.взв'!B9:G68,4,FALSE)</f>
        <v>Челябинская область</v>
      </c>
      <c r="F8" s="209">
        <v>1</v>
      </c>
      <c r="G8" s="79">
        <v>3</v>
      </c>
      <c r="H8" s="190">
        <v>4</v>
      </c>
      <c r="I8" s="79">
        <v>0</v>
      </c>
      <c r="J8" s="190">
        <v>3</v>
      </c>
      <c r="K8" s="79">
        <v>4</v>
      </c>
      <c r="L8" s="190" t="s">
        <v>151</v>
      </c>
      <c r="M8" s="79"/>
      <c r="N8" s="190" t="s">
        <v>151</v>
      </c>
      <c r="O8" s="79"/>
      <c r="P8" s="190" t="s">
        <v>151</v>
      </c>
      <c r="Q8" s="79"/>
      <c r="R8" s="190" t="s">
        <v>151</v>
      </c>
      <c r="S8" s="79"/>
      <c r="T8" s="190" t="s">
        <v>151</v>
      </c>
      <c r="U8" s="80"/>
      <c r="V8" s="190" t="s">
        <v>151</v>
      </c>
      <c r="W8" s="80"/>
      <c r="X8" s="190" t="s">
        <v>151</v>
      </c>
      <c r="Y8" s="80"/>
      <c r="Z8" s="177">
        <v>3</v>
      </c>
      <c r="AA8" s="187">
        <f>SUM(G8+I8+K8+M8+O8+Q8+S8+U8+W8+Y8)</f>
        <v>7</v>
      </c>
      <c r="AB8" s="299" t="s">
        <v>17</v>
      </c>
      <c r="AC8" s="30"/>
      <c r="AD8" s="30"/>
      <c r="AE8" s="30"/>
      <c r="AF8" s="30"/>
      <c r="AG8" s="30"/>
      <c r="AH8" s="30"/>
    </row>
    <row r="9" spans="1:34" ht="19.5" customHeight="1" thickBot="1">
      <c r="A9" s="232"/>
      <c r="B9" s="234"/>
      <c r="C9" s="231"/>
      <c r="D9" s="219"/>
      <c r="E9" s="219"/>
      <c r="F9" s="208"/>
      <c r="G9" s="81"/>
      <c r="H9" s="191"/>
      <c r="I9" s="81"/>
      <c r="J9" s="191"/>
      <c r="K9" s="81"/>
      <c r="L9" s="191"/>
      <c r="M9" s="81"/>
      <c r="N9" s="191"/>
      <c r="O9" s="81"/>
      <c r="P9" s="191"/>
      <c r="Q9" s="81"/>
      <c r="R9" s="191"/>
      <c r="S9" s="81"/>
      <c r="T9" s="191"/>
      <c r="U9" s="82"/>
      <c r="V9" s="191"/>
      <c r="W9" s="82"/>
      <c r="X9" s="191"/>
      <c r="Y9" s="82"/>
      <c r="Z9" s="178"/>
      <c r="AA9" s="188"/>
      <c r="AB9" s="300"/>
      <c r="AC9" s="30"/>
      <c r="AD9" s="30"/>
      <c r="AE9" s="30"/>
      <c r="AF9" s="30"/>
      <c r="AG9" s="30"/>
      <c r="AH9" s="30"/>
    </row>
    <row r="10" spans="1:34" ht="10.5" customHeight="1" thickTop="1">
      <c r="A10" s="17"/>
      <c r="B10" s="229">
        <v>3</v>
      </c>
      <c r="C10" s="230" t="str">
        <f>VLOOKUP(B10,'пр.взв'!B11:E34,2,FALSE)</f>
        <v>Семенов Владислав Михайлович</v>
      </c>
      <c r="D10" s="171" t="str">
        <f>VLOOKUP(B10,'пр.взв'!B11:F70,3,FALSE)</f>
        <v>18.07.1995 кмс</v>
      </c>
      <c r="E10" s="171" t="str">
        <f>VLOOKUP(B10,'пр.взв'!B11:G70,4,FALSE)</f>
        <v>ХМАО</v>
      </c>
      <c r="F10" s="173">
        <v>4</v>
      </c>
      <c r="G10" s="83">
        <v>0</v>
      </c>
      <c r="H10" s="175">
        <v>1</v>
      </c>
      <c r="I10" s="83">
        <v>2</v>
      </c>
      <c r="J10" s="175">
        <v>2</v>
      </c>
      <c r="K10" s="83">
        <v>0</v>
      </c>
      <c r="L10" s="175">
        <v>6</v>
      </c>
      <c r="M10" s="83">
        <v>1</v>
      </c>
      <c r="N10" s="175">
        <v>5</v>
      </c>
      <c r="O10" s="83">
        <v>4</v>
      </c>
      <c r="P10" s="175" t="s">
        <v>157</v>
      </c>
      <c r="Q10" s="83"/>
      <c r="R10" s="175">
        <v>10</v>
      </c>
      <c r="S10" s="83">
        <v>4</v>
      </c>
      <c r="T10" s="175"/>
      <c r="U10" s="84"/>
      <c r="V10" s="175"/>
      <c r="W10" s="84"/>
      <c r="X10" s="175"/>
      <c r="Y10" s="84"/>
      <c r="Z10" s="177"/>
      <c r="AA10" s="187">
        <f>SUM(G10+I10+K10+M10+O10+Q10+S10+U10+W10+Y10)</f>
        <v>11</v>
      </c>
      <c r="AB10" s="299" t="s">
        <v>12</v>
      </c>
      <c r="AC10" s="30"/>
      <c r="AD10" s="30"/>
      <c r="AE10" s="30"/>
      <c r="AF10" s="30"/>
      <c r="AG10" s="30"/>
      <c r="AH10" s="30"/>
    </row>
    <row r="11" spans="1:34" ht="18" customHeight="1" thickBot="1">
      <c r="A11" s="17"/>
      <c r="B11" s="221"/>
      <c r="C11" s="231"/>
      <c r="D11" s="172"/>
      <c r="E11" s="172"/>
      <c r="F11" s="174"/>
      <c r="G11" s="81" t="s">
        <v>148</v>
      </c>
      <c r="H11" s="176"/>
      <c r="I11" s="81"/>
      <c r="J11" s="176"/>
      <c r="K11" s="81" t="s">
        <v>154</v>
      </c>
      <c r="L11" s="176"/>
      <c r="M11" s="81"/>
      <c r="N11" s="176"/>
      <c r="O11" s="81"/>
      <c r="P11" s="176"/>
      <c r="Q11" s="81"/>
      <c r="R11" s="176"/>
      <c r="S11" s="81" t="s">
        <v>160</v>
      </c>
      <c r="T11" s="176"/>
      <c r="U11" s="82"/>
      <c r="V11" s="176"/>
      <c r="W11" s="82"/>
      <c r="X11" s="176"/>
      <c r="Y11" s="82"/>
      <c r="Z11" s="178"/>
      <c r="AA11" s="188"/>
      <c r="AB11" s="300"/>
      <c r="AC11" s="30"/>
      <c r="AD11" s="30"/>
      <c r="AE11" s="30"/>
      <c r="AF11" s="30"/>
      <c r="AG11" s="30"/>
      <c r="AH11" s="30"/>
    </row>
    <row r="12" spans="1:34" ht="10.5" customHeight="1" thickTop="1">
      <c r="A12" s="17"/>
      <c r="B12" s="233">
        <v>4</v>
      </c>
      <c r="C12" s="230" t="str">
        <f>VLOOKUP(B12,'пр.взв'!B13:E36,2,FALSE)</f>
        <v>Ямансарин Ильгиз Дмович</v>
      </c>
      <c r="D12" s="171" t="str">
        <f>VLOOKUP(B12,'пр.взв'!B13:F72,3,FALSE)</f>
        <v>13.04.1993 кмс</v>
      </c>
      <c r="E12" s="218" t="str">
        <f>VLOOKUP(B12,'пр.взв'!B13:G72,4,FALSE)</f>
        <v>Челябинская область</v>
      </c>
      <c r="F12" s="173">
        <v>3</v>
      </c>
      <c r="G12" s="83">
        <v>4</v>
      </c>
      <c r="H12" s="175">
        <v>2</v>
      </c>
      <c r="I12" s="83">
        <v>4</v>
      </c>
      <c r="J12" s="175" t="s">
        <v>151</v>
      </c>
      <c r="K12" s="83"/>
      <c r="L12" s="175" t="s">
        <v>151</v>
      </c>
      <c r="M12" s="83"/>
      <c r="N12" s="175" t="s">
        <v>151</v>
      </c>
      <c r="O12" s="83"/>
      <c r="P12" s="175" t="s">
        <v>151</v>
      </c>
      <c r="Q12" s="83"/>
      <c r="R12" s="175" t="s">
        <v>151</v>
      </c>
      <c r="S12" s="83"/>
      <c r="T12" s="175" t="s">
        <v>151</v>
      </c>
      <c r="U12" s="84"/>
      <c r="V12" s="175" t="s">
        <v>151</v>
      </c>
      <c r="W12" s="84"/>
      <c r="X12" s="175" t="s">
        <v>151</v>
      </c>
      <c r="Y12" s="84"/>
      <c r="Z12" s="177">
        <v>2</v>
      </c>
      <c r="AA12" s="187">
        <f>SUM(G12+I12+K12+M12+O12+Q12+S12+U12+W12+Y12)</f>
        <v>8</v>
      </c>
      <c r="AB12" s="299" t="s">
        <v>39</v>
      </c>
      <c r="AC12" s="30"/>
      <c r="AD12" s="30"/>
      <c r="AE12" s="30"/>
      <c r="AF12" s="30"/>
      <c r="AG12" s="30"/>
      <c r="AH12" s="30"/>
    </row>
    <row r="13" spans="1:34" ht="18.75" customHeight="1" thickBot="1">
      <c r="A13" s="17"/>
      <c r="B13" s="234"/>
      <c r="C13" s="231"/>
      <c r="D13" s="172"/>
      <c r="E13" s="219"/>
      <c r="F13" s="174"/>
      <c r="G13" s="81"/>
      <c r="H13" s="176"/>
      <c r="I13" s="81" t="s">
        <v>150</v>
      </c>
      <c r="J13" s="176"/>
      <c r="K13" s="81"/>
      <c r="L13" s="176"/>
      <c r="M13" s="81"/>
      <c r="N13" s="176"/>
      <c r="O13" s="81"/>
      <c r="P13" s="176"/>
      <c r="Q13" s="81"/>
      <c r="R13" s="176"/>
      <c r="S13" s="81"/>
      <c r="T13" s="176"/>
      <c r="U13" s="82"/>
      <c r="V13" s="176"/>
      <c r="W13" s="82"/>
      <c r="X13" s="176"/>
      <c r="Y13" s="82"/>
      <c r="Z13" s="178"/>
      <c r="AA13" s="188"/>
      <c r="AB13" s="300"/>
      <c r="AC13" s="30"/>
      <c r="AD13" s="30"/>
      <c r="AE13" s="30"/>
      <c r="AF13" s="30"/>
      <c r="AG13" s="30"/>
      <c r="AH13" s="30"/>
    </row>
    <row r="14" spans="1:34" ht="10.5" customHeight="1" thickTop="1">
      <c r="A14" s="17"/>
      <c r="B14" s="229">
        <v>5</v>
      </c>
      <c r="C14" s="230" t="str">
        <f>VLOOKUP(B14,'пр.взв'!B15:E38,2,FALSE)</f>
        <v>Кудайбергенов Иван Александрович</v>
      </c>
      <c r="D14" s="171" t="str">
        <f>VLOOKUP(B14,'пр.взв'!B15:F74,3,FALSE)</f>
        <v>07.07.1993 кмс</v>
      </c>
      <c r="E14" s="171" t="str">
        <f>VLOOKUP(B14,'пр.взв'!B15:G74,4,FALSE)</f>
        <v>Республика Алтай</v>
      </c>
      <c r="F14" s="173">
        <v>6</v>
      </c>
      <c r="G14" s="83">
        <v>0</v>
      </c>
      <c r="H14" s="175">
        <v>7</v>
      </c>
      <c r="I14" s="83">
        <v>0</v>
      </c>
      <c r="J14" s="175">
        <v>1</v>
      </c>
      <c r="K14" s="83">
        <v>3</v>
      </c>
      <c r="L14" s="175" t="s">
        <v>147</v>
      </c>
      <c r="M14" s="83"/>
      <c r="N14" s="175">
        <v>3</v>
      </c>
      <c r="O14" s="83">
        <v>0</v>
      </c>
      <c r="P14" s="175" t="s">
        <v>158</v>
      </c>
      <c r="Q14" s="83"/>
      <c r="R14" s="175">
        <v>9</v>
      </c>
      <c r="S14" s="83">
        <v>3</v>
      </c>
      <c r="T14" s="175"/>
      <c r="U14" s="84"/>
      <c r="V14" s="175"/>
      <c r="W14" s="84"/>
      <c r="X14" s="175"/>
      <c r="Y14" s="84"/>
      <c r="Z14" s="177"/>
      <c r="AA14" s="187">
        <f>SUM(G14+I14+K14+M14+O14+Q14+S14+U14+W14+Y14)</f>
        <v>6</v>
      </c>
      <c r="AB14" s="299" t="s">
        <v>12</v>
      </c>
      <c r="AC14" s="30"/>
      <c r="AD14" s="30"/>
      <c r="AE14" s="30"/>
      <c r="AF14" s="30"/>
      <c r="AG14" s="30"/>
      <c r="AH14" s="30"/>
    </row>
    <row r="15" spans="1:34" ht="19.5" customHeight="1" thickBot="1">
      <c r="A15" s="17"/>
      <c r="B15" s="221"/>
      <c r="C15" s="231"/>
      <c r="D15" s="172"/>
      <c r="E15" s="172"/>
      <c r="F15" s="174"/>
      <c r="G15" s="81" t="s">
        <v>149</v>
      </c>
      <c r="H15" s="176"/>
      <c r="I15" s="81"/>
      <c r="J15" s="176"/>
      <c r="K15" s="81"/>
      <c r="L15" s="176"/>
      <c r="M15" s="81"/>
      <c r="N15" s="176"/>
      <c r="O15" s="81"/>
      <c r="P15" s="176"/>
      <c r="Q15" s="81"/>
      <c r="R15" s="176"/>
      <c r="S15" s="81" t="s">
        <v>160</v>
      </c>
      <c r="T15" s="176"/>
      <c r="U15" s="82"/>
      <c r="V15" s="176"/>
      <c r="W15" s="82"/>
      <c r="X15" s="176"/>
      <c r="Y15" s="82"/>
      <c r="Z15" s="178"/>
      <c r="AA15" s="188"/>
      <c r="AB15" s="300"/>
      <c r="AC15" s="30"/>
      <c r="AD15" s="30"/>
      <c r="AE15" s="30"/>
      <c r="AF15" s="30"/>
      <c r="AG15" s="30"/>
      <c r="AH15" s="30"/>
    </row>
    <row r="16" spans="1:34" ht="10.5" customHeight="1" thickTop="1">
      <c r="A16" s="17"/>
      <c r="B16" s="233">
        <v>6</v>
      </c>
      <c r="C16" s="230" t="str">
        <f>VLOOKUP(B16,'пр.взв'!B17:E40,2,FALSE)</f>
        <v>Тастимиров Нурлан Таспаевич</v>
      </c>
      <c r="D16" s="171" t="str">
        <f>VLOOKUP(B16,'пр.взв'!B17:F76,3,FALSE)</f>
        <v>12.03.1995 кмс</v>
      </c>
      <c r="E16" s="218" t="str">
        <f>VLOOKUP(B16,'пр.взв'!B17:G76,4,FALSE)</f>
        <v>Курганская область</v>
      </c>
      <c r="F16" s="173">
        <v>5</v>
      </c>
      <c r="G16" s="83">
        <v>4</v>
      </c>
      <c r="H16" s="175" t="s">
        <v>147</v>
      </c>
      <c r="I16" s="83"/>
      <c r="J16" s="175">
        <v>7</v>
      </c>
      <c r="K16" s="83">
        <v>0</v>
      </c>
      <c r="L16" s="175">
        <v>6</v>
      </c>
      <c r="M16" s="83">
        <v>3</v>
      </c>
      <c r="N16" s="175" t="s">
        <v>151</v>
      </c>
      <c r="O16" s="83"/>
      <c r="P16" s="175" t="s">
        <v>151</v>
      </c>
      <c r="Q16" s="83"/>
      <c r="R16" s="175" t="s">
        <v>151</v>
      </c>
      <c r="S16" s="83"/>
      <c r="T16" s="175" t="s">
        <v>151</v>
      </c>
      <c r="U16" s="84"/>
      <c r="V16" s="175" t="s">
        <v>151</v>
      </c>
      <c r="W16" s="84"/>
      <c r="X16" s="175" t="s">
        <v>151</v>
      </c>
      <c r="Y16" s="84"/>
      <c r="Z16" s="177">
        <v>4</v>
      </c>
      <c r="AA16" s="187">
        <f>SUM(G16+I16+K16+M16+O16+Q16+S16+U16+W16+Y16)</f>
        <v>7</v>
      </c>
      <c r="AB16" s="299" t="s">
        <v>15</v>
      </c>
      <c r="AC16" s="30"/>
      <c r="AD16" s="30"/>
      <c r="AE16" s="30"/>
      <c r="AF16" s="30"/>
      <c r="AG16" s="30"/>
      <c r="AH16" s="30"/>
    </row>
    <row r="17" spans="1:34" ht="18" customHeight="1" thickBot="1">
      <c r="A17" s="17"/>
      <c r="B17" s="234"/>
      <c r="C17" s="231"/>
      <c r="D17" s="172"/>
      <c r="E17" s="219"/>
      <c r="F17" s="174"/>
      <c r="G17" s="81"/>
      <c r="H17" s="176"/>
      <c r="I17" s="81"/>
      <c r="J17" s="176"/>
      <c r="K17" s="81" t="s">
        <v>155</v>
      </c>
      <c r="L17" s="176"/>
      <c r="M17" s="81"/>
      <c r="N17" s="176"/>
      <c r="O17" s="81"/>
      <c r="P17" s="176"/>
      <c r="Q17" s="81"/>
      <c r="R17" s="176"/>
      <c r="S17" s="81"/>
      <c r="T17" s="176"/>
      <c r="U17" s="82"/>
      <c r="V17" s="176"/>
      <c r="W17" s="82"/>
      <c r="X17" s="176"/>
      <c r="Y17" s="82"/>
      <c r="Z17" s="178"/>
      <c r="AA17" s="188"/>
      <c r="AB17" s="300"/>
      <c r="AC17" s="30"/>
      <c r="AD17" s="30"/>
      <c r="AE17" s="30"/>
      <c r="AF17" s="30"/>
      <c r="AG17" s="30"/>
      <c r="AH17" s="30"/>
    </row>
    <row r="18" spans="1:34" ht="10.5" customHeight="1" thickTop="1">
      <c r="A18" s="17"/>
      <c r="B18" s="233">
        <v>7</v>
      </c>
      <c r="C18" s="230" t="str">
        <f>VLOOKUP(B18,'пр.взв'!B19:E42,2,FALSE)</f>
        <v>Макажанов Ермек Сабирович</v>
      </c>
      <c r="D18" s="171" t="str">
        <f>VLOOKUP(B18,'пр.взв'!B19:F78,3,FALSE)</f>
        <v>02.07.1994 кмс</v>
      </c>
      <c r="E18" s="171" t="str">
        <f>VLOOKUP(B18,'пр.взв'!B19:G78,4,FALSE)</f>
        <v>Челябинская область</v>
      </c>
      <c r="F18" s="173" t="s">
        <v>147</v>
      </c>
      <c r="G18" s="83"/>
      <c r="H18" s="175">
        <v>5</v>
      </c>
      <c r="I18" s="83">
        <v>4</v>
      </c>
      <c r="J18" s="175">
        <v>6</v>
      </c>
      <c r="K18" s="83">
        <v>4</v>
      </c>
      <c r="L18" s="175" t="s">
        <v>151</v>
      </c>
      <c r="M18" s="83"/>
      <c r="N18" s="175" t="s">
        <v>151</v>
      </c>
      <c r="O18" s="83"/>
      <c r="P18" s="175" t="s">
        <v>151</v>
      </c>
      <c r="Q18" s="83"/>
      <c r="R18" s="175" t="s">
        <v>151</v>
      </c>
      <c r="S18" s="83"/>
      <c r="T18" s="175" t="s">
        <v>151</v>
      </c>
      <c r="U18" s="84"/>
      <c r="V18" s="175" t="s">
        <v>151</v>
      </c>
      <c r="W18" s="84"/>
      <c r="X18" s="175" t="s">
        <v>151</v>
      </c>
      <c r="Y18" s="84"/>
      <c r="Z18" s="177">
        <v>3</v>
      </c>
      <c r="AA18" s="187">
        <f>SUM(G18+I18+K18+M18+O18+Q18+S18+U18+W18+Y18)</f>
        <v>8</v>
      </c>
      <c r="AB18" s="299" t="s">
        <v>18</v>
      </c>
      <c r="AC18" s="30"/>
      <c r="AD18" s="30"/>
      <c r="AE18" s="30"/>
      <c r="AF18" s="30"/>
      <c r="AG18" s="30"/>
      <c r="AH18" s="30"/>
    </row>
    <row r="19" spans="1:34" ht="18" customHeight="1">
      <c r="A19" s="17"/>
      <c r="B19" s="221"/>
      <c r="C19" s="235"/>
      <c r="D19" s="212"/>
      <c r="E19" s="212"/>
      <c r="F19" s="210"/>
      <c r="G19" s="18"/>
      <c r="H19" s="189"/>
      <c r="I19" s="18"/>
      <c r="J19" s="189"/>
      <c r="K19" s="18"/>
      <c r="L19" s="189"/>
      <c r="M19" s="18"/>
      <c r="N19" s="189"/>
      <c r="O19" s="18"/>
      <c r="P19" s="189"/>
      <c r="Q19" s="18"/>
      <c r="R19" s="189"/>
      <c r="S19" s="18"/>
      <c r="T19" s="189"/>
      <c r="U19" s="85"/>
      <c r="V19" s="189"/>
      <c r="W19" s="85"/>
      <c r="X19" s="189"/>
      <c r="Y19" s="85"/>
      <c r="Z19" s="179"/>
      <c r="AA19" s="211"/>
      <c r="AB19" s="301"/>
      <c r="AC19" s="30"/>
      <c r="AD19" s="30"/>
      <c r="AE19" s="30"/>
      <c r="AF19" s="30"/>
      <c r="AG19" s="30"/>
      <c r="AH19" s="30"/>
    </row>
    <row r="20" spans="1:34" ht="10.5" customHeight="1">
      <c r="A20" s="17"/>
      <c r="B20" s="70"/>
      <c r="C20" s="68"/>
      <c r="D20" s="67"/>
      <c r="E20" s="71"/>
      <c r="F20" s="86"/>
      <c r="G20" s="87"/>
      <c r="H20" s="88"/>
      <c r="I20" s="87"/>
      <c r="J20" s="88"/>
      <c r="K20" s="87"/>
      <c r="L20" s="88"/>
      <c r="M20" s="87"/>
      <c r="N20" s="88"/>
      <c r="O20" s="87"/>
      <c r="P20" s="88"/>
      <c r="Q20" s="87"/>
      <c r="R20" s="88"/>
      <c r="S20" s="87"/>
      <c r="T20" s="88"/>
      <c r="U20" s="89"/>
      <c r="V20" s="88"/>
      <c r="W20" s="89"/>
      <c r="X20" s="88"/>
      <c r="Y20" s="89"/>
      <c r="Z20" s="72"/>
      <c r="AA20" s="73"/>
      <c r="AB20" s="302"/>
      <c r="AC20" s="30"/>
      <c r="AD20" s="30"/>
      <c r="AE20" s="30"/>
      <c r="AF20" s="30"/>
      <c r="AG20" s="30"/>
      <c r="AH20" s="30"/>
    </row>
    <row r="21" spans="1:34" ht="18" customHeight="1">
      <c r="A21" s="17"/>
      <c r="B21" s="74"/>
      <c r="C21" s="69"/>
      <c r="D21" s="75"/>
      <c r="E21" s="76"/>
      <c r="F21" s="90"/>
      <c r="G21" s="91"/>
      <c r="H21" s="92"/>
      <c r="I21" s="91"/>
      <c r="J21" s="92"/>
      <c r="K21" s="91"/>
      <c r="L21" s="92"/>
      <c r="M21" s="91"/>
      <c r="N21" s="92"/>
      <c r="O21" s="91"/>
      <c r="P21" s="92"/>
      <c r="Q21" s="91"/>
      <c r="R21" s="92"/>
      <c r="S21" s="91"/>
      <c r="T21" s="92"/>
      <c r="U21" s="93"/>
      <c r="V21" s="92"/>
      <c r="W21" s="93"/>
      <c r="X21" s="92"/>
      <c r="Y21" s="93"/>
      <c r="Z21" s="77"/>
      <c r="AA21" s="78"/>
      <c r="AB21" s="303"/>
      <c r="AC21" s="30"/>
      <c r="AD21" s="30"/>
      <c r="AE21" s="30"/>
      <c r="AF21" s="30"/>
      <c r="AG21" s="30"/>
      <c r="AH21" s="30"/>
    </row>
    <row r="22" spans="1:34" ht="10.5" customHeight="1">
      <c r="A22" s="17"/>
      <c r="B22" s="229">
        <v>8</v>
      </c>
      <c r="C22" s="236" t="str">
        <f>VLOOKUP(B22,'пр.взв'!B21:E44,2,FALSE)</f>
        <v>Абилов Орхан Низами-оглы</v>
      </c>
      <c r="D22" s="212" t="str">
        <f>VLOOKUP(B22,'пр.взв'!B21:F80,3,FALSE)</f>
        <v>02.04.1995 кмс</v>
      </c>
      <c r="E22" s="237" t="str">
        <f>VLOOKUP(B22,'пр.взв'!B21:G80,4,FALSE)</f>
        <v>ХМАО</v>
      </c>
      <c r="F22" s="210">
        <v>9</v>
      </c>
      <c r="G22" s="94">
        <v>3</v>
      </c>
      <c r="H22" s="189">
        <v>10</v>
      </c>
      <c r="I22" s="94">
        <v>3</v>
      </c>
      <c r="J22" s="189" t="s">
        <v>151</v>
      </c>
      <c r="K22" s="94"/>
      <c r="L22" s="189" t="s">
        <v>151</v>
      </c>
      <c r="M22" s="94"/>
      <c r="N22" s="189" t="s">
        <v>151</v>
      </c>
      <c r="O22" s="94"/>
      <c r="P22" s="189" t="s">
        <v>151</v>
      </c>
      <c r="Q22" s="94"/>
      <c r="R22" s="189" t="s">
        <v>151</v>
      </c>
      <c r="S22" s="94"/>
      <c r="T22" s="189" t="s">
        <v>151</v>
      </c>
      <c r="U22" s="95"/>
      <c r="V22" s="189" t="s">
        <v>151</v>
      </c>
      <c r="W22" s="95"/>
      <c r="X22" s="189" t="s">
        <v>151</v>
      </c>
      <c r="Y22" s="95"/>
      <c r="Z22" s="179"/>
      <c r="AA22" s="211">
        <f>SUM(G22+I22+K22+M22+O22+Q22+S22+U22+W22+Y22)</f>
        <v>6</v>
      </c>
      <c r="AB22" s="301" t="s">
        <v>153</v>
      </c>
      <c r="AC22" s="30"/>
      <c r="AD22" s="30"/>
      <c r="AE22" s="30"/>
      <c r="AF22" s="30"/>
      <c r="AG22" s="30"/>
      <c r="AH22" s="30"/>
    </row>
    <row r="23" spans="1:34" ht="17.25" customHeight="1" thickBot="1">
      <c r="A23" s="17"/>
      <c r="B23" s="234"/>
      <c r="C23" s="231"/>
      <c r="D23" s="172"/>
      <c r="E23" s="219"/>
      <c r="F23" s="174"/>
      <c r="G23" s="81"/>
      <c r="H23" s="176"/>
      <c r="I23" s="81"/>
      <c r="J23" s="176"/>
      <c r="K23" s="81"/>
      <c r="L23" s="176"/>
      <c r="M23" s="81"/>
      <c r="N23" s="176"/>
      <c r="O23" s="81"/>
      <c r="P23" s="176"/>
      <c r="Q23" s="81"/>
      <c r="R23" s="176"/>
      <c r="S23" s="81"/>
      <c r="T23" s="176"/>
      <c r="U23" s="82"/>
      <c r="V23" s="176"/>
      <c r="W23" s="82"/>
      <c r="X23" s="176"/>
      <c r="Y23" s="82"/>
      <c r="Z23" s="178"/>
      <c r="AA23" s="188"/>
      <c r="AB23" s="300"/>
      <c r="AC23" s="30"/>
      <c r="AD23" s="30"/>
      <c r="AE23" s="30"/>
      <c r="AF23" s="30"/>
      <c r="AG23" s="30"/>
      <c r="AH23" s="30"/>
    </row>
    <row r="24" spans="1:34" ht="10.5" customHeight="1" thickTop="1">
      <c r="A24" s="17"/>
      <c r="B24" s="233">
        <v>9</v>
      </c>
      <c r="C24" s="230" t="str">
        <f>VLOOKUP(B24,'пр.взв'!B23:E46,2,FALSE)</f>
        <v>Смертин Егор Евгеньевич</v>
      </c>
      <c r="D24" s="171" t="str">
        <f>VLOOKUP(B24,'пр.взв'!B23:F82,3,FALSE)</f>
        <v>26.02.1995 кмс</v>
      </c>
      <c r="E24" s="171" t="str">
        <f>VLOOKUP(B24,'пр.взв'!B23:G82,4,FALSE)</f>
        <v>Свердловская область</v>
      </c>
      <c r="F24" s="173">
        <v>8</v>
      </c>
      <c r="G24" s="83">
        <v>2</v>
      </c>
      <c r="H24" s="175">
        <v>12</v>
      </c>
      <c r="I24" s="83">
        <v>0</v>
      </c>
      <c r="J24" s="175">
        <v>10</v>
      </c>
      <c r="K24" s="83">
        <v>3</v>
      </c>
      <c r="L24" s="175">
        <v>13</v>
      </c>
      <c r="M24" s="83">
        <v>0</v>
      </c>
      <c r="N24" s="175" t="s">
        <v>157</v>
      </c>
      <c r="O24" s="83"/>
      <c r="P24" s="175">
        <v>5</v>
      </c>
      <c r="Q24" s="83">
        <v>2</v>
      </c>
      <c r="R24" s="175">
        <v>10</v>
      </c>
      <c r="S24" s="83">
        <v>2</v>
      </c>
      <c r="T24" s="175"/>
      <c r="U24" s="84"/>
      <c r="V24" s="175"/>
      <c r="W24" s="84"/>
      <c r="X24" s="175"/>
      <c r="Y24" s="84"/>
      <c r="Z24" s="177"/>
      <c r="AA24" s="187">
        <f>SUM(G24+I24+K24+M24+O24+Q24+S24+U24+W24+Y24)</f>
        <v>9</v>
      </c>
      <c r="AB24" s="299" t="s">
        <v>10</v>
      </c>
      <c r="AC24" s="30"/>
      <c r="AD24" s="30"/>
      <c r="AE24" s="30"/>
      <c r="AF24" s="30"/>
      <c r="AG24" s="30"/>
      <c r="AH24" s="30"/>
    </row>
    <row r="25" spans="1:34" ht="18" customHeight="1" thickBot="1">
      <c r="A25" s="17"/>
      <c r="B25" s="234"/>
      <c r="C25" s="231"/>
      <c r="D25" s="172"/>
      <c r="E25" s="172"/>
      <c r="F25" s="174"/>
      <c r="G25" s="81"/>
      <c r="H25" s="176"/>
      <c r="I25" s="81" t="s">
        <v>152</v>
      </c>
      <c r="J25" s="176"/>
      <c r="K25" s="81"/>
      <c r="L25" s="176"/>
      <c r="M25" s="81"/>
      <c r="N25" s="176"/>
      <c r="O25" s="81"/>
      <c r="P25" s="176"/>
      <c r="Q25" s="81" t="s">
        <v>160</v>
      </c>
      <c r="R25" s="176"/>
      <c r="S25" s="81" t="s">
        <v>161</v>
      </c>
      <c r="T25" s="176"/>
      <c r="U25" s="82"/>
      <c r="V25" s="176"/>
      <c r="W25" s="82"/>
      <c r="X25" s="176"/>
      <c r="Y25" s="82"/>
      <c r="Z25" s="178"/>
      <c r="AA25" s="188"/>
      <c r="AB25" s="300"/>
      <c r="AC25" s="30"/>
      <c r="AD25" s="30"/>
      <c r="AE25" s="30"/>
      <c r="AF25" s="30"/>
      <c r="AG25" s="30"/>
      <c r="AH25" s="30"/>
    </row>
    <row r="26" spans="1:34" ht="10.5" customHeight="1" thickTop="1">
      <c r="A26" s="17"/>
      <c r="B26" s="233">
        <v>10</v>
      </c>
      <c r="C26" s="230" t="str">
        <f>VLOOKUP(B26,'пр.взв'!B25:E48,2,FALSE)</f>
        <v>Ужегов Александр Сергеевич</v>
      </c>
      <c r="D26" s="171" t="str">
        <f>VLOOKUP(B26,'пр.взв'!B25:F84,3,FALSE)</f>
        <v>18.04.1994 мс</v>
      </c>
      <c r="E26" s="218" t="str">
        <f>VLOOKUP(B26,'пр.взв'!B25:G84,4,FALSE)</f>
        <v>Свердловская область</v>
      </c>
      <c r="F26" s="173">
        <v>11</v>
      </c>
      <c r="G26" s="83">
        <v>1</v>
      </c>
      <c r="H26" s="175">
        <v>8</v>
      </c>
      <c r="I26" s="83">
        <v>2</v>
      </c>
      <c r="J26" s="175">
        <v>9</v>
      </c>
      <c r="K26" s="83">
        <v>1</v>
      </c>
      <c r="L26" s="175" t="s">
        <v>147</v>
      </c>
      <c r="M26" s="83"/>
      <c r="N26" s="175" t="s">
        <v>158</v>
      </c>
      <c r="O26" s="83"/>
      <c r="P26" s="175">
        <v>3</v>
      </c>
      <c r="Q26" s="83">
        <v>0</v>
      </c>
      <c r="R26" s="175">
        <v>9</v>
      </c>
      <c r="S26" s="83">
        <v>3</v>
      </c>
      <c r="T26" s="175"/>
      <c r="U26" s="84"/>
      <c r="V26" s="175"/>
      <c r="W26" s="84"/>
      <c r="X26" s="175"/>
      <c r="Y26" s="84"/>
      <c r="Z26" s="177"/>
      <c r="AA26" s="187">
        <f>SUM(G26+I26+K26+M26+O26+Q26+S26+U26+W26+Y26)</f>
        <v>7</v>
      </c>
      <c r="AB26" s="299" t="s">
        <v>11</v>
      </c>
      <c r="AC26" s="30"/>
      <c r="AD26" s="30"/>
      <c r="AE26" s="30"/>
      <c r="AF26" s="30"/>
      <c r="AG26" s="30"/>
      <c r="AH26" s="30"/>
    </row>
    <row r="27" spans="1:34" ht="18.75" customHeight="1" thickBot="1">
      <c r="A27" s="17"/>
      <c r="B27" s="234"/>
      <c r="C27" s="231"/>
      <c r="D27" s="172"/>
      <c r="E27" s="219"/>
      <c r="F27" s="174"/>
      <c r="G27" s="81"/>
      <c r="H27" s="176"/>
      <c r="I27" s="81"/>
      <c r="J27" s="176"/>
      <c r="K27" s="81"/>
      <c r="L27" s="176"/>
      <c r="M27" s="81"/>
      <c r="N27" s="176"/>
      <c r="O27" s="81"/>
      <c r="P27" s="176"/>
      <c r="Q27" s="81" t="s">
        <v>160</v>
      </c>
      <c r="R27" s="176"/>
      <c r="S27" s="81" t="s">
        <v>161</v>
      </c>
      <c r="T27" s="176"/>
      <c r="U27" s="82"/>
      <c r="V27" s="176"/>
      <c r="W27" s="82"/>
      <c r="X27" s="176"/>
      <c r="Y27" s="82"/>
      <c r="Z27" s="178"/>
      <c r="AA27" s="188"/>
      <c r="AB27" s="300"/>
      <c r="AC27" s="30"/>
      <c r="AD27" s="30"/>
      <c r="AE27" s="30"/>
      <c r="AF27" s="30"/>
      <c r="AG27" s="30"/>
      <c r="AH27" s="30"/>
    </row>
    <row r="28" spans="1:34" ht="10.5" customHeight="1" thickTop="1">
      <c r="A28" s="17"/>
      <c r="B28" s="233">
        <v>11</v>
      </c>
      <c r="C28" s="230" t="str">
        <f>VLOOKUP(B28,'пр.взв'!B27:E50,2,FALSE)</f>
        <v>Кадачников Александр Сергеевич</v>
      </c>
      <c r="D28" s="171" t="str">
        <f>VLOOKUP(B28,'пр.взв'!B27:F86,3,FALSE)</f>
        <v>5.09.1995 кмс</v>
      </c>
      <c r="E28" s="171" t="str">
        <f>VLOOKUP(B28,'пр.взв'!B27:G86,4,FALSE)</f>
        <v>Курганская область</v>
      </c>
      <c r="F28" s="173">
        <v>10</v>
      </c>
      <c r="G28" s="83">
        <v>3</v>
      </c>
      <c r="H28" s="175">
        <v>13</v>
      </c>
      <c r="I28" s="83">
        <v>3</v>
      </c>
      <c r="J28" s="175" t="s">
        <v>151</v>
      </c>
      <c r="K28" s="83"/>
      <c r="L28" s="175" t="s">
        <v>151</v>
      </c>
      <c r="M28" s="83"/>
      <c r="N28" s="175" t="s">
        <v>151</v>
      </c>
      <c r="O28" s="83"/>
      <c r="P28" s="175" t="s">
        <v>151</v>
      </c>
      <c r="Q28" s="83"/>
      <c r="R28" s="175" t="s">
        <v>151</v>
      </c>
      <c r="S28" s="83"/>
      <c r="T28" s="175" t="s">
        <v>151</v>
      </c>
      <c r="U28" s="84"/>
      <c r="V28" s="175" t="s">
        <v>151</v>
      </c>
      <c r="W28" s="84"/>
      <c r="X28" s="175" t="s">
        <v>151</v>
      </c>
      <c r="Y28" s="84"/>
      <c r="Z28" s="177">
        <v>2</v>
      </c>
      <c r="AA28" s="187">
        <f>SUM(G28+I28+K28+M28+O28+Q28+S28+U28+W28+Y28)</f>
        <v>6</v>
      </c>
      <c r="AB28" s="299" t="s">
        <v>153</v>
      </c>
      <c r="AC28" s="30"/>
      <c r="AD28" s="30"/>
      <c r="AE28" s="30"/>
      <c r="AF28" s="30"/>
      <c r="AG28" s="30"/>
      <c r="AH28" s="30"/>
    </row>
    <row r="29" spans="1:34" ht="15.75" customHeight="1" thickBot="1">
      <c r="A29" s="17"/>
      <c r="B29" s="234"/>
      <c r="C29" s="231"/>
      <c r="D29" s="172"/>
      <c r="E29" s="172"/>
      <c r="F29" s="174"/>
      <c r="G29" s="81"/>
      <c r="H29" s="176"/>
      <c r="I29" s="81"/>
      <c r="J29" s="176"/>
      <c r="K29" s="81"/>
      <c r="L29" s="176"/>
      <c r="M29" s="81"/>
      <c r="N29" s="176"/>
      <c r="O29" s="81"/>
      <c r="P29" s="176"/>
      <c r="Q29" s="81"/>
      <c r="R29" s="176"/>
      <c r="S29" s="81"/>
      <c r="T29" s="176"/>
      <c r="U29" s="82"/>
      <c r="V29" s="176"/>
      <c r="W29" s="82"/>
      <c r="X29" s="176"/>
      <c r="Y29" s="82"/>
      <c r="Z29" s="178"/>
      <c r="AA29" s="188"/>
      <c r="AB29" s="300"/>
      <c r="AC29" s="30"/>
      <c r="AD29" s="30"/>
      <c r="AE29" s="30"/>
      <c r="AF29" s="30"/>
      <c r="AG29" s="30"/>
      <c r="AH29" s="30"/>
    </row>
    <row r="30" spans="1:34" ht="10.5" customHeight="1" thickTop="1">
      <c r="A30" s="1"/>
      <c r="B30" s="233">
        <v>12</v>
      </c>
      <c r="C30" s="230" t="str">
        <f>VLOOKUP(B30,'пр.взв'!B29:E52,2,FALSE)</f>
        <v>Нижебойченко Григорий Борисович</v>
      </c>
      <c r="D30" s="171" t="str">
        <f>VLOOKUP(B30,'пр.взв'!B29:F88,3,FALSE)</f>
        <v>19.07.1994 кмс</v>
      </c>
      <c r="E30" s="218" t="str">
        <f>VLOOKUP(B30,'пр.взв'!B29:G88,4,FALSE)</f>
        <v>Челябинская область</v>
      </c>
      <c r="F30" s="173">
        <v>13</v>
      </c>
      <c r="G30" s="83">
        <v>3</v>
      </c>
      <c r="H30" s="175">
        <v>9</v>
      </c>
      <c r="I30" s="83">
        <v>4</v>
      </c>
      <c r="J30" s="175" t="s">
        <v>151</v>
      </c>
      <c r="K30" s="83"/>
      <c r="L30" s="175" t="s">
        <v>151</v>
      </c>
      <c r="M30" s="83"/>
      <c r="N30" s="175" t="s">
        <v>151</v>
      </c>
      <c r="O30" s="83"/>
      <c r="P30" s="175" t="s">
        <v>151</v>
      </c>
      <c r="Q30" s="83"/>
      <c r="R30" s="175" t="s">
        <v>151</v>
      </c>
      <c r="S30" s="83"/>
      <c r="T30" s="175" t="s">
        <v>151</v>
      </c>
      <c r="U30" s="84"/>
      <c r="V30" s="175" t="s">
        <v>151</v>
      </c>
      <c r="W30" s="84"/>
      <c r="X30" s="175" t="s">
        <v>151</v>
      </c>
      <c r="Y30" s="84"/>
      <c r="Z30" s="177">
        <v>2</v>
      </c>
      <c r="AA30" s="187">
        <f>SUM(G30+I30+K30+M30+O30+Q30+S30+U30+W30+Y30)</f>
        <v>7</v>
      </c>
      <c r="AB30" s="299" t="s">
        <v>21</v>
      </c>
      <c r="AC30" s="30"/>
      <c r="AD30" s="30"/>
      <c r="AE30" s="30"/>
      <c r="AF30" s="30"/>
      <c r="AG30" s="30"/>
      <c r="AH30" s="30"/>
    </row>
    <row r="31" spans="1:34" ht="20.25" customHeight="1" thickBot="1">
      <c r="A31" s="1"/>
      <c r="B31" s="234"/>
      <c r="C31" s="231"/>
      <c r="D31" s="172"/>
      <c r="E31" s="219"/>
      <c r="F31" s="174"/>
      <c r="G31" s="81"/>
      <c r="H31" s="176"/>
      <c r="I31" s="81"/>
      <c r="J31" s="176"/>
      <c r="K31" s="81"/>
      <c r="L31" s="176"/>
      <c r="M31" s="81"/>
      <c r="N31" s="176"/>
      <c r="O31" s="81"/>
      <c r="P31" s="176"/>
      <c r="Q31" s="81"/>
      <c r="R31" s="176"/>
      <c r="S31" s="81"/>
      <c r="T31" s="176"/>
      <c r="U31" s="82"/>
      <c r="V31" s="176"/>
      <c r="W31" s="82"/>
      <c r="X31" s="176"/>
      <c r="Y31" s="82"/>
      <c r="Z31" s="178"/>
      <c r="AA31" s="188"/>
      <c r="AB31" s="300"/>
      <c r="AC31" s="30"/>
      <c r="AD31" s="30"/>
      <c r="AE31" s="30"/>
      <c r="AF31" s="30"/>
      <c r="AG31" s="30"/>
      <c r="AH31" s="30"/>
    </row>
    <row r="32" spans="2:34" ht="12.75" customHeight="1" thickTop="1">
      <c r="B32" s="233">
        <v>13</v>
      </c>
      <c r="C32" s="230" t="str">
        <f>VLOOKUP(B32,'пр.взв'!B31:E54,2,FALSE)</f>
        <v>Исангильдин Данил Уралович</v>
      </c>
      <c r="D32" s="171" t="str">
        <f>VLOOKUP(B32,'пр.взв'!B31:F90,3,FALSE)</f>
        <v>11.02.1990 кмс</v>
      </c>
      <c r="E32" s="171" t="str">
        <f>VLOOKUP(B32,'пр.взв'!B31:G90,4,FALSE)</f>
        <v>Челябинская область</v>
      </c>
      <c r="F32" s="173">
        <v>12</v>
      </c>
      <c r="G32" s="83">
        <v>1</v>
      </c>
      <c r="H32" s="175">
        <v>11</v>
      </c>
      <c r="I32" s="83">
        <v>1</v>
      </c>
      <c r="J32" s="175" t="s">
        <v>147</v>
      </c>
      <c r="K32" s="83"/>
      <c r="L32" s="175">
        <v>9</v>
      </c>
      <c r="M32" s="83">
        <v>4</v>
      </c>
      <c r="N32" s="175" t="s">
        <v>151</v>
      </c>
      <c r="O32" s="83"/>
      <c r="P32" s="175" t="s">
        <v>151</v>
      </c>
      <c r="Q32" s="83"/>
      <c r="R32" s="175" t="s">
        <v>151</v>
      </c>
      <c r="S32" s="83"/>
      <c r="T32" s="175" t="s">
        <v>151</v>
      </c>
      <c r="U32" s="84"/>
      <c r="V32" s="175" t="s">
        <v>151</v>
      </c>
      <c r="W32" s="84"/>
      <c r="X32" s="175" t="s">
        <v>151</v>
      </c>
      <c r="Y32" s="84"/>
      <c r="Z32" s="177">
        <v>4</v>
      </c>
      <c r="AA32" s="187">
        <f>SUM(G32+I32+K32+M32+O32+Q32+S32+U32+W32+Y32)</f>
        <v>6</v>
      </c>
      <c r="AB32" s="299" t="s">
        <v>14</v>
      </c>
      <c r="AC32" s="30"/>
      <c r="AD32" s="30"/>
      <c r="AE32" s="30"/>
      <c r="AF32" s="30"/>
      <c r="AG32" s="30"/>
      <c r="AH32" s="30"/>
    </row>
    <row r="33" spans="2:34" ht="24.75" customHeight="1" thickBot="1">
      <c r="B33" s="234"/>
      <c r="C33" s="231"/>
      <c r="D33" s="172"/>
      <c r="E33" s="172"/>
      <c r="F33" s="174"/>
      <c r="G33" s="81"/>
      <c r="H33" s="176"/>
      <c r="I33" s="81"/>
      <c r="J33" s="176"/>
      <c r="K33" s="81"/>
      <c r="L33" s="176"/>
      <c r="M33" s="81"/>
      <c r="N33" s="176"/>
      <c r="O33" s="81"/>
      <c r="P33" s="176"/>
      <c r="Q33" s="81"/>
      <c r="R33" s="176"/>
      <c r="S33" s="81"/>
      <c r="T33" s="176"/>
      <c r="U33" s="82"/>
      <c r="V33" s="176"/>
      <c r="W33" s="82"/>
      <c r="X33" s="176"/>
      <c r="Y33" s="82"/>
      <c r="Z33" s="178"/>
      <c r="AA33" s="188"/>
      <c r="AB33" s="300"/>
      <c r="AC33" s="30"/>
      <c r="AD33" s="30"/>
      <c r="AE33" s="30"/>
      <c r="AF33" s="30"/>
      <c r="AG33" s="30"/>
      <c r="AH33" s="30"/>
    </row>
    <row r="34" spans="2:34" ht="26.25" customHeight="1" thickTop="1">
      <c r="B34" s="28"/>
      <c r="C34" s="27"/>
      <c r="D34" s="27"/>
      <c r="E34" s="27"/>
      <c r="F34" s="29"/>
      <c r="G34" s="26"/>
      <c r="H34" s="29"/>
      <c r="I34" s="26"/>
      <c r="J34" s="29"/>
      <c r="K34" s="26"/>
      <c r="L34" s="29"/>
      <c r="M34" s="26"/>
      <c r="N34" s="29"/>
      <c r="O34" s="26"/>
      <c r="P34" s="29"/>
      <c r="Q34" s="26"/>
      <c r="R34" s="29"/>
      <c r="S34" s="26"/>
      <c r="T34" s="29"/>
      <c r="U34" s="26"/>
      <c r="V34" s="29"/>
      <c r="W34" s="26"/>
      <c r="X34" s="29"/>
      <c r="Y34" s="26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2:34" ht="10.5" customHeight="1">
      <c r="B35" s="66" t="str">
        <f>HYPERLINK('[1]реквизиты'!$A$6)</f>
        <v>Гл. судья, судья МК</v>
      </c>
      <c r="C35" s="41"/>
      <c r="D35" s="41"/>
      <c r="E35" s="42"/>
      <c r="F35" s="43"/>
      <c r="N35" s="66" t="str">
        <f>HYPERLINK('[1]реквизиты'!$G$6)</f>
        <v>Перминов О.Р.</v>
      </c>
      <c r="O35" s="42"/>
      <c r="P35" s="42"/>
      <c r="Q35" s="42"/>
      <c r="R35" s="48"/>
      <c r="S35" s="45"/>
      <c r="T35" s="48"/>
      <c r="U35" s="45"/>
      <c r="V35" s="48"/>
      <c r="W35" s="66" t="str">
        <f>HYPERLINK('[1]реквизиты'!$G$7)</f>
        <v>Нижний Тагил</v>
      </c>
      <c r="X35" s="48"/>
      <c r="Y35" s="45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2:34" ht="19.5" customHeight="1">
      <c r="B36" s="66" t="str">
        <f>HYPERLINK('[1]реквизиты'!$A$8)</f>
        <v>Гл. секретарь, судья РК</v>
      </c>
      <c r="C36" s="41"/>
      <c r="D36" s="59"/>
      <c r="E36" s="50"/>
      <c r="F36" s="51"/>
      <c r="G36" s="10"/>
      <c r="H36" s="10"/>
      <c r="I36" s="10"/>
      <c r="J36" s="10"/>
      <c r="K36" s="10"/>
      <c r="L36" s="10"/>
      <c r="M36" s="10"/>
      <c r="N36" s="66" t="str">
        <f>HYPERLINK('[1]реквизиты'!$G$8)</f>
        <v>Сапунов Д.П.</v>
      </c>
      <c r="O36" s="42"/>
      <c r="P36" s="42"/>
      <c r="Q36" s="42"/>
      <c r="R36" s="48"/>
      <c r="S36" s="45"/>
      <c r="T36" s="48"/>
      <c r="U36" s="45"/>
      <c r="V36" s="48"/>
      <c r="W36" s="66" t="str">
        <f>HYPERLINK('[1]реквизиты'!$G$9)</f>
        <v>Качканар</v>
      </c>
      <c r="X36" s="48"/>
      <c r="Y36" s="45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2:34" ht="10.5" customHeight="1">
      <c r="B37" s="9"/>
      <c r="C37" s="9"/>
      <c r="D37" s="38"/>
      <c r="E37" s="4"/>
      <c r="F37" s="39"/>
      <c r="G37" s="19"/>
      <c r="K37" s="22"/>
      <c r="L37" s="29"/>
      <c r="M37" s="22"/>
      <c r="N37" s="29"/>
      <c r="O37" s="22"/>
      <c r="P37" s="29"/>
      <c r="Q37" s="22"/>
      <c r="R37" s="29"/>
      <c r="S37" s="22"/>
      <c r="T37" s="29"/>
      <c r="U37" s="22"/>
      <c r="V37" s="29"/>
      <c r="W37" s="22"/>
      <c r="X37" s="29"/>
      <c r="Y37" s="22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4:34" ht="10.5" customHeight="1">
      <c r="N38" s="29"/>
      <c r="O38" s="26"/>
      <c r="P38" s="29"/>
      <c r="Q38" s="26"/>
      <c r="R38" s="29"/>
      <c r="S38" s="26"/>
      <c r="T38" s="29"/>
      <c r="U38" s="26"/>
      <c r="V38" s="29"/>
      <c r="W38" s="26"/>
      <c r="X38" s="29"/>
      <c r="Y38" s="26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0.5" customHeight="1">
      <c r="B39" s="40"/>
      <c r="C39" s="40"/>
      <c r="D39" s="40"/>
      <c r="E39" s="19"/>
      <c r="F39" s="19"/>
      <c r="H39" s="19"/>
      <c r="K39" s="22"/>
      <c r="L39" s="29"/>
      <c r="M39" s="22"/>
      <c r="N39" s="29"/>
      <c r="O39" s="22"/>
      <c r="P39" s="29"/>
      <c r="Q39" s="22"/>
      <c r="R39" s="29"/>
      <c r="S39" s="22"/>
      <c r="T39" s="29"/>
      <c r="U39" s="22"/>
      <c r="V39" s="29"/>
      <c r="W39" s="22"/>
      <c r="X39" s="29"/>
      <c r="Y39" s="22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2:34" ht="10.5" customHeight="1">
      <c r="B40" s="28"/>
      <c r="C40" s="27"/>
      <c r="D40" s="27"/>
      <c r="E40" s="27"/>
      <c r="F40" s="29"/>
      <c r="G40" s="26"/>
      <c r="H40" s="29"/>
      <c r="I40" s="26"/>
      <c r="J40" s="29"/>
      <c r="K40" s="26"/>
      <c r="L40" s="29"/>
      <c r="M40" s="26"/>
      <c r="N40" s="29"/>
      <c r="O40" s="26"/>
      <c r="P40" s="29"/>
      <c r="Q40" s="26"/>
      <c r="R40" s="29"/>
      <c r="S40" s="26"/>
      <c r="T40" s="29"/>
      <c r="U40" s="26"/>
      <c r="V40" s="29"/>
      <c r="W40" s="26"/>
      <c r="X40" s="29"/>
      <c r="Y40" s="26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0.5" customHeight="1">
      <c r="B41" s="31"/>
      <c r="C41" s="27"/>
      <c r="D41" s="27"/>
      <c r="E41" s="27"/>
      <c r="F41" s="29"/>
      <c r="G41" s="22"/>
      <c r="H41" s="29"/>
      <c r="I41" s="22"/>
      <c r="J41" s="29"/>
      <c r="K41" s="22"/>
      <c r="L41" s="29"/>
      <c r="M41" s="22"/>
      <c r="N41" s="29"/>
      <c r="O41" s="22"/>
      <c r="P41" s="29"/>
      <c r="Q41" s="22"/>
      <c r="R41" s="29"/>
      <c r="S41" s="22"/>
      <c r="T41" s="29"/>
      <c r="U41" s="22"/>
      <c r="V41" s="29"/>
      <c r="W41" s="22"/>
      <c r="X41" s="29"/>
      <c r="Y41" s="22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2:34" ht="10.5" customHeight="1">
      <c r="B42" s="28"/>
      <c r="C42" s="27"/>
      <c r="D42" s="27"/>
      <c r="E42" s="27"/>
      <c r="F42" s="29"/>
      <c r="G42" s="26"/>
      <c r="H42" s="29"/>
      <c r="I42" s="26"/>
      <c r="J42" s="29"/>
      <c r="K42" s="26"/>
      <c r="L42" s="29"/>
      <c r="M42" s="26"/>
      <c r="N42" s="29"/>
      <c r="O42" s="26"/>
      <c r="P42" s="29"/>
      <c r="Q42" s="26"/>
      <c r="R42" s="29"/>
      <c r="S42" s="26"/>
      <c r="T42" s="29"/>
      <c r="U42" s="26"/>
      <c r="V42" s="29"/>
      <c r="W42" s="26"/>
      <c r="X42" s="29"/>
      <c r="Y42" s="26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0.5" customHeight="1">
      <c r="B43" s="31"/>
      <c r="C43" s="27"/>
      <c r="D43" s="27"/>
      <c r="E43" s="27"/>
      <c r="F43" s="29"/>
      <c r="G43" s="22"/>
      <c r="H43" s="29"/>
      <c r="I43" s="22"/>
      <c r="J43" s="29"/>
      <c r="K43" s="22"/>
      <c r="L43" s="29"/>
      <c r="M43" s="22"/>
      <c r="N43" s="29"/>
      <c r="O43" s="22"/>
      <c r="P43" s="29"/>
      <c r="Q43" s="22"/>
      <c r="R43" s="29"/>
      <c r="S43" s="22"/>
      <c r="T43" s="29"/>
      <c r="U43" s="22"/>
      <c r="V43" s="29"/>
      <c r="W43" s="22"/>
      <c r="X43" s="29"/>
      <c r="Y43" s="22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2:34" ht="10.5" customHeight="1">
      <c r="B44" s="28"/>
      <c r="C44" s="27"/>
      <c r="D44" s="27"/>
      <c r="E44" s="27"/>
      <c r="F44" s="29"/>
      <c r="G44" s="26"/>
      <c r="H44" s="29"/>
      <c r="I44" s="26"/>
      <c r="J44" s="29"/>
      <c r="K44" s="26"/>
      <c r="L44" s="29"/>
      <c r="M44" s="26"/>
      <c r="N44" s="29"/>
      <c r="O44" s="26"/>
      <c r="P44" s="29"/>
      <c r="Q44" s="26"/>
      <c r="R44" s="29"/>
      <c r="S44" s="26"/>
      <c r="T44" s="29"/>
      <c r="U44" s="26"/>
      <c r="V44" s="29"/>
      <c r="W44" s="26"/>
      <c r="X44" s="29"/>
      <c r="Y44" s="26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2:34" ht="10.5" customHeight="1">
      <c r="B45" s="31"/>
      <c r="C45" s="27"/>
      <c r="D45" s="27"/>
      <c r="E45" s="27"/>
      <c r="F45" s="29"/>
      <c r="G45" s="22"/>
      <c r="H45" s="29"/>
      <c r="I45" s="22"/>
      <c r="J45" s="29"/>
      <c r="K45" s="22"/>
      <c r="L45" s="29"/>
      <c r="M45" s="22"/>
      <c r="N45" s="29"/>
      <c r="O45" s="22"/>
      <c r="P45" s="29"/>
      <c r="Q45" s="22"/>
      <c r="R45" s="29"/>
      <c r="S45" s="22"/>
      <c r="T45" s="29"/>
      <c r="U45" s="22"/>
      <c r="V45" s="29"/>
      <c r="W45" s="22"/>
      <c r="X45" s="29"/>
      <c r="Y45" s="22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2:34" ht="10.5" customHeight="1">
      <c r="B46" s="28"/>
      <c r="C46" s="27"/>
      <c r="D46" s="27"/>
      <c r="E46" s="27"/>
      <c r="F46" s="29"/>
      <c r="G46" s="26"/>
      <c r="H46" s="29"/>
      <c r="I46" s="26"/>
      <c r="J46" s="29"/>
      <c r="K46" s="26"/>
      <c r="L46" s="29"/>
      <c r="M46" s="26"/>
      <c r="N46" s="29"/>
      <c r="O46" s="26"/>
      <c r="P46" s="29"/>
      <c r="Q46" s="26"/>
      <c r="R46" s="29"/>
      <c r="S46" s="26"/>
      <c r="T46" s="29"/>
      <c r="U46" s="26"/>
      <c r="V46" s="29"/>
      <c r="W46" s="26"/>
      <c r="X46" s="29"/>
      <c r="Y46" s="26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4" ht="10.5" customHeight="1">
      <c r="B47" s="31"/>
      <c r="C47" s="27"/>
      <c r="D47" s="27"/>
      <c r="E47" s="27"/>
      <c r="F47" s="29"/>
      <c r="G47" s="22"/>
      <c r="H47" s="29"/>
      <c r="I47" s="22"/>
      <c r="J47" s="29"/>
      <c r="K47" s="22"/>
      <c r="L47" s="29"/>
      <c r="M47" s="22"/>
      <c r="N47" s="29"/>
      <c r="O47" s="22"/>
      <c r="P47" s="29"/>
      <c r="Q47" s="22"/>
      <c r="R47" s="29"/>
      <c r="S47" s="22"/>
      <c r="T47" s="29"/>
      <c r="U47" s="22"/>
      <c r="V47" s="29"/>
      <c r="W47" s="22"/>
      <c r="X47" s="29"/>
      <c r="Y47" s="22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ht="10.5" customHeight="1">
      <c r="B48" s="28"/>
      <c r="C48" s="27"/>
      <c r="D48" s="27"/>
      <c r="E48" s="27"/>
      <c r="F48" s="29"/>
      <c r="G48" s="26"/>
      <c r="H48" s="29"/>
      <c r="I48" s="26"/>
      <c r="J48" s="29"/>
      <c r="K48" s="26"/>
      <c r="L48" s="29"/>
      <c r="M48" s="26"/>
      <c r="N48" s="29"/>
      <c r="O48" s="26"/>
      <c r="P48" s="29"/>
      <c r="Q48" s="26"/>
      <c r="R48" s="29"/>
      <c r="S48" s="26"/>
      <c r="T48" s="29"/>
      <c r="U48" s="26"/>
      <c r="V48" s="29"/>
      <c r="W48" s="26"/>
      <c r="X48" s="29"/>
      <c r="Y48" s="26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10.5" customHeight="1">
      <c r="B49" s="31"/>
      <c r="C49" s="27"/>
      <c r="D49" s="27"/>
      <c r="E49" s="27"/>
      <c r="F49" s="29"/>
      <c r="G49" s="22"/>
      <c r="H49" s="29"/>
      <c r="I49" s="22"/>
      <c r="J49" s="29"/>
      <c r="K49" s="22"/>
      <c r="L49" s="29"/>
      <c r="M49" s="22"/>
      <c r="N49" s="29"/>
      <c r="O49" s="22"/>
      <c r="P49" s="29"/>
      <c r="Q49" s="22"/>
      <c r="R49" s="29"/>
      <c r="S49" s="22"/>
      <c r="T49" s="29"/>
      <c r="U49" s="22"/>
      <c r="V49" s="29"/>
      <c r="W49" s="22"/>
      <c r="X49" s="29"/>
      <c r="Y49" s="22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2:34" ht="10.5" customHeight="1">
      <c r="B50" s="28"/>
      <c r="C50" s="27"/>
      <c r="D50" s="27"/>
      <c r="E50" s="27"/>
      <c r="F50" s="29"/>
      <c r="G50" s="26"/>
      <c r="H50" s="29"/>
      <c r="I50" s="26"/>
      <c r="J50" s="29"/>
      <c r="K50" s="26"/>
      <c r="L50" s="29"/>
      <c r="M50" s="26"/>
      <c r="N50" s="29"/>
      <c r="O50" s="26"/>
      <c r="P50" s="29"/>
      <c r="Q50" s="26"/>
      <c r="R50" s="29"/>
      <c r="S50" s="26"/>
      <c r="T50" s="29"/>
      <c r="U50" s="26"/>
      <c r="V50" s="29"/>
      <c r="W50" s="26"/>
      <c r="X50" s="29"/>
      <c r="Y50" s="26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0.5" customHeight="1">
      <c r="B51" s="31"/>
      <c r="C51" s="27"/>
      <c r="D51" s="27"/>
      <c r="E51" s="27"/>
      <c r="F51" s="29"/>
      <c r="G51" s="22"/>
      <c r="H51" s="29"/>
      <c r="I51" s="22"/>
      <c r="J51" s="29"/>
      <c r="K51" s="22"/>
      <c r="L51" s="29"/>
      <c r="M51" s="22"/>
      <c r="N51" s="29"/>
      <c r="O51" s="22"/>
      <c r="P51" s="29"/>
      <c r="Q51" s="22"/>
      <c r="R51" s="29"/>
      <c r="S51" s="22"/>
      <c r="T51" s="29"/>
      <c r="U51" s="22"/>
      <c r="V51" s="29"/>
      <c r="W51" s="22"/>
      <c r="X51" s="29"/>
      <c r="Y51" s="22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2:34" ht="10.5" customHeight="1">
      <c r="B52" s="28"/>
      <c r="C52" s="27"/>
      <c r="D52" s="27"/>
      <c r="E52" s="27"/>
      <c r="F52" s="29"/>
      <c r="G52" s="26"/>
      <c r="H52" s="29"/>
      <c r="I52" s="26"/>
      <c r="J52" s="29"/>
      <c r="K52" s="26"/>
      <c r="L52" s="29"/>
      <c r="M52" s="26"/>
      <c r="N52" s="29"/>
      <c r="O52" s="26"/>
      <c r="P52" s="29"/>
      <c r="Q52" s="26"/>
      <c r="R52" s="29"/>
      <c r="S52" s="26"/>
      <c r="T52" s="29"/>
      <c r="U52" s="26"/>
      <c r="V52" s="29"/>
      <c r="W52" s="26"/>
      <c r="X52" s="29"/>
      <c r="Y52" s="26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2:34" ht="10.5" customHeight="1">
      <c r="B53" s="31"/>
      <c r="C53" s="27"/>
      <c r="D53" s="27"/>
      <c r="E53" s="27"/>
      <c r="F53" s="29"/>
      <c r="G53" s="22"/>
      <c r="H53" s="29"/>
      <c r="I53" s="22"/>
      <c r="J53" s="29"/>
      <c r="K53" s="22"/>
      <c r="L53" s="29"/>
      <c r="M53" s="22"/>
      <c r="N53" s="29"/>
      <c r="O53" s="22"/>
      <c r="P53" s="29"/>
      <c r="Q53" s="22"/>
      <c r="R53" s="29"/>
      <c r="S53" s="22"/>
      <c r="T53" s="29"/>
      <c r="U53" s="22"/>
      <c r="V53" s="29"/>
      <c r="W53" s="22"/>
      <c r="X53" s="29"/>
      <c r="Y53" s="22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4" ht="10.5" customHeight="1">
      <c r="B54" s="28"/>
      <c r="C54" s="27"/>
      <c r="D54" s="27"/>
      <c r="E54" s="27"/>
      <c r="F54" s="29"/>
      <c r="G54" s="26"/>
      <c r="H54" s="29"/>
      <c r="I54" s="26"/>
      <c r="J54" s="29"/>
      <c r="K54" s="26"/>
      <c r="L54" s="29"/>
      <c r="M54" s="26"/>
      <c r="N54" s="29"/>
      <c r="O54" s="26"/>
      <c r="P54" s="29"/>
      <c r="Q54" s="26"/>
      <c r="R54" s="29"/>
      <c r="S54" s="26"/>
      <c r="T54" s="29"/>
      <c r="U54" s="26"/>
      <c r="V54" s="29"/>
      <c r="W54" s="26"/>
      <c r="X54" s="29"/>
      <c r="Y54" s="26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2:34" ht="10.5" customHeight="1">
      <c r="B55" s="31"/>
      <c r="C55" s="27"/>
      <c r="D55" s="27"/>
      <c r="E55" s="27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/>
      <c r="R55" s="29"/>
      <c r="S55" s="22"/>
      <c r="T55" s="29"/>
      <c r="U55" s="22"/>
      <c r="V55" s="29"/>
      <c r="W55" s="22"/>
      <c r="X55" s="29"/>
      <c r="Y55" s="22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ht="10.5" customHeight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ht="10.5" customHeight="1">
      <c r="B57" s="31"/>
      <c r="C57" s="27"/>
      <c r="D57" s="27"/>
      <c r="E57" s="27"/>
      <c r="F57" s="29"/>
      <c r="G57" s="22"/>
      <c r="H57" s="29"/>
      <c r="I57" s="22"/>
      <c r="J57" s="29"/>
      <c r="K57" s="22"/>
      <c r="L57" s="29"/>
      <c r="M57" s="22"/>
      <c r="N57" s="29"/>
      <c r="O57" s="22"/>
      <c r="P57" s="29"/>
      <c r="Q57" s="22"/>
      <c r="R57" s="29"/>
      <c r="S57" s="22"/>
      <c r="T57" s="29"/>
      <c r="U57" s="22"/>
      <c r="V57" s="29"/>
      <c r="W57" s="22"/>
      <c r="X57" s="29"/>
      <c r="Y57" s="22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ht="10.5" customHeight="1">
      <c r="B58" s="28"/>
      <c r="C58" s="27"/>
      <c r="D58" s="27"/>
      <c r="E58" s="27"/>
      <c r="F58" s="29"/>
      <c r="G58" s="26"/>
      <c r="H58" s="29"/>
      <c r="I58" s="26"/>
      <c r="J58" s="29"/>
      <c r="K58" s="26"/>
      <c r="L58" s="29"/>
      <c r="M58" s="26"/>
      <c r="N58" s="29"/>
      <c r="O58" s="26"/>
      <c r="P58" s="29"/>
      <c r="Q58" s="26"/>
      <c r="R58" s="29"/>
      <c r="S58" s="26"/>
      <c r="T58" s="29"/>
      <c r="U58" s="26"/>
      <c r="V58" s="29"/>
      <c r="W58" s="26"/>
      <c r="X58" s="29"/>
      <c r="Y58" s="26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28" ht="10.5" customHeight="1">
      <c r="B59" s="31"/>
      <c r="C59" s="27"/>
      <c r="D59" s="27"/>
      <c r="E59" s="27"/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30"/>
    </row>
    <row r="60" spans="2:28" ht="10.5" customHeight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30"/>
    </row>
    <row r="61" spans="2:28" ht="10.5" customHeight="1">
      <c r="B61" s="31"/>
      <c r="C61" s="27"/>
      <c r="D61" s="27"/>
      <c r="E61" s="27"/>
      <c r="F61" s="29"/>
      <c r="G61" s="22"/>
      <c r="H61" s="29"/>
      <c r="I61" s="22"/>
      <c r="J61" s="2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30"/>
    </row>
    <row r="62" spans="2:28" ht="10.5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</row>
    <row r="63" spans="2:28" ht="10.5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</row>
    <row r="64" spans="2:28" ht="10.5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</row>
    <row r="65" spans="2:28" ht="10.5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</row>
    <row r="66" spans="2:28" ht="10.5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</row>
    <row r="67" spans="2:28" ht="10.5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</row>
    <row r="68" spans="2:28" ht="10.5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</row>
    <row r="69" spans="2:28" ht="10.5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</row>
    <row r="70" spans="2:28" ht="10.5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</row>
    <row r="71" spans="2:28" ht="10.5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</row>
    <row r="72" spans="2:28" ht="10.5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</row>
    <row r="73" spans="2:28" ht="10.5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</row>
    <row r="74" spans="2:28" ht="10.5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</row>
    <row r="75" spans="2:28" ht="10.5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</row>
    <row r="76" spans="2:28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</row>
    <row r="77" spans="2:28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</row>
    <row r="78" spans="2:28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28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</row>
    <row r="80" spans="2:28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</row>
    <row r="81" spans="2:28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31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  <c r="AC120" s="4"/>
      <c r="AD120" s="4"/>
      <c r="AE120" s="4"/>
    </row>
    <row r="121" spans="2:31" ht="15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  <c r="AC121" s="4"/>
      <c r="AD121" s="4"/>
      <c r="AE121" s="4"/>
    </row>
    <row r="122" spans="2:31" ht="15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  <c r="AC122" s="4"/>
      <c r="AD122" s="4"/>
      <c r="AE122" s="4"/>
    </row>
    <row r="123" spans="2:31" ht="15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  <c r="AC123" s="4"/>
      <c r="AD123" s="4"/>
      <c r="AE123" s="4"/>
    </row>
    <row r="124" spans="2:31" ht="15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  <c r="AC124" s="4"/>
      <c r="AD124" s="4"/>
      <c r="AE124" s="4"/>
    </row>
    <row r="125" spans="2:31" ht="15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  <c r="AC125" s="4"/>
      <c r="AD125" s="4"/>
      <c r="AE125" s="4"/>
    </row>
    <row r="126" spans="2:31" ht="15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  <c r="AC126" s="4"/>
      <c r="AD126" s="4"/>
      <c r="AE126" s="4"/>
    </row>
    <row r="127" spans="2:31" ht="15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  <c r="AC127" s="4"/>
      <c r="AD127" s="4"/>
      <c r="AE127" s="4"/>
    </row>
    <row r="128" spans="2:31" ht="15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  <c r="AC128" s="4"/>
      <c r="AD128" s="4"/>
      <c r="AE128" s="4"/>
    </row>
    <row r="129" spans="2:31" ht="15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  <c r="AC129" s="4"/>
      <c r="AD129" s="4"/>
      <c r="AE129" s="4"/>
    </row>
    <row r="130" spans="2:31" ht="15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  <c r="AC130" s="4"/>
      <c r="AD130" s="4"/>
      <c r="AE130" s="4"/>
    </row>
    <row r="131" spans="2:31" ht="15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  <c r="AC131" s="4"/>
      <c r="AD131" s="4"/>
      <c r="AE131" s="4"/>
    </row>
    <row r="132" spans="2:31" ht="15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  <c r="AC132" s="4"/>
      <c r="AD132" s="4"/>
      <c r="AE132" s="4"/>
    </row>
    <row r="133" spans="2:31" ht="15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  <c r="AC133" s="4"/>
      <c r="AD133" s="4"/>
      <c r="AE133" s="4"/>
    </row>
    <row r="134" spans="2:31" ht="15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  <c r="AC134" s="4"/>
      <c r="AD134" s="4"/>
      <c r="AE134" s="4"/>
    </row>
    <row r="135" spans="2:31" ht="15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  <c r="AC135" s="4"/>
      <c r="AD135" s="4"/>
      <c r="AE135" s="4"/>
    </row>
    <row r="136" spans="2:31" ht="15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  <c r="AC136" s="4"/>
      <c r="AD136" s="4"/>
      <c r="AE136" s="4"/>
    </row>
    <row r="137" spans="2:31" ht="15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  <c r="AC137" s="4"/>
      <c r="AD137" s="4"/>
      <c r="AE137" s="4"/>
    </row>
    <row r="138" spans="2:31" ht="15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</sheetData>
  <sheetProtection/>
  <mergeCells count="247">
    <mergeCell ref="AB28:AB29"/>
    <mergeCell ref="AB30:AB31"/>
    <mergeCell ref="AB32:AB33"/>
    <mergeCell ref="AB18:AB19"/>
    <mergeCell ref="AB22:AB23"/>
    <mergeCell ref="AB24:AB25"/>
    <mergeCell ref="AB26:AB27"/>
    <mergeCell ref="AB10:AB11"/>
    <mergeCell ref="AB12:AB13"/>
    <mergeCell ref="AB14:AB15"/>
    <mergeCell ref="AB16:AB17"/>
    <mergeCell ref="AA14:AA15"/>
    <mergeCell ref="AA16:AA17"/>
    <mergeCell ref="Z16:Z17"/>
    <mergeCell ref="B24:B25"/>
    <mergeCell ref="C24:C25"/>
    <mergeCell ref="D24:D25"/>
    <mergeCell ref="E24:E25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B30:B31"/>
    <mergeCell ref="D26:D27"/>
    <mergeCell ref="E26:E27"/>
    <mergeCell ref="C22:C23"/>
    <mergeCell ref="D22:D23"/>
    <mergeCell ref="E22:E23"/>
    <mergeCell ref="B22:B23"/>
    <mergeCell ref="B26:B27"/>
    <mergeCell ref="C26:C27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C4:C5"/>
    <mergeCell ref="D6:D7"/>
    <mergeCell ref="E6:E7"/>
    <mergeCell ref="D8:D9"/>
    <mergeCell ref="E8:E9"/>
    <mergeCell ref="E16:E17"/>
    <mergeCell ref="E18:E19"/>
    <mergeCell ref="P30:P31"/>
    <mergeCell ref="R30:R31"/>
    <mergeCell ref="T32:T33"/>
    <mergeCell ref="AA32:AA33"/>
    <mergeCell ref="AA30:AA31"/>
    <mergeCell ref="V32:V33"/>
    <mergeCell ref="X32:X33"/>
    <mergeCell ref="Z32:Z33"/>
    <mergeCell ref="E30:E31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6:H27"/>
    <mergeCell ref="H24:H25"/>
    <mergeCell ref="T6:T7"/>
    <mergeCell ref="T5:U5"/>
    <mergeCell ref="T10:T11"/>
    <mergeCell ref="T14:T15"/>
    <mergeCell ref="T24:T25"/>
    <mergeCell ref="R24:R25"/>
    <mergeCell ref="R26:R27"/>
    <mergeCell ref="J24:J25"/>
    <mergeCell ref="F8:F9"/>
    <mergeCell ref="F10:F11"/>
    <mergeCell ref="F12:F13"/>
    <mergeCell ref="F14:F15"/>
    <mergeCell ref="F30:F31"/>
    <mergeCell ref="F16:F17"/>
    <mergeCell ref="F18:F19"/>
    <mergeCell ref="F22:F23"/>
    <mergeCell ref="F24:F25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L24:L25"/>
    <mergeCell ref="N24:N25"/>
    <mergeCell ref="P18:P19"/>
    <mergeCell ref="N18:N19"/>
    <mergeCell ref="P24:P25"/>
    <mergeCell ref="R18:R19"/>
    <mergeCell ref="H22:H23"/>
    <mergeCell ref="J22:J23"/>
    <mergeCell ref="L22:L23"/>
    <mergeCell ref="N22:N23"/>
    <mergeCell ref="P22:P23"/>
    <mergeCell ref="R22:R23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B4:B5"/>
    <mergeCell ref="X12:X13"/>
    <mergeCell ref="V14:V15"/>
    <mergeCell ref="R32:R33"/>
    <mergeCell ref="V6:V7"/>
    <mergeCell ref="X6:X7"/>
    <mergeCell ref="V5:W5"/>
    <mergeCell ref="X5:Y5"/>
    <mergeCell ref="V30:V31"/>
    <mergeCell ref="X30:X31"/>
    <mergeCell ref="T30:T31"/>
    <mergeCell ref="V8:V9"/>
    <mergeCell ref="X8:X9"/>
    <mergeCell ref="V10:V11"/>
    <mergeCell ref="X10:X11"/>
    <mergeCell ref="X18:X19"/>
    <mergeCell ref="V22:V23"/>
    <mergeCell ref="X22:X23"/>
    <mergeCell ref="V16:V17"/>
    <mergeCell ref="X16:X17"/>
    <mergeCell ref="V12:V13"/>
    <mergeCell ref="AB6:AB7"/>
    <mergeCell ref="AB8:AB9"/>
    <mergeCell ref="X26:X27"/>
    <mergeCell ref="V28:V29"/>
    <mergeCell ref="X28:X29"/>
    <mergeCell ref="Z6:Z7"/>
    <mergeCell ref="Z12:Z13"/>
    <mergeCell ref="Z22:Z23"/>
    <mergeCell ref="Z28:Z29"/>
    <mergeCell ref="V18:V19"/>
    <mergeCell ref="Z14:Z15"/>
    <mergeCell ref="Z18:Z19"/>
    <mergeCell ref="Z30:Z31"/>
    <mergeCell ref="K2:AB2"/>
    <mergeCell ref="Z4:Z5"/>
    <mergeCell ref="AA4:AA5"/>
    <mergeCell ref="Z24:Z25"/>
    <mergeCell ref="Z26:Z27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87"/>
  <sheetViews>
    <sheetView zoomScalePageLayoutView="0" workbookViewId="0" topLeftCell="A13">
      <selection activeCell="B7" sqref="B7:G3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8" t="s">
        <v>60</v>
      </c>
      <c r="B1" s="238"/>
      <c r="C1" s="238"/>
      <c r="D1" s="238"/>
      <c r="E1" s="238"/>
      <c r="F1" s="238"/>
      <c r="G1" s="238"/>
    </row>
    <row r="2" spans="1:10" ht="24" customHeight="1">
      <c r="A2" s="256" t="str">
        <f>HYPERLINK('[1]реквизиты'!$A$2)</f>
        <v>Всероссийский турнир посвященный ветеранам боевых действий, имени А Сибирева по борьбе самбо</v>
      </c>
      <c r="B2" s="257"/>
      <c r="C2" s="257"/>
      <c r="D2" s="257"/>
      <c r="E2" s="257"/>
      <c r="F2" s="257"/>
      <c r="G2" s="257"/>
      <c r="H2" s="5"/>
      <c r="I2" s="5"/>
      <c r="J2" s="5"/>
    </row>
    <row r="3" spans="1:7" ht="15" customHeight="1">
      <c r="A3" s="258" t="str">
        <f>HYPERLINK('[1]реквизиты'!$A$3)</f>
        <v>27-29 сентября 2013г. г. Челябинск</v>
      </c>
      <c r="B3" s="258"/>
      <c r="C3" s="258"/>
      <c r="D3" s="258"/>
      <c r="E3" s="258"/>
      <c r="F3" s="258"/>
      <c r="G3" s="258"/>
    </row>
    <row r="4" ht="12.75">
      <c r="D4" s="9" t="s">
        <v>135</v>
      </c>
    </row>
    <row r="5" spans="1:7" ht="12.75">
      <c r="A5" s="248" t="s">
        <v>1</v>
      </c>
      <c r="B5" s="259" t="s">
        <v>5</v>
      </c>
      <c r="C5" s="248" t="s">
        <v>2</v>
      </c>
      <c r="D5" s="248" t="s">
        <v>3</v>
      </c>
      <c r="E5" s="248" t="s">
        <v>38</v>
      </c>
      <c r="F5" s="248" t="s">
        <v>8</v>
      </c>
      <c r="G5" s="248" t="s">
        <v>9</v>
      </c>
    </row>
    <row r="6" spans="1:7" ht="12.75">
      <c r="A6" s="248"/>
      <c r="B6" s="248"/>
      <c r="C6" s="248"/>
      <c r="D6" s="248"/>
      <c r="E6" s="248"/>
      <c r="F6" s="248"/>
      <c r="G6" s="248"/>
    </row>
    <row r="7" spans="1:7" ht="12.75" customHeight="1">
      <c r="A7" s="249" t="s">
        <v>10</v>
      </c>
      <c r="B7" s="254">
        <v>1</v>
      </c>
      <c r="C7" s="251" t="s">
        <v>97</v>
      </c>
      <c r="D7" s="248" t="s">
        <v>98</v>
      </c>
      <c r="E7" s="252" t="s">
        <v>99</v>
      </c>
      <c r="F7" s="253"/>
      <c r="G7" s="247" t="s">
        <v>100</v>
      </c>
    </row>
    <row r="8" spans="1:7" ht="12.75" customHeight="1">
      <c r="A8" s="249"/>
      <c r="B8" s="255"/>
      <c r="C8" s="251"/>
      <c r="D8" s="248"/>
      <c r="E8" s="252"/>
      <c r="F8" s="253"/>
      <c r="G8" s="247"/>
    </row>
    <row r="9" spans="1:7" ht="12.75" customHeight="1">
      <c r="A9" s="249" t="s">
        <v>11</v>
      </c>
      <c r="B9" s="254">
        <v>2</v>
      </c>
      <c r="C9" s="251" t="s">
        <v>124</v>
      </c>
      <c r="D9" s="248" t="s">
        <v>125</v>
      </c>
      <c r="E9" s="252" t="s">
        <v>99</v>
      </c>
      <c r="F9" s="253"/>
      <c r="G9" s="247" t="s">
        <v>126</v>
      </c>
    </row>
    <row r="10" spans="1:7" ht="12.75" customHeight="1">
      <c r="A10" s="249"/>
      <c r="B10" s="255"/>
      <c r="C10" s="251"/>
      <c r="D10" s="248"/>
      <c r="E10" s="252"/>
      <c r="F10" s="253"/>
      <c r="G10" s="247"/>
    </row>
    <row r="11" spans="1:7" ht="12.75" customHeight="1">
      <c r="A11" s="249" t="s">
        <v>12</v>
      </c>
      <c r="B11" s="254">
        <v>3</v>
      </c>
      <c r="C11" s="251" t="s">
        <v>139</v>
      </c>
      <c r="D11" s="248" t="s">
        <v>140</v>
      </c>
      <c r="E11" s="252" t="s">
        <v>80</v>
      </c>
      <c r="F11" s="253"/>
      <c r="G11" s="247" t="s">
        <v>81</v>
      </c>
    </row>
    <row r="12" spans="1:7" ht="12.75" customHeight="1">
      <c r="A12" s="249"/>
      <c r="B12" s="260"/>
      <c r="C12" s="251"/>
      <c r="D12" s="248"/>
      <c r="E12" s="252"/>
      <c r="F12" s="253"/>
      <c r="G12" s="247"/>
    </row>
    <row r="13" spans="1:7" ht="12.75" customHeight="1">
      <c r="A13" s="249" t="s">
        <v>13</v>
      </c>
      <c r="B13" s="254">
        <v>4</v>
      </c>
      <c r="C13" s="251" t="s">
        <v>144</v>
      </c>
      <c r="D13" s="248" t="s">
        <v>145</v>
      </c>
      <c r="E13" s="252" t="s">
        <v>99</v>
      </c>
      <c r="F13" s="253"/>
      <c r="G13" s="247" t="s">
        <v>146</v>
      </c>
    </row>
    <row r="14" spans="1:7" ht="12.75" customHeight="1">
      <c r="A14" s="249"/>
      <c r="B14" s="260"/>
      <c r="C14" s="251"/>
      <c r="D14" s="248"/>
      <c r="E14" s="252"/>
      <c r="F14" s="253"/>
      <c r="G14" s="247"/>
    </row>
    <row r="15" spans="1:7" ht="12.75" customHeight="1">
      <c r="A15" s="249" t="s">
        <v>14</v>
      </c>
      <c r="B15" s="254">
        <v>5</v>
      </c>
      <c r="C15" s="251" t="s">
        <v>127</v>
      </c>
      <c r="D15" s="248" t="s">
        <v>128</v>
      </c>
      <c r="E15" s="252" t="s">
        <v>129</v>
      </c>
      <c r="F15" s="253"/>
      <c r="G15" s="247" t="s">
        <v>130</v>
      </c>
    </row>
    <row r="16" spans="1:7" ht="12.75" customHeight="1">
      <c r="A16" s="249"/>
      <c r="B16" s="255"/>
      <c r="C16" s="251"/>
      <c r="D16" s="248"/>
      <c r="E16" s="252"/>
      <c r="F16" s="253"/>
      <c r="G16" s="247"/>
    </row>
    <row r="17" spans="1:7" ht="12.75" customHeight="1">
      <c r="A17" s="249" t="s">
        <v>15</v>
      </c>
      <c r="B17" s="261">
        <v>6</v>
      </c>
      <c r="C17" s="251" t="s">
        <v>75</v>
      </c>
      <c r="D17" s="248" t="s">
        <v>76</v>
      </c>
      <c r="E17" s="252" t="s">
        <v>77</v>
      </c>
      <c r="F17" s="253"/>
      <c r="G17" s="247" t="s">
        <v>78</v>
      </c>
    </row>
    <row r="18" spans="1:7" ht="12.75" customHeight="1">
      <c r="A18" s="249"/>
      <c r="B18" s="262"/>
      <c r="C18" s="251"/>
      <c r="D18" s="248"/>
      <c r="E18" s="252"/>
      <c r="F18" s="253"/>
      <c r="G18" s="247"/>
    </row>
    <row r="19" spans="1:7" ht="12.75" customHeight="1">
      <c r="A19" s="249" t="s">
        <v>16</v>
      </c>
      <c r="B19" s="254">
        <v>7</v>
      </c>
      <c r="C19" s="251" t="s">
        <v>138</v>
      </c>
      <c r="D19" s="263" t="s">
        <v>117</v>
      </c>
      <c r="E19" s="252" t="s">
        <v>99</v>
      </c>
      <c r="F19" s="253"/>
      <c r="G19" s="247" t="s">
        <v>116</v>
      </c>
    </row>
    <row r="20" spans="1:7" ht="12.75" customHeight="1">
      <c r="A20" s="249"/>
      <c r="B20" s="255"/>
      <c r="C20" s="251"/>
      <c r="D20" s="248"/>
      <c r="E20" s="252"/>
      <c r="F20" s="253"/>
      <c r="G20" s="247"/>
    </row>
    <row r="21" spans="1:7" ht="12.75" customHeight="1">
      <c r="A21" s="249" t="s">
        <v>17</v>
      </c>
      <c r="B21" s="254">
        <v>8</v>
      </c>
      <c r="C21" s="251" t="s">
        <v>137</v>
      </c>
      <c r="D21" s="248" t="s">
        <v>79</v>
      </c>
      <c r="E21" s="252" t="s">
        <v>80</v>
      </c>
      <c r="F21" s="253"/>
      <c r="G21" s="247" t="s">
        <v>81</v>
      </c>
    </row>
    <row r="22" spans="1:7" ht="12.75" customHeight="1">
      <c r="A22" s="249"/>
      <c r="B22" s="255"/>
      <c r="C22" s="251"/>
      <c r="D22" s="248"/>
      <c r="E22" s="252"/>
      <c r="F22" s="253"/>
      <c r="G22" s="247"/>
    </row>
    <row r="23" spans="1:7" ht="12.75" customHeight="1">
      <c r="A23" s="249" t="s">
        <v>18</v>
      </c>
      <c r="B23" s="255">
        <v>9</v>
      </c>
      <c r="C23" s="251" t="s">
        <v>86</v>
      </c>
      <c r="D23" s="248" t="s">
        <v>87</v>
      </c>
      <c r="E23" s="252" t="s">
        <v>71</v>
      </c>
      <c r="F23" s="253"/>
      <c r="G23" s="247" t="s">
        <v>88</v>
      </c>
    </row>
    <row r="24" spans="1:7" ht="12.75" customHeight="1">
      <c r="A24" s="249"/>
      <c r="B24" s="255"/>
      <c r="C24" s="251"/>
      <c r="D24" s="248"/>
      <c r="E24" s="252"/>
      <c r="F24" s="253"/>
      <c r="G24" s="247"/>
    </row>
    <row r="25" spans="1:7" ht="12.75" customHeight="1">
      <c r="A25" s="249" t="s">
        <v>19</v>
      </c>
      <c r="B25" s="255">
        <v>10</v>
      </c>
      <c r="C25" s="251" t="s">
        <v>91</v>
      </c>
      <c r="D25" s="248" t="s">
        <v>92</v>
      </c>
      <c r="E25" s="252" t="s">
        <v>71</v>
      </c>
      <c r="F25" s="253"/>
      <c r="G25" s="247" t="s">
        <v>88</v>
      </c>
    </row>
    <row r="26" spans="1:7" ht="12.75" customHeight="1">
      <c r="A26" s="249"/>
      <c r="B26" s="255"/>
      <c r="C26" s="251"/>
      <c r="D26" s="248"/>
      <c r="E26" s="252"/>
      <c r="F26" s="253"/>
      <c r="G26" s="247"/>
    </row>
    <row r="27" spans="1:7" ht="12.75" customHeight="1">
      <c r="A27" s="249" t="s">
        <v>20</v>
      </c>
      <c r="B27" s="254">
        <v>11</v>
      </c>
      <c r="C27" s="251" t="s">
        <v>121</v>
      </c>
      <c r="D27" s="248" t="s">
        <v>122</v>
      </c>
      <c r="E27" s="252" t="s">
        <v>77</v>
      </c>
      <c r="F27" s="253"/>
      <c r="G27" s="247" t="s">
        <v>123</v>
      </c>
    </row>
    <row r="28" spans="1:7" ht="12.75" customHeight="1">
      <c r="A28" s="249"/>
      <c r="B28" s="255"/>
      <c r="C28" s="251"/>
      <c r="D28" s="248"/>
      <c r="E28" s="252"/>
      <c r="F28" s="253"/>
      <c r="G28" s="247"/>
    </row>
    <row r="29" spans="1:7" ht="12.75" customHeight="1">
      <c r="A29" s="249" t="s">
        <v>21</v>
      </c>
      <c r="B29" s="254">
        <v>12</v>
      </c>
      <c r="C29" s="251" t="s">
        <v>141</v>
      </c>
      <c r="D29" s="248" t="s">
        <v>142</v>
      </c>
      <c r="E29" s="252" t="s">
        <v>99</v>
      </c>
      <c r="F29" s="253"/>
      <c r="G29" s="247" t="s">
        <v>143</v>
      </c>
    </row>
    <row r="30" spans="1:7" ht="12.75" customHeight="1">
      <c r="A30" s="249"/>
      <c r="B30" s="260"/>
      <c r="C30" s="251"/>
      <c r="D30" s="248"/>
      <c r="E30" s="252"/>
      <c r="F30" s="253"/>
      <c r="G30" s="247"/>
    </row>
    <row r="31" spans="1:7" ht="12.75" customHeight="1">
      <c r="A31" s="249" t="s">
        <v>39</v>
      </c>
      <c r="B31" s="254">
        <v>13</v>
      </c>
      <c r="C31" s="251" t="s">
        <v>118</v>
      </c>
      <c r="D31" s="248" t="s">
        <v>119</v>
      </c>
      <c r="E31" s="252" t="s">
        <v>99</v>
      </c>
      <c r="F31" s="253"/>
      <c r="G31" s="247" t="s">
        <v>120</v>
      </c>
    </row>
    <row r="32" spans="1:7" ht="12.75" customHeight="1">
      <c r="A32" s="249"/>
      <c r="B32" s="255"/>
      <c r="C32" s="251"/>
      <c r="D32" s="248"/>
      <c r="E32" s="252"/>
      <c r="F32" s="253"/>
      <c r="G32" s="247"/>
    </row>
    <row r="33" spans="1:7" ht="12.75" customHeight="1">
      <c r="A33" s="249" t="s">
        <v>40</v>
      </c>
      <c r="B33" s="255"/>
      <c r="C33" s="251" t="s">
        <v>69</v>
      </c>
      <c r="D33" s="248" t="s">
        <v>70</v>
      </c>
      <c r="E33" s="252" t="s">
        <v>71</v>
      </c>
      <c r="F33" s="253"/>
      <c r="G33" s="247" t="s">
        <v>72</v>
      </c>
    </row>
    <row r="34" spans="1:7" ht="12.75" customHeight="1">
      <c r="A34" s="249"/>
      <c r="B34" s="255"/>
      <c r="C34" s="251"/>
      <c r="D34" s="248"/>
      <c r="E34" s="252"/>
      <c r="F34" s="253"/>
      <c r="G34" s="247"/>
    </row>
    <row r="35" spans="1:7" ht="12.75" customHeight="1">
      <c r="A35" s="249" t="s">
        <v>41</v>
      </c>
      <c r="B35" s="255"/>
      <c r="C35" s="251" t="s">
        <v>73</v>
      </c>
      <c r="D35" s="248" t="s">
        <v>74</v>
      </c>
      <c r="E35" s="252" t="s">
        <v>71</v>
      </c>
      <c r="F35" s="253"/>
      <c r="G35" s="247" t="s">
        <v>72</v>
      </c>
    </row>
    <row r="36" spans="1:7" ht="12.75" customHeight="1">
      <c r="A36" s="249"/>
      <c r="B36" s="255"/>
      <c r="C36" s="251"/>
      <c r="D36" s="248"/>
      <c r="E36" s="252"/>
      <c r="F36" s="253"/>
      <c r="G36" s="247"/>
    </row>
    <row r="37" spans="1:7" ht="12.75" customHeight="1">
      <c r="A37" s="249" t="s">
        <v>42</v>
      </c>
      <c r="B37" s="255"/>
      <c r="C37" s="251" t="s">
        <v>82</v>
      </c>
      <c r="D37" s="248" t="s">
        <v>83</v>
      </c>
      <c r="E37" s="252" t="s">
        <v>84</v>
      </c>
      <c r="F37" s="253"/>
      <c r="G37" s="247" t="s">
        <v>85</v>
      </c>
    </row>
    <row r="38" spans="1:7" ht="12.75" customHeight="1">
      <c r="A38" s="249"/>
      <c r="B38" s="255"/>
      <c r="C38" s="251"/>
      <c r="D38" s="248"/>
      <c r="E38" s="252"/>
      <c r="F38" s="253"/>
      <c r="G38" s="247"/>
    </row>
    <row r="39" spans="1:7" ht="12.75" customHeight="1">
      <c r="A39" s="249" t="s">
        <v>43</v>
      </c>
      <c r="B39" s="254"/>
      <c r="C39" s="251" t="s">
        <v>89</v>
      </c>
      <c r="D39" s="248" t="s">
        <v>90</v>
      </c>
      <c r="E39" s="252" t="s">
        <v>71</v>
      </c>
      <c r="F39" s="253"/>
      <c r="G39" s="247" t="s">
        <v>88</v>
      </c>
    </row>
    <row r="40" spans="1:7" ht="12.75" customHeight="1">
      <c r="A40" s="249"/>
      <c r="B40" s="255"/>
      <c r="C40" s="251"/>
      <c r="D40" s="248"/>
      <c r="E40" s="252"/>
      <c r="F40" s="253"/>
      <c r="G40" s="247"/>
    </row>
    <row r="41" spans="1:7" ht="12.75" customHeight="1">
      <c r="A41" s="249" t="s">
        <v>44</v>
      </c>
      <c r="B41" s="254"/>
      <c r="C41" s="251" t="s">
        <v>93</v>
      </c>
      <c r="D41" s="248" t="s">
        <v>94</v>
      </c>
      <c r="E41" s="252" t="s">
        <v>95</v>
      </c>
      <c r="F41" s="253"/>
      <c r="G41" s="247" t="s">
        <v>96</v>
      </c>
    </row>
    <row r="42" spans="1:7" ht="12.75" customHeight="1">
      <c r="A42" s="249"/>
      <c r="B42" s="255"/>
      <c r="C42" s="251"/>
      <c r="D42" s="248"/>
      <c r="E42" s="252"/>
      <c r="F42" s="253"/>
      <c r="G42" s="247"/>
    </row>
    <row r="43" spans="1:7" ht="12.75" customHeight="1">
      <c r="A43" s="249" t="s">
        <v>45</v>
      </c>
      <c r="B43" s="255"/>
      <c r="C43" s="251" t="s">
        <v>101</v>
      </c>
      <c r="D43" s="248" t="s">
        <v>102</v>
      </c>
      <c r="E43" s="252" t="s">
        <v>99</v>
      </c>
      <c r="F43" s="253"/>
      <c r="G43" s="247" t="s">
        <v>100</v>
      </c>
    </row>
    <row r="44" spans="1:7" ht="12.75" customHeight="1">
      <c r="A44" s="249"/>
      <c r="B44" s="255"/>
      <c r="C44" s="251"/>
      <c r="D44" s="248"/>
      <c r="E44" s="252"/>
      <c r="F44" s="253"/>
      <c r="G44" s="247"/>
    </row>
    <row r="45" spans="1:7" ht="12.75" customHeight="1">
      <c r="A45" s="249" t="s">
        <v>46</v>
      </c>
      <c r="B45" s="254"/>
      <c r="C45" s="251" t="s">
        <v>103</v>
      </c>
      <c r="D45" s="248" t="s">
        <v>104</v>
      </c>
      <c r="E45" s="252" t="s">
        <v>99</v>
      </c>
      <c r="F45" s="253"/>
      <c r="G45" s="247" t="s">
        <v>105</v>
      </c>
    </row>
    <row r="46" spans="1:7" ht="12.75" customHeight="1">
      <c r="A46" s="249"/>
      <c r="B46" s="255"/>
      <c r="C46" s="251"/>
      <c r="D46" s="248"/>
      <c r="E46" s="252"/>
      <c r="F46" s="253"/>
      <c r="G46" s="247"/>
    </row>
    <row r="47" spans="1:7" ht="12.75" customHeight="1">
      <c r="A47" s="249" t="s">
        <v>47</v>
      </c>
      <c r="B47" s="254"/>
      <c r="C47" s="251" t="s">
        <v>106</v>
      </c>
      <c r="D47" s="248" t="s">
        <v>107</v>
      </c>
      <c r="E47" s="252" t="s">
        <v>99</v>
      </c>
      <c r="F47" s="253"/>
      <c r="G47" s="247" t="s">
        <v>105</v>
      </c>
    </row>
    <row r="48" spans="1:7" ht="12.75" customHeight="1">
      <c r="A48" s="249"/>
      <c r="B48" s="255"/>
      <c r="C48" s="251"/>
      <c r="D48" s="248"/>
      <c r="E48" s="252"/>
      <c r="F48" s="253"/>
      <c r="G48" s="247"/>
    </row>
    <row r="49" spans="1:7" ht="12.75" customHeight="1">
      <c r="A49" s="249" t="s">
        <v>48</v>
      </c>
      <c r="B49" s="254"/>
      <c r="C49" s="251" t="s">
        <v>108</v>
      </c>
      <c r="D49" s="248" t="s">
        <v>109</v>
      </c>
      <c r="E49" s="252" t="s">
        <v>99</v>
      </c>
      <c r="F49" s="253"/>
      <c r="G49" s="247" t="s">
        <v>110</v>
      </c>
    </row>
    <row r="50" spans="1:7" ht="12.75" customHeight="1">
      <c r="A50" s="249"/>
      <c r="B50" s="255"/>
      <c r="C50" s="251"/>
      <c r="D50" s="248"/>
      <c r="E50" s="252"/>
      <c r="F50" s="253"/>
      <c r="G50" s="247"/>
    </row>
    <row r="51" spans="1:7" ht="12.75" customHeight="1">
      <c r="A51" s="249" t="s">
        <v>49</v>
      </c>
      <c r="B51" s="245"/>
      <c r="C51" s="251" t="s">
        <v>111</v>
      </c>
      <c r="D51" s="248" t="s">
        <v>112</v>
      </c>
      <c r="E51" s="252" t="s">
        <v>99</v>
      </c>
      <c r="F51" s="253"/>
      <c r="G51" s="247" t="s">
        <v>113</v>
      </c>
    </row>
    <row r="52" spans="1:7" ht="12.75" customHeight="1">
      <c r="A52" s="249"/>
      <c r="B52" s="250"/>
      <c r="C52" s="251"/>
      <c r="D52" s="248"/>
      <c r="E52" s="252"/>
      <c r="F52" s="253"/>
      <c r="G52" s="247"/>
    </row>
    <row r="53" spans="1:7" ht="12.75" customHeight="1">
      <c r="A53" s="249" t="s">
        <v>50</v>
      </c>
      <c r="B53" s="245"/>
      <c r="C53" s="251" t="s">
        <v>114</v>
      </c>
      <c r="D53" s="248" t="s">
        <v>115</v>
      </c>
      <c r="E53" s="252" t="s">
        <v>99</v>
      </c>
      <c r="F53" s="253"/>
      <c r="G53" s="247" t="s">
        <v>116</v>
      </c>
    </row>
    <row r="54" spans="1:7" ht="12.75" customHeight="1">
      <c r="A54" s="249"/>
      <c r="B54" s="250"/>
      <c r="C54" s="251"/>
      <c r="D54" s="248"/>
      <c r="E54" s="252"/>
      <c r="F54" s="253"/>
      <c r="G54" s="247"/>
    </row>
    <row r="55" spans="1:7" ht="12.75" customHeight="1">
      <c r="A55" s="249" t="s">
        <v>51</v>
      </c>
      <c r="B55" s="245"/>
      <c r="C55" s="251" t="s">
        <v>131</v>
      </c>
      <c r="D55" s="248" t="s">
        <v>132</v>
      </c>
      <c r="E55" s="252" t="s">
        <v>133</v>
      </c>
      <c r="F55" s="253"/>
      <c r="G55" s="247" t="s">
        <v>134</v>
      </c>
    </row>
    <row r="56" spans="1:7" ht="12.75" customHeight="1">
      <c r="A56" s="249"/>
      <c r="B56" s="250"/>
      <c r="C56" s="251"/>
      <c r="D56" s="248"/>
      <c r="E56" s="252"/>
      <c r="F56" s="253"/>
      <c r="G56" s="247"/>
    </row>
    <row r="57" spans="1:7" ht="12.75">
      <c r="A57" s="249" t="s">
        <v>52</v>
      </c>
      <c r="B57" s="245" t="s">
        <v>136</v>
      </c>
      <c r="C57" s="247"/>
      <c r="D57" s="248"/>
      <c r="E57" s="248"/>
      <c r="F57" s="146"/>
      <c r="G57" s="247"/>
    </row>
    <row r="58" spans="1:7" ht="12.75">
      <c r="A58" s="249"/>
      <c r="B58" s="246"/>
      <c r="C58" s="247"/>
      <c r="D58" s="248"/>
      <c r="E58" s="248"/>
      <c r="F58" s="146"/>
      <c r="G58" s="247"/>
    </row>
    <row r="59" spans="1:7" ht="12.75">
      <c r="A59" s="249" t="s">
        <v>53</v>
      </c>
      <c r="B59" s="245" t="s">
        <v>136</v>
      </c>
      <c r="C59" s="247"/>
      <c r="D59" s="248"/>
      <c r="E59" s="248"/>
      <c r="F59" s="146"/>
      <c r="G59" s="247"/>
    </row>
    <row r="60" spans="1:7" ht="12.75">
      <c r="A60" s="249"/>
      <c r="B60" s="246"/>
      <c r="C60" s="247"/>
      <c r="D60" s="248"/>
      <c r="E60" s="248"/>
      <c r="F60" s="146"/>
      <c r="G60" s="247"/>
    </row>
    <row r="61" spans="1:7" ht="12.75">
      <c r="A61" s="249" t="s">
        <v>54</v>
      </c>
      <c r="B61" s="245" t="s">
        <v>136</v>
      </c>
      <c r="C61" s="247"/>
      <c r="D61" s="248"/>
      <c r="E61" s="248"/>
      <c r="F61" s="146"/>
      <c r="G61" s="247"/>
    </row>
    <row r="62" spans="1:7" ht="12.75">
      <c r="A62" s="249"/>
      <c r="B62" s="246"/>
      <c r="C62" s="247"/>
      <c r="D62" s="248"/>
      <c r="E62" s="248"/>
      <c r="F62" s="146"/>
      <c r="G62" s="247"/>
    </row>
    <row r="63" spans="1:7" ht="12.75">
      <c r="A63" s="249" t="s">
        <v>55</v>
      </c>
      <c r="B63" s="245" t="s">
        <v>136</v>
      </c>
      <c r="C63" s="247"/>
      <c r="D63" s="248"/>
      <c r="E63" s="248"/>
      <c r="F63" s="146"/>
      <c r="G63" s="247"/>
    </row>
    <row r="64" spans="1:7" ht="12.75">
      <c r="A64" s="249"/>
      <c r="B64" s="246"/>
      <c r="C64" s="247"/>
      <c r="D64" s="248"/>
      <c r="E64" s="248"/>
      <c r="F64" s="146"/>
      <c r="G64" s="247"/>
    </row>
    <row r="65" spans="1:7" ht="12.75">
      <c r="A65" s="249" t="s">
        <v>56</v>
      </c>
      <c r="B65" s="245" t="s">
        <v>136</v>
      </c>
      <c r="C65" s="247"/>
      <c r="D65" s="248"/>
      <c r="E65" s="248"/>
      <c r="F65" s="146"/>
      <c r="G65" s="247"/>
    </row>
    <row r="66" spans="1:7" ht="12.75">
      <c r="A66" s="249"/>
      <c r="B66" s="246"/>
      <c r="C66" s="247"/>
      <c r="D66" s="248"/>
      <c r="E66" s="248"/>
      <c r="F66" s="146"/>
      <c r="G66" s="247"/>
    </row>
    <row r="67" spans="1:8" ht="12.75">
      <c r="A67" s="242"/>
      <c r="B67" s="243" t="s">
        <v>136</v>
      </c>
      <c r="C67" s="241"/>
      <c r="D67" s="239"/>
      <c r="E67" s="239"/>
      <c r="F67" s="240"/>
      <c r="G67" s="241"/>
      <c r="H67" s="4"/>
    </row>
    <row r="68" spans="1:8" ht="12.75">
      <c r="A68" s="242"/>
      <c r="B68" s="244"/>
      <c r="C68" s="241"/>
      <c r="D68" s="239"/>
      <c r="E68" s="239"/>
      <c r="F68" s="240"/>
      <c r="G68" s="241"/>
      <c r="H68" s="4"/>
    </row>
    <row r="69" spans="1:8" ht="12.75">
      <c r="A69" s="242"/>
      <c r="B69" s="243"/>
      <c r="C69" s="241"/>
      <c r="D69" s="239"/>
      <c r="E69" s="239"/>
      <c r="F69" s="240"/>
      <c r="G69" s="241"/>
      <c r="H69" s="4"/>
    </row>
    <row r="70" spans="1:8" ht="12.75">
      <c r="A70" s="242"/>
      <c r="B70" s="244"/>
      <c r="C70" s="241"/>
      <c r="D70" s="239"/>
      <c r="E70" s="239"/>
      <c r="F70" s="240"/>
      <c r="G70" s="241"/>
      <c r="H70" s="4"/>
    </row>
    <row r="71" spans="1:8" ht="12.75">
      <c r="A71" s="242"/>
      <c r="B71" s="243"/>
      <c r="C71" s="241"/>
      <c r="D71" s="239"/>
      <c r="E71" s="239"/>
      <c r="F71" s="240"/>
      <c r="G71" s="241"/>
      <c r="H71" s="4"/>
    </row>
    <row r="72" spans="1:8" ht="12.75">
      <c r="A72" s="242"/>
      <c r="B72" s="244"/>
      <c r="C72" s="241"/>
      <c r="D72" s="239"/>
      <c r="E72" s="239"/>
      <c r="F72" s="240"/>
      <c r="G72" s="241"/>
      <c r="H72" s="4"/>
    </row>
    <row r="73" spans="1:8" ht="12.75">
      <c r="A73" s="242"/>
      <c r="B73" s="243"/>
      <c r="C73" s="241"/>
      <c r="D73" s="239"/>
      <c r="E73" s="239"/>
      <c r="F73" s="240"/>
      <c r="G73" s="241"/>
      <c r="H73" s="4"/>
    </row>
    <row r="74" spans="1:8" ht="12.75">
      <c r="A74" s="242"/>
      <c r="B74" s="244"/>
      <c r="C74" s="241"/>
      <c r="D74" s="239"/>
      <c r="E74" s="239"/>
      <c r="F74" s="240"/>
      <c r="G74" s="241"/>
      <c r="H74" s="4"/>
    </row>
    <row r="75" spans="1:8" ht="12.75">
      <c r="A75" s="242"/>
      <c r="B75" s="243"/>
      <c r="C75" s="241"/>
      <c r="D75" s="239"/>
      <c r="E75" s="239"/>
      <c r="F75" s="240"/>
      <c r="G75" s="241"/>
      <c r="H75" s="4"/>
    </row>
    <row r="76" spans="1:8" ht="12.75">
      <c r="A76" s="242"/>
      <c r="B76" s="244"/>
      <c r="C76" s="241"/>
      <c r="D76" s="239"/>
      <c r="E76" s="239"/>
      <c r="F76" s="240"/>
      <c r="G76" s="241"/>
      <c r="H76" s="4"/>
    </row>
    <row r="77" spans="1:8" ht="12.75">
      <c r="A77" s="242"/>
      <c r="B77" s="243"/>
      <c r="C77" s="241"/>
      <c r="D77" s="239"/>
      <c r="E77" s="239"/>
      <c r="F77" s="240"/>
      <c r="G77" s="241"/>
      <c r="H77" s="4"/>
    </row>
    <row r="78" spans="1:8" ht="12.75">
      <c r="A78" s="242"/>
      <c r="B78" s="244"/>
      <c r="C78" s="241"/>
      <c r="D78" s="239"/>
      <c r="E78" s="239"/>
      <c r="F78" s="240"/>
      <c r="G78" s="241"/>
      <c r="H78" s="4"/>
    </row>
    <row r="79" spans="1:8" ht="12.75">
      <c r="A79" s="242"/>
      <c r="B79" s="243"/>
      <c r="C79" s="241"/>
      <c r="D79" s="239"/>
      <c r="E79" s="239"/>
      <c r="F79" s="240"/>
      <c r="G79" s="241"/>
      <c r="H79" s="4"/>
    </row>
    <row r="80" spans="1:8" ht="12.75">
      <c r="A80" s="242"/>
      <c r="B80" s="244"/>
      <c r="C80" s="241"/>
      <c r="D80" s="239"/>
      <c r="E80" s="239"/>
      <c r="F80" s="240"/>
      <c r="G80" s="241"/>
      <c r="H80" s="4"/>
    </row>
    <row r="81" spans="1:8" ht="12.75">
      <c r="A81" s="242"/>
      <c r="B81" s="243"/>
      <c r="C81" s="241"/>
      <c r="D81" s="239"/>
      <c r="E81" s="239"/>
      <c r="F81" s="240"/>
      <c r="G81" s="241"/>
      <c r="H81" s="4"/>
    </row>
    <row r="82" spans="1:8" ht="12.75">
      <c r="A82" s="242"/>
      <c r="B82" s="244"/>
      <c r="C82" s="241"/>
      <c r="D82" s="239"/>
      <c r="E82" s="239"/>
      <c r="F82" s="240"/>
      <c r="G82" s="241"/>
      <c r="H82" s="4"/>
    </row>
    <row r="83" spans="1:8" ht="12.75">
      <c r="A83" s="242"/>
      <c r="B83" s="243"/>
      <c r="C83" s="241"/>
      <c r="D83" s="239"/>
      <c r="E83" s="239"/>
      <c r="F83" s="240"/>
      <c r="G83" s="241"/>
      <c r="H83" s="4"/>
    </row>
    <row r="84" spans="1:8" ht="12.75">
      <c r="A84" s="242"/>
      <c r="B84" s="244"/>
      <c r="C84" s="241"/>
      <c r="D84" s="239"/>
      <c r="E84" s="239"/>
      <c r="F84" s="240"/>
      <c r="G84" s="241"/>
      <c r="H84" s="4"/>
    </row>
    <row r="85" spans="1:8" ht="12.75">
      <c r="A85" s="242"/>
      <c r="B85" s="243"/>
      <c r="C85" s="241"/>
      <c r="D85" s="239"/>
      <c r="E85" s="239"/>
      <c r="F85" s="240"/>
      <c r="G85" s="241"/>
      <c r="H85" s="4"/>
    </row>
    <row r="86" spans="1:8" ht="12.75">
      <c r="A86" s="242"/>
      <c r="B86" s="244"/>
      <c r="C86" s="241"/>
      <c r="D86" s="239"/>
      <c r="E86" s="239"/>
      <c r="F86" s="240"/>
      <c r="G86" s="241"/>
      <c r="H86" s="4"/>
    </row>
    <row r="87" spans="1:8" ht="12.75">
      <c r="A87" s="242"/>
      <c r="B87" s="243"/>
      <c r="C87" s="241"/>
      <c r="D87" s="239"/>
      <c r="E87" s="239"/>
      <c r="F87" s="240"/>
      <c r="G87" s="241"/>
      <c r="H87" s="4"/>
    </row>
    <row r="88" spans="1:8" ht="12.75">
      <c r="A88" s="242"/>
      <c r="B88" s="244"/>
      <c r="C88" s="241"/>
      <c r="D88" s="239"/>
      <c r="E88" s="239"/>
      <c r="F88" s="240"/>
      <c r="G88" s="241"/>
      <c r="H88" s="4"/>
    </row>
    <row r="89" spans="1:8" ht="12.75">
      <c r="A89" s="242"/>
      <c r="B89" s="243"/>
      <c r="C89" s="241"/>
      <c r="D89" s="239"/>
      <c r="E89" s="239"/>
      <c r="F89" s="240"/>
      <c r="G89" s="241"/>
      <c r="H89" s="4"/>
    </row>
    <row r="90" spans="1:8" ht="12.75">
      <c r="A90" s="242"/>
      <c r="B90" s="244"/>
      <c r="C90" s="241"/>
      <c r="D90" s="239"/>
      <c r="E90" s="239"/>
      <c r="F90" s="240"/>
      <c r="G90" s="241"/>
      <c r="H90" s="4"/>
    </row>
    <row r="91" spans="1:8" ht="12.75">
      <c r="A91" s="242"/>
      <c r="B91" s="243"/>
      <c r="C91" s="241"/>
      <c r="D91" s="239"/>
      <c r="E91" s="239"/>
      <c r="F91" s="240"/>
      <c r="G91" s="241"/>
      <c r="H91" s="4"/>
    </row>
    <row r="92" spans="1:8" ht="12.75">
      <c r="A92" s="242"/>
      <c r="B92" s="244"/>
      <c r="C92" s="241"/>
      <c r="D92" s="239"/>
      <c r="E92" s="239"/>
      <c r="F92" s="240"/>
      <c r="G92" s="241"/>
      <c r="H92" s="4"/>
    </row>
    <row r="93" spans="1:8" ht="12.75">
      <c r="A93" s="242"/>
      <c r="B93" s="243"/>
      <c r="C93" s="241"/>
      <c r="D93" s="239"/>
      <c r="E93" s="239"/>
      <c r="F93" s="240"/>
      <c r="G93" s="241"/>
      <c r="H93" s="4"/>
    </row>
    <row r="94" spans="1:8" ht="12.75">
      <c r="A94" s="242"/>
      <c r="B94" s="244"/>
      <c r="C94" s="241"/>
      <c r="D94" s="239"/>
      <c r="E94" s="239"/>
      <c r="F94" s="240"/>
      <c r="G94" s="241"/>
      <c r="H94" s="4"/>
    </row>
    <row r="95" spans="1:8" ht="12.75">
      <c r="A95" s="242"/>
      <c r="B95" s="243"/>
      <c r="C95" s="241"/>
      <c r="D95" s="239"/>
      <c r="E95" s="239"/>
      <c r="F95" s="240"/>
      <c r="G95" s="241"/>
      <c r="H95" s="4"/>
    </row>
    <row r="96" spans="1:8" ht="12.75">
      <c r="A96" s="242"/>
      <c r="B96" s="244"/>
      <c r="C96" s="241"/>
      <c r="D96" s="239"/>
      <c r="E96" s="239"/>
      <c r="F96" s="240"/>
      <c r="G96" s="241"/>
      <c r="H96" s="4"/>
    </row>
    <row r="97" spans="1:8" ht="12.75">
      <c r="A97" s="242"/>
      <c r="B97" s="243"/>
      <c r="C97" s="241"/>
      <c r="D97" s="239"/>
      <c r="E97" s="239"/>
      <c r="F97" s="240"/>
      <c r="G97" s="241"/>
      <c r="H97" s="4"/>
    </row>
    <row r="98" spans="1:8" ht="12.75">
      <c r="A98" s="242"/>
      <c r="B98" s="244"/>
      <c r="C98" s="241"/>
      <c r="D98" s="239"/>
      <c r="E98" s="239"/>
      <c r="F98" s="240"/>
      <c r="G98" s="241"/>
      <c r="H98" s="4"/>
    </row>
    <row r="99" spans="1:8" ht="12.75">
      <c r="A99" s="242"/>
      <c r="B99" s="243"/>
      <c r="C99" s="241"/>
      <c r="D99" s="239"/>
      <c r="E99" s="239"/>
      <c r="F99" s="240"/>
      <c r="G99" s="241"/>
      <c r="H99" s="4"/>
    </row>
    <row r="100" spans="1:8" ht="12.75">
      <c r="A100" s="242"/>
      <c r="B100" s="244"/>
      <c r="C100" s="241"/>
      <c r="D100" s="239"/>
      <c r="E100" s="239"/>
      <c r="F100" s="240"/>
      <c r="G100" s="241"/>
      <c r="H100" s="4"/>
    </row>
    <row r="101" spans="1:8" ht="12.75">
      <c r="A101" s="242"/>
      <c r="B101" s="243"/>
      <c r="C101" s="241"/>
      <c r="D101" s="239"/>
      <c r="E101" s="239"/>
      <c r="F101" s="240"/>
      <c r="G101" s="241"/>
      <c r="H101" s="4"/>
    </row>
    <row r="102" spans="1:8" ht="12.75">
      <c r="A102" s="242"/>
      <c r="B102" s="244"/>
      <c r="C102" s="241"/>
      <c r="D102" s="239"/>
      <c r="E102" s="239"/>
      <c r="F102" s="240"/>
      <c r="G102" s="241"/>
      <c r="H102" s="4"/>
    </row>
    <row r="103" spans="1:8" ht="12.75">
      <c r="A103" s="242"/>
      <c r="B103" s="243"/>
      <c r="C103" s="241"/>
      <c r="D103" s="239"/>
      <c r="E103" s="239"/>
      <c r="F103" s="240"/>
      <c r="G103" s="241"/>
      <c r="H103" s="4"/>
    </row>
    <row r="104" spans="1:8" ht="12.75">
      <c r="A104" s="242"/>
      <c r="B104" s="244"/>
      <c r="C104" s="241"/>
      <c r="D104" s="239"/>
      <c r="E104" s="239"/>
      <c r="F104" s="240"/>
      <c r="G104" s="241"/>
      <c r="H104" s="4"/>
    </row>
    <row r="105" spans="1:8" ht="12.75">
      <c r="A105" s="242"/>
      <c r="B105" s="243"/>
      <c r="C105" s="241"/>
      <c r="D105" s="239"/>
      <c r="E105" s="239"/>
      <c r="F105" s="240"/>
      <c r="G105" s="241"/>
      <c r="H105" s="4"/>
    </row>
    <row r="106" spans="1:8" ht="12.75">
      <c r="A106" s="242"/>
      <c r="B106" s="244"/>
      <c r="C106" s="241"/>
      <c r="D106" s="239"/>
      <c r="E106" s="239"/>
      <c r="F106" s="240"/>
      <c r="G106" s="241"/>
      <c r="H106" s="4"/>
    </row>
    <row r="107" spans="1:8" ht="12.75">
      <c r="A107" s="242"/>
      <c r="B107" s="243"/>
      <c r="C107" s="241"/>
      <c r="D107" s="239"/>
      <c r="E107" s="239"/>
      <c r="F107" s="240"/>
      <c r="G107" s="241"/>
      <c r="H107" s="4"/>
    </row>
    <row r="108" spans="1:8" ht="12.75">
      <c r="A108" s="242"/>
      <c r="B108" s="244"/>
      <c r="C108" s="241"/>
      <c r="D108" s="239"/>
      <c r="E108" s="239"/>
      <c r="F108" s="240"/>
      <c r="G108" s="241"/>
      <c r="H108" s="4"/>
    </row>
    <row r="109" spans="1:8" ht="12.75">
      <c r="A109" s="242"/>
      <c r="B109" s="243"/>
      <c r="C109" s="241"/>
      <c r="D109" s="239"/>
      <c r="E109" s="239"/>
      <c r="F109" s="240"/>
      <c r="G109" s="241"/>
      <c r="H109" s="4"/>
    </row>
    <row r="110" spans="1:8" ht="12.75">
      <c r="A110" s="242"/>
      <c r="B110" s="244"/>
      <c r="C110" s="241"/>
      <c r="D110" s="239"/>
      <c r="E110" s="239"/>
      <c r="F110" s="240"/>
      <c r="G110" s="241"/>
      <c r="H110" s="4"/>
    </row>
    <row r="111" spans="1:8" ht="12.75">
      <c r="A111" s="242"/>
      <c r="B111" s="243"/>
      <c r="C111" s="241"/>
      <c r="D111" s="239"/>
      <c r="E111" s="239"/>
      <c r="F111" s="240"/>
      <c r="G111" s="241"/>
      <c r="H111" s="4"/>
    </row>
    <row r="112" spans="1:8" ht="12.75">
      <c r="A112" s="242"/>
      <c r="B112" s="244"/>
      <c r="C112" s="241"/>
      <c r="D112" s="239"/>
      <c r="E112" s="239"/>
      <c r="F112" s="240"/>
      <c r="G112" s="241"/>
      <c r="H112" s="4"/>
    </row>
    <row r="113" spans="1:8" ht="12.75">
      <c r="A113" s="242"/>
      <c r="B113" s="243"/>
      <c r="C113" s="241"/>
      <c r="D113" s="239"/>
      <c r="E113" s="239"/>
      <c r="F113" s="240"/>
      <c r="G113" s="241"/>
      <c r="H113" s="4"/>
    </row>
    <row r="114" spans="1:8" ht="12.75">
      <c r="A114" s="242"/>
      <c r="B114" s="244"/>
      <c r="C114" s="241"/>
      <c r="D114" s="239"/>
      <c r="E114" s="239"/>
      <c r="F114" s="240"/>
      <c r="G114" s="241"/>
      <c r="H114" s="4"/>
    </row>
    <row r="115" spans="1:8" ht="12.75">
      <c r="A115" s="242"/>
      <c r="B115" s="243"/>
      <c r="C115" s="241"/>
      <c r="D115" s="239"/>
      <c r="E115" s="239"/>
      <c r="F115" s="240"/>
      <c r="G115" s="241"/>
      <c r="H115" s="4"/>
    </row>
    <row r="116" spans="1:8" ht="12.75">
      <c r="A116" s="242"/>
      <c r="B116" s="244"/>
      <c r="C116" s="241"/>
      <c r="D116" s="239"/>
      <c r="E116" s="239"/>
      <c r="F116" s="240"/>
      <c r="G116" s="241"/>
      <c r="H116" s="4"/>
    </row>
    <row r="117" spans="1:8" ht="12.75">
      <c r="A117" s="242"/>
      <c r="B117" s="243"/>
      <c r="C117" s="241"/>
      <c r="D117" s="239"/>
      <c r="E117" s="239"/>
      <c r="F117" s="240"/>
      <c r="G117" s="241"/>
      <c r="H117" s="4"/>
    </row>
    <row r="118" spans="1:8" ht="12.75">
      <c r="A118" s="242"/>
      <c r="B118" s="244"/>
      <c r="C118" s="241"/>
      <c r="D118" s="239"/>
      <c r="E118" s="239"/>
      <c r="F118" s="240"/>
      <c r="G118" s="241"/>
      <c r="H118" s="4"/>
    </row>
    <row r="119" spans="1:8" ht="12.75">
      <c r="A119" s="242"/>
      <c r="B119" s="243"/>
      <c r="C119" s="241"/>
      <c r="D119" s="239"/>
      <c r="E119" s="239"/>
      <c r="F119" s="240"/>
      <c r="G119" s="241"/>
      <c r="H119" s="4"/>
    </row>
    <row r="120" spans="1:8" ht="12.75">
      <c r="A120" s="242"/>
      <c r="B120" s="244"/>
      <c r="C120" s="241"/>
      <c r="D120" s="239"/>
      <c r="E120" s="239"/>
      <c r="F120" s="240"/>
      <c r="G120" s="241"/>
      <c r="H120" s="4"/>
    </row>
    <row r="121" spans="1:8" ht="12.75">
      <c r="A121" s="242"/>
      <c r="B121" s="243"/>
      <c r="C121" s="241"/>
      <c r="D121" s="239"/>
      <c r="E121" s="239"/>
      <c r="F121" s="240"/>
      <c r="G121" s="241"/>
      <c r="H121" s="4"/>
    </row>
    <row r="122" spans="1:8" ht="12.75">
      <c r="A122" s="242"/>
      <c r="B122" s="244"/>
      <c r="C122" s="241"/>
      <c r="D122" s="239"/>
      <c r="E122" s="239"/>
      <c r="F122" s="240"/>
      <c r="G122" s="241"/>
      <c r="H122" s="4"/>
    </row>
    <row r="123" spans="1:8" ht="12.75">
      <c r="A123" s="242"/>
      <c r="B123" s="243"/>
      <c r="C123" s="241"/>
      <c r="D123" s="239"/>
      <c r="E123" s="239"/>
      <c r="F123" s="240"/>
      <c r="G123" s="241"/>
      <c r="H123" s="4"/>
    </row>
    <row r="124" spans="1:8" ht="12.75">
      <c r="A124" s="242"/>
      <c r="B124" s="244"/>
      <c r="C124" s="241"/>
      <c r="D124" s="239"/>
      <c r="E124" s="239"/>
      <c r="F124" s="240"/>
      <c r="G124" s="241"/>
      <c r="H124" s="4"/>
    </row>
    <row r="125" spans="1:8" ht="12.75">
      <c r="A125" s="242"/>
      <c r="B125" s="243"/>
      <c r="C125" s="241"/>
      <c r="D125" s="239"/>
      <c r="E125" s="239"/>
      <c r="F125" s="240"/>
      <c r="G125" s="241"/>
      <c r="H125" s="4"/>
    </row>
    <row r="126" spans="1:8" ht="12.75">
      <c r="A126" s="242"/>
      <c r="B126" s="244"/>
      <c r="C126" s="241"/>
      <c r="D126" s="239"/>
      <c r="E126" s="239"/>
      <c r="F126" s="240"/>
      <c r="G126" s="241"/>
      <c r="H126" s="4"/>
    </row>
    <row r="127" spans="1:8" ht="12.75">
      <c r="A127" s="242"/>
      <c r="B127" s="243"/>
      <c r="C127" s="241"/>
      <c r="D127" s="239"/>
      <c r="E127" s="239"/>
      <c r="F127" s="240"/>
      <c r="G127" s="241"/>
      <c r="H127" s="4"/>
    </row>
    <row r="128" spans="1:8" ht="12.75">
      <c r="A128" s="242"/>
      <c r="B128" s="244"/>
      <c r="C128" s="241"/>
      <c r="D128" s="239"/>
      <c r="E128" s="239"/>
      <c r="F128" s="240"/>
      <c r="G128" s="241"/>
      <c r="H128" s="4"/>
    </row>
    <row r="129" spans="1:8" ht="12.75">
      <c r="A129" s="242"/>
      <c r="B129" s="243"/>
      <c r="C129" s="241"/>
      <c r="D129" s="239"/>
      <c r="E129" s="239"/>
      <c r="F129" s="240"/>
      <c r="G129" s="241"/>
      <c r="H129" s="4"/>
    </row>
    <row r="130" spans="1:8" ht="12.75">
      <c r="A130" s="242"/>
      <c r="B130" s="244"/>
      <c r="C130" s="241"/>
      <c r="D130" s="239"/>
      <c r="E130" s="239"/>
      <c r="F130" s="240"/>
      <c r="G130" s="241"/>
      <c r="H130" s="4"/>
    </row>
    <row r="131" spans="1:8" ht="12.75">
      <c r="A131" s="242"/>
      <c r="B131" s="243"/>
      <c r="C131" s="241"/>
      <c r="D131" s="239"/>
      <c r="E131" s="239"/>
      <c r="F131" s="240"/>
      <c r="G131" s="241"/>
      <c r="H131" s="4"/>
    </row>
    <row r="132" spans="1:8" ht="12.75">
      <c r="A132" s="242"/>
      <c r="B132" s="244"/>
      <c r="C132" s="241"/>
      <c r="D132" s="239"/>
      <c r="E132" s="239"/>
      <c r="F132" s="240"/>
      <c r="G132" s="241"/>
      <c r="H132" s="4"/>
    </row>
    <row r="133" spans="1:8" ht="12.75">
      <c r="A133" s="242"/>
      <c r="B133" s="243"/>
      <c r="C133" s="241"/>
      <c r="D133" s="239"/>
      <c r="E133" s="239"/>
      <c r="F133" s="240"/>
      <c r="G133" s="241"/>
      <c r="H133" s="4"/>
    </row>
    <row r="134" spans="1:8" ht="12.75">
      <c r="A134" s="242"/>
      <c r="B134" s="244"/>
      <c r="C134" s="241"/>
      <c r="D134" s="239"/>
      <c r="E134" s="239"/>
      <c r="F134" s="240"/>
      <c r="G134" s="241"/>
      <c r="H134" s="4"/>
    </row>
    <row r="135" spans="1:8" ht="12.75">
      <c r="A135" s="242"/>
      <c r="B135" s="243"/>
      <c r="C135" s="241"/>
      <c r="D135" s="239"/>
      <c r="E135" s="239"/>
      <c r="F135" s="240"/>
      <c r="G135" s="241"/>
      <c r="H135" s="4"/>
    </row>
    <row r="136" spans="1:8" ht="12.75">
      <c r="A136" s="242"/>
      <c r="B136" s="244"/>
      <c r="C136" s="241"/>
      <c r="D136" s="239"/>
      <c r="E136" s="239"/>
      <c r="F136" s="240"/>
      <c r="G136" s="241"/>
      <c r="H136" s="4"/>
    </row>
    <row r="137" spans="1:8" ht="12.75">
      <c r="A137" s="242"/>
      <c r="B137" s="243"/>
      <c r="C137" s="241"/>
      <c r="D137" s="239"/>
      <c r="E137" s="239"/>
      <c r="F137" s="240"/>
      <c r="G137" s="241"/>
      <c r="H137" s="4"/>
    </row>
    <row r="138" spans="1:8" ht="12.75">
      <c r="A138" s="242"/>
      <c r="B138" s="244"/>
      <c r="C138" s="241"/>
      <c r="D138" s="239"/>
      <c r="E138" s="239"/>
      <c r="F138" s="240"/>
      <c r="G138" s="241"/>
      <c r="H138" s="4"/>
    </row>
    <row r="139" spans="1:8" ht="12.75">
      <c r="A139" s="242"/>
      <c r="B139" s="243"/>
      <c r="C139" s="241"/>
      <c r="D139" s="239"/>
      <c r="E139" s="239"/>
      <c r="F139" s="240"/>
      <c r="G139" s="241"/>
      <c r="H139" s="4"/>
    </row>
    <row r="140" spans="1:8" ht="12.75">
      <c r="A140" s="242"/>
      <c r="B140" s="244"/>
      <c r="C140" s="241"/>
      <c r="D140" s="239"/>
      <c r="E140" s="239"/>
      <c r="F140" s="240"/>
      <c r="G140" s="241"/>
      <c r="H140" s="4"/>
    </row>
    <row r="141" spans="1:8" ht="12.75">
      <c r="A141" s="242"/>
      <c r="B141" s="243"/>
      <c r="C141" s="241"/>
      <c r="D141" s="239"/>
      <c r="E141" s="239"/>
      <c r="F141" s="240"/>
      <c r="G141" s="241"/>
      <c r="H141" s="4"/>
    </row>
    <row r="142" spans="1:8" ht="12.75">
      <c r="A142" s="242"/>
      <c r="B142" s="244"/>
      <c r="C142" s="241"/>
      <c r="D142" s="239"/>
      <c r="E142" s="239"/>
      <c r="F142" s="240"/>
      <c r="G142" s="241"/>
      <c r="H142" s="4"/>
    </row>
    <row r="143" spans="1:8" ht="12.75">
      <c r="A143" s="242"/>
      <c r="B143" s="243"/>
      <c r="C143" s="241"/>
      <c r="D143" s="239"/>
      <c r="E143" s="239"/>
      <c r="F143" s="240"/>
      <c r="G143" s="241"/>
      <c r="H143" s="4"/>
    </row>
    <row r="144" spans="1:8" ht="12.75">
      <c r="A144" s="242"/>
      <c r="B144" s="244"/>
      <c r="C144" s="241"/>
      <c r="D144" s="239"/>
      <c r="E144" s="239"/>
      <c r="F144" s="240"/>
      <c r="G144" s="241"/>
      <c r="H144" s="4"/>
    </row>
    <row r="145" spans="1:8" ht="12.75">
      <c r="A145" s="242"/>
      <c r="B145" s="243"/>
      <c r="C145" s="241"/>
      <c r="D145" s="239"/>
      <c r="E145" s="239"/>
      <c r="F145" s="240"/>
      <c r="G145" s="241"/>
      <c r="H145" s="4"/>
    </row>
    <row r="146" spans="1:8" ht="12.75">
      <c r="A146" s="242"/>
      <c r="B146" s="244"/>
      <c r="C146" s="241"/>
      <c r="D146" s="239"/>
      <c r="E146" s="239"/>
      <c r="F146" s="240"/>
      <c r="G146" s="241"/>
      <c r="H146" s="4"/>
    </row>
    <row r="147" spans="1:8" ht="12.75">
      <c r="A147" s="242"/>
      <c r="B147" s="243"/>
      <c r="C147" s="241"/>
      <c r="D147" s="239"/>
      <c r="E147" s="239"/>
      <c r="F147" s="240"/>
      <c r="G147" s="241"/>
      <c r="H147" s="4"/>
    </row>
    <row r="148" spans="1:8" ht="12.75">
      <c r="A148" s="242"/>
      <c r="B148" s="244"/>
      <c r="C148" s="241"/>
      <c r="D148" s="239"/>
      <c r="E148" s="239"/>
      <c r="F148" s="240"/>
      <c r="G148" s="241"/>
      <c r="H148" s="4"/>
    </row>
    <row r="149" spans="1:8" ht="12.75">
      <c r="A149" s="242"/>
      <c r="B149" s="243"/>
      <c r="C149" s="241"/>
      <c r="D149" s="239"/>
      <c r="E149" s="239"/>
      <c r="F149" s="240"/>
      <c r="G149" s="241"/>
      <c r="H149" s="4"/>
    </row>
    <row r="150" spans="1:8" ht="12.75">
      <c r="A150" s="242"/>
      <c r="B150" s="244"/>
      <c r="C150" s="241"/>
      <c r="D150" s="239"/>
      <c r="E150" s="239"/>
      <c r="F150" s="240"/>
      <c r="G150" s="241"/>
      <c r="H150" s="4"/>
    </row>
    <row r="151" spans="1:8" ht="12.75">
      <c r="A151" s="242"/>
      <c r="B151" s="243"/>
      <c r="C151" s="241"/>
      <c r="D151" s="239"/>
      <c r="E151" s="239"/>
      <c r="F151" s="240"/>
      <c r="G151" s="241"/>
      <c r="H151" s="4"/>
    </row>
    <row r="152" spans="1:8" ht="12.75">
      <c r="A152" s="242"/>
      <c r="B152" s="244"/>
      <c r="C152" s="241"/>
      <c r="D152" s="239"/>
      <c r="E152" s="239"/>
      <c r="F152" s="240"/>
      <c r="G152" s="241"/>
      <c r="H152" s="4"/>
    </row>
    <row r="153" spans="1:8" ht="12.75">
      <c r="A153" s="242"/>
      <c r="B153" s="243"/>
      <c r="C153" s="241"/>
      <c r="D153" s="239"/>
      <c r="E153" s="239"/>
      <c r="F153" s="240"/>
      <c r="G153" s="241"/>
      <c r="H153" s="4"/>
    </row>
    <row r="154" spans="1:8" ht="12.75">
      <c r="A154" s="242"/>
      <c r="B154" s="244"/>
      <c r="C154" s="241"/>
      <c r="D154" s="239"/>
      <c r="E154" s="239"/>
      <c r="F154" s="240"/>
      <c r="G154" s="241"/>
      <c r="H154" s="4"/>
    </row>
    <row r="155" spans="1:8" ht="12.75">
      <c r="A155" s="242"/>
      <c r="B155" s="243"/>
      <c r="C155" s="241"/>
      <c r="D155" s="239"/>
      <c r="E155" s="239"/>
      <c r="F155" s="240"/>
      <c r="G155" s="241"/>
      <c r="H155" s="4"/>
    </row>
    <row r="156" spans="1:8" ht="12.75">
      <c r="A156" s="242"/>
      <c r="B156" s="244"/>
      <c r="C156" s="241"/>
      <c r="D156" s="239"/>
      <c r="E156" s="239"/>
      <c r="F156" s="240"/>
      <c r="G156" s="241"/>
      <c r="H156" s="4"/>
    </row>
    <row r="157" spans="1:8" ht="12.75">
      <c r="A157" s="242"/>
      <c r="B157" s="243"/>
      <c r="C157" s="241"/>
      <c r="D157" s="239"/>
      <c r="E157" s="239"/>
      <c r="F157" s="240"/>
      <c r="G157" s="241"/>
      <c r="H157" s="4"/>
    </row>
    <row r="158" spans="1:8" ht="12.75">
      <c r="A158" s="242"/>
      <c r="B158" s="244"/>
      <c r="C158" s="241"/>
      <c r="D158" s="239"/>
      <c r="E158" s="239"/>
      <c r="F158" s="240"/>
      <c r="G158" s="241"/>
      <c r="H158" s="4"/>
    </row>
    <row r="159" spans="1:8" ht="12.75">
      <c r="A159" s="242"/>
      <c r="B159" s="243"/>
      <c r="C159" s="241"/>
      <c r="D159" s="239"/>
      <c r="E159" s="239"/>
      <c r="F159" s="240"/>
      <c r="G159" s="241"/>
      <c r="H159" s="4"/>
    </row>
    <row r="160" spans="1:8" ht="12.75">
      <c r="A160" s="242"/>
      <c r="B160" s="244"/>
      <c r="C160" s="241"/>
      <c r="D160" s="239"/>
      <c r="E160" s="239"/>
      <c r="F160" s="240"/>
      <c r="G160" s="241"/>
      <c r="H160" s="4"/>
    </row>
    <row r="161" spans="1:8" ht="12.75">
      <c r="A161" s="242"/>
      <c r="B161" s="243"/>
      <c r="C161" s="241"/>
      <c r="D161" s="239"/>
      <c r="E161" s="239"/>
      <c r="F161" s="240"/>
      <c r="G161" s="241"/>
      <c r="H161" s="4"/>
    </row>
    <row r="162" spans="1:8" ht="12.75">
      <c r="A162" s="242"/>
      <c r="B162" s="244"/>
      <c r="C162" s="241"/>
      <c r="D162" s="239"/>
      <c r="E162" s="239"/>
      <c r="F162" s="240"/>
      <c r="G162" s="241"/>
      <c r="H162" s="4"/>
    </row>
    <row r="163" spans="1:8" ht="12.75">
      <c r="A163" s="242"/>
      <c r="B163" s="243"/>
      <c r="C163" s="241"/>
      <c r="D163" s="239"/>
      <c r="E163" s="239"/>
      <c r="F163" s="240"/>
      <c r="G163" s="241"/>
      <c r="H163" s="4"/>
    </row>
    <row r="164" spans="1:8" ht="12.75">
      <c r="A164" s="242"/>
      <c r="B164" s="244"/>
      <c r="C164" s="241"/>
      <c r="D164" s="239"/>
      <c r="E164" s="239"/>
      <c r="F164" s="240"/>
      <c r="G164" s="241"/>
      <c r="H164" s="4"/>
    </row>
    <row r="165" spans="1:8" ht="12.75">
      <c r="A165" s="242"/>
      <c r="B165" s="243"/>
      <c r="C165" s="241"/>
      <c r="D165" s="239"/>
      <c r="E165" s="239"/>
      <c r="F165" s="240"/>
      <c r="G165" s="241"/>
      <c r="H165" s="4"/>
    </row>
    <row r="166" spans="1:8" ht="12.75">
      <c r="A166" s="242"/>
      <c r="B166" s="244"/>
      <c r="C166" s="241"/>
      <c r="D166" s="239"/>
      <c r="E166" s="239"/>
      <c r="F166" s="240"/>
      <c r="G166" s="241"/>
      <c r="H166" s="4"/>
    </row>
    <row r="167" spans="1:8" ht="12.75">
      <c r="A167" s="242"/>
      <c r="B167" s="243"/>
      <c r="C167" s="241"/>
      <c r="D167" s="239"/>
      <c r="E167" s="239"/>
      <c r="F167" s="240"/>
      <c r="G167" s="241"/>
      <c r="H167" s="4"/>
    </row>
    <row r="168" spans="1:8" ht="12.75">
      <c r="A168" s="242"/>
      <c r="B168" s="244"/>
      <c r="C168" s="241"/>
      <c r="D168" s="239"/>
      <c r="E168" s="239"/>
      <c r="F168" s="240"/>
      <c r="G168" s="241"/>
      <c r="H168" s="4"/>
    </row>
    <row r="169" spans="1:8" ht="12.75">
      <c r="A169" s="242"/>
      <c r="B169" s="243"/>
      <c r="C169" s="241"/>
      <c r="D169" s="239"/>
      <c r="E169" s="239"/>
      <c r="F169" s="240"/>
      <c r="G169" s="241"/>
      <c r="H169" s="4"/>
    </row>
    <row r="170" spans="1:8" ht="12.75">
      <c r="A170" s="242"/>
      <c r="B170" s="244"/>
      <c r="C170" s="241"/>
      <c r="D170" s="239"/>
      <c r="E170" s="239"/>
      <c r="F170" s="240"/>
      <c r="G170" s="241"/>
      <c r="H170" s="4"/>
    </row>
    <row r="171" spans="1:8" ht="13.5">
      <c r="A171" s="33"/>
      <c r="B171" s="34"/>
      <c r="C171" s="24"/>
      <c r="D171" s="25"/>
      <c r="E171" s="25"/>
      <c r="F171" s="35"/>
      <c r="G171" s="2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</sheetData>
  <sheetProtection/>
  <mergeCells count="58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7:F8"/>
    <mergeCell ref="G7:G8"/>
    <mergeCell ref="F11:F12"/>
    <mergeCell ref="G11:G12"/>
    <mergeCell ref="C9:C10"/>
    <mergeCell ref="D9:D10"/>
    <mergeCell ref="E9:E10"/>
    <mergeCell ref="F9:F10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59:A60"/>
    <mergeCell ref="B59:B60"/>
    <mergeCell ref="C59:C60"/>
    <mergeCell ref="D59:D60"/>
    <mergeCell ref="E59:E60"/>
    <mergeCell ref="F59:F60"/>
    <mergeCell ref="G63:G64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F69:F70"/>
    <mergeCell ref="G69:G70"/>
    <mergeCell ref="F65:F66"/>
    <mergeCell ref="G65:G66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A163:A164"/>
    <mergeCell ref="B163:B164"/>
    <mergeCell ref="C163:C164"/>
    <mergeCell ref="D163:D164"/>
    <mergeCell ref="A169:A170"/>
    <mergeCell ref="B169:B170"/>
    <mergeCell ref="C169:C170"/>
    <mergeCell ref="D165:D166"/>
    <mergeCell ref="A167:A168"/>
    <mergeCell ref="B167:B168"/>
    <mergeCell ref="B165:B166"/>
    <mergeCell ref="C165:C166"/>
    <mergeCell ref="F169:F170"/>
    <mergeCell ref="G169:G170"/>
    <mergeCell ref="E165:E166"/>
    <mergeCell ref="F165:F166"/>
    <mergeCell ref="G165:G166"/>
    <mergeCell ref="D169:D170"/>
    <mergeCell ref="E169:E170"/>
    <mergeCell ref="A1:G1"/>
    <mergeCell ref="E167:E168"/>
    <mergeCell ref="F167:F168"/>
    <mergeCell ref="G167:G168"/>
    <mergeCell ref="E163:E164"/>
    <mergeCell ref="F163:F164"/>
    <mergeCell ref="G163:G164"/>
    <mergeCell ref="A165:A166"/>
    <mergeCell ref="C167:C168"/>
    <mergeCell ref="D167:D16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3" t="s">
        <v>57</v>
      </c>
      <c r="B1" s="283"/>
      <c r="C1" s="283"/>
      <c r="D1" s="283"/>
      <c r="E1" s="283"/>
      <c r="F1" s="283"/>
      <c r="G1" s="28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7.75" customHeight="1" thickBot="1">
      <c r="A2" s="195" t="s">
        <v>61</v>
      </c>
      <c r="B2" s="195"/>
      <c r="C2" s="195"/>
      <c r="D2" s="284" t="str">
        <f>HYPERLINK('[1]реквизиты'!$A$2)</f>
        <v>Всероссийский турнир посвященный ветеранам боевых действий, имени А Сибирева по борьбе самбо</v>
      </c>
      <c r="E2" s="285"/>
      <c r="F2" s="285"/>
      <c r="G2" s="286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"/>
      <c r="W2" s="4"/>
    </row>
    <row r="3" spans="2:35" ht="25.5" customHeight="1" thickBot="1">
      <c r="B3" s="55"/>
      <c r="C3" s="55"/>
      <c r="D3" s="280" t="str">
        <f>HYPERLINK('[1]реквизиты'!$A$3)</f>
        <v>27-29 сентября 2013г. г. Челябинск</v>
      </c>
      <c r="E3" s="280"/>
      <c r="F3" s="280"/>
      <c r="G3" s="56" t="str">
        <f>HYPERLINK('пр.взв'!D4)</f>
        <v>В.к.     62  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7" t="s">
        <v>22</v>
      </c>
      <c r="B4" s="289" t="s">
        <v>5</v>
      </c>
      <c r="C4" s="275" t="s">
        <v>2</v>
      </c>
      <c r="D4" s="275" t="s">
        <v>3</v>
      </c>
      <c r="E4" s="275" t="s">
        <v>4</v>
      </c>
      <c r="F4" s="275" t="s">
        <v>8</v>
      </c>
      <c r="G4" s="27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8"/>
      <c r="B5" s="276"/>
      <c r="C5" s="277"/>
      <c r="D5" s="276"/>
      <c r="E5" s="277"/>
      <c r="F5" s="277"/>
      <c r="G5" s="27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7" t="s">
        <v>10</v>
      </c>
      <c r="B6" s="274">
        <v>9</v>
      </c>
      <c r="C6" s="222" t="str">
        <f>VLOOKUP(B6,'пр.взв'!B7:G66,2,FALSE)</f>
        <v>Смертин Егор Евгеньевич</v>
      </c>
      <c r="D6" s="160" t="str">
        <f>VLOOKUP(B6,'пр.взв'!B7:G66,3,FALSE)</f>
        <v>26.02.1995 кмс</v>
      </c>
      <c r="E6" s="156" t="str">
        <f>VLOOKUP(B6,'пр.взв'!B7:G66,4,FALSE)</f>
        <v>Свердловская область</v>
      </c>
      <c r="F6" s="305">
        <f>VLOOKUP(B6,'пр.взв'!B7:G66,5,FALSE)</f>
        <v>0</v>
      </c>
      <c r="G6" s="282" t="str">
        <f>VLOOKUP(B6,'пр.взв'!B7:G66,6,FALSE)</f>
        <v>Стенников В.Г. Мельников А.Н.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7.25" customHeight="1">
      <c r="A7" s="267"/>
      <c r="B7" s="271"/>
      <c r="C7" s="272"/>
      <c r="D7" s="281"/>
      <c r="E7" s="268"/>
      <c r="F7" s="306"/>
      <c r="G7" s="269"/>
    </row>
    <row r="8" spans="1:7" ht="10.5" customHeight="1">
      <c r="A8" s="298" t="s">
        <v>11</v>
      </c>
      <c r="B8" s="270">
        <v>10</v>
      </c>
      <c r="C8" s="272" t="str">
        <f>VLOOKUP(B8,'пр.взв'!B7:G66,2,FALSE)</f>
        <v>Ужегов Александр Сергеевич</v>
      </c>
      <c r="D8" s="273" t="str">
        <f>VLOOKUP(B8,'пр.взв'!B7:G66,3,FALSE)</f>
        <v>18.04.1994 мс</v>
      </c>
      <c r="E8" s="268" t="str">
        <f>VLOOKUP(B8,'пр.взв'!B7:G66,4,FALSE)</f>
        <v>Свердловская область</v>
      </c>
      <c r="F8" s="306">
        <f>VLOOKUP(B8,'пр.взв'!B7:G66,5,FALSE)</f>
        <v>0</v>
      </c>
      <c r="G8" s="269" t="str">
        <f>VLOOKUP(B8,'пр.взв'!B7:G66,6,FALSE)</f>
        <v>Стенников В.Г. Мельников А.Н.</v>
      </c>
    </row>
    <row r="9" spans="1:7" ht="17.25" customHeight="1">
      <c r="A9" s="267"/>
      <c r="B9" s="271"/>
      <c r="C9" s="272"/>
      <c r="D9" s="273"/>
      <c r="E9" s="268"/>
      <c r="F9" s="306"/>
      <c r="G9" s="269"/>
    </row>
    <row r="10" spans="1:7" ht="10.5" customHeight="1">
      <c r="A10" s="298" t="s">
        <v>12</v>
      </c>
      <c r="B10" s="270">
        <v>5</v>
      </c>
      <c r="C10" s="272" t="str">
        <f>VLOOKUP(B10,'пр.взв'!B7:G66,2,FALSE)</f>
        <v>Кудайбергенов Иван Александрович</v>
      </c>
      <c r="D10" s="273" t="str">
        <f>VLOOKUP(B10,'пр.взв'!B7:G66,3,FALSE)</f>
        <v>07.07.1993 кмс</v>
      </c>
      <c r="E10" s="268" t="str">
        <f>VLOOKUP(B10,'пр.взв'!B7:G66,4,FALSE)</f>
        <v>Республика Алтай</v>
      </c>
      <c r="F10" s="306">
        <f>VLOOKUP(B10,'пр.взв'!B7:G66,5,FALSE)</f>
        <v>0</v>
      </c>
      <c r="G10" s="269" t="str">
        <f>VLOOKUP(B10,'пр.взв'!B7:G66,6,FALSE)</f>
        <v>Яйтаков А.М.</v>
      </c>
    </row>
    <row r="11" spans="1:7" ht="18" customHeight="1">
      <c r="A11" s="267"/>
      <c r="B11" s="271"/>
      <c r="C11" s="272"/>
      <c r="D11" s="273"/>
      <c r="E11" s="268"/>
      <c r="F11" s="306"/>
      <c r="G11" s="269"/>
    </row>
    <row r="12" spans="1:7" ht="10.5" customHeight="1">
      <c r="A12" s="298" t="s">
        <v>12</v>
      </c>
      <c r="B12" s="270">
        <v>3</v>
      </c>
      <c r="C12" s="272" t="str">
        <f>VLOOKUP(B12,'пр.взв'!B7:G66,2,FALSE)</f>
        <v>Семенов Владислав Михайлович</v>
      </c>
      <c r="D12" s="273" t="str">
        <f>VLOOKUP(B12,'пр.взв'!B7:G66,3,FALSE)</f>
        <v>18.07.1995 кмс</v>
      </c>
      <c r="E12" s="268" t="str">
        <f>VLOOKUP(B12,'пр.взв'!B7:G66,4,FALSE)</f>
        <v>ХМАО</v>
      </c>
      <c r="F12" s="306">
        <f>VLOOKUP(B12,'пр.взв'!B7:G66,5,FALSE)</f>
        <v>0</v>
      </c>
      <c r="G12" s="269" t="str">
        <f>VLOOKUP(B12,'пр.взв'!B7:G66,6,FALSE)</f>
        <v>Соколов Т.В. Горшков И.В.</v>
      </c>
    </row>
    <row r="13" spans="1:7" ht="10.5" customHeight="1">
      <c r="A13" s="267"/>
      <c r="B13" s="271"/>
      <c r="C13" s="272"/>
      <c r="D13" s="273"/>
      <c r="E13" s="268"/>
      <c r="F13" s="306"/>
      <c r="G13" s="269"/>
    </row>
    <row r="14" spans="1:7" ht="10.5" customHeight="1">
      <c r="A14" s="298" t="s">
        <v>14</v>
      </c>
      <c r="B14" s="270">
        <v>13</v>
      </c>
      <c r="C14" s="272" t="str">
        <f>VLOOKUP(B14,'пр.взв'!B7:G66,2,FALSE)</f>
        <v>Исангильдин Данил Уралович</v>
      </c>
      <c r="D14" s="273" t="str">
        <f>VLOOKUP(B14,'пр.взв'!B7:G66,3,FALSE)</f>
        <v>11.02.1990 кмс</v>
      </c>
      <c r="E14" s="268" t="str">
        <f>VLOOKUP(B14,'пр.взв'!B7:G66,4,FALSE)</f>
        <v>Челябинская область</v>
      </c>
      <c r="F14" s="306">
        <f>VLOOKUP(B14,'пр.взв'!B7:G66,5,FALSE)</f>
        <v>0</v>
      </c>
      <c r="G14" s="269" t="str">
        <f>VLOOKUP(B14,'пр.взв'!B7:G66,6,FALSE)</f>
        <v>Вандышев В.И.</v>
      </c>
    </row>
    <row r="15" spans="1:7" ht="14.25" customHeight="1">
      <c r="A15" s="267"/>
      <c r="B15" s="271"/>
      <c r="C15" s="272"/>
      <c r="D15" s="273"/>
      <c r="E15" s="268"/>
      <c r="F15" s="306"/>
      <c r="G15" s="269"/>
    </row>
    <row r="16" spans="1:7" ht="10.5" customHeight="1">
      <c r="A16" s="298" t="s">
        <v>15</v>
      </c>
      <c r="B16" s="270">
        <v>6</v>
      </c>
      <c r="C16" s="272" t="str">
        <f>VLOOKUP(B16,'пр.взв'!B7:G66,2,FALSE)</f>
        <v>Тастимиров Нурлан Таспаевич</v>
      </c>
      <c r="D16" s="273" t="str">
        <f>VLOOKUP(B16,'пр.взв'!B7:G66,3,FALSE)</f>
        <v>12.03.1995 кмс</v>
      </c>
      <c r="E16" s="268" t="str">
        <f>VLOOKUP(B16,'пр.взв'!B7:G66,4,FALSE)</f>
        <v>Курганская область</v>
      </c>
      <c r="F16" s="306">
        <f>VLOOKUP(B16,'пр.взв'!B7:G66,5,FALSE)</f>
        <v>0</v>
      </c>
      <c r="G16" s="269" t="str">
        <f>VLOOKUP(B16,'пр.взв'!B7:G66,6,FALSE)</f>
        <v>Распопов А.Н.</v>
      </c>
    </row>
    <row r="17" spans="1:7" ht="10.5" customHeight="1">
      <c r="A17" s="267"/>
      <c r="B17" s="271"/>
      <c r="C17" s="272"/>
      <c r="D17" s="273"/>
      <c r="E17" s="268"/>
      <c r="F17" s="306"/>
      <c r="G17" s="269"/>
    </row>
    <row r="18" spans="1:7" ht="10.5" customHeight="1">
      <c r="A18" s="298" t="s">
        <v>16</v>
      </c>
      <c r="B18" s="270">
        <v>1</v>
      </c>
      <c r="C18" s="272" t="str">
        <f>VLOOKUP(B18,'пр.взв'!B7:G66,2,FALSE)</f>
        <v>Сорокин иван Сергеевич</v>
      </c>
      <c r="D18" s="273" t="str">
        <f>VLOOKUP(B18,'пр.взв'!B7:G66,3,FALSE)</f>
        <v>03.02.1983 мс</v>
      </c>
      <c r="E18" s="268" t="str">
        <f>VLOOKUP(B18,'пр.взв'!B7:G66,4,FALSE)</f>
        <v>Челябинская область</v>
      </c>
      <c r="F18" s="306">
        <f>VLOOKUP(B18,'пр.взв'!B7:G66,5,FALSE)</f>
        <v>0</v>
      </c>
      <c r="G18" s="269" t="str">
        <f>VLOOKUP(B18,'пр.взв'!B7:G66,6,FALSE)</f>
        <v>Абдурахманов И.А.</v>
      </c>
    </row>
    <row r="19" spans="1:7" ht="15" customHeight="1">
      <c r="A19" s="267"/>
      <c r="B19" s="271"/>
      <c r="C19" s="272"/>
      <c r="D19" s="273"/>
      <c r="E19" s="268"/>
      <c r="F19" s="306"/>
      <c r="G19" s="269"/>
    </row>
    <row r="20" spans="1:7" ht="10.5" customHeight="1">
      <c r="A20" s="298" t="s">
        <v>17</v>
      </c>
      <c r="B20" s="270">
        <v>2</v>
      </c>
      <c r="C20" s="272" t="str">
        <f>VLOOKUP(B20,'пр.взв'!B7:G66,2,FALSE)</f>
        <v>Батыргареев Эмиль Винирович</v>
      </c>
      <c r="D20" s="273" t="str">
        <f>VLOOKUP(B20,'пр.взв'!B7:G66,3,FALSE)</f>
        <v>29.12.1993 кмс</v>
      </c>
      <c r="E20" s="268" t="str">
        <f>VLOOKUP(B20,'пр.взв'!B7:G66,4,FALSE)</f>
        <v>Челябинская область</v>
      </c>
      <c r="F20" s="306">
        <f>VLOOKUP(B20,'пр.взв'!B7:G66,5,FALSE)</f>
        <v>0</v>
      </c>
      <c r="G20" s="269" t="str">
        <f>VLOOKUP(B20,'пр.взв'!B7:G66,6,FALSE)</f>
        <v>Шальков А.М.</v>
      </c>
    </row>
    <row r="21" spans="1:7" ht="10.5" customHeight="1">
      <c r="A21" s="267"/>
      <c r="B21" s="271"/>
      <c r="C21" s="272"/>
      <c r="D21" s="273"/>
      <c r="E21" s="268"/>
      <c r="F21" s="306"/>
      <c r="G21" s="269"/>
    </row>
    <row r="22" spans="1:7" ht="10.5" customHeight="1">
      <c r="A22" s="298" t="s">
        <v>18</v>
      </c>
      <c r="B22" s="270">
        <v>7</v>
      </c>
      <c r="C22" s="272" t="str">
        <f>VLOOKUP(B22,'пр.взв'!B7:G66,2,FALSE)</f>
        <v>Макажанов Ермек Сабирович</v>
      </c>
      <c r="D22" s="273" t="str">
        <f>VLOOKUP(B22,'пр.взв'!B7:G66,3,FALSE)</f>
        <v>02.07.1994 кмс</v>
      </c>
      <c r="E22" s="268" t="str">
        <f>VLOOKUP(B22,'пр.взв'!B7:G66,4,FALSE)</f>
        <v>Челябинская область</v>
      </c>
      <c r="F22" s="306">
        <f>VLOOKUP(B22,'пр.взв'!B7:G66,5,FALSE)</f>
        <v>0</v>
      </c>
      <c r="G22" s="269" t="str">
        <f>VLOOKUP(B22,'пр.взв'!B7:G66,6,FALSE)</f>
        <v>Ермаков В.Е.</v>
      </c>
    </row>
    <row r="23" spans="1:7" ht="10.5" customHeight="1">
      <c r="A23" s="267"/>
      <c r="B23" s="271"/>
      <c r="C23" s="272"/>
      <c r="D23" s="273"/>
      <c r="E23" s="268"/>
      <c r="F23" s="306"/>
      <c r="G23" s="269"/>
    </row>
    <row r="24" spans="1:7" ht="10.5" customHeight="1">
      <c r="A24" s="298" t="s">
        <v>153</v>
      </c>
      <c r="B24" s="270">
        <v>8</v>
      </c>
      <c r="C24" s="272" t="str">
        <f>VLOOKUP(B24,'пр.взв'!B7:G66,2,FALSE)</f>
        <v>Абилов Орхан Низами-оглы</v>
      </c>
      <c r="D24" s="273" t="str">
        <f>VLOOKUP(B24,'пр.взв'!B7:G66,3,FALSE)</f>
        <v>02.04.1995 кмс</v>
      </c>
      <c r="E24" s="268" t="str">
        <f>VLOOKUP(B24,'пр.взв'!B7:G66,4,FALSE)</f>
        <v>ХМАО</v>
      </c>
      <c r="F24" s="306">
        <f>VLOOKUP(B24,'пр.взв'!B7:G66,5,FALSE)</f>
        <v>0</v>
      </c>
      <c r="G24" s="269" t="str">
        <f>VLOOKUP(B24,'пр.взв'!B7:G66,6,FALSE)</f>
        <v>Соколов Т.В. Горшков И.В.</v>
      </c>
    </row>
    <row r="25" spans="1:7" ht="13.5" customHeight="1">
      <c r="A25" s="267"/>
      <c r="B25" s="271"/>
      <c r="C25" s="272"/>
      <c r="D25" s="273"/>
      <c r="E25" s="268"/>
      <c r="F25" s="306"/>
      <c r="G25" s="269"/>
    </row>
    <row r="26" spans="1:7" ht="10.5" customHeight="1">
      <c r="A26" s="298" t="s">
        <v>153</v>
      </c>
      <c r="B26" s="270">
        <v>11</v>
      </c>
      <c r="C26" s="272" t="str">
        <f>VLOOKUP(B26,'пр.взв'!B7:G66,2,FALSE)</f>
        <v>Кадачников Александр Сергеевич</v>
      </c>
      <c r="D26" s="273" t="str">
        <f>VLOOKUP(B26,'пр.взв'!B7:G66,3,FALSE)</f>
        <v>5.09.1995 кмс</v>
      </c>
      <c r="E26" s="268" t="str">
        <f>VLOOKUP(B26,'пр.взв'!B7:G66,4,FALSE)</f>
        <v>Курганская область</v>
      </c>
      <c r="F26" s="306">
        <f>VLOOKUP(B26,'пр.взв'!B7:G66,5,FALSE)</f>
        <v>0</v>
      </c>
      <c r="G26" s="269" t="str">
        <f>VLOOKUP(B26,'пр.взв'!B7:G66,6,FALSE)</f>
        <v>Старцев А.А. Жавкин Э.Б</v>
      </c>
    </row>
    <row r="27" spans="1:7" ht="10.5" customHeight="1">
      <c r="A27" s="267"/>
      <c r="B27" s="271"/>
      <c r="C27" s="272"/>
      <c r="D27" s="273"/>
      <c r="E27" s="268"/>
      <c r="F27" s="306"/>
      <c r="G27" s="269"/>
    </row>
    <row r="28" spans="1:7" ht="10.5" customHeight="1">
      <c r="A28" s="298" t="s">
        <v>21</v>
      </c>
      <c r="B28" s="270">
        <v>12</v>
      </c>
      <c r="C28" s="272" t="str">
        <f>VLOOKUP(B28,'пр.взв'!B7:G66,2,FALSE)</f>
        <v>Нижебойченко Григорий Борисович</v>
      </c>
      <c r="D28" s="273" t="str">
        <f>VLOOKUP(B28,'пр.взв'!B7:G66,3,FALSE)</f>
        <v>19.07.1994 кмс</v>
      </c>
      <c r="E28" s="268" t="str">
        <f>VLOOKUP(B28,'пр.взв'!B7:G66,4,FALSE)</f>
        <v>Челябинская область</v>
      </c>
      <c r="F28" s="306">
        <f>VLOOKUP(B28,'пр.взв'!B7:G66,5,FALSE)</f>
        <v>0</v>
      </c>
      <c r="G28" s="269" t="str">
        <f>VLOOKUP(B28,'пр.взв'!B7:G66,6,FALSE)</f>
        <v>Питунин А.Г.</v>
      </c>
    </row>
    <row r="29" spans="1:7" ht="12.75" customHeight="1">
      <c r="A29" s="267"/>
      <c r="B29" s="271"/>
      <c r="C29" s="272"/>
      <c r="D29" s="273"/>
      <c r="E29" s="268"/>
      <c r="F29" s="306"/>
      <c r="G29" s="269"/>
    </row>
    <row r="30" spans="1:7" ht="10.5" customHeight="1">
      <c r="A30" s="298" t="s">
        <v>39</v>
      </c>
      <c r="B30" s="270">
        <v>4</v>
      </c>
      <c r="C30" s="272" t="str">
        <f>VLOOKUP(B30,'пр.взв'!B7:G66,2,FALSE)</f>
        <v>Ямансарин Ильгиз Дмович</v>
      </c>
      <c r="D30" s="273" t="str">
        <f>VLOOKUP(B30,'пр.взв'!B7:G66,3,FALSE)</f>
        <v>13.04.1993 кмс</v>
      </c>
      <c r="E30" s="268" t="str">
        <f>VLOOKUP(B30,'пр.взв'!B7:G66,4,FALSE)</f>
        <v>Челябинская область</v>
      </c>
      <c r="F30" s="306">
        <f>VLOOKUP(B30,'пр.взв'!B7:G66,5,FALSE)</f>
        <v>0</v>
      </c>
      <c r="G30" s="269" t="str">
        <f>VLOOKUP(B30,'пр.взв'!B7:G66,6,FALSE)</f>
        <v>Ваисов М.Ж.</v>
      </c>
    </row>
    <row r="31" spans="1:14" ht="14.25" customHeight="1">
      <c r="A31" s="267"/>
      <c r="B31" s="271"/>
      <c r="C31" s="272"/>
      <c r="D31" s="273"/>
      <c r="E31" s="268"/>
      <c r="F31" s="306"/>
      <c r="G31" s="269"/>
      <c r="H31" s="6"/>
      <c r="I31" s="6"/>
      <c r="J31" s="6"/>
      <c r="L31" s="6"/>
      <c r="M31" s="6"/>
      <c r="N31" s="6"/>
    </row>
    <row r="32" spans="1:14" ht="25.5" customHeight="1">
      <c r="A32" s="37" t="str">
        <f>HYPERLINK('[1]реквизиты'!$A$6)</f>
        <v>Гл. судья, судья МК</v>
      </c>
      <c r="B32" s="41"/>
      <c r="C32" s="41"/>
      <c r="D32" s="42"/>
      <c r="E32" s="44" t="str">
        <f>HYPERLINK('[1]реквизиты'!$G$6)</f>
        <v>Перминов О.Р.</v>
      </c>
      <c r="G32" s="46" t="str">
        <f>HYPERLINK('[1]реквизиты'!$G$7)</f>
        <v>Нижний Тагил</v>
      </c>
      <c r="H32" s="6"/>
      <c r="I32" s="6"/>
      <c r="J32" s="6"/>
      <c r="L32" s="6"/>
      <c r="M32" s="6"/>
      <c r="N32" s="6"/>
    </row>
    <row r="33" spans="1:14" ht="33.75" customHeight="1">
      <c r="A33" s="49" t="str">
        <f>HYPERLINK('[1]реквизиты'!$A$8)</f>
        <v>Гл. секретарь, судья РК</v>
      </c>
      <c r="B33" s="41"/>
      <c r="C33" s="47"/>
      <c r="D33" s="50"/>
      <c r="E33" s="44" t="str">
        <f>HYPERLINK('[1]реквизиты'!$G$8)</f>
        <v>Сапунов Д.П.</v>
      </c>
      <c r="F33" s="4"/>
      <c r="G33" s="46" t="str">
        <f>HYPERLINK('[1]реквизиты'!$G$9)</f>
        <v>Качканар</v>
      </c>
      <c r="H33" s="6"/>
      <c r="I33" s="6"/>
      <c r="J33" s="6"/>
      <c r="L33" s="6"/>
      <c r="M33" s="6"/>
      <c r="N33" s="6"/>
    </row>
    <row r="34" spans="1:7" ht="10.5" customHeight="1">
      <c r="A34" s="264"/>
      <c r="B34" s="243"/>
      <c r="C34" s="241"/>
      <c r="D34" s="239"/>
      <c r="E34" s="265"/>
      <c r="F34" s="266"/>
      <c r="G34" s="241"/>
    </row>
    <row r="35" spans="1:7" ht="10.5" customHeight="1">
      <c r="A35" s="264"/>
      <c r="B35" s="244"/>
      <c r="C35" s="241"/>
      <c r="D35" s="239"/>
      <c r="E35" s="265"/>
      <c r="F35" s="266"/>
      <c r="G35" s="241"/>
    </row>
    <row r="36" spans="1:7" ht="10.5" customHeight="1">
      <c r="A36" s="264"/>
      <c r="B36" s="243"/>
      <c r="C36" s="241"/>
      <c r="D36" s="239"/>
      <c r="E36" s="265"/>
      <c r="F36" s="266"/>
      <c r="G36" s="241"/>
    </row>
    <row r="37" spans="1:7" ht="10.5" customHeight="1">
      <c r="A37" s="264"/>
      <c r="B37" s="244"/>
      <c r="C37" s="241"/>
      <c r="D37" s="239"/>
      <c r="E37" s="265"/>
      <c r="F37" s="266"/>
      <c r="G37" s="241"/>
    </row>
    <row r="38" spans="1:7" ht="10.5" customHeight="1">
      <c r="A38" s="264"/>
      <c r="B38" s="243"/>
      <c r="C38" s="241"/>
      <c r="D38" s="239"/>
      <c r="E38" s="265"/>
      <c r="F38" s="266"/>
      <c r="G38" s="241"/>
    </row>
    <row r="39" spans="1:7" ht="10.5" customHeight="1">
      <c r="A39" s="264"/>
      <c r="B39" s="244"/>
      <c r="C39" s="241"/>
      <c r="D39" s="239"/>
      <c r="E39" s="265"/>
      <c r="F39" s="266"/>
      <c r="G39" s="241"/>
    </row>
    <row r="40" spans="1:7" ht="10.5" customHeight="1">
      <c r="A40" s="264"/>
      <c r="B40" s="243"/>
      <c r="C40" s="241"/>
      <c r="D40" s="239"/>
      <c r="E40" s="265"/>
      <c r="F40" s="266"/>
      <c r="G40" s="241"/>
    </row>
    <row r="41" spans="1:7" ht="10.5" customHeight="1">
      <c r="A41" s="264"/>
      <c r="B41" s="244"/>
      <c r="C41" s="241"/>
      <c r="D41" s="239"/>
      <c r="E41" s="265"/>
      <c r="F41" s="266"/>
      <c r="G41" s="241"/>
    </row>
    <row r="42" spans="1:7" ht="10.5" customHeight="1">
      <c r="A42" s="264"/>
      <c r="B42" s="243"/>
      <c r="C42" s="241"/>
      <c r="D42" s="239"/>
      <c r="E42" s="265"/>
      <c r="F42" s="266"/>
      <c r="G42" s="241"/>
    </row>
    <row r="43" spans="1:7" ht="10.5" customHeight="1">
      <c r="A43" s="264"/>
      <c r="B43" s="244"/>
      <c r="C43" s="241"/>
      <c r="D43" s="239"/>
      <c r="E43" s="265"/>
      <c r="F43" s="266"/>
      <c r="G43" s="241"/>
    </row>
    <row r="44" spans="1:7" ht="10.5" customHeight="1">
      <c r="A44" s="264"/>
      <c r="B44" s="243"/>
      <c r="C44" s="241"/>
      <c r="D44" s="239"/>
      <c r="E44" s="265"/>
      <c r="F44" s="266"/>
      <c r="G44" s="241"/>
    </row>
    <row r="45" spans="1:7" ht="10.5" customHeight="1">
      <c r="A45" s="264"/>
      <c r="B45" s="244"/>
      <c r="C45" s="241"/>
      <c r="D45" s="239"/>
      <c r="E45" s="265"/>
      <c r="F45" s="266"/>
      <c r="G45" s="241"/>
    </row>
    <row r="46" spans="1:7" ht="10.5" customHeight="1">
      <c r="A46" s="264"/>
      <c r="B46" s="243"/>
      <c r="C46" s="241"/>
      <c r="D46" s="239"/>
      <c r="E46" s="265"/>
      <c r="F46" s="266"/>
      <c r="G46" s="241"/>
    </row>
    <row r="47" spans="1:7" ht="10.5" customHeight="1">
      <c r="A47" s="264"/>
      <c r="B47" s="244"/>
      <c r="C47" s="241"/>
      <c r="D47" s="239"/>
      <c r="E47" s="265"/>
      <c r="F47" s="266"/>
      <c r="G47" s="241"/>
    </row>
    <row r="48" spans="1:7" ht="10.5" customHeight="1">
      <c r="A48" s="264"/>
      <c r="B48" s="243"/>
      <c r="C48" s="241"/>
      <c r="D48" s="239"/>
      <c r="E48" s="265"/>
      <c r="F48" s="266"/>
      <c r="G48" s="241"/>
    </row>
    <row r="49" spans="1:7" ht="10.5" customHeight="1">
      <c r="A49" s="264"/>
      <c r="B49" s="244"/>
      <c r="C49" s="241"/>
      <c r="D49" s="239"/>
      <c r="E49" s="265"/>
      <c r="F49" s="266"/>
      <c r="G49" s="241"/>
    </row>
    <row r="50" spans="1:7" ht="10.5" customHeight="1">
      <c r="A50" s="264"/>
      <c r="B50" s="243"/>
      <c r="C50" s="241"/>
      <c r="D50" s="239"/>
      <c r="E50" s="265"/>
      <c r="F50" s="266"/>
      <c r="G50" s="241"/>
    </row>
    <row r="51" spans="1:7" ht="10.5" customHeight="1">
      <c r="A51" s="264"/>
      <c r="B51" s="244"/>
      <c r="C51" s="241"/>
      <c r="D51" s="239"/>
      <c r="E51" s="265"/>
      <c r="F51" s="266"/>
      <c r="G51" s="241"/>
    </row>
    <row r="52" spans="1:7" ht="10.5" customHeight="1">
      <c r="A52" s="264"/>
      <c r="B52" s="243"/>
      <c r="C52" s="241"/>
      <c r="D52" s="239"/>
      <c r="E52" s="265"/>
      <c r="F52" s="266"/>
      <c r="G52" s="241"/>
    </row>
    <row r="53" spans="1:7" ht="10.5" customHeight="1">
      <c r="A53" s="264"/>
      <c r="B53" s="244"/>
      <c r="C53" s="241"/>
      <c r="D53" s="239"/>
      <c r="E53" s="265"/>
      <c r="F53" s="266"/>
      <c r="G53" s="241"/>
    </row>
    <row r="54" spans="1:7" ht="10.5" customHeight="1">
      <c r="A54" s="264"/>
      <c r="B54" s="243"/>
      <c r="C54" s="241"/>
      <c r="D54" s="239"/>
      <c r="E54" s="265"/>
      <c r="F54" s="266"/>
      <c r="G54" s="241"/>
    </row>
    <row r="55" spans="1:7" ht="10.5" customHeight="1">
      <c r="A55" s="264"/>
      <c r="B55" s="244"/>
      <c r="C55" s="241"/>
      <c r="D55" s="239"/>
      <c r="E55" s="265"/>
      <c r="F55" s="266"/>
      <c r="G55" s="241"/>
    </row>
    <row r="56" spans="1:7" ht="10.5" customHeight="1">
      <c r="A56" s="264"/>
      <c r="B56" s="243"/>
      <c r="C56" s="241"/>
      <c r="D56" s="239"/>
      <c r="E56" s="265"/>
      <c r="F56" s="266"/>
      <c r="G56" s="241"/>
    </row>
    <row r="57" spans="1:7" ht="10.5" customHeight="1">
      <c r="A57" s="264"/>
      <c r="B57" s="244"/>
      <c r="C57" s="241"/>
      <c r="D57" s="239"/>
      <c r="E57" s="265"/>
      <c r="F57" s="266"/>
      <c r="G57" s="241"/>
    </row>
    <row r="58" spans="1:7" ht="10.5" customHeight="1">
      <c r="A58" s="264"/>
      <c r="B58" s="243"/>
      <c r="C58" s="241"/>
      <c r="D58" s="239"/>
      <c r="E58" s="265"/>
      <c r="F58" s="266"/>
      <c r="G58" s="241"/>
    </row>
    <row r="59" spans="1:7" ht="10.5" customHeight="1">
      <c r="A59" s="264"/>
      <c r="B59" s="244"/>
      <c r="C59" s="241"/>
      <c r="D59" s="239"/>
      <c r="E59" s="265"/>
      <c r="F59" s="266"/>
      <c r="G59" s="241"/>
    </row>
    <row r="60" spans="1:7" ht="10.5" customHeight="1">
      <c r="A60" s="264"/>
      <c r="B60" s="243"/>
      <c r="C60" s="241"/>
      <c r="D60" s="239"/>
      <c r="E60" s="265"/>
      <c r="F60" s="266"/>
      <c r="G60" s="241"/>
    </row>
    <row r="61" spans="1:7" ht="10.5" customHeight="1">
      <c r="A61" s="264"/>
      <c r="B61" s="244"/>
      <c r="C61" s="241"/>
      <c r="D61" s="239"/>
      <c r="E61" s="265"/>
      <c r="F61" s="266"/>
      <c r="G61" s="241"/>
    </row>
    <row r="62" spans="1:7" ht="10.5" customHeight="1">
      <c r="A62" s="264"/>
      <c r="B62" s="243"/>
      <c r="C62" s="241"/>
      <c r="D62" s="239"/>
      <c r="E62" s="265"/>
      <c r="F62" s="266"/>
      <c r="G62" s="241"/>
    </row>
    <row r="63" spans="1:7" ht="10.5" customHeight="1">
      <c r="A63" s="264"/>
      <c r="B63" s="244"/>
      <c r="C63" s="241"/>
      <c r="D63" s="239"/>
      <c r="E63" s="265"/>
      <c r="F63" s="266"/>
      <c r="G63" s="241"/>
    </row>
    <row r="64" spans="1:7" ht="10.5" customHeight="1">
      <c r="A64" s="264"/>
      <c r="B64" s="243"/>
      <c r="C64" s="241"/>
      <c r="D64" s="239"/>
      <c r="E64" s="265"/>
      <c r="F64" s="266"/>
      <c r="G64" s="241"/>
    </row>
    <row r="65" spans="1:7" ht="10.5" customHeight="1">
      <c r="A65" s="264"/>
      <c r="B65" s="244"/>
      <c r="C65" s="241"/>
      <c r="D65" s="239"/>
      <c r="E65" s="265"/>
      <c r="F65" s="266"/>
      <c r="G65" s="241"/>
    </row>
    <row r="66" spans="1:26" ht="34.5" customHeight="1">
      <c r="A66" s="264"/>
      <c r="B66" s="243"/>
      <c r="C66" s="241"/>
      <c r="D66" s="239"/>
      <c r="E66" s="265"/>
      <c r="F66" s="266"/>
      <c r="G66" s="241"/>
      <c r="H66" s="4"/>
      <c r="I66" s="4"/>
      <c r="J66" s="4"/>
      <c r="K66" s="4"/>
      <c r="L66" s="4"/>
      <c r="M66" s="4"/>
      <c r="N66" s="42"/>
      <c r="O66" s="42"/>
      <c r="P66" s="42"/>
      <c r="Q66" s="48"/>
      <c r="R66" s="45"/>
      <c r="S66" s="48"/>
      <c r="T66" s="45"/>
      <c r="U66" s="48"/>
      <c r="W66" s="48"/>
      <c r="X66" s="45"/>
      <c r="Y66" s="30"/>
      <c r="Z66" s="30"/>
    </row>
    <row r="67" spans="1:26" ht="28.5" customHeight="1">
      <c r="A67" s="264"/>
      <c r="B67" s="244"/>
      <c r="C67" s="241"/>
      <c r="D67" s="239"/>
      <c r="E67" s="265"/>
      <c r="F67" s="266"/>
      <c r="G67" s="241"/>
      <c r="H67" s="4"/>
      <c r="I67" s="4"/>
      <c r="J67" s="4"/>
      <c r="K67" s="4"/>
      <c r="L67" s="4"/>
      <c r="M67" s="4"/>
      <c r="N67" s="42"/>
      <c r="O67" s="42"/>
      <c r="P67" s="42"/>
      <c r="Q67" s="48"/>
      <c r="R67" s="45"/>
      <c r="S67" s="48"/>
      <c r="T67" s="45"/>
      <c r="U67" s="48"/>
      <c r="W67" s="48"/>
      <c r="X67" s="45"/>
      <c r="Y67" s="30"/>
      <c r="Z67" s="30"/>
    </row>
    <row r="68" spans="1:13" ht="12.75">
      <c r="A68" s="264"/>
      <c r="B68" s="243"/>
      <c r="C68" s="241"/>
      <c r="D68" s="239"/>
      <c r="E68" s="265"/>
      <c r="F68" s="266"/>
      <c r="G68" s="241"/>
      <c r="H68" s="4"/>
      <c r="I68" s="4"/>
      <c r="J68" s="4"/>
      <c r="K68" s="4"/>
      <c r="L68" s="4"/>
      <c r="M68" s="4"/>
    </row>
    <row r="69" spans="1:13" ht="12.75">
      <c r="A69" s="264"/>
      <c r="B69" s="244"/>
      <c r="C69" s="241"/>
      <c r="D69" s="239"/>
      <c r="E69" s="265"/>
      <c r="F69" s="266"/>
      <c r="G69" s="241"/>
      <c r="H69" s="4"/>
      <c r="I69" s="4"/>
      <c r="J69" s="4"/>
      <c r="K69" s="4"/>
      <c r="L69" s="4"/>
      <c r="M69" s="4"/>
    </row>
    <row r="70" spans="1:10" ht="12.75">
      <c r="A70" s="264"/>
      <c r="B70" s="243"/>
      <c r="C70" s="241"/>
      <c r="D70" s="239"/>
      <c r="E70" s="265"/>
      <c r="F70" s="266"/>
      <c r="G70" s="241"/>
      <c r="H70" s="4"/>
      <c r="I70" s="4"/>
      <c r="J70" s="4"/>
    </row>
    <row r="71" spans="1:10" ht="12.75">
      <c r="A71" s="264"/>
      <c r="B71" s="244"/>
      <c r="C71" s="241"/>
      <c r="D71" s="239"/>
      <c r="E71" s="265"/>
      <c r="F71" s="266"/>
      <c r="G71" s="241"/>
      <c r="H71" s="4"/>
      <c r="I71" s="4"/>
      <c r="J71" s="4"/>
    </row>
    <row r="72" spans="1:10" ht="13.5">
      <c r="A72" s="57"/>
      <c r="B72" s="34"/>
      <c r="C72" s="24"/>
      <c r="D72" s="25"/>
      <c r="E72" s="27"/>
      <c r="F72" s="58"/>
      <c r="G72" s="2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8:10" ht="12.75">
      <c r="H96" s="4"/>
      <c r="I96" s="4"/>
      <c r="J96" s="4"/>
    </row>
    <row r="97" spans="8:10" ht="12.75">
      <c r="H97" s="4"/>
      <c r="I97" s="4"/>
      <c r="J97" s="4"/>
    </row>
    <row r="98" spans="8:10" ht="12.75">
      <c r="H98" s="4"/>
      <c r="I98" s="4"/>
      <c r="J98" s="4"/>
    </row>
    <row r="99" spans="8:10" ht="12.75">
      <c r="H99" s="4"/>
      <c r="I99" s="4"/>
      <c r="J99" s="4"/>
    </row>
    <row r="100" spans="8:10" ht="12.75">
      <c r="H100" s="4"/>
      <c r="I100" s="4"/>
      <c r="J100" s="4"/>
    </row>
    <row r="101" spans="8:10" ht="12.75">
      <c r="H101" s="4"/>
      <c r="I101" s="4"/>
      <c r="J101" s="4"/>
    </row>
    <row r="102" spans="8:10" ht="12.75">
      <c r="H102" s="4"/>
      <c r="I102" s="4"/>
      <c r="J102" s="4"/>
    </row>
    <row r="103" spans="8:10" ht="12.75">
      <c r="H103" s="4"/>
      <c r="I103" s="4"/>
      <c r="J103" s="4"/>
    </row>
    <row r="104" spans="8:10" ht="12.75">
      <c r="H104" s="4"/>
      <c r="I104" s="4"/>
      <c r="J104" s="4"/>
    </row>
    <row r="105" spans="8:10" ht="12.75">
      <c r="H105" s="4"/>
      <c r="I105" s="4"/>
      <c r="J105" s="4"/>
    </row>
    <row r="106" spans="8:10" ht="12.75">
      <c r="H106" s="4"/>
      <c r="I106" s="4"/>
      <c r="J106" s="4"/>
    </row>
    <row r="107" spans="8:10" ht="12.75">
      <c r="H107" s="4"/>
      <c r="I107" s="4"/>
      <c r="J107" s="4"/>
    </row>
    <row r="108" spans="8:10" ht="12.75">
      <c r="H108" s="4"/>
      <c r="I108" s="4"/>
      <c r="J108" s="4"/>
    </row>
    <row r="109" spans="8:10" ht="12.75">
      <c r="H109" s="4"/>
      <c r="I109" s="4"/>
      <c r="J109" s="4"/>
    </row>
    <row r="110" spans="8:10" ht="12.75">
      <c r="H110" s="4"/>
      <c r="I110" s="4"/>
      <c r="J110" s="4"/>
    </row>
    <row r="111" spans="8:10" ht="12.75">
      <c r="H111" s="4"/>
      <c r="I111" s="4"/>
      <c r="J111" s="4"/>
    </row>
    <row r="112" spans="8:10" ht="12.75">
      <c r="H112" s="4"/>
      <c r="I112" s="4"/>
      <c r="J112" s="4"/>
    </row>
    <row r="113" spans="8:10" ht="12.75">
      <c r="H113" s="4"/>
      <c r="I113" s="4"/>
      <c r="J113" s="4"/>
    </row>
    <row r="114" spans="8:10" ht="12.75">
      <c r="H114" s="4"/>
      <c r="I114" s="4"/>
      <c r="J114" s="4"/>
    </row>
    <row r="115" spans="8:10" ht="12.75">
      <c r="H115" s="4"/>
      <c r="I115" s="4"/>
      <c r="J115" s="4"/>
    </row>
    <row r="116" spans="8:10" ht="12.75">
      <c r="H116" s="4"/>
      <c r="I116" s="4"/>
      <c r="J116" s="4"/>
    </row>
    <row r="117" spans="8:10" ht="12.75">
      <c r="H117" s="4"/>
      <c r="I117" s="4"/>
      <c r="J117" s="4"/>
    </row>
    <row r="118" spans="8:10" ht="12.75">
      <c r="H118" s="4"/>
      <c r="I118" s="4"/>
      <c r="J118" s="4"/>
    </row>
    <row r="119" spans="8:10" ht="12.75">
      <c r="H119" s="4"/>
      <c r="I119" s="4"/>
      <c r="J119" s="4"/>
    </row>
    <row r="120" spans="8:10" ht="12.75">
      <c r="H120" s="4"/>
      <c r="I120" s="4"/>
      <c r="J120" s="4"/>
    </row>
    <row r="121" spans="8:10" ht="12.75">
      <c r="H121" s="4"/>
      <c r="I121" s="4"/>
      <c r="J121" s="4"/>
    </row>
    <row r="122" spans="8:10" ht="12.75">
      <c r="H122" s="4"/>
      <c r="I122" s="4"/>
      <c r="J122" s="4"/>
    </row>
    <row r="123" spans="8:10" ht="12.75">
      <c r="H123" s="4"/>
      <c r="I123" s="4"/>
      <c r="J123" s="4"/>
    </row>
    <row r="124" spans="8:10" ht="12.75">
      <c r="H124" s="4"/>
      <c r="I124" s="4"/>
      <c r="J124" s="4"/>
    </row>
    <row r="125" spans="8:10" ht="12.75">
      <c r="H125" s="4"/>
      <c r="I125" s="4"/>
      <c r="J125" s="4"/>
    </row>
    <row r="126" spans="8:10" ht="12.75">
      <c r="H126" s="4"/>
      <c r="I126" s="4"/>
      <c r="J126" s="4"/>
    </row>
    <row r="127" spans="8:10" ht="12.75">
      <c r="H127" s="4"/>
      <c r="I127" s="4"/>
      <c r="J127" s="4"/>
    </row>
    <row r="128" spans="8:10" ht="12.75">
      <c r="H128" s="4"/>
      <c r="I128" s="4"/>
      <c r="J128" s="4"/>
    </row>
    <row r="129" spans="8:10" ht="12.75">
      <c r="H129" s="4"/>
      <c r="I129" s="4"/>
      <c r="J129" s="4"/>
    </row>
  </sheetData>
  <sheetProtection/>
  <mergeCells count="235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E34:E35"/>
    <mergeCell ref="F34:F35"/>
    <mergeCell ref="G34:G35"/>
    <mergeCell ref="A34:A35"/>
    <mergeCell ref="B34:B35"/>
    <mergeCell ref="C34:C35"/>
    <mergeCell ref="D34:D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F58:F59"/>
    <mergeCell ref="G58:G59"/>
    <mergeCell ref="A56:A57"/>
    <mergeCell ref="B56:B57"/>
    <mergeCell ref="C56:C57"/>
    <mergeCell ref="D56:D57"/>
    <mergeCell ref="E56:E57"/>
    <mergeCell ref="F56:F57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F66:F67"/>
    <mergeCell ref="G66:G67"/>
    <mergeCell ref="A64:A65"/>
    <mergeCell ref="B64:B65"/>
    <mergeCell ref="C64:C65"/>
    <mergeCell ref="D64:D65"/>
    <mergeCell ref="E64:E65"/>
    <mergeCell ref="F64:F65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9">
      <selection activeCell="A1" sqref="A1:I25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53" t="str">
        <f>HYPERLINK('пр.взв'!D4)</f>
        <v>В.к.     62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48" t="s">
        <v>32</v>
      </c>
      <c r="B4" s="248" t="s">
        <v>5</v>
      </c>
      <c r="C4" s="290" t="s">
        <v>2</v>
      </c>
      <c r="D4" s="248" t="s">
        <v>24</v>
      </c>
      <c r="E4" s="248" t="s">
        <v>25</v>
      </c>
      <c r="F4" s="248" t="s">
        <v>26</v>
      </c>
      <c r="G4" s="248" t="s">
        <v>27</v>
      </c>
      <c r="H4" s="248" t="s">
        <v>28</v>
      </c>
      <c r="I4" s="248" t="s">
        <v>29</v>
      </c>
    </row>
    <row r="5" spans="1:9" ht="12.75">
      <c r="A5" s="277"/>
      <c r="B5" s="277"/>
      <c r="C5" s="277"/>
      <c r="D5" s="277"/>
      <c r="E5" s="277"/>
      <c r="F5" s="277"/>
      <c r="G5" s="277"/>
      <c r="H5" s="277"/>
      <c r="I5" s="277"/>
    </row>
    <row r="6" spans="1:9" ht="12.75">
      <c r="A6" s="291"/>
      <c r="B6" s="292">
        <v>10</v>
      </c>
      <c r="C6" s="293" t="str">
        <f>VLOOKUP(B6,'пр.взв'!B7:E30,2,FALSE)</f>
        <v>Ужегов Александр Сергеевич</v>
      </c>
      <c r="D6" s="293" t="str">
        <f>VLOOKUP(C6,'пр.взв'!C7:F30,2,FALSE)</f>
        <v>18.04.1994 мс</v>
      </c>
      <c r="E6" s="293" t="str">
        <f>VLOOKUP(D6,'пр.взв'!D7:G30,2,FALSE)</f>
        <v>Свердловская область</v>
      </c>
      <c r="F6" s="294"/>
      <c r="G6" s="295"/>
      <c r="H6" s="253"/>
      <c r="I6" s="248"/>
    </row>
    <row r="7" spans="1:9" ht="12.75">
      <c r="A7" s="291"/>
      <c r="B7" s="248"/>
      <c r="C7" s="293"/>
      <c r="D7" s="293"/>
      <c r="E7" s="293"/>
      <c r="F7" s="294"/>
      <c r="G7" s="294"/>
      <c r="H7" s="253"/>
      <c r="I7" s="248"/>
    </row>
    <row r="8" spans="1:9" ht="12.75">
      <c r="A8" s="296"/>
      <c r="B8" s="292">
        <v>3</v>
      </c>
      <c r="C8" s="293" t="str">
        <f>VLOOKUP(B8,'пр.взв'!B7:E30,2,FALSE)</f>
        <v>Семенов Владислав Михайлович</v>
      </c>
      <c r="D8" s="293" t="str">
        <f>VLOOKUP(C8,'пр.взв'!C7:F30,2,FALSE)</f>
        <v>18.07.1995 кмс</v>
      </c>
      <c r="E8" s="293" t="str">
        <f>VLOOKUP(D8,'пр.взв'!D7:G30,2,FALSE)</f>
        <v>ХМАО</v>
      </c>
      <c r="F8" s="294"/>
      <c r="G8" s="294"/>
      <c r="H8" s="248"/>
      <c r="I8" s="248"/>
    </row>
    <row r="9" spans="1:9" ht="12.75">
      <c r="A9" s="296"/>
      <c r="B9" s="248"/>
      <c r="C9" s="293"/>
      <c r="D9" s="293"/>
      <c r="E9" s="293"/>
      <c r="F9" s="294"/>
      <c r="G9" s="294"/>
      <c r="H9" s="248"/>
      <c r="I9" s="24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53" t="str">
        <f>HYPERLINK('пр.взв'!D4)</f>
        <v>В.к.     62   кг.</v>
      </c>
    </row>
    <row r="16" spans="1:9" ht="12.75">
      <c r="A16" s="248" t="s">
        <v>32</v>
      </c>
      <c r="B16" s="248" t="s">
        <v>5</v>
      </c>
      <c r="C16" s="290" t="s">
        <v>2</v>
      </c>
      <c r="D16" s="248" t="s">
        <v>24</v>
      </c>
      <c r="E16" s="248" t="s">
        <v>25</v>
      </c>
      <c r="F16" s="248" t="s">
        <v>26</v>
      </c>
      <c r="G16" s="248" t="s">
        <v>27</v>
      </c>
      <c r="H16" s="248" t="s">
        <v>28</v>
      </c>
      <c r="I16" s="248" t="s">
        <v>29</v>
      </c>
    </row>
    <row r="17" spans="1:9" ht="12.75">
      <c r="A17" s="277"/>
      <c r="B17" s="277"/>
      <c r="C17" s="277"/>
      <c r="D17" s="277"/>
      <c r="E17" s="277"/>
      <c r="F17" s="277"/>
      <c r="G17" s="277"/>
      <c r="H17" s="277"/>
      <c r="I17" s="277"/>
    </row>
    <row r="18" spans="1:9" ht="12.75">
      <c r="A18" s="291"/>
      <c r="B18" s="292">
        <v>5</v>
      </c>
      <c r="C18" s="293" t="str">
        <f>VLOOKUP(B18,'пр.взв'!B7:E30,2,FALSE)</f>
        <v>Кудайбергенов Иван Александрович</v>
      </c>
      <c r="D18" s="293" t="str">
        <f>VLOOKUP(C18,'пр.взв'!C7:F30,2,FALSE)</f>
        <v>07.07.1993 кмс</v>
      </c>
      <c r="E18" s="293" t="str">
        <f>VLOOKUP(D18,'пр.взв'!D7:G30,2,FALSE)</f>
        <v>Республика Алтай</v>
      </c>
      <c r="F18" s="294"/>
      <c r="G18" s="295"/>
      <c r="H18" s="253"/>
      <c r="I18" s="248"/>
    </row>
    <row r="19" spans="1:9" ht="12.75">
      <c r="A19" s="291"/>
      <c r="B19" s="248"/>
      <c r="C19" s="293"/>
      <c r="D19" s="293"/>
      <c r="E19" s="293"/>
      <c r="F19" s="294"/>
      <c r="G19" s="294"/>
      <c r="H19" s="253"/>
      <c r="I19" s="248"/>
    </row>
    <row r="20" spans="1:9" ht="12.75">
      <c r="A20" s="296"/>
      <c r="B20" s="292">
        <v>9</v>
      </c>
      <c r="C20" s="293" t="str">
        <f>VLOOKUP(B20,'пр.взв'!B9:E32,2,FALSE)</f>
        <v>Смертин Егор Евгеньевич</v>
      </c>
      <c r="D20" s="293" t="str">
        <f>VLOOKUP(C20,'пр.взв'!C9:F32,2,FALSE)</f>
        <v>26.02.1995 кмс</v>
      </c>
      <c r="E20" s="293" t="str">
        <f>VLOOKUP(D20,'пр.взв'!D9:G32,2,FALSE)</f>
        <v>Свердловская область</v>
      </c>
      <c r="F20" s="294"/>
      <c r="G20" s="294"/>
      <c r="H20" s="248"/>
      <c r="I20" s="248"/>
    </row>
    <row r="21" spans="1:9" ht="12.75">
      <c r="A21" s="296"/>
      <c r="B21" s="248"/>
      <c r="C21" s="293"/>
      <c r="D21" s="293"/>
      <c r="E21" s="293"/>
      <c r="F21" s="294"/>
      <c r="G21" s="294"/>
      <c r="H21" s="248"/>
      <c r="I21" s="24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3" t="str">
        <f>HYPERLINK('пр.взв'!D4)</f>
        <v>В.к.     62   кг.</v>
      </c>
    </row>
    <row r="29" spans="1:9" ht="12.75">
      <c r="A29" s="248" t="s">
        <v>32</v>
      </c>
      <c r="B29" s="248" t="s">
        <v>5</v>
      </c>
      <c r="C29" s="290" t="s">
        <v>2</v>
      </c>
      <c r="D29" s="248" t="s">
        <v>24</v>
      </c>
      <c r="E29" s="248" t="s">
        <v>25</v>
      </c>
      <c r="F29" s="248" t="s">
        <v>26</v>
      </c>
      <c r="G29" s="248" t="s">
        <v>27</v>
      </c>
      <c r="H29" s="248" t="s">
        <v>28</v>
      </c>
      <c r="I29" s="248" t="s">
        <v>29</v>
      </c>
    </row>
    <row r="30" spans="1:9" ht="12.75">
      <c r="A30" s="277"/>
      <c r="B30" s="277"/>
      <c r="C30" s="277"/>
      <c r="D30" s="277"/>
      <c r="E30" s="277"/>
      <c r="F30" s="277"/>
      <c r="G30" s="277"/>
      <c r="H30" s="277"/>
      <c r="I30" s="277"/>
    </row>
    <row r="31" spans="1:9" ht="12.75">
      <c r="A31" s="291"/>
      <c r="B31" s="248"/>
      <c r="C31" s="293" t="e">
        <f>VLOOKUP(B31,'пр.взв'!B7:D30,2,FALSE)</f>
        <v>#N/A</v>
      </c>
      <c r="D31" s="293" t="e">
        <f>VLOOKUP(C31,'пр.взв'!C7:E30,2,FALSE)</f>
        <v>#N/A</v>
      </c>
      <c r="E31" s="293" t="e">
        <f>VLOOKUP(D31,'пр.взв'!D7:F30,2,FALSE)</f>
        <v>#N/A</v>
      </c>
      <c r="F31" s="294"/>
      <c r="G31" s="295"/>
      <c r="H31" s="253"/>
      <c r="I31" s="248"/>
    </row>
    <row r="32" spans="1:9" ht="12.75">
      <c r="A32" s="291"/>
      <c r="B32" s="248"/>
      <c r="C32" s="293"/>
      <c r="D32" s="293"/>
      <c r="E32" s="293"/>
      <c r="F32" s="294"/>
      <c r="G32" s="294"/>
      <c r="H32" s="253"/>
      <c r="I32" s="248"/>
    </row>
    <row r="33" spans="1:9" ht="12.75">
      <c r="A33" s="296"/>
      <c r="B33" s="248"/>
      <c r="C33" s="293" t="e">
        <f>VLOOKUP(B33,'пр.взв'!B9:D32,2,FALSE)</f>
        <v>#N/A</v>
      </c>
      <c r="D33" s="293" t="e">
        <f>VLOOKUP(C33,'пр.взв'!C9:E32,2,FALSE)</f>
        <v>#N/A</v>
      </c>
      <c r="E33" s="293" t="e">
        <f>VLOOKUP(D33,'пр.взв'!D9:F32,2,FALSE)</f>
        <v>#N/A</v>
      </c>
      <c r="F33" s="294"/>
      <c r="G33" s="294"/>
      <c r="H33" s="248"/>
      <c r="I33" s="248"/>
    </row>
    <row r="34" spans="1:9" ht="12.75">
      <c r="A34" s="296"/>
      <c r="B34" s="248"/>
      <c r="C34" s="293"/>
      <c r="D34" s="293"/>
      <c r="E34" s="293"/>
      <c r="F34" s="294"/>
      <c r="G34" s="294"/>
      <c r="H34" s="248"/>
      <c r="I34" s="24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2013-09-28T12:47:07Z</cp:lastPrinted>
  <dcterms:created xsi:type="dcterms:W3CDTF">1996-10-08T23:32:33Z</dcterms:created>
  <dcterms:modified xsi:type="dcterms:W3CDTF">2013-09-28T14:17:57Z</dcterms:modified>
  <cp:category/>
  <cp:version/>
  <cp:contentType/>
  <cp:contentStatus/>
</cp:coreProperties>
</file>