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<sst xmlns="http://schemas.openxmlformats.org/spreadsheetml/2006/main" count="121" uniqueCount="93">
  <si>
    <t>№ п/ж</t>
  </si>
  <si>
    <t>Ф.И.О.</t>
  </si>
  <si>
    <t>Д. р., разряд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</si>
  <si>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</si>
  <si>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</si>
  <si>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</si>
  <si>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</si>
  <si>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</si>
  <si>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</si>
  <si>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</si>
  <si>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</si>
  <si>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</si>
  <si>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</si>
  <si>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</si>
  <si>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</si>
  <si>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</si>
  <si>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</si>
  <si>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</si>
  <si>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</si>
  <si>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</si>
  <si>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</si>
  <si>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</si>
  <si>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</si>
  <si>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</si>
  <si>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</si>
  <si>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5-6</t>
  </si>
  <si>
    <t>7-8</t>
  </si>
  <si>
    <t>9-11</t>
  </si>
  <si>
    <t>ПОЛУФИНАЛ</t>
  </si>
  <si>
    <t>КОВЫЛИНА Екатерина Александровна</t>
  </si>
  <si>
    <t>09.03.90. мс</t>
  </si>
  <si>
    <t>МОС,РГУФКСМиТ</t>
  </si>
  <si>
    <t>Москва</t>
  </si>
  <si>
    <t>Шмаков ОВ Кулик НГ</t>
  </si>
  <si>
    <t>КУСАНОВА Жанара Сагидыковна</t>
  </si>
  <si>
    <t>20.05.91 мс</t>
  </si>
  <si>
    <t>ПФО,ОГАУ</t>
  </si>
  <si>
    <t>Оренбург</t>
  </si>
  <si>
    <t>Плотников ПД</t>
  </si>
  <si>
    <t>ПРОКОФЬЕВА Виктория Степановна</t>
  </si>
  <si>
    <t>07.09.91 кмс</t>
  </si>
  <si>
    <t>С.П.,РГПУ Герцена</t>
  </si>
  <si>
    <t>С.Петербург</t>
  </si>
  <si>
    <t>Андронова АА</t>
  </si>
  <si>
    <t>ГАЛУШКА Людмила Викторовна</t>
  </si>
  <si>
    <t>11.07.91 мс</t>
  </si>
  <si>
    <t>СФО,НГА ВТ</t>
  </si>
  <si>
    <t>Новосибирская Новосибирск</t>
  </si>
  <si>
    <t>003283054</t>
  </si>
  <si>
    <t>Ведрникова ЕВ</t>
  </si>
  <si>
    <t>ЕГОРОВА Валерия Анатольевна</t>
  </si>
  <si>
    <t>21.05.92 кмс</t>
  </si>
  <si>
    <t>СЗФО,ВГАФКС</t>
  </si>
  <si>
    <t>Псковская,В.Луки</t>
  </si>
  <si>
    <t>Аристархов ВН Васильков ИЕ</t>
  </si>
  <si>
    <t>ОВЧАРЕНКО Александра Сергеевна</t>
  </si>
  <si>
    <t>14.04.92 кмс</t>
  </si>
  <si>
    <t>МОС,МГПУ</t>
  </si>
  <si>
    <t>Паперно АА Царик ЕВ Ходырев АН</t>
  </si>
  <si>
    <t>МИРОНОВА Ирина Сергеевна</t>
  </si>
  <si>
    <t>17.10.90 мс</t>
  </si>
  <si>
    <t>ЦФО,ЯрГУ</t>
  </si>
  <si>
    <t>Ярославль</t>
  </si>
  <si>
    <t>Дроков АН</t>
  </si>
  <si>
    <t>МАТЕВОСЯН Гаянэ Гамлетовна</t>
  </si>
  <si>
    <t>15.04.91 мс</t>
  </si>
  <si>
    <t>МОС,МГАФК</t>
  </si>
  <si>
    <t xml:space="preserve">Дугаева НС Шмаков ОВ </t>
  </si>
  <si>
    <t>КОЛМАКОВА Раиса Валентиновна</t>
  </si>
  <si>
    <t>03.04.91 кмс</t>
  </si>
  <si>
    <t>МОС,МГОССГИ</t>
  </si>
  <si>
    <t>Мос обл, Коломна</t>
  </si>
  <si>
    <t>Кондрашкина ЛФ</t>
  </si>
  <si>
    <t>КИРЕЕВА Таисия Владимировна</t>
  </si>
  <si>
    <t>13.12.90 мс</t>
  </si>
  <si>
    <t>УФО,УГУ ФК</t>
  </si>
  <si>
    <t xml:space="preserve"> Челябинск</t>
  </si>
  <si>
    <t>Аккуин ДЮ Мингазов Сэ</t>
  </si>
  <si>
    <t>ИСАЕВА Ксения Владимировна</t>
  </si>
  <si>
    <t>01.01.93 мс</t>
  </si>
  <si>
    <t>МОС,МГСУ</t>
  </si>
  <si>
    <t>Нефидов</t>
  </si>
  <si>
    <t>АЛЕКСЕЕВА Ирина Вячеславовна</t>
  </si>
  <si>
    <t>27.06.90 мс</t>
  </si>
  <si>
    <t xml:space="preserve">Челябинск </t>
  </si>
  <si>
    <t>в.к. 72    кг</t>
  </si>
  <si>
    <t>1,40.</t>
  </si>
  <si>
    <t>0,30.</t>
  </si>
  <si>
    <t>1,20.</t>
  </si>
  <si>
    <t>3,30.</t>
  </si>
  <si>
    <t>4/0</t>
  </si>
  <si>
    <t>3/1</t>
  </si>
  <si>
    <t xml:space="preserve">Округ, ВУЗ ,субъект, город,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</si>
</sst>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name val="BrushScriptUkrain"/>
      <family val="1"/>
    </font>
    <font>
      <b/>
      <sz val="16"/>
      <color indexed="10"/>
      <name val="CyrillicOld"/>
      <family val="0"/>
    </font>
    <font>
      <b/>
      <sz val="16"/>
      <name val="Arial Narrow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b/>
      <i/>
      <sz val="14"/>
      <color indexed="9"/>
      <name val="BrushScriptUkrain"/>
      <family val="1"/>
    </font>
    <font>
      <b/>
      <sz val="12"/>
      <color indexed="9"/>
      <name val="Arial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1" fillId="0" borderId="15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2" fontId="0" fillId="0" borderId="16" xfId="42" applyNumberFormat="1" applyFont="1" applyBorder="1" applyAlignment="1" applyProtection="1">
      <alignment horizontal="center"/>
      <protection/>
    </xf>
    <xf numFmtId="0" fontId="0" fillId="33" borderId="17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19" xfId="42" applyNumberFormat="1" applyFont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0" borderId="20" xfId="42" applyNumberFormat="1" applyFont="1" applyBorder="1" applyAlignment="1" applyProtection="1">
      <alignment horizontal="center"/>
      <protection/>
    </xf>
    <xf numFmtId="0" fontId="0" fillId="33" borderId="2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0" borderId="14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16" xfId="42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42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>
      <alignment horizontal="center"/>
    </xf>
    <xf numFmtId="0" fontId="0" fillId="0" borderId="14" xfId="42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42" applyFont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>
      <alignment horizontal="center"/>
    </xf>
    <xf numFmtId="0" fontId="0" fillId="0" borderId="16" xfId="42" applyFont="1" applyFill="1" applyBorder="1" applyAlignment="1" applyProtection="1">
      <alignment horizontal="center"/>
      <protection/>
    </xf>
    <xf numFmtId="0" fontId="0" fillId="0" borderId="20" xfId="42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42" applyFont="1" applyBorder="1" applyAlignment="1" applyProtection="1">
      <alignment horizontal="center"/>
      <protection/>
    </xf>
    <xf numFmtId="0" fontId="1" fillId="0" borderId="19" xfId="42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3" xfId="42" applyFont="1" applyFill="1" applyBorder="1" applyAlignment="1" applyProtection="1">
      <alignment horizontal="center"/>
      <protection/>
    </xf>
    <xf numFmtId="0" fontId="1" fillId="0" borderId="15" xfId="42" applyFont="1" applyFill="1" applyBorder="1" applyAlignment="1" applyProtection="1">
      <alignment horizontal="center"/>
      <protection/>
    </xf>
    <xf numFmtId="0" fontId="1" fillId="0" borderId="13" xfId="42" applyFont="1" applyBorder="1" applyAlignment="1" applyProtection="1">
      <alignment horizontal="center"/>
      <protection/>
    </xf>
    <xf numFmtId="0" fontId="1" fillId="0" borderId="17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2" fontId="0" fillId="33" borderId="31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2" xfId="42" applyNumberFormat="1" applyFont="1" applyBorder="1" applyAlignment="1" applyProtection="1">
      <alignment horizontal="center"/>
      <protection/>
    </xf>
    <xf numFmtId="2" fontId="0" fillId="0" borderId="33" xfId="42" applyNumberFormat="1" applyFont="1" applyBorder="1" applyAlignment="1" applyProtection="1">
      <alignment horizontal="center"/>
      <protection/>
    </xf>
    <xf numFmtId="2" fontId="0" fillId="33" borderId="34" xfId="0" applyNumberFormat="1" applyFont="1" applyFill="1" applyBorder="1" applyAlignment="1">
      <alignment horizontal="center"/>
    </xf>
    <xf numFmtId="2" fontId="0" fillId="0" borderId="35" xfId="42" applyNumberFormat="1" applyFont="1" applyBorder="1" applyAlignment="1" applyProtection="1">
      <alignment horizontal="center"/>
      <protection/>
    </xf>
    <xf numFmtId="2" fontId="0" fillId="33" borderId="36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1" fillId="0" borderId="38" xfId="42" applyNumberFormat="1" applyFont="1" applyBorder="1" applyAlignment="1" applyProtection="1">
      <alignment horizontal="center"/>
      <protection/>
    </xf>
    <xf numFmtId="49" fontId="1" fillId="0" borderId="34" xfId="42" applyNumberFormat="1" applyFont="1" applyBorder="1" applyAlignment="1" applyProtection="1">
      <alignment horizontal="center"/>
      <protection/>
    </xf>
    <xf numFmtId="49" fontId="0" fillId="0" borderId="32" xfId="42" applyNumberFormat="1" applyFont="1" applyBorder="1" applyAlignment="1" applyProtection="1">
      <alignment horizontal="center"/>
      <protection/>
    </xf>
    <xf numFmtId="49" fontId="0" fillId="0" borderId="33" xfId="42" applyNumberFormat="1" applyFont="1" applyBorder="1" applyAlignment="1" applyProtection="1">
      <alignment horizontal="center"/>
      <protection/>
    </xf>
    <xf numFmtId="49" fontId="0" fillId="33" borderId="34" xfId="0" applyNumberFormat="1" applyFont="1" applyFill="1" applyBorder="1" applyAlignment="1">
      <alignment horizontal="center"/>
    </xf>
    <xf numFmtId="49" fontId="0" fillId="0" borderId="35" xfId="42" applyNumberFormat="1" applyFont="1" applyBorder="1" applyAlignment="1" applyProtection="1">
      <alignment horizontal="center"/>
      <protection/>
    </xf>
    <xf numFmtId="49" fontId="0" fillId="33" borderId="36" xfId="0" applyNumberFormat="1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" fillId="0" borderId="38" xfId="42" applyFont="1" applyBorder="1" applyAlignment="1" applyProtection="1">
      <alignment horizontal="center"/>
      <protection/>
    </xf>
    <xf numFmtId="0" fontId="0" fillId="0" borderId="32" xfId="42" applyFont="1" applyBorder="1" applyAlignment="1" applyProtection="1">
      <alignment horizontal="center"/>
      <protection/>
    </xf>
    <xf numFmtId="0" fontId="1" fillId="0" borderId="38" xfId="42" applyFont="1" applyFill="1" applyBorder="1" applyAlignment="1" applyProtection="1">
      <alignment horizontal="center"/>
      <protection/>
    </xf>
    <xf numFmtId="0" fontId="0" fillId="0" borderId="32" xfId="42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1" fillId="0" borderId="39" xfId="42" applyFont="1" applyBorder="1" applyAlignment="1" applyProtection="1">
      <alignment horizontal="center"/>
      <protection/>
    </xf>
    <xf numFmtId="0" fontId="0" fillId="0" borderId="40" xfId="42" applyFont="1" applyBorder="1" applyAlignment="1" applyProtection="1">
      <alignment horizontal="center"/>
      <protection/>
    </xf>
    <xf numFmtId="0" fontId="1" fillId="0" borderId="39" xfId="42" applyFont="1" applyFill="1" applyBorder="1" applyAlignment="1" applyProtection="1">
      <alignment horizontal="center"/>
      <protection/>
    </xf>
    <xf numFmtId="0" fontId="0" fillId="0" borderId="40" xfId="42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38" xfId="42" applyNumberFormat="1" applyFont="1" applyBorder="1" applyAlignment="1" applyProtection="1">
      <alignment horizontal="center"/>
      <protection/>
    </xf>
    <xf numFmtId="0" fontId="1" fillId="0" borderId="37" xfId="0" applyNumberFormat="1" applyFont="1" applyBorder="1" applyAlignment="1">
      <alignment horizontal="center"/>
    </xf>
    <xf numFmtId="0" fontId="1" fillId="0" borderId="34" xfId="42" applyNumberFormat="1" applyFont="1" applyBorder="1" applyAlignment="1" applyProtection="1">
      <alignment horizontal="center"/>
      <protection/>
    </xf>
    <xf numFmtId="0" fontId="1" fillId="0" borderId="15" xfId="42" applyNumberFormat="1" applyFont="1" applyBorder="1" applyAlignment="1" applyProtection="1">
      <alignment horizontal="center"/>
      <protection/>
    </xf>
    <xf numFmtId="49" fontId="0" fillId="0" borderId="2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5" fillId="0" borderId="43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34" borderId="46" xfId="42" applyNumberFormat="1" applyFont="1" applyFill="1" applyBorder="1" applyAlignment="1" applyProtection="1">
      <alignment horizontal="center" vertical="center" wrapText="1"/>
      <protection/>
    </xf>
    <xf numFmtId="0" fontId="2" fillId="34" borderId="47" xfId="42" applyNumberFormat="1" applyFont="1" applyFill="1" applyBorder="1" applyAlignment="1" applyProtection="1">
      <alignment horizontal="center" vertical="center" wrapText="1"/>
      <protection/>
    </xf>
    <xf numFmtId="0" fontId="2" fillId="34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6" fillId="35" borderId="46" xfId="42" applyFont="1" applyFill="1" applyBorder="1" applyAlignment="1" applyProtection="1">
      <alignment horizontal="center" vertical="center"/>
      <protection/>
    </xf>
    <xf numFmtId="0" fontId="16" fillId="35" borderId="48" xfId="42" applyFont="1" applyFill="1" applyBorder="1" applyAlignment="1" applyProtection="1">
      <alignment horizontal="center" vertical="center"/>
      <protection/>
    </xf>
    <xf numFmtId="0" fontId="13" fillId="0" borderId="0" xfId="42" applyFont="1" applyAlignment="1" applyProtection="1">
      <alignment horizontal="center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20" xfId="42" applyFont="1" applyBorder="1" applyAlignment="1" applyProtection="1">
      <alignment horizontal="center" vertical="center" wrapText="1"/>
      <protection/>
    </xf>
    <xf numFmtId="0" fontId="12" fillId="34" borderId="46" xfId="42" applyNumberFormat="1" applyFont="1" applyFill="1" applyBorder="1" applyAlignment="1" applyProtection="1">
      <alignment horizontal="center" vertical="center" wrapText="1"/>
      <protection/>
    </xf>
    <xf numFmtId="0" fontId="12" fillId="34" borderId="47" xfId="42" applyNumberFormat="1" applyFont="1" applyFill="1" applyBorder="1" applyAlignment="1" applyProtection="1">
      <alignment horizontal="center" vertical="center" wrapText="1"/>
      <protection/>
    </xf>
    <xf numFmtId="0" fontId="12" fillId="34" borderId="48" xfId="42" applyNumberFormat="1" applyFont="1" applyFill="1" applyBorder="1" applyAlignment="1" applyProtection="1">
      <alignment horizontal="center" vertical="center" wrapText="1"/>
      <protection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32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17" fillId="0" borderId="43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295275</xdr:rowOff>
    </xdr:from>
    <xdr:to>
      <xdr:col>1</xdr:col>
      <xdr:colOff>381000</xdr:colOff>
      <xdr:row>2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2</xdr:row>
      <xdr:rowOff>85725</xdr:rowOff>
    </xdr:to>
    <xdr:pic>
      <xdr:nvPicPr>
        <xdr:cNvPr id="1" name="Picture 2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zoomScalePageLayoutView="0" workbookViewId="0" topLeftCell="A11">
      <selection activeCell="A1" sqref="A1:H38"/>
    </sheetView>
  </sheetViews>
  <sheetFormatPr defaultColWidth="9.140625" defaultRowHeight="12.75"/>
  <cols>
    <col min="1" max="1" width="6.7109375" style="0" customWidth="1"/>
    <col min="3" max="3" width="22.421875" style="0" customWidth="1"/>
    <col min="5" max="5" width="6.57421875" style="0" customWidth="1"/>
    <col min="6" max="6" width="19.28125" style="0" customWidth="1"/>
    <col min="8" max="8" width="18.421875" style="0" customWidth="1"/>
  </cols>
  <sheetData>
    <row r="1" spans="1:8" ht="25.5" customHeight="1">
      <c r="A1" s="150" t="s">
        <v>21</v>
      </c>
      <c r="B1" s="150"/>
      <c r="C1" s="150"/>
      <c r="D1" s="150"/>
      <c r="E1" s="150"/>
      <c r="F1" s="150"/>
      <c r="G1" s="150"/>
      <c r="H1" s="150"/>
    </row>
    <row r="2" spans="1:8" ht="42.75" customHeight="1" thickBot="1">
      <c r="A2" s="151" t="s">
        <v>20</v>
      </c>
      <c r="B2" s="151"/>
      <c r="C2" s="151"/>
      <c r="D2" s="151"/>
      <c r="E2" s="151"/>
      <c r="F2" s="151"/>
      <c r="G2" s="151"/>
      <c r="H2" s="151"/>
    </row>
    <row r="3" spans="2:8" ht="36.75" customHeight="1" thickBot="1">
      <c r="B3" s="123"/>
      <c r="C3" s="152" t="str">
        <f>HYPERLINK('[2]реквизиты'!$A$2)</f>
        <v>Всероссийские соревнования среди студентов по самбо (женщины).</v>
      </c>
      <c r="D3" s="153"/>
      <c r="E3" s="153"/>
      <c r="F3" s="153"/>
      <c r="G3" s="154"/>
      <c r="H3" s="124"/>
    </row>
    <row r="4" spans="1:8" ht="27" customHeight="1" thickBot="1">
      <c r="A4" s="155" t="str">
        <f>HYPERLINK('[2]реквизиты'!$A$3)</f>
        <v>21-25 января 2013г.      г.Ярославль</v>
      </c>
      <c r="B4" s="155"/>
      <c r="C4" s="155"/>
      <c r="D4" s="155"/>
      <c r="E4" s="155"/>
      <c r="F4" s="155"/>
      <c r="G4" s="155"/>
      <c r="H4" s="155"/>
    </row>
    <row r="5" spans="1:8" ht="28.5" customHeight="1" thickBot="1">
      <c r="A5" s="125"/>
      <c r="B5" s="126"/>
      <c r="C5" s="126"/>
      <c r="D5" s="126"/>
      <c r="E5" s="126"/>
      <c r="G5" s="156" t="str">
        <f>'пр.взвешивания'!G3</f>
        <v>в.к. 72    кг</v>
      </c>
      <c r="H5" s="157"/>
    </row>
    <row r="6" spans="1:8" ht="12.75">
      <c r="A6" s="149" t="s">
        <v>18</v>
      </c>
      <c r="B6" s="149" t="s">
        <v>0</v>
      </c>
      <c r="C6" s="149" t="s">
        <v>1</v>
      </c>
      <c r="D6" s="149" t="s">
        <v>13</v>
      </c>
      <c r="E6" s="149" t="s">
        <v>92</v>
      </c>
      <c r="F6" s="149"/>
      <c r="G6" s="148" t="s">
        <v>15</v>
      </c>
      <c r="H6" s="148" t="s">
        <v>16</v>
      </c>
    </row>
    <row r="7" spans="1:8" ht="12.75" customHeight="1">
      <c r="A7" s="149"/>
      <c r="B7" s="149"/>
      <c r="C7" s="149"/>
      <c r="D7" s="149"/>
      <c r="E7" s="149"/>
      <c r="F7" s="149"/>
      <c r="G7" s="149"/>
      <c r="H7" s="149"/>
    </row>
    <row r="8" spans="1:8" ht="12.75">
      <c r="A8" s="137" t="s">
        <v>22</v>
      </c>
      <c r="B8" s="138">
        <v>2</v>
      </c>
      <c r="C8" s="140" t="str">
        <f>VLOOKUP(B8,'пр.взвешивания'!B1:G39,2,FALSE)</f>
        <v>КУСАНОВА Жанара Сагидыковна</v>
      </c>
      <c r="D8" s="141" t="str">
        <f>VLOOKUP(B8,'пр.взвешивания'!B1:H39,3,FALSE)</f>
        <v>20.05.91 мс</v>
      </c>
      <c r="E8" s="142" t="str">
        <f>VLOOKUP(B8,'пр.взвешивания'!B1:I39,4,FALSE)</f>
        <v>ПФО,ОГАУ</v>
      </c>
      <c r="F8" s="144" t="str">
        <f>VLOOKUP(B8,'пр.взвешивания'!B1:J39,5,FALSE)</f>
        <v>Оренбург</v>
      </c>
      <c r="G8" s="146">
        <f>VLOOKUP(B8,'пр.взвешивания'!B1:K39,6,FALSE)</f>
        <v>0</v>
      </c>
      <c r="H8" s="140" t="str">
        <f>VLOOKUP(B8,'пр.взвешивания'!B1:H29,7,FALSE)</f>
        <v>Плотников ПД</v>
      </c>
    </row>
    <row r="9" spans="1:8" ht="12.75">
      <c r="A9" s="137"/>
      <c r="B9" s="139"/>
      <c r="C9" s="140"/>
      <c r="D9" s="141"/>
      <c r="E9" s="143"/>
      <c r="F9" s="145"/>
      <c r="G9" s="146"/>
      <c r="H9" s="140"/>
    </row>
    <row r="10" spans="1:8" ht="12.75">
      <c r="A10" s="137" t="s">
        <v>23</v>
      </c>
      <c r="B10" s="138">
        <v>10</v>
      </c>
      <c r="C10" s="140" t="str">
        <f>VLOOKUP(B10,'пр.взвешивания'!B1:G41,2,FALSE)</f>
        <v>КИРЕЕВА Таисия Владимировна</v>
      </c>
      <c r="D10" s="141" t="str">
        <f>VLOOKUP(B10,'пр.взвешивания'!B3:H41,3,FALSE)</f>
        <v>13.12.90 мс</v>
      </c>
      <c r="E10" s="142" t="str">
        <f>VLOOKUP(B10,'пр.взвешивания'!B3:I41,4,FALSE)</f>
        <v>УФО,УГУ ФК</v>
      </c>
      <c r="F10" s="144" t="str">
        <f>VLOOKUP(B10,'пр.взвешивания'!B3:J41,5,FALSE)</f>
        <v> Челябинск</v>
      </c>
      <c r="G10" s="146">
        <f>VLOOKUP(B10,'пр.взвешивания'!B3:K41,6,FALSE)</f>
        <v>0</v>
      </c>
      <c r="H10" s="140" t="str">
        <f>VLOOKUP(B10,'пр.взвешивания'!B3:H31,7,FALSE)</f>
        <v>Аккуин ДЮ Мингазов Сэ</v>
      </c>
    </row>
    <row r="11" spans="1:8" ht="12.75">
      <c r="A11" s="137"/>
      <c r="B11" s="139"/>
      <c r="C11" s="140"/>
      <c r="D11" s="141"/>
      <c r="E11" s="143"/>
      <c r="F11" s="145"/>
      <c r="G11" s="146"/>
      <c r="H11" s="140"/>
    </row>
    <row r="12" spans="1:8" ht="12.75">
      <c r="A12" s="137" t="s">
        <v>24</v>
      </c>
      <c r="B12" s="138">
        <v>8</v>
      </c>
      <c r="C12" s="140" t="str">
        <f>VLOOKUP(B12,'пр.взвешивания'!B1:G43,2,FALSE)</f>
        <v>МАТЕВОСЯН Гаянэ Гамлетовна</v>
      </c>
      <c r="D12" s="141" t="str">
        <f>VLOOKUP(B12,'пр.взвешивания'!B5:H43,3,FALSE)</f>
        <v>15.04.91 мс</v>
      </c>
      <c r="E12" s="142" t="str">
        <f>VLOOKUP(B12,'пр.взвешивания'!B5:I43,4,FALSE)</f>
        <v>МОС,МГАФК</v>
      </c>
      <c r="F12" s="144" t="str">
        <f>VLOOKUP(B12,'пр.взвешивания'!B5:J43,5,FALSE)</f>
        <v>Москва</v>
      </c>
      <c r="G12" s="146">
        <f>VLOOKUP(B12,'пр.взвешивания'!B5:K43,6,FALSE)</f>
        <v>0</v>
      </c>
      <c r="H12" s="140" t="str">
        <f>VLOOKUP(B12,'пр.взвешивания'!B5:H33,7,FALSE)</f>
        <v>Дугаева НС Шмаков ОВ </v>
      </c>
    </row>
    <row r="13" spans="1:8" ht="12.75">
      <c r="A13" s="137"/>
      <c r="B13" s="139"/>
      <c r="C13" s="140"/>
      <c r="D13" s="141"/>
      <c r="E13" s="143"/>
      <c r="F13" s="145"/>
      <c r="G13" s="146"/>
      <c r="H13" s="140"/>
    </row>
    <row r="14" spans="1:8" ht="12.75">
      <c r="A14" s="137" t="s">
        <v>24</v>
      </c>
      <c r="B14" s="138">
        <v>4</v>
      </c>
      <c r="C14" s="140" t="str">
        <f>VLOOKUP(B14,'пр.взвешивания'!B1:G45,2,FALSE)</f>
        <v>ГАЛУШКА Людмила Викторовна</v>
      </c>
      <c r="D14" s="141" t="str">
        <f>VLOOKUP(B14,'пр.взвешивания'!B1:H45,3,FALSE)</f>
        <v>11.07.91 мс</v>
      </c>
      <c r="E14" s="142" t="str">
        <f>VLOOKUP(B14,'пр.взвешивания'!B1:I45,4,FALSE)</f>
        <v>СФО,НГА ВТ</v>
      </c>
      <c r="F14" s="144" t="str">
        <f>VLOOKUP(B14,'пр.взвешивания'!B1:J45,5,FALSE)</f>
        <v>Новосибирская Новосибирск</v>
      </c>
      <c r="G14" s="147" t="str">
        <f>VLOOKUP(B14,'пр.взвешивания'!B1:K45,6,FALSE)</f>
        <v>003283054</v>
      </c>
      <c r="H14" s="140" t="str">
        <f>VLOOKUP(B14,'пр.взвешивания'!B1:H35,7,FALSE)</f>
        <v>Ведрникова ЕВ</v>
      </c>
    </row>
    <row r="15" spans="1:8" ht="12.75">
      <c r="A15" s="137"/>
      <c r="B15" s="139"/>
      <c r="C15" s="140"/>
      <c r="D15" s="141"/>
      <c r="E15" s="143"/>
      <c r="F15" s="145"/>
      <c r="G15" s="147"/>
      <c r="H15" s="140"/>
    </row>
    <row r="16" spans="1:8" ht="12.75">
      <c r="A16" s="137" t="s">
        <v>25</v>
      </c>
      <c r="B16" s="138">
        <v>1</v>
      </c>
      <c r="C16" s="140" t="str">
        <f>VLOOKUP(B16,'пр.взвешивания'!B1:G47,2,FALSE)</f>
        <v>КОВЫЛИНА Екатерина Александровна</v>
      </c>
      <c r="D16" s="141" t="str">
        <f>VLOOKUP(B16,'пр.взвешивания'!B1:H47,3,FALSE)</f>
        <v>09.03.90. мс</v>
      </c>
      <c r="E16" s="142" t="str">
        <f>VLOOKUP(B16,'пр.взвешивания'!B1:I47,4,FALSE)</f>
        <v>МОС,РГУФКСМиТ</v>
      </c>
      <c r="F16" s="144" t="str">
        <f>VLOOKUP(B16,'пр.взвешивания'!B1:J47,5,FALSE)</f>
        <v>Москва</v>
      </c>
      <c r="G16" s="146">
        <f>VLOOKUP(B16,'пр.взвешивания'!B1:K47,6,FALSE)</f>
        <v>0</v>
      </c>
      <c r="H16" s="140" t="str">
        <f>VLOOKUP(B16,'пр.взвешивания'!B1:H37,7,FALSE)</f>
        <v>Шмаков ОВ Кулик НГ</v>
      </c>
    </row>
    <row r="17" spans="1:8" ht="12.75">
      <c r="A17" s="137"/>
      <c r="B17" s="139"/>
      <c r="C17" s="140"/>
      <c r="D17" s="141"/>
      <c r="E17" s="143"/>
      <c r="F17" s="145"/>
      <c r="G17" s="146"/>
      <c r="H17" s="140"/>
    </row>
    <row r="18" spans="1:8" ht="12.75">
      <c r="A18" s="137" t="s">
        <v>25</v>
      </c>
      <c r="B18" s="138">
        <v>7</v>
      </c>
      <c r="C18" s="140" t="str">
        <f>VLOOKUP(B18,'пр.взвешивания'!B1:G49,2,FALSE)</f>
        <v>МИРОНОВА Ирина Сергеевна</v>
      </c>
      <c r="D18" s="141" t="str">
        <f>VLOOKUP(B18,'пр.взвешивания'!B1:H49,3,FALSE)</f>
        <v>17.10.90 мс</v>
      </c>
      <c r="E18" s="142" t="str">
        <f>VLOOKUP(B18,'пр.взвешивания'!B1:I49,4,FALSE)</f>
        <v>ЦФО,ЯрГУ</v>
      </c>
      <c r="F18" s="144" t="str">
        <f>VLOOKUP(B18,'пр.взвешивания'!B1:J49,5,FALSE)</f>
        <v>Ярославль</v>
      </c>
      <c r="G18" s="146">
        <f>VLOOKUP(B18,'пр.взвешивания'!B1:K49,6,FALSE)</f>
        <v>0</v>
      </c>
      <c r="H18" s="140" t="str">
        <f>VLOOKUP(B18,'пр.взвешивания'!B1:H39,7,FALSE)</f>
        <v>Дроков АН</v>
      </c>
    </row>
    <row r="19" spans="1:8" ht="12.75">
      <c r="A19" s="137"/>
      <c r="B19" s="139"/>
      <c r="C19" s="140"/>
      <c r="D19" s="141"/>
      <c r="E19" s="143"/>
      <c r="F19" s="145"/>
      <c r="G19" s="146"/>
      <c r="H19" s="140"/>
    </row>
    <row r="20" spans="1:8" ht="12.75">
      <c r="A20" s="137" t="s">
        <v>26</v>
      </c>
      <c r="B20" s="138">
        <v>5</v>
      </c>
      <c r="C20" s="140" t="str">
        <f>VLOOKUP(B20,'пр.взвешивания'!B1:G51,2,FALSE)</f>
        <v>ЕГОРОВА Валерия Анатольевна</v>
      </c>
      <c r="D20" s="141" t="str">
        <f>VLOOKUP(B20,'пр.взвешивания'!B1:H51,3,FALSE)</f>
        <v>21.05.92 кмс</v>
      </c>
      <c r="E20" s="142" t="str">
        <f>VLOOKUP(B20,'пр.взвешивания'!B1:I51,4,FALSE)</f>
        <v>СЗФО,ВГАФКС</v>
      </c>
      <c r="F20" s="144" t="str">
        <f>VLOOKUP(B20,'пр.взвешивания'!B1:J51,5,FALSE)</f>
        <v>Псковская,В.Луки</v>
      </c>
      <c r="G20" s="146">
        <f>VLOOKUP(B20,'пр.взвешивания'!B1:K51,6,FALSE)</f>
        <v>0</v>
      </c>
      <c r="H20" s="140" t="str">
        <f>VLOOKUP(B20,'пр.взвешивания'!B1:H41,7,FALSE)</f>
        <v>Аристархов ВН Васильков ИЕ</v>
      </c>
    </row>
    <row r="21" spans="1:8" ht="12.75">
      <c r="A21" s="137"/>
      <c r="B21" s="139"/>
      <c r="C21" s="140"/>
      <c r="D21" s="141"/>
      <c r="E21" s="143"/>
      <c r="F21" s="145"/>
      <c r="G21" s="146"/>
      <c r="H21" s="140"/>
    </row>
    <row r="22" spans="1:8" ht="12.75">
      <c r="A22" s="137" t="s">
        <v>26</v>
      </c>
      <c r="B22" s="138">
        <v>11</v>
      </c>
      <c r="C22" s="140" t="str">
        <f>VLOOKUP(B22,'пр.взвешивания'!B1:G53,2,FALSE)</f>
        <v>ИСАЕВА Ксения Владимировна</v>
      </c>
      <c r="D22" s="141" t="str">
        <f>VLOOKUP(B22,'пр.взвешивания'!B1:H53,3,FALSE)</f>
        <v>01.01.93 мс</v>
      </c>
      <c r="E22" s="142" t="str">
        <f>VLOOKUP(B22,'пр.взвешивания'!B1:I53,4,FALSE)</f>
        <v>МОС,МГСУ</v>
      </c>
      <c r="F22" s="144" t="str">
        <f>VLOOKUP(B22,'пр.взвешивания'!B1:J53,5,FALSE)</f>
        <v>Москва</v>
      </c>
      <c r="G22" s="146">
        <f>VLOOKUP(B22,'пр.взвешивания'!B1:K53,6,FALSE)</f>
        <v>0</v>
      </c>
      <c r="H22" s="140" t="str">
        <f>VLOOKUP(B22,'пр.взвешивания'!B1:H43,7,FALSE)</f>
        <v>Нефидов</v>
      </c>
    </row>
    <row r="23" spans="1:8" ht="12.75">
      <c r="A23" s="137"/>
      <c r="B23" s="139"/>
      <c r="C23" s="140"/>
      <c r="D23" s="141"/>
      <c r="E23" s="143"/>
      <c r="F23" s="145"/>
      <c r="G23" s="146"/>
      <c r="H23" s="140"/>
    </row>
    <row r="24" spans="1:8" ht="12.75">
      <c r="A24" s="137" t="s">
        <v>27</v>
      </c>
      <c r="B24" s="138">
        <v>3</v>
      </c>
      <c r="C24" s="140" t="str">
        <f>VLOOKUP(B24,'пр.взвешивания'!B1:G55,2,FALSE)</f>
        <v>ПРОКОФЬЕВА Виктория Степановна</v>
      </c>
      <c r="D24" s="141" t="str">
        <f>VLOOKUP(B24,'пр.взвешивания'!B1:H55,3,FALSE)</f>
        <v>07.09.91 кмс</v>
      </c>
      <c r="E24" s="142" t="str">
        <f>VLOOKUP(B24,'пр.взвешивания'!B1:I55,4,FALSE)</f>
        <v>С.П.,РГПУ Герцена</v>
      </c>
      <c r="F24" s="144" t="str">
        <f>VLOOKUP(B24,'пр.взвешивания'!B1:J55,5,FALSE)</f>
        <v>С.Петербург</v>
      </c>
      <c r="G24" s="146">
        <f>VLOOKUP(B24,'пр.взвешивания'!B1:K55,6,FALSE)</f>
        <v>0</v>
      </c>
      <c r="H24" s="140" t="str">
        <f>VLOOKUP(B24,'пр.взвешивания'!B1:H45,7,FALSE)</f>
        <v>Андронова АА</v>
      </c>
    </row>
    <row r="25" spans="1:8" ht="12.75">
      <c r="A25" s="137"/>
      <c r="B25" s="139"/>
      <c r="C25" s="140"/>
      <c r="D25" s="141"/>
      <c r="E25" s="143"/>
      <c r="F25" s="145"/>
      <c r="G25" s="146"/>
      <c r="H25" s="140"/>
    </row>
    <row r="26" spans="1:8" ht="12.75">
      <c r="A26" s="137" t="s">
        <v>27</v>
      </c>
      <c r="B26" s="138">
        <v>6</v>
      </c>
      <c r="C26" s="140" t="str">
        <f>VLOOKUP(B26,'пр.взвешивания'!B1:G57,2,FALSE)</f>
        <v>ОВЧАРЕНКО Александра Сергеевна</v>
      </c>
      <c r="D26" s="141" t="str">
        <f>VLOOKUP(B26,'пр.взвешивания'!B1:H57,3,FALSE)</f>
        <v>14.04.92 кмс</v>
      </c>
      <c r="E26" s="142" t="str">
        <f>VLOOKUP(B26,'пр.взвешивания'!B1:I57,4,FALSE)</f>
        <v>МОС,МГПУ</v>
      </c>
      <c r="F26" s="144" t="str">
        <f>VLOOKUP(B26,'пр.взвешивания'!B1:J57,5,FALSE)</f>
        <v>Москва</v>
      </c>
      <c r="G26" s="146">
        <f>VLOOKUP(B26,'пр.взвешивания'!B1:K57,6,FALSE)</f>
        <v>0</v>
      </c>
      <c r="H26" s="140" t="str">
        <f>VLOOKUP(B26,'пр.взвешивания'!B1:H47,7,FALSE)</f>
        <v>Паперно АА Царик ЕВ Ходырев АН</v>
      </c>
    </row>
    <row r="27" spans="1:8" ht="12.75">
      <c r="A27" s="137"/>
      <c r="B27" s="139"/>
      <c r="C27" s="140"/>
      <c r="D27" s="141"/>
      <c r="E27" s="143"/>
      <c r="F27" s="145"/>
      <c r="G27" s="146"/>
      <c r="H27" s="140"/>
    </row>
    <row r="28" spans="1:8" ht="12.75">
      <c r="A28" s="137" t="s">
        <v>27</v>
      </c>
      <c r="B28" s="138">
        <v>9</v>
      </c>
      <c r="C28" s="140" t="str">
        <f>VLOOKUP(B28,'пр.взвешивания'!B3:G59,2,FALSE)</f>
        <v>КОЛМАКОВА Раиса Валентиновна</v>
      </c>
      <c r="D28" s="141" t="str">
        <f>VLOOKUP(B28,'пр.взвешивания'!B3:H59,3,FALSE)</f>
        <v>03.04.91 кмс</v>
      </c>
      <c r="E28" s="142" t="str">
        <f>VLOOKUP(B28,'пр.взвешивания'!B3:I59,4,FALSE)</f>
        <v>МОС,МГОССГИ</v>
      </c>
      <c r="F28" s="144" t="str">
        <f>VLOOKUP(B28,'пр.взвешивания'!B3:J59,5,FALSE)</f>
        <v>Мос обл, Коломна</v>
      </c>
      <c r="G28" s="146">
        <f>VLOOKUP(B28,'пр.взвешивания'!B3:K59,6,FALSE)</f>
        <v>0</v>
      </c>
      <c r="H28" s="140" t="str">
        <f>VLOOKUP(B28,'пр.взвешивания'!B4:H49,7,FALSE)</f>
        <v>Кондрашкина ЛФ</v>
      </c>
    </row>
    <row r="29" spans="1:8" ht="12.75">
      <c r="A29" s="137"/>
      <c r="B29" s="139"/>
      <c r="C29" s="140"/>
      <c r="D29" s="141"/>
      <c r="E29" s="143"/>
      <c r="F29" s="145"/>
      <c r="G29" s="146"/>
      <c r="H29" s="140"/>
    </row>
    <row r="33" spans="1:8" ht="12.75">
      <c r="A33" s="30"/>
      <c r="B33" s="30"/>
      <c r="C33" s="30"/>
      <c r="D33" s="30"/>
      <c r="E33" s="30"/>
      <c r="F33" s="30"/>
      <c r="G33" s="30"/>
      <c r="H33" s="135" t="str">
        <f>'[2]реквизиты'!$G$7</f>
        <v>А.А.Лебедев</v>
      </c>
    </row>
    <row r="34" spans="1:8" ht="15.75">
      <c r="A34" s="81" t="str">
        <f>HYPERLINK('[2]реквизиты'!$A$6)</f>
        <v>Гл. судья, судья МК</v>
      </c>
      <c r="B34" s="82"/>
      <c r="C34" s="82"/>
      <c r="D34" s="30"/>
      <c r="E34" s="28"/>
      <c r="F34" s="28"/>
      <c r="G34" s="28"/>
      <c r="H34" s="135"/>
    </row>
    <row r="35" spans="1:8" ht="15.75">
      <c r="A35" s="82"/>
      <c r="B35" s="82"/>
      <c r="C35" s="85"/>
      <c r="D35" s="35"/>
      <c r="E35" s="86"/>
      <c r="F35" s="86"/>
      <c r="G35" s="86"/>
      <c r="H35" s="87" t="str">
        <f>'[2]реквизиты'!$G$8</f>
        <v>/г.Москва/</v>
      </c>
    </row>
    <row r="36" spans="1:8" ht="12.75">
      <c r="A36" s="45"/>
      <c r="B36" s="45"/>
      <c r="C36" s="83"/>
      <c r="D36" s="35"/>
      <c r="E36" s="35"/>
      <c r="F36" s="35"/>
      <c r="G36" s="35"/>
      <c r="H36" s="136" t="str">
        <f>'[2]реквизиты'!$G$9</f>
        <v>С.М.Трескин</v>
      </c>
    </row>
    <row r="37" spans="1:8" ht="15.75">
      <c r="A37" s="81" t="str">
        <f>HYPERLINK('[3]реквизиты'!$A$22)</f>
        <v>Гл. секретарь, судья МК</v>
      </c>
      <c r="B37" s="82"/>
      <c r="C37" s="85"/>
      <c r="D37" s="35"/>
      <c r="E37" s="86"/>
      <c r="F37" s="86"/>
      <c r="G37" s="86"/>
      <c r="H37" s="136"/>
    </row>
    <row r="38" spans="1:8" ht="12.75">
      <c r="A38" s="45"/>
      <c r="B38" s="45"/>
      <c r="C38" s="83"/>
      <c r="D38" s="35"/>
      <c r="E38" s="35"/>
      <c r="F38" s="35"/>
      <c r="G38" s="35"/>
      <c r="H38" s="87" t="str">
        <f>'[2]реквизиты'!$G$10</f>
        <v>/г. Бийск/</v>
      </c>
    </row>
    <row r="39" spans="3:8" ht="12.75">
      <c r="C39" s="4"/>
      <c r="D39" s="4"/>
      <c r="E39" s="4"/>
      <c r="F39" s="4"/>
      <c r="G39" s="4"/>
      <c r="H39" s="4"/>
    </row>
    <row r="40" spans="3:8" ht="12.75">
      <c r="C40" s="4"/>
      <c r="D40" s="4"/>
      <c r="E40" s="4"/>
      <c r="F40" s="4"/>
      <c r="G40" s="4"/>
      <c r="H40" s="4"/>
    </row>
    <row r="41" spans="3:8" ht="12.75">
      <c r="C41" s="4"/>
      <c r="D41" s="4"/>
      <c r="E41" s="4"/>
      <c r="F41" s="4"/>
      <c r="G41" s="4"/>
      <c r="H41" s="4"/>
    </row>
  </sheetData>
  <sheetProtection/>
  <mergeCells count="102">
    <mergeCell ref="A24:A25"/>
    <mergeCell ref="B24:B25"/>
    <mergeCell ref="A20:A21"/>
    <mergeCell ref="B20:B21"/>
    <mergeCell ref="C20:C21"/>
    <mergeCell ref="D20:D21"/>
    <mergeCell ref="C26:C27"/>
    <mergeCell ref="D26:D27"/>
    <mergeCell ref="A22:A23"/>
    <mergeCell ref="B22:B23"/>
    <mergeCell ref="A26:A27"/>
    <mergeCell ref="B26:B27"/>
    <mergeCell ref="A14:A15"/>
    <mergeCell ref="B14:B15"/>
    <mergeCell ref="A18:A19"/>
    <mergeCell ref="B18:B19"/>
    <mergeCell ref="C18:C19"/>
    <mergeCell ref="D18:D19"/>
    <mergeCell ref="A10:A11"/>
    <mergeCell ref="B10:B11"/>
    <mergeCell ref="C10:C11"/>
    <mergeCell ref="D10:D11"/>
    <mergeCell ref="A12:A13"/>
    <mergeCell ref="B12:B13"/>
    <mergeCell ref="C12:C13"/>
    <mergeCell ref="D12:D13"/>
    <mergeCell ref="D6:D7"/>
    <mergeCell ref="E6:F7"/>
    <mergeCell ref="G6:G7"/>
    <mergeCell ref="A1:H1"/>
    <mergeCell ref="A2:H2"/>
    <mergeCell ref="C3:G3"/>
    <mergeCell ref="A4:H4"/>
    <mergeCell ref="G5:H5"/>
    <mergeCell ref="A6:A7"/>
    <mergeCell ref="B6:B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C6:C7"/>
    <mergeCell ref="G12:G13"/>
    <mergeCell ref="H12:H13"/>
    <mergeCell ref="E10:E11"/>
    <mergeCell ref="F10:F11"/>
    <mergeCell ref="G10:G11"/>
    <mergeCell ref="H10:H11"/>
    <mergeCell ref="C14:C15"/>
    <mergeCell ref="D14:D15"/>
    <mergeCell ref="E14:E15"/>
    <mergeCell ref="F14:F15"/>
    <mergeCell ref="E12:E13"/>
    <mergeCell ref="F12:F13"/>
    <mergeCell ref="A16:A17"/>
    <mergeCell ref="B16:B17"/>
    <mergeCell ref="C16:C17"/>
    <mergeCell ref="D16:D17"/>
    <mergeCell ref="E16:E17"/>
    <mergeCell ref="F16:F17"/>
    <mergeCell ref="E18:E19"/>
    <mergeCell ref="F18:F19"/>
    <mergeCell ref="G18:G19"/>
    <mergeCell ref="H18:H19"/>
    <mergeCell ref="G14:G15"/>
    <mergeCell ref="H14:H15"/>
    <mergeCell ref="G16:G17"/>
    <mergeCell ref="H16:H17"/>
    <mergeCell ref="G22:G23"/>
    <mergeCell ref="H22:H23"/>
    <mergeCell ref="E20:E21"/>
    <mergeCell ref="F20:F21"/>
    <mergeCell ref="G20:G21"/>
    <mergeCell ref="H20:H21"/>
    <mergeCell ref="C24:C25"/>
    <mergeCell ref="D24:D25"/>
    <mergeCell ref="E24:E25"/>
    <mergeCell ref="F24:F25"/>
    <mergeCell ref="E22:E23"/>
    <mergeCell ref="F22:F23"/>
    <mergeCell ref="C22:C23"/>
    <mergeCell ref="D22:D23"/>
    <mergeCell ref="G24:G25"/>
    <mergeCell ref="H24:H25"/>
    <mergeCell ref="E26:E27"/>
    <mergeCell ref="F26:F27"/>
    <mergeCell ref="G26:G27"/>
    <mergeCell ref="H26:H27"/>
    <mergeCell ref="H33:H34"/>
    <mergeCell ref="H36:H37"/>
    <mergeCell ref="A28:A29"/>
    <mergeCell ref="B28:B29"/>
    <mergeCell ref="C28:C29"/>
    <mergeCell ref="D28:D29"/>
    <mergeCell ref="E28:E29"/>
    <mergeCell ref="F28:F29"/>
    <mergeCell ref="G28:G29"/>
    <mergeCell ref="H28:H2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73"/>
  <sheetViews>
    <sheetView zoomScalePageLayoutView="0" workbookViewId="0" topLeftCell="A9">
      <selection activeCell="A1" sqref="A1:X39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6.7109375" style="0" customWidth="1"/>
    <col min="5" max="5" width="12.140625" style="0" customWidth="1"/>
    <col min="6" max="10" width="4.7109375" style="0" customWidth="1"/>
    <col min="11" max="11" width="1.57421875" style="0" customWidth="1"/>
    <col min="12" max="12" width="4.140625" style="0" customWidth="1"/>
    <col min="13" max="13" width="17.421875" style="0" customWidth="1"/>
    <col min="15" max="15" width="7.7109375" style="0" customWidth="1"/>
    <col min="16" max="16" width="12.140625" style="0" customWidth="1"/>
    <col min="17" max="22" width="4.7109375" style="0" customWidth="1"/>
  </cols>
  <sheetData>
    <row r="1" spans="1:24" ht="22.5" customHeight="1" thickBot="1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2" ht="37.5" customHeight="1" thickBot="1">
      <c r="A2" s="72"/>
      <c r="B2" s="177" t="s">
        <v>19</v>
      </c>
      <c r="C2" s="177"/>
      <c r="D2" s="177"/>
      <c r="E2" s="177"/>
      <c r="F2" s="177"/>
      <c r="G2" s="177"/>
      <c r="H2" s="177"/>
      <c r="I2" s="177"/>
      <c r="J2" s="177"/>
      <c r="M2" s="171" t="str">
        <f>'[2]реквизиты'!$A$2</f>
        <v>Всероссийские соревнования среди студентов по самбо (женщины).</v>
      </c>
      <c r="N2" s="172"/>
      <c r="O2" s="172"/>
      <c r="P2" s="172"/>
      <c r="Q2" s="172"/>
      <c r="R2" s="172"/>
      <c r="S2" s="172"/>
      <c r="T2" s="172"/>
      <c r="U2" s="172"/>
      <c r="V2" s="173"/>
    </row>
    <row r="3" spans="12:22" ht="9.75" customHeight="1" thickBot="1"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21.75" customHeight="1" thickBot="1">
      <c r="A4" s="5" t="s">
        <v>8</v>
      </c>
      <c r="B4" s="170" t="str">
        <f>'[2]реквизиты'!$A$3</f>
        <v>21-25 января 2013г.      г.Ярославль</v>
      </c>
      <c r="C4" s="170"/>
      <c r="D4" s="170"/>
      <c r="E4" s="170"/>
      <c r="F4" s="170"/>
      <c r="G4" s="170"/>
      <c r="H4" s="170"/>
      <c r="I4" s="170"/>
      <c r="J4" s="170"/>
      <c r="K4" s="115"/>
      <c r="L4" s="5" t="s">
        <v>6</v>
      </c>
      <c r="M4" s="115"/>
      <c r="N4" s="115"/>
      <c r="O4" s="115"/>
      <c r="P4" s="84"/>
      <c r="Q4" s="5"/>
      <c r="S4" s="174" t="str">
        <f>'пр.взвешивания'!G3</f>
        <v>в.к. 72    кг</v>
      </c>
      <c r="T4" s="175"/>
      <c r="U4" s="175"/>
      <c r="V4" s="176"/>
    </row>
    <row r="5" spans="1:22" ht="13.5" customHeight="1" thickBot="1">
      <c r="A5" s="199" t="s">
        <v>0</v>
      </c>
      <c r="B5" s="199" t="s">
        <v>1</v>
      </c>
      <c r="C5" s="199" t="s">
        <v>2</v>
      </c>
      <c r="D5" s="165" t="s">
        <v>14</v>
      </c>
      <c r="E5" s="166"/>
      <c r="F5" s="196" t="s">
        <v>3</v>
      </c>
      <c r="G5" s="197"/>
      <c r="H5" s="198"/>
      <c r="I5" s="199" t="s">
        <v>4</v>
      </c>
      <c r="J5" s="199" t="s">
        <v>5</v>
      </c>
      <c r="L5" s="199" t="s">
        <v>0</v>
      </c>
      <c r="M5" s="199" t="s">
        <v>1</v>
      </c>
      <c r="N5" s="199" t="s">
        <v>2</v>
      </c>
      <c r="O5" s="165" t="s">
        <v>14</v>
      </c>
      <c r="P5" s="166"/>
      <c r="Q5" s="196" t="s">
        <v>3</v>
      </c>
      <c r="R5" s="197"/>
      <c r="S5" s="197"/>
      <c r="T5" s="198"/>
      <c r="U5" s="199" t="s">
        <v>4</v>
      </c>
      <c r="V5" s="199" t="s">
        <v>5</v>
      </c>
    </row>
    <row r="6" spans="1:22" ht="13.5" thickBot="1">
      <c r="A6" s="200"/>
      <c r="B6" s="200"/>
      <c r="C6" s="200"/>
      <c r="D6" s="167"/>
      <c r="E6" s="168"/>
      <c r="F6" s="1">
        <v>1</v>
      </c>
      <c r="G6" s="2">
        <v>2</v>
      </c>
      <c r="H6" s="3">
        <v>3</v>
      </c>
      <c r="I6" s="200"/>
      <c r="J6" s="200"/>
      <c r="L6" s="200"/>
      <c r="M6" s="200"/>
      <c r="N6" s="200"/>
      <c r="O6" s="167"/>
      <c r="P6" s="168"/>
      <c r="Q6" s="1">
        <v>1</v>
      </c>
      <c r="R6" s="2">
        <v>2</v>
      </c>
      <c r="S6" s="2">
        <v>3</v>
      </c>
      <c r="T6" s="3">
        <v>4</v>
      </c>
      <c r="U6" s="200"/>
      <c r="V6" s="200"/>
    </row>
    <row r="7" spans="1:22" ht="12.75">
      <c r="A7" s="223">
        <v>1</v>
      </c>
      <c r="B7" s="224" t="str">
        <f>VLOOKUP(A7,'пр.взвешивания'!B6:E27,2,FALSE)</f>
        <v>КОВЫЛИНА Екатерина Александровна</v>
      </c>
      <c r="C7" s="226" t="str">
        <f>VLOOKUP(A7,'пр.взвешивания'!B6:H29,3,FALSE)</f>
        <v>09.03.90. мс</v>
      </c>
      <c r="D7" s="179" t="str">
        <f>VLOOKUP(A7,'пр.взвешивания'!B6:H31,4,FALSE)</f>
        <v>МОС,РГУФКСМиТ</v>
      </c>
      <c r="E7" s="161" t="str">
        <f>VLOOKUP(A7,'пр.взвешивания'!B6:H29,5,FALSE)</f>
        <v>Москва</v>
      </c>
      <c r="F7" s="88"/>
      <c r="G7" s="6">
        <v>0</v>
      </c>
      <c r="H7" s="97">
        <v>4</v>
      </c>
      <c r="I7" s="181">
        <f>SUM(F7:H7)</f>
        <v>4</v>
      </c>
      <c r="J7" s="232">
        <v>2</v>
      </c>
      <c r="L7" s="209">
        <v>2</v>
      </c>
      <c r="M7" s="215" t="str">
        <f>VLOOKUP(L7,'пр.взвешивания'!B6:E27,2,FALSE)</f>
        <v>КУСАНОВА Жанара Сагидыковна</v>
      </c>
      <c r="N7" s="190" t="str">
        <f>VLOOKUP(L7,'пр.взвешивания'!B6:H29,3,FALSE)</f>
        <v>20.05.91 мс</v>
      </c>
      <c r="O7" s="179" t="str">
        <f>VLOOKUP(L7,'пр.взвешивания'!B6:H29,4,FALSE)</f>
        <v>ПФО,ОГАУ</v>
      </c>
      <c r="P7" s="161" t="str">
        <f>VLOOKUP(L7,'пр.взвешивания'!B6:H29,5,FALSE)</f>
        <v>Оренбург</v>
      </c>
      <c r="Q7" s="107"/>
      <c r="R7" s="70">
        <v>3</v>
      </c>
      <c r="S7" s="71">
        <v>3</v>
      </c>
      <c r="T7" s="61">
        <v>4</v>
      </c>
      <c r="U7" s="192">
        <f>SUM(Q7:T7)</f>
        <v>10</v>
      </c>
      <c r="V7" s="194">
        <v>1</v>
      </c>
    </row>
    <row r="8" spans="1:22" ht="12.75">
      <c r="A8" s="208"/>
      <c r="B8" s="225"/>
      <c r="C8" s="227"/>
      <c r="D8" s="180"/>
      <c r="E8" s="164"/>
      <c r="F8" s="89"/>
      <c r="G8" s="13" t="e">
        <f>HYPERLINK(#REF!)</f>
        <v>#REF!</v>
      </c>
      <c r="H8" s="90" t="s">
        <v>87</v>
      </c>
      <c r="I8" s="182"/>
      <c r="J8" s="186"/>
      <c r="L8" s="210"/>
      <c r="M8" s="203"/>
      <c r="N8" s="191"/>
      <c r="O8" s="180"/>
      <c r="P8" s="164"/>
      <c r="Q8" s="108"/>
      <c r="R8" s="49" t="e">
        <f>HYPERLINK(#REF!)</f>
        <v>#REF!</v>
      </c>
      <c r="S8" s="50" t="e">
        <f>HYPERLINK(#REF!)</f>
        <v>#REF!</v>
      </c>
      <c r="T8" s="51" t="s">
        <v>86</v>
      </c>
      <c r="U8" s="193"/>
      <c r="V8" s="195"/>
    </row>
    <row r="9" spans="1:22" ht="12.75">
      <c r="A9" s="208">
        <v>2</v>
      </c>
      <c r="B9" s="219" t="str">
        <f>VLOOKUP(A9,'пр.взвешивания'!B8:E29,2,FALSE)</f>
        <v>КУСАНОВА Жанара Сагидыковна</v>
      </c>
      <c r="C9" s="221" t="str">
        <f>VLOOKUP(A9,'пр.взвешивания'!B8:H31,3,FALSE)</f>
        <v>20.05.91 мс</v>
      </c>
      <c r="D9" s="187" t="str">
        <f>VLOOKUP(A9,'пр.взвешивания'!B8:H33,4,FALSE)</f>
        <v>ПФО,ОГАУ</v>
      </c>
      <c r="E9" s="159" t="str">
        <f>VLOOKUP(A9,'пр.взвешивания'!B8:H31,5,FALSE)</f>
        <v>Оренбург</v>
      </c>
      <c r="F9" s="100">
        <v>4</v>
      </c>
      <c r="G9" s="14"/>
      <c r="H9" s="101">
        <v>4</v>
      </c>
      <c r="I9" s="182">
        <f>SUM(F9:H9)</f>
        <v>8</v>
      </c>
      <c r="J9" s="186">
        <v>1</v>
      </c>
      <c r="L9" s="210">
        <v>4</v>
      </c>
      <c r="M9" s="203" t="str">
        <f>VLOOKUP(L9,'пр.взвешивания'!B1:E29,2,FALSE)</f>
        <v>ГАЛУШКА Людмила Викторовна</v>
      </c>
      <c r="N9" s="191" t="str">
        <f>VLOOKUP(L9,'пр.взвешивания'!B1:H31,3,FALSE)</f>
        <v>11.07.91 мс</v>
      </c>
      <c r="O9" s="187" t="str">
        <f>VLOOKUP(L9,'пр.взвешивания'!B1:H31,4,FALSE)</f>
        <v>СФО,НГА ВТ</v>
      </c>
      <c r="P9" s="159" t="str">
        <f>VLOOKUP(L9,'пр.взвешивания'!B1:H31,5,FALSE)</f>
        <v>Новосибирская Новосибирск</v>
      </c>
      <c r="Q9" s="109">
        <v>1</v>
      </c>
      <c r="R9" s="62"/>
      <c r="S9" s="63">
        <v>3</v>
      </c>
      <c r="T9" s="117">
        <v>4</v>
      </c>
      <c r="U9" s="185">
        <f>SUM(Q9:T9)</f>
        <v>8</v>
      </c>
      <c r="V9" s="186">
        <v>2</v>
      </c>
    </row>
    <row r="10" spans="1:22" ht="12.75">
      <c r="A10" s="208"/>
      <c r="B10" s="225"/>
      <c r="C10" s="227"/>
      <c r="D10" s="188"/>
      <c r="E10" s="164"/>
      <c r="F10" s="91" t="s">
        <v>86</v>
      </c>
      <c r="G10" s="15"/>
      <c r="H10" s="92">
        <v>0.37</v>
      </c>
      <c r="I10" s="182"/>
      <c r="J10" s="186"/>
      <c r="L10" s="210"/>
      <c r="M10" s="203"/>
      <c r="N10" s="191"/>
      <c r="O10" s="188"/>
      <c r="P10" s="164"/>
      <c r="Q10" s="110" t="e">
        <f>HYPERLINK(#REF!)</f>
        <v>#REF!</v>
      </c>
      <c r="R10" s="52"/>
      <c r="S10" s="53"/>
      <c r="T10" s="118" t="s">
        <v>89</v>
      </c>
      <c r="U10" s="185"/>
      <c r="V10" s="186"/>
    </row>
    <row r="11" spans="1:22" ht="12.75" customHeight="1">
      <c r="A11" s="208">
        <v>3</v>
      </c>
      <c r="B11" s="219" t="str">
        <f>VLOOKUP(A11,'пр.взвешивания'!B10:E31,2,FALSE)</f>
        <v>ПРОКОФЬЕВА Виктория Степановна</v>
      </c>
      <c r="C11" s="221" t="str">
        <f>VLOOKUP(A11,'пр.взвешивания'!B10:H33,3,FALSE)</f>
        <v>07.09.91 кмс</v>
      </c>
      <c r="D11" s="187" t="str">
        <f>VLOOKUP(A11,'пр.взвешивания'!B10:H35,4,FALSE)</f>
        <v>С.П.,РГПУ Герцена</v>
      </c>
      <c r="E11" s="159" t="str">
        <f>VLOOKUP(A11,'пр.взвешивания'!B10:H33,5,FALSE)</f>
        <v>С.Петербург</v>
      </c>
      <c r="F11" s="100">
        <v>0</v>
      </c>
      <c r="G11" s="10">
        <v>0</v>
      </c>
      <c r="H11" s="93"/>
      <c r="I11" s="182">
        <f>SUM(F11:H11)</f>
        <v>0</v>
      </c>
      <c r="J11" s="186">
        <v>3</v>
      </c>
      <c r="L11" s="201">
        <v>5</v>
      </c>
      <c r="M11" s="203" t="str">
        <f>VLOOKUP(L11,'пр.взвешивания'!B1:E31,2,FALSE)</f>
        <v>ЕГОРОВА Валерия Анатольевна</v>
      </c>
      <c r="N11" s="191" t="str">
        <f>VLOOKUP(L11,'пр.взвешивания'!B1:H33,3,FALSE)</f>
        <v>21.05.92 кмс</v>
      </c>
      <c r="O11" s="187" t="str">
        <f>VLOOKUP(L11,'пр.взвешивания'!B11:H33,4,FALSE)</f>
        <v>СЗФО,ВГАФКС</v>
      </c>
      <c r="P11" s="159" t="str">
        <f>VLOOKUP(L11,'пр.взвешивания'!B1:H33,5,FALSE)</f>
        <v>Псковская,В.Луки</v>
      </c>
      <c r="Q11" s="111">
        <v>0</v>
      </c>
      <c r="R11" s="66">
        <v>0</v>
      </c>
      <c r="S11" s="67"/>
      <c r="T11" s="119">
        <v>0</v>
      </c>
      <c r="U11" s="185">
        <f>SUM(Q11:T11)</f>
        <v>0</v>
      </c>
      <c r="V11" s="183">
        <v>4</v>
      </c>
    </row>
    <row r="12" spans="1:22" ht="13.5" thickBot="1">
      <c r="A12" s="218"/>
      <c r="B12" s="220"/>
      <c r="C12" s="222"/>
      <c r="D12" s="213"/>
      <c r="E12" s="162"/>
      <c r="F12" s="94" t="e">
        <f>HYPERLINK(#REF!)</f>
        <v>#REF!</v>
      </c>
      <c r="G12" s="16" t="e">
        <f>HYPERLINK(#REF!)</f>
        <v>#REF!</v>
      </c>
      <c r="H12" s="95"/>
      <c r="I12" s="228"/>
      <c r="J12" s="229"/>
      <c r="L12" s="201"/>
      <c r="M12" s="203"/>
      <c r="N12" s="191"/>
      <c r="O12" s="180"/>
      <c r="P12" s="160"/>
      <c r="Q12" s="112" t="e">
        <f>HYPERLINK(#REF!)</f>
        <v>#REF!</v>
      </c>
      <c r="R12" s="55"/>
      <c r="S12" s="48"/>
      <c r="T12" s="120" t="e">
        <f>HYPERLINK(#REF!)</f>
        <v>#REF!</v>
      </c>
      <c r="U12" s="185"/>
      <c r="V12" s="183"/>
    </row>
    <row r="13" spans="1:22" ht="15" customHeight="1" thickBot="1">
      <c r="A13" s="5" t="s">
        <v>9</v>
      </c>
      <c r="F13" s="12"/>
      <c r="G13" s="12"/>
      <c r="H13" s="12"/>
      <c r="I13" s="74"/>
      <c r="L13" s="201">
        <v>1</v>
      </c>
      <c r="M13" s="203" t="str">
        <f>VLOOKUP(L13,'пр.взвешивания'!B1:E33,2,FALSE)</f>
        <v>КОВЫЛИНА Екатерина Александровна</v>
      </c>
      <c r="N13" s="191" t="str">
        <f>VLOOKUP(L13,'пр.взвешивания'!B1:H35,3,FALSE)</f>
        <v>09.03.90. мс</v>
      </c>
      <c r="O13" s="187" t="str">
        <f>VLOOKUP(L13,'пр.взвешивания'!B1:H35,4,FALSE)</f>
        <v>МОС,РГУФКСМиТ</v>
      </c>
      <c r="P13" s="159" t="str">
        <f>VLOOKUP(L13,'пр.взвешивания'!B1:H35,5,FALSE)</f>
        <v>Москва</v>
      </c>
      <c r="Q13" s="113">
        <v>0</v>
      </c>
      <c r="R13" s="69">
        <v>0</v>
      </c>
      <c r="S13" s="65">
        <v>3</v>
      </c>
      <c r="T13" s="121"/>
      <c r="U13" s="185">
        <f>SUM(Q13:T13)</f>
        <v>3</v>
      </c>
      <c r="V13" s="183">
        <v>3</v>
      </c>
    </row>
    <row r="14" spans="1:22" ht="12.75" customHeight="1" thickBot="1">
      <c r="A14" s="223">
        <v>4</v>
      </c>
      <c r="B14" s="224" t="str">
        <f>VLOOKUP(A14,'пр.взвешивания'!B1:E34,2,FALSE)</f>
        <v>ГАЛУШКА Людмила Викторовна</v>
      </c>
      <c r="C14" s="226" t="str">
        <f>VLOOKUP(A14,'пр.взвешивания'!B1:H36,3,FALSE)</f>
        <v>11.07.91 мс</v>
      </c>
      <c r="D14" s="179" t="str">
        <f>VLOOKUP(A14,'пр.взвешивания'!B1:H38,4,FALSE)</f>
        <v>СФО,НГА ВТ</v>
      </c>
      <c r="E14" s="161" t="str">
        <f>VLOOKUP(A14,'пр.взвешивания'!B1:H36,5,FALSE)</f>
        <v>Новосибирская Новосибирск</v>
      </c>
      <c r="F14" s="96"/>
      <c r="G14" s="18">
        <v>3</v>
      </c>
      <c r="H14" s="130">
        <v>4</v>
      </c>
      <c r="I14" s="181">
        <f>SUM(F14:H14)</f>
        <v>7</v>
      </c>
      <c r="J14" s="232">
        <v>1</v>
      </c>
      <c r="L14" s="202"/>
      <c r="M14" s="204"/>
      <c r="N14" s="205"/>
      <c r="O14" s="213"/>
      <c r="P14" s="162"/>
      <c r="Q14" s="114"/>
      <c r="R14" s="58" t="e">
        <f>HYPERLINK(#REF!)</f>
        <v>#REF!</v>
      </c>
      <c r="S14" s="59" t="e">
        <f>HYPERLINK(#REF!)</f>
        <v>#REF!</v>
      </c>
      <c r="T14" s="122"/>
      <c r="U14" s="189"/>
      <c r="V14" s="184"/>
    </row>
    <row r="15" spans="1:12" ht="16.5" thickBot="1">
      <c r="A15" s="208"/>
      <c r="B15" s="225"/>
      <c r="C15" s="227"/>
      <c r="D15" s="180"/>
      <c r="E15" s="164"/>
      <c r="F15" s="98"/>
      <c r="G15" s="7" t="e">
        <f>HYPERLINK(#REF!)</f>
        <v>#REF!</v>
      </c>
      <c r="H15" s="99" t="s">
        <v>88</v>
      </c>
      <c r="I15" s="182"/>
      <c r="J15" s="186"/>
      <c r="L15" s="5" t="s">
        <v>7</v>
      </c>
    </row>
    <row r="16" spans="1:22" ht="12.75" customHeight="1">
      <c r="A16" s="208">
        <v>5</v>
      </c>
      <c r="B16" s="219" t="str">
        <f>VLOOKUP(A16,'пр.взвешивания'!B1:E36,2,FALSE)</f>
        <v>ЕГОРОВА Валерия Анатольевна</v>
      </c>
      <c r="C16" s="221" t="str">
        <f>VLOOKUP(A16,'пр.взвешивания'!B1:H38,3,FALSE)</f>
        <v>21.05.92 кмс</v>
      </c>
      <c r="D16" s="187" t="str">
        <f>VLOOKUP(A16,'пр.взвешивания'!B1:H40,4,FALSE)</f>
        <v>СЗФО,ВГАФКС</v>
      </c>
      <c r="E16" s="159" t="str">
        <f>VLOOKUP(A16,'пр.взвешивания'!B1:H38,5,FALSE)</f>
        <v>Псковская,В.Луки</v>
      </c>
      <c r="F16" s="129">
        <v>0</v>
      </c>
      <c r="G16" s="8"/>
      <c r="H16" s="131">
        <v>3</v>
      </c>
      <c r="I16" s="182">
        <f>SUM(F16:H16)</f>
        <v>3</v>
      </c>
      <c r="J16" s="186">
        <v>2</v>
      </c>
      <c r="L16" s="223">
        <v>8</v>
      </c>
      <c r="M16" s="215" t="str">
        <f>VLOOKUP(L16,'пр.взвешивания'!B1:E36,2,FALSE)</f>
        <v>МАТЕВОСЯН Гаянэ Гамлетовна</v>
      </c>
      <c r="N16" s="190" t="str">
        <f>VLOOKUP(L16,'пр.взвешивания'!B1:H38,3,FALSE)</f>
        <v>15.04.91 мс</v>
      </c>
      <c r="O16" s="179" t="str">
        <f>VLOOKUP(L16,'пр.взвешивания'!B1:H38,4,FALSE)</f>
        <v>МОС,МГАФК</v>
      </c>
      <c r="P16" s="161" t="str">
        <f>VLOOKUP(L16,'пр.взвешивания'!B1:H38,5,FALSE)</f>
        <v>Москва</v>
      </c>
      <c r="Q16" s="107"/>
      <c r="R16" s="70">
        <v>0</v>
      </c>
      <c r="S16" s="71">
        <v>3</v>
      </c>
      <c r="T16" s="61">
        <v>3</v>
      </c>
      <c r="U16" s="192">
        <f>SUM(Q16:T16)</f>
        <v>6</v>
      </c>
      <c r="V16" s="194">
        <v>2</v>
      </c>
    </row>
    <row r="17" spans="1:22" ht="12.75">
      <c r="A17" s="208"/>
      <c r="B17" s="225"/>
      <c r="C17" s="227"/>
      <c r="D17" s="188"/>
      <c r="E17" s="164"/>
      <c r="F17" s="102" t="e">
        <f>HYPERLINK(#REF!)</f>
        <v>#REF!</v>
      </c>
      <c r="G17" s="9"/>
      <c r="H17" s="103" t="e">
        <f>HYPERLINK(#REF!)</f>
        <v>#REF!</v>
      </c>
      <c r="I17" s="182"/>
      <c r="J17" s="186"/>
      <c r="L17" s="208"/>
      <c r="M17" s="203"/>
      <c r="N17" s="191"/>
      <c r="O17" s="180"/>
      <c r="P17" s="164"/>
      <c r="Q17" s="108"/>
      <c r="R17" s="49" t="e">
        <f>HYPERLINK(#REF!)</f>
        <v>#REF!</v>
      </c>
      <c r="S17" s="50" t="e">
        <f>HYPERLINK(#REF!)</f>
        <v>#REF!</v>
      </c>
      <c r="T17" s="51"/>
      <c r="U17" s="193"/>
      <c r="V17" s="195"/>
    </row>
    <row r="18" spans="1:22" ht="12.75" customHeight="1">
      <c r="A18" s="208">
        <v>6</v>
      </c>
      <c r="B18" s="219" t="str">
        <f>VLOOKUP(A18,'пр.взвешивания'!B1:E38,2,FALSE)</f>
        <v>ОВЧАРЕНКО Александра Сергеевна</v>
      </c>
      <c r="C18" s="221" t="str">
        <f>VLOOKUP(A18,'пр.взвешивания'!B1:H40,3,FALSE)</f>
        <v>14.04.92 кмс</v>
      </c>
      <c r="D18" s="187" t="str">
        <f>VLOOKUP(A18,'пр.взвешивания'!B1:H42,4,FALSE)</f>
        <v>МОС,МГПУ</v>
      </c>
      <c r="E18" s="159" t="str">
        <f>VLOOKUP(A18,'пр.взвешивания'!B1:H40,5,FALSE)</f>
        <v>Москва</v>
      </c>
      <c r="F18" s="129">
        <v>0</v>
      </c>
      <c r="G18" s="132">
        <v>1</v>
      </c>
      <c r="H18" s="104"/>
      <c r="I18" s="182">
        <f>SUM(F18:H18)</f>
        <v>1</v>
      </c>
      <c r="J18" s="186">
        <v>3</v>
      </c>
      <c r="L18" s="208">
        <v>10</v>
      </c>
      <c r="M18" s="203" t="str">
        <f>VLOOKUP(L18,'пр.взвешивания'!B1:E38,2,FALSE)</f>
        <v>КИРЕЕВА Таисия Владимировна</v>
      </c>
      <c r="N18" s="191" t="str">
        <f>VLOOKUP(L18,'пр.взвешивания'!B1:H40,3,FALSE)</f>
        <v>13.12.90 мс</v>
      </c>
      <c r="O18" s="187" t="str">
        <f>VLOOKUP(L18,'пр.взвешивания'!B1:H40,4,FALSE)</f>
        <v>УФО,УГУ ФК</v>
      </c>
      <c r="P18" s="159" t="str">
        <f>VLOOKUP(L18,'пр.взвешивания'!B1:H40,5,FALSE)</f>
        <v> Челябинск</v>
      </c>
      <c r="Q18" s="109">
        <v>3</v>
      </c>
      <c r="R18" s="62"/>
      <c r="S18" s="63">
        <v>3</v>
      </c>
      <c r="T18" s="64">
        <v>3</v>
      </c>
      <c r="U18" s="185">
        <f>SUM(Q18:T18)</f>
        <v>9</v>
      </c>
      <c r="V18" s="195">
        <v>1</v>
      </c>
    </row>
    <row r="19" spans="1:22" ht="13.5" thickBot="1">
      <c r="A19" s="218"/>
      <c r="B19" s="220"/>
      <c r="C19" s="222"/>
      <c r="D19" s="213"/>
      <c r="E19" s="162"/>
      <c r="F19" s="105" t="e">
        <f>HYPERLINK(#REF!)</f>
        <v>#REF!</v>
      </c>
      <c r="G19" s="11" t="e">
        <f>HYPERLINK(#REF!)</f>
        <v>#REF!</v>
      </c>
      <c r="H19" s="106"/>
      <c r="I19" s="228"/>
      <c r="J19" s="229"/>
      <c r="L19" s="208"/>
      <c r="M19" s="203"/>
      <c r="N19" s="191"/>
      <c r="O19" s="188"/>
      <c r="P19" s="164"/>
      <c r="Q19" s="110" t="e">
        <f>HYPERLINK(#REF!)</f>
        <v>#REF!</v>
      </c>
      <c r="R19" s="52"/>
      <c r="S19" s="53"/>
      <c r="T19" s="54" t="e">
        <f>HYPERLINK(#REF!)</f>
        <v>#REF!</v>
      </c>
      <c r="U19" s="185"/>
      <c r="V19" s="195"/>
    </row>
    <row r="20" spans="1:22" ht="16.5" customHeight="1" thickBot="1">
      <c r="A20" s="5" t="s">
        <v>10</v>
      </c>
      <c r="F20" s="12"/>
      <c r="G20" s="12"/>
      <c r="H20" s="12"/>
      <c r="I20" s="74"/>
      <c r="L20" s="230">
        <v>11</v>
      </c>
      <c r="M20" s="203" t="str">
        <f>VLOOKUP(L20,'пр.взвешивания'!B1:E40,2,FALSE)</f>
        <v>ИСАЕВА Ксения Владимировна</v>
      </c>
      <c r="N20" s="191" t="str">
        <f>VLOOKUP(L20,'пр.взвешивания'!B1:H42,3,FALSE)</f>
        <v>01.01.93 мс</v>
      </c>
      <c r="O20" s="187" t="str">
        <f>VLOOKUP(L20,'пр.взвешивания'!B2:H42,4,FALSE)</f>
        <v>МОС,МГСУ</v>
      </c>
      <c r="P20" s="159" t="str">
        <f>VLOOKUP(L20,'пр.взвешивания'!B1:H42,5,FALSE)</f>
        <v>Москва</v>
      </c>
      <c r="Q20" s="111">
        <v>1</v>
      </c>
      <c r="R20" s="66">
        <v>0</v>
      </c>
      <c r="S20" s="67"/>
      <c r="T20" s="68">
        <v>0</v>
      </c>
      <c r="U20" s="185">
        <f>SUM(Q20:T20)</f>
        <v>1</v>
      </c>
      <c r="V20" s="216">
        <v>4</v>
      </c>
    </row>
    <row r="21" spans="1:22" ht="12.75" customHeight="1">
      <c r="A21" s="223">
        <v>7</v>
      </c>
      <c r="B21" s="224" t="str">
        <f>VLOOKUP(A21,'пр.взвешивания'!B2:E41,2,FALSE)</f>
        <v>МИРОНОВА Ирина Сергеевна</v>
      </c>
      <c r="C21" s="226" t="str">
        <f>VLOOKUP(A21,'пр.взвешивания'!B2:H43,3,FALSE)</f>
        <v>17.10.90 мс</v>
      </c>
      <c r="D21" s="179" t="str">
        <f>VLOOKUP(A21,'пр.взвешивания'!B2:H45,4,FALSE)</f>
        <v>ЦФО,ЯрГУ</v>
      </c>
      <c r="E21" s="161" t="str">
        <f>VLOOKUP(A21,'пр.взвешивания'!B2:H43,5,FALSE)</f>
        <v>Ярославль</v>
      </c>
      <c r="F21" s="17"/>
      <c r="G21" s="18">
        <v>0</v>
      </c>
      <c r="H21" s="19">
        <v>3</v>
      </c>
      <c r="I21" s="181">
        <f>SUM(F21:H21)</f>
        <v>3</v>
      </c>
      <c r="J21" s="232">
        <v>2</v>
      </c>
      <c r="L21" s="230"/>
      <c r="M21" s="203"/>
      <c r="N21" s="191"/>
      <c r="O21" s="180"/>
      <c r="P21" s="160"/>
      <c r="Q21" s="112" t="e">
        <f>HYPERLINK(#REF!)</f>
        <v>#REF!</v>
      </c>
      <c r="R21" s="55"/>
      <c r="S21" s="48"/>
      <c r="T21" s="56" t="e">
        <f>HYPERLINK(#REF!)</f>
        <v>#REF!</v>
      </c>
      <c r="U21" s="185"/>
      <c r="V21" s="216"/>
    </row>
    <row r="22" spans="1:22" ht="12.75">
      <c r="A22" s="208"/>
      <c r="B22" s="225"/>
      <c r="C22" s="227"/>
      <c r="D22" s="180"/>
      <c r="E22" s="164"/>
      <c r="F22" s="20"/>
      <c r="G22" s="21" t="e">
        <f>HYPERLINK(#REF!)</f>
        <v>#REF!</v>
      </c>
      <c r="H22" s="41" t="e">
        <f>HYPERLINK(#REF!)</f>
        <v>#REF!</v>
      </c>
      <c r="I22" s="182"/>
      <c r="J22" s="186"/>
      <c r="L22" s="230">
        <v>7</v>
      </c>
      <c r="M22" s="203" t="str">
        <f>VLOOKUP(L22,'пр.взвешивания'!B1:E42,2,FALSE)</f>
        <v>МИРОНОВА Ирина Сергеевна</v>
      </c>
      <c r="N22" s="191" t="str">
        <f>VLOOKUP(L22,'пр.взвешивания'!B1:H44,3,FALSE)</f>
        <v>17.10.90 мс</v>
      </c>
      <c r="O22" s="187" t="str">
        <f>VLOOKUP(L22,'пр.взвешивания'!B1:H44,4,FALSE)</f>
        <v>ЦФО,ЯрГУ</v>
      </c>
      <c r="P22" s="159" t="str">
        <f>VLOOKUP(L22,'пр.взвешивания'!B1:H44,5,FALSE)</f>
        <v>Ярославль</v>
      </c>
      <c r="Q22" s="113">
        <v>0</v>
      </c>
      <c r="R22" s="69">
        <v>0</v>
      </c>
      <c r="S22" s="65">
        <v>3</v>
      </c>
      <c r="T22" s="57"/>
      <c r="U22" s="185">
        <f>SUM(Q22:T22)</f>
        <v>3</v>
      </c>
      <c r="V22" s="216">
        <v>3</v>
      </c>
    </row>
    <row r="23" spans="1:22" ht="12.75" customHeight="1" thickBot="1">
      <c r="A23" s="208">
        <v>8</v>
      </c>
      <c r="B23" s="219" t="str">
        <f>VLOOKUP(A23,'пр.взвешивания'!B2:E43,2,FALSE)</f>
        <v>МАТЕВОСЯН Гаянэ Гамлетовна</v>
      </c>
      <c r="C23" s="221" t="str">
        <f>VLOOKUP(A23,'пр.взвешивания'!B2:H45,3,FALSE)</f>
        <v>15.04.91 мс</v>
      </c>
      <c r="D23" s="187" t="str">
        <f>VLOOKUP(A23,'пр.взвешивания'!B2:H47,4,FALSE)</f>
        <v>МОС,МГАФК</v>
      </c>
      <c r="E23" s="159" t="str">
        <f>VLOOKUP(A23,'пр.взвешивания'!B2:H45,5,FALSE)</f>
        <v>Москва</v>
      </c>
      <c r="F23" s="22">
        <v>3</v>
      </c>
      <c r="G23" s="23"/>
      <c r="H23" s="22">
        <v>4</v>
      </c>
      <c r="I23" s="182">
        <f>SUM(F23:H23)</f>
        <v>7</v>
      </c>
      <c r="J23" s="186">
        <v>1</v>
      </c>
      <c r="L23" s="231"/>
      <c r="M23" s="204"/>
      <c r="N23" s="205"/>
      <c r="O23" s="213"/>
      <c r="P23" s="162"/>
      <c r="Q23" s="114"/>
      <c r="R23" s="58" t="e">
        <f>HYPERLINK(#REF!)</f>
        <v>#REF!</v>
      </c>
      <c r="S23" s="59" t="e">
        <f>HYPERLINK(#REF!)</f>
        <v>#REF!</v>
      </c>
      <c r="T23" s="60"/>
      <c r="U23" s="189"/>
      <c r="V23" s="217"/>
    </row>
    <row r="24" spans="1:10" ht="12.75">
      <c r="A24" s="208"/>
      <c r="B24" s="225"/>
      <c r="C24" s="227"/>
      <c r="D24" s="188"/>
      <c r="E24" s="164"/>
      <c r="F24" s="42" t="e">
        <f>HYPERLINK(#REF!)</f>
        <v>#REF!</v>
      </c>
      <c r="G24" s="24"/>
      <c r="H24" s="42">
        <v>2.37</v>
      </c>
      <c r="I24" s="182"/>
      <c r="J24" s="186"/>
    </row>
    <row r="25" spans="1:20" ht="12.75" customHeight="1" thickBot="1">
      <c r="A25" s="208">
        <v>9</v>
      </c>
      <c r="B25" s="219" t="str">
        <f>VLOOKUP(A25,'пр.взвешивания'!B2:E45,2,FALSE)</f>
        <v>КОЛМАКОВА Раиса Валентиновна</v>
      </c>
      <c r="C25" s="221" t="str">
        <f>VLOOKUP(A25,'пр.взвешивания'!B2:H47,3,FALSE)</f>
        <v>03.04.91 кмс</v>
      </c>
      <c r="D25" s="187" t="str">
        <f>VLOOKUP(A25,'пр.взвешивания'!B2:H49,4,FALSE)</f>
        <v>МОС,МГОССГИ</v>
      </c>
      <c r="E25" s="159" t="str">
        <f>VLOOKUP(A25,'пр.взвешивания'!B2:H47,5,FALSE)</f>
        <v>Мос обл, Коломна</v>
      </c>
      <c r="F25" s="22">
        <v>0</v>
      </c>
      <c r="G25" s="43">
        <v>0</v>
      </c>
      <c r="H25" s="25"/>
      <c r="I25" s="182">
        <f>SUM(F25:H25)</f>
        <v>0</v>
      </c>
      <c r="J25" s="186">
        <v>3</v>
      </c>
      <c r="M25" s="127" t="s">
        <v>28</v>
      </c>
      <c r="N25" s="128"/>
      <c r="O25" s="128"/>
      <c r="P25" s="128"/>
      <c r="Q25" s="163" t="s">
        <v>17</v>
      </c>
      <c r="R25" s="163"/>
      <c r="S25" s="163"/>
      <c r="T25" s="163"/>
    </row>
    <row r="26" spans="1:20" ht="13.5" thickBot="1">
      <c r="A26" s="218"/>
      <c r="B26" s="220"/>
      <c r="C26" s="222"/>
      <c r="D26" s="213"/>
      <c r="E26" s="162"/>
      <c r="F26" s="26" t="e">
        <f>HYPERLINK(#REF!)</f>
        <v>#REF!</v>
      </c>
      <c r="G26" s="44" t="e">
        <f>HYPERLINK(#REF!)</f>
        <v>#REF!</v>
      </c>
      <c r="H26" s="27"/>
      <c r="I26" s="228"/>
      <c r="J26" s="229"/>
      <c r="L26" s="209">
        <v>2</v>
      </c>
      <c r="M26" s="211" t="str">
        <f>VLOOKUP(L26,'пр.взвешивания'!B1:E46,2,FALSE)</f>
        <v>КУСАНОВА Жанара Сагидыковна</v>
      </c>
      <c r="N26" s="190" t="str">
        <f>VLOOKUP(L26,'пр.взвешивания'!B1:H48,3,FALSE)</f>
        <v>20.05.91 мс</v>
      </c>
      <c r="O26" s="179" t="str">
        <f>VLOOKUP(L26,'пр.взвешивания'!B1:H48,4,FALSE)</f>
        <v>ПФО,ОГАУ</v>
      </c>
      <c r="P26" s="161" t="str">
        <f>VLOOKUP(L26,'пр.взвешивания'!B1:H48,5,FALSE)</f>
        <v>Оренбург</v>
      </c>
      <c r="Q26" s="73"/>
      <c r="R26" s="73"/>
      <c r="S26" s="74"/>
      <c r="T26" s="74"/>
    </row>
    <row r="27" spans="1:20" ht="15" customHeight="1" thickBot="1">
      <c r="A27" s="5" t="s">
        <v>11</v>
      </c>
      <c r="F27" s="12"/>
      <c r="G27" s="12"/>
      <c r="H27" s="12"/>
      <c r="I27" s="74"/>
      <c r="L27" s="210"/>
      <c r="M27" s="212"/>
      <c r="N27" s="191"/>
      <c r="O27" s="180"/>
      <c r="P27" s="164"/>
      <c r="Q27" s="75">
        <v>2</v>
      </c>
      <c r="R27" s="73"/>
      <c r="S27" s="74"/>
      <c r="T27" s="74"/>
    </row>
    <row r="28" spans="1:20" ht="12.75" customHeight="1" thickBot="1">
      <c r="A28" s="223">
        <v>10</v>
      </c>
      <c r="B28" s="224" t="str">
        <f>VLOOKUP(A28,'пр.взвешивания'!B2:E48,2,FALSE)</f>
        <v>КИРЕЕВА Таисия Владимировна</v>
      </c>
      <c r="C28" s="226" t="str">
        <f>VLOOKUP(B28,'пр.взвешивания'!C2:F48,2,FALSE)</f>
        <v>13.12.90 мс</v>
      </c>
      <c r="D28" s="179" t="str">
        <f>VLOOKUP(C28,'пр.взвешивания'!D2:G48,2,FALSE)</f>
        <v>УФО,УГУ ФК</v>
      </c>
      <c r="E28" s="161" t="str">
        <f>VLOOKUP(A28,'пр.взвешивания'!B2:H50,5,FALSE)</f>
        <v> Челябинск</v>
      </c>
      <c r="F28" s="17"/>
      <c r="G28" s="36">
        <v>3</v>
      </c>
      <c r="I28" s="181">
        <f>SUM(F28:H28)</f>
        <v>3</v>
      </c>
      <c r="J28" s="232">
        <v>1</v>
      </c>
      <c r="L28" s="201">
        <v>8</v>
      </c>
      <c r="M28" s="203" t="str">
        <f>VLOOKUP(L28,'пр.взвешивания'!B1:E48,2,FALSE)</f>
        <v>МАТЕВОСЯН Гаянэ Гамлетовна</v>
      </c>
      <c r="N28" s="191" t="str">
        <f>VLOOKUP(L28,'пр.взвешивания'!B1:H50,3,FALSE)</f>
        <v>15.04.91 мс</v>
      </c>
      <c r="O28" s="187" t="str">
        <f>VLOOKUP(L28,'пр.взвешивания'!B1:H50,4,FALSE)</f>
        <v>МОС,МГАФК</v>
      </c>
      <c r="P28" s="159" t="str">
        <f>VLOOKUP(L28,'пр.взвешивания'!B1:H50,5,FALSE)</f>
        <v>Москва</v>
      </c>
      <c r="Q28" s="76" t="s">
        <v>90</v>
      </c>
      <c r="R28" s="77"/>
      <c r="S28" s="74"/>
      <c r="T28" s="74"/>
    </row>
    <row r="29" spans="1:20" ht="13.5" thickBot="1">
      <c r="A29" s="208"/>
      <c r="B29" s="225"/>
      <c r="C29" s="227"/>
      <c r="D29" s="180"/>
      <c r="E29" s="164"/>
      <c r="F29" s="20"/>
      <c r="G29" s="37" t="e">
        <f>HYPERLINK(#REF!)</f>
        <v>#REF!</v>
      </c>
      <c r="I29" s="182"/>
      <c r="J29" s="186"/>
      <c r="L29" s="202"/>
      <c r="M29" s="206"/>
      <c r="N29" s="207"/>
      <c r="O29" s="180"/>
      <c r="P29" s="160"/>
      <c r="Q29" s="73"/>
      <c r="R29" s="78"/>
      <c r="S29" s="134">
        <v>2</v>
      </c>
      <c r="T29" s="74"/>
    </row>
    <row r="30" spans="1:20" ht="12.75" customHeight="1" thickBot="1">
      <c r="A30" s="208">
        <v>11</v>
      </c>
      <c r="B30" s="219" t="str">
        <f>VLOOKUP(A30,'пр.взвешивания'!B2:E50,2,FALSE)</f>
        <v>ИСАЕВА Ксения Владимировна</v>
      </c>
      <c r="C30" s="221" t="str">
        <f>VLOOKUP(A30,'пр.взвешивания'!B6:H29,3,FALSE)</f>
        <v>01.01.93 мс</v>
      </c>
      <c r="D30" s="187" t="str">
        <f>VLOOKUP(A30,'пр.взвешивания'!B6:H29,4,FALSE)</f>
        <v>МОС,МГСУ</v>
      </c>
      <c r="E30" s="159" t="str">
        <f>VLOOKUP(A30,'пр.взвешивания'!B2:H52,5,FALSE)</f>
        <v>Москва</v>
      </c>
      <c r="F30" s="22">
        <v>0</v>
      </c>
      <c r="G30" s="38"/>
      <c r="I30" s="182">
        <f>SUM(F30:H30)</f>
        <v>0</v>
      </c>
      <c r="J30" s="186">
        <v>2</v>
      </c>
      <c r="L30" s="214">
        <v>10</v>
      </c>
      <c r="M30" s="215" t="str">
        <f>VLOOKUP(L30,'пр.взвешивания'!B1:E50,2,FALSE)</f>
        <v>КИРЕЕВА Таисия Владимировна</v>
      </c>
      <c r="N30" s="190" t="str">
        <f>VLOOKUP(L30,'пр.взвешивания'!B1:H52,3,FALSE)</f>
        <v>13.12.90 мс</v>
      </c>
      <c r="O30" s="179" t="str">
        <f>VLOOKUP(L30,'пр.взвешивания'!B1:H52,4,FALSE)</f>
        <v>УФО,УГУ ФК</v>
      </c>
      <c r="P30" s="161" t="str">
        <f>VLOOKUP(L30,'пр.взвешивания'!B1:H52,5,FALSE)</f>
        <v> Челябинск</v>
      </c>
      <c r="Q30" s="73"/>
      <c r="R30" s="79"/>
      <c r="S30" s="76" t="s">
        <v>90</v>
      </c>
      <c r="T30" s="74"/>
    </row>
    <row r="31" spans="1:20" ht="13.5" thickBot="1">
      <c r="A31" s="218"/>
      <c r="B31" s="220"/>
      <c r="C31" s="222"/>
      <c r="D31" s="213"/>
      <c r="E31" s="162"/>
      <c r="F31" s="40" t="e">
        <f>HYPERLINK(#REF!)</f>
        <v>#REF!</v>
      </c>
      <c r="G31" s="39"/>
      <c r="I31" s="228"/>
      <c r="J31" s="229"/>
      <c r="L31" s="210"/>
      <c r="M31" s="203"/>
      <c r="N31" s="191"/>
      <c r="O31" s="180"/>
      <c r="P31" s="160"/>
      <c r="Q31" s="75">
        <v>10</v>
      </c>
      <c r="R31" s="80"/>
      <c r="S31" s="74"/>
      <c r="T31" s="74"/>
    </row>
    <row r="32" spans="12:20" ht="13.5" thickBot="1">
      <c r="L32" s="201">
        <v>4</v>
      </c>
      <c r="M32" s="203" t="str">
        <f>VLOOKUP(L32,'пр.взвешивания'!B1:E52,2,FALSE)</f>
        <v>ГАЛУШКА Людмила Викторовна</v>
      </c>
      <c r="N32" s="191" t="str">
        <f>VLOOKUP(L32,'пр.взвешивания'!B1:H54,3,FALSE)</f>
        <v>11.07.91 мс</v>
      </c>
      <c r="O32" s="187" t="str">
        <f>VLOOKUP(L32,'пр.взвешивания'!B1:H54,4,FALSE)</f>
        <v>СФО,НГА ВТ</v>
      </c>
      <c r="P32" s="159" t="str">
        <f>VLOOKUP(L32,'пр.взвешивания'!B1:H54,5,FALSE)</f>
        <v>Новосибирская Новосибирск</v>
      </c>
      <c r="Q32" s="133" t="s">
        <v>91</v>
      </c>
      <c r="R32" s="73"/>
      <c r="S32" s="74"/>
      <c r="T32" s="74"/>
    </row>
    <row r="33" spans="12:20" ht="13.5" thickBot="1">
      <c r="L33" s="202"/>
      <c r="M33" s="204"/>
      <c r="N33" s="205"/>
      <c r="O33" s="213"/>
      <c r="P33" s="162"/>
      <c r="Q33" s="73"/>
      <c r="R33" s="73"/>
      <c r="S33" s="74"/>
      <c r="T33" s="74"/>
    </row>
    <row r="34" spans="2:10" ht="15.75">
      <c r="B34" s="82"/>
      <c r="C34" s="82"/>
      <c r="D34" s="30"/>
      <c r="E34" s="30"/>
      <c r="F34" s="28"/>
      <c r="G34" s="28"/>
      <c r="H34" s="158" t="str">
        <f>'[2]реквизиты'!$G$7</f>
        <v>А.А.Лебедев</v>
      </c>
      <c r="I34" s="158"/>
      <c r="J34" s="158"/>
    </row>
    <row r="35" spans="1:10" ht="15.75">
      <c r="A35" s="81" t="str">
        <f>HYPERLINK('[2]реквизиты'!$A$6)</f>
        <v>Гл. судья, судья МК</v>
      </c>
      <c r="B35" s="82"/>
      <c r="C35" s="85"/>
      <c r="D35" s="35"/>
      <c r="E35" s="35"/>
      <c r="F35" s="86"/>
      <c r="G35" s="86"/>
      <c r="H35" s="158"/>
      <c r="I35" s="158"/>
      <c r="J35" s="158"/>
    </row>
    <row r="36" spans="1:9" ht="12.75">
      <c r="A36" s="45"/>
      <c r="B36" s="45"/>
      <c r="C36" s="83"/>
      <c r="D36" s="35"/>
      <c r="E36" s="35"/>
      <c r="F36" s="35"/>
      <c r="G36" s="35"/>
      <c r="H36" s="29" t="str">
        <f>'[2]реквизиты'!$G$8</f>
        <v>/г.Москва/</v>
      </c>
      <c r="I36" s="116"/>
    </row>
    <row r="37" spans="2:10" ht="15.75">
      <c r="B37" s="82"/>
      <c r="C37" s="85"/>
      <c r="D37" s="35"/>
      <c r="E37" s="35"/>
      <c r="F37" s="86"/>
      <c r="G37" s="86"/>
      <c r="H37" s="158" t="str">
        <f>'[2]реквизиты'!$G$9</f>
        <v>С.М.Трескин</v>
      </c>
      <c r="I37" s="158"/>
      <c r="J37" s="158"/>
    </row>
    <row r="38" spans="1:10" ht="12.75" customHeight="1">
      <c r="A38" s="81" t="str">
        <f>HYPERLINK('[3]реквизиты'!$A$22)</f>
        <v>Гл. секретарь, судья МК</v>
      </c>
      <c r="B38" s="45"/>
      <c r="C38" s="83"/>
      <c r="D38" s="35"/>
      <c r="E38" s="35"/>
      <c r="F38" s="35"/>
      <c r="G38" s="35"/>
      <c r="H38" s="158"/>
      <c r="I38" s="158"/>
      <c r="J38" s="158"/>
    </row>
    <row r="39" spans="3:9" ht="12.75">
      <c r="C39" s="4"/>
      <c r="D39" s="4"/>
      <c r="E39" s="4"/>
      <c r="F39" s="4"/>
      <c r="G39" s="4"/>
      <c r="H39" s="29" t="str">
        <f>'[2]реквизиты'!$G$10</f>
        <v>/г. Бийск/</v>
      </c>
      <c r="I39" s="116"/>
    </row>
    <row r="40" spans="3:8" ht="21" customHeight="1">
      <c r="C40" s="4"/>
      <c r="D40" s="4"/>
      <c r="E40" s="4"/>
      <c r="F40" s="4"/>
      <c r="G40" s="4"/>
      <c r="H40" s="4"/>
    </row>
    <row r="62" spans="18:20" ht="12.75">
      <c r="R62" s="31"/>
      <c r="S62" s="31"/>
      <c r="T62" s="31"/>
    </row>
    <row r="63" spans="18:20" ht="12.75">
      <c r="R63" s="34"/>
      <c r="S63" s="32"/>
      <c r="T63" s="31"/>
    </row>
    <row r="64" spans="18:20" ht="12.75">
      <c r="R64" s="33"/>
      <c r="S64" s="31"/>
      <c r="T64" s="31"/>
    </row>
    <row r="65" spans="18:20" ht="12.75">
      <c r="R65" s="33"/>
      <c r="S65" s="31"/>
      <c r="T65" s="31"/>
    </row>
    <row r="66" spans="18:20" ht="12.75">
      <c r="R66" s="47"/>
      <c r="S66" s="31"/>
      <c r="T66" s="31"/>
    </row>
    <row r="67" spans="18:20" ht="12.75">
      <c r="R67" s="33"/>
      <c r="S67" s="31"/>
      <c r="T67" s="34"/>
    </row>
    <row r="68" spans="18:20" ht="12.75">
      <c r="R68" s="33"/>
      <c r="S68" s="32"/>
      <c r="T68" s="31"/>
    </row>
    <row r="69" spans="18:20" ht="12.75">
      <c r="R69" s="33"/>
      <c r="S69" s="32"/>
      <c r="T69" s="31"/>
    </row>
    <row r="70" spans="18:20" ht="12.75">
      <c r="R70" s="34"/>
      <c r="S70" s="32"/>
      <c r="T70" s="31"/>
    </row>
    <row r="71" spans="15:20" ht="12.75">
      <c r="O71" s="34"/>
      <c r="P71" s="34"/>
      <c r="Q71" s="31"/>
      <c r="R71" s="34"/>
      <c r="S71" s="32"/>
      <c r="T71" s="31"/>
    </row>
    <row r="72" ht="12.75">
      <c r="R72" s="46"/>
    </row>
    <row r="73" ht="12.75">
      <c r="R73" s="46"/>
    </row>
  </sheetData>
  <sheetProtection/>
  <mergeCells count="176">
    <mergeCell ref="A11:A12"/>
    <mergeCell ref="B11:B12"/>
    <mergeCell ref="C11:C12"/>
    <mergeCell ref="D11:D12"/>
    <mergeCell ref="A9:A10"/>
    <mergeCell ref="A5:A6"/>
    <mergeCell ref="B9:B10"/>
    <mergeCell ref="C9:C10"/>
    <mergeCell ref="B7:B8"/>
    <mergeCell ref="C7:C8"/>
    <mergeCell ref="A7:A8"/>
    <mergeCell ref="B5:B6"/>
    <mergeCell ref="C5:C6"/>
    <mergeCell ref="D9:D10"/>
    <mergeCell ref="J7:J8"/>
    <mergeCell ref="I11:I12"/>
    <mergeCell ref="J11:J12"/>
    <mergeCell ref="I7:I8"/>
    <mergeCell ref="I9:I10"/>
    <mergeCell ref="I5:I6"/>
    <mergeCell ref="N13:N14"/>
    <mergeCell ref="O13:O14"/>
    <mergeCell ref="L16:L17"/>
    <mergeCell ref="M16:M17"/>
    <mergeCell ref="N16:N17"/>
    <mergeCell ref="M13:M14"/>
    <mergeCell ref="L11:L12"/>
    <mergeCell ref="L9:L10"/>
    <mergeCell ref="M11:M12"/>
    <mergeCell ref="M9:M10"/>
    <mergeCell ref="N9:N10"/>
    <mergeCell ref="N11:N12"/>
    <mergeCell ref="L7:L8"/>
    <mergeCell ref="M7:M8"/>
    <mergeCell ref="L13:L14"/>
    <mergeCell ref="D30:D31"/>
    <mergeCell ref="I28:I29"/>
    <mergeCell ref="J28:J29"/>
    <mergeCell ref="M5:M6"/>
    <mergeCell ref="J5:J6"/>
    <mergeCell ref="D7:D8"/>
    <mergeCell ref="L5:L6"/>
    <mergeCell ref="F5:H5"/>
    <mergeCell ref="J30:J31"/>
    <mergeCell ref="J9:J10"/>
    <mergeCell ref="I30:I31"/>
    <mergeCell ref="I14:I15"/>
    <mergeCell ref="J14:J15"/>
    <mergeCell ref="I16:I17"/>
    <mergeCell ref="J16:J17"/>
    <mergeCell ref="I18:I19"/>
    <mergeCell ref="J18:J19"/>
    <mergeCell ref="J21:J22"/>
    <mergeCell ref="I23:I24"/>
    <mergeCell ref="J23:J24"/>
    <mergeCell ref="C18:C19"/>
    <mergeCell ref="D18:D19"/>
    <mergeCell ref="A14:A15"/>
    <mergeCell ref="B14:B15"/>
    <mergeCell ref="C14:C15"/>
    <mergeCell ref="D14:D15"/>
    <mergeCell ref="C16:C17"/>
    <mergeCell ref="D16:D17"/>
    <mergeCell ref="A23:A24"/>
    <mergeCell ref="B23:B24"/>
    <mergeCell ref="A21:A22"/>
    <mergeCell ref="B21:B22"/>
    <mergeCell ref="A16:A17"/>
    <mergeCell ref="B16:B17"/>
    <mergeCell ref="A18:A19"/>
    <mergeCell ref="B18:B19"/>
    <mergeCell ref="C23:C24"/>
    <mergeCell ref="N18:N19"/>
    <mergeCell ref="O18:O19"/>
    <mergeCell ref="U18:U19"/>
    <mergeCell ref="M20:M21"/>
    <mergeCell ref="N20:N21"/>
    <mergeCell ref="M22:M23"/>
    <mergeCell ref="N22:N23"/>
    <mergeCell ref="M18:M19"/>
    <mergeCell ref="C21:C22"/>
    <mergeCell ref="D25:D26"/>
    <mergeCell ref="I25:I26"/>
    <mergeCell ref="J25:J26"/>
    <mergeCell ref="L20:L21"/>
    <mergeCell ref="D23:D24"/>
    <mergeCell ref="L22:L23"/>
    <mergeCell ref="E21:E22"/>
    <mergeCell ref="E23:E24"/>
    <mergeCell ref="E25:E26"/>
    <mergeCell ref="D21:D22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O16:O17"/>
    <mergeCell ref="V20:V21"/>
    <mergeCell ref="U16:U17"/>
    <mergeCell ref="O20:O21"/>
    <mergeCell ref="V16:V17"/>
    <mergeCell ref="P16:P17"/>
    <mergeCell ref="U22:U23"/>
    <mergeCell ref="V22:V23"/>
    <mergeCell ref="O22:O23"/>
    <mergeCell ref="P22:P23"/>
    <mergeCell ref="V18:V19"/>
    <mergeCell ref="U20:U21"/>
    <mergeCell ref="O32:O33"/>
    <mergeCell ref="L30:L31"/>
    <mergeCell ref="M30:M31"/>
    <mergeCell ref="N30:N31"/>
    <mergeCell ref="O30:O31"/>
    <mergeCell ref="N26:N27"/>
    <mergeCell ref="L28:L29"/>
    <mergeCell ref="M28:M29"/>
    <mergeCell ref="N28:N29"/>
    <mergeCell ref="L18:L19"/>
    <mergeCell ref="O28:O29"/>
    <mergeCell ref="L26:L27"/>
    <mergeCell ref="M26:M27"/>
    <mergeCell ref="O26:O27"/>
    <mergeCell ref="N7:N8"/>
    <mergeCell ref="O7:O8"/>
    <mergeCell ref="U7:U8"/>
    <mergeCell ref="V7:V8"/>
    <mergeCell ref="Q5:T5"/>
    <mergeCell ref="U5:U6"/>
    <mergeCell ref="V5:V6"/>
    <mergeCell ref="N5:N6"/>
    <mergeCell ref="D28:D29"/>
    <mergeCell ref="I21:I22"/>
    <mergeCell ref="V13:V14"/>
    <mergeCell ref="U9:U10"/>
    <mergeCell ref="V9:V10"/>
    <mergeCell ref="O11:O12"/>
    <mergeCell ref="U11:U12"/>
    <mergeCell ref="V11:V12"/>
    <mergeCell ref="O9:O10"/>
    <mergeCell ref="U13:U14"/>
    <mergeCell ref="D5:E6"/>
    <mergeCell ref="E7:E8"/>
    <mergeCell ref="E9:E10"/>
    <mergeCell ref="E11:E12"/>
    <mergeCell ref="E14:E15"/>
    <mergeCell ref="E16:E17"/>
    <mergeCell ref="A1:X1"/>
    <mergeCell ref="B4:J4"/>
    <mergeCell ref="M2:V2"/>
    <mergeCell ref="S4:V4"/>
    <mergeCell ref="B2:J2"/>
    <mergeCell ref="L3:V3"/>
    <mergeCell ref="E28:E29"/>
    <mergeCell ref="E30:E31"/>
    <mergeCell ref="O5:P6"/>
    <mergeCell ref="P7:P8"/>
    <mergeCell ref="P9:P10"/>
    <mergeCell ref="P11:P12"/>
    <mergeCell ref="P13:P14"/>
    <mergeCell ref="P18:P19"/>
    <mergeCell ref="P20:P21"/>
    <mergeCell ref="E18:E19"/>
    <mergeCell ref="H34:J35"/>
    <mergeCell ref="H37:J38"/>
    <mergeCell ref="P28:P29"/>
    <mergeCell ref="P30:P31"/>
    <mergeCell ref="P32:P33"/>
    <mergeCell ref="Q25:T25"/>
    <mergeCell ref="P26:P27"/>
    <mergeCell ref="L32:L33"/>
    <mergeCell ref="M32:M33"/>
    <mergeCell ref="N32:N33"/>
  </mergeCells>
  <printOptions horizontalCentered="1"/>
  <pageMargins left="0" right="0" top="0" bottom="0" header="0.5118110236220472" footer="0.511811023622047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tabSelected="1" zoomScalePageLayoutView="0" workbookViewId="0" topLeftCell="A1">
      <selection activeCell="G4" sqref="G4:G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44" t="str">
        <f>HYPERLINK('[2]реквизиты'!$A$2)</f>
        <v>Всероссийские соревнования среди студентов по самбо (женщины).</v>
      </c>
      <c r="B1" s="245"/>
      <c r="C1" s="245"/>
      <c r="D1" s="245"/>
      <c r="E1" s="245"/>
      <c r="F1" s="245"/>
      <c r="G1" s="245"/>
    </row>
    <row r="2" spans="1:7" ht="20.25" customHeight="1">
      <c r="A2" s="178" t="str">
        <f>HYPERLINK('[2]реквизиты'!$A$3)</f>
        <v>21-25 января 2013г.      г.Ярославль</v>
      </c>
      <c r="B2" s="178"/>
      <c r="C2" s="178"/>
      <c r="D2" s="178"/>
      <c r="E2" s="178"/>
      <c r="F2" s="178"/>
      <c r="G2" s="178"/>
    </row>
    <row r="3" spans="7:8" ht="34.5" customHeight="1">
      <c r="G3" s="240" t="s">
        <v>85</v>
      </c>
      <c r="H3" s="240"/>
    </row>
    <row r="4" spans="1:8" ht="12.75" customHeight="1">
      <c r="A4" s="234" t="s">
        <v>12</v>
      </c>
      <c r="B4" s="234" t="s">
        <v>0</v>
      </c>
      <c r="C4" s="234" t="s">
        <v>1</v>
      </c>
      <c r="D4" s="234" t="s">
        <v>13</v>
      </c>
      <c r="E4" s="250" t="s">
        <v>14</v>
      </c>
      <c r="F4" s="252"/>
      <c r="G4" s="234" t="s">
        <v>15</v>
      </c>
      <c r="H4" s="234" t="s">
        <v>16</v>
      </c>
    </row>
    <row r="5" spans="1:8" ht="12.75">
      <c r="A5" s="148"/>
      <c r="B5" s="148"/>
      <c r="C5" s="148"/>
      <c r="D5" s="148"/>
      <c r="E5" s="251"/>
      <c r="F5" s="253"/>
      <c r="G5" s="148"/>
      <c r="H5" s="148"/>
    </row>
    <row r="6" spans="1:8" ht="12.75">
      <c r="A6" s="235"/>
      <c r="B6" s="246">
        <v>1</v>
      </c>
      <c r="C6" s="238" t="s">
        <v>29</v>
      </c>
      <c r="D6" s="236" t="s">
        <v>30</v>
      </c>
      <c r="E6" s="250" t="s">
        <v>31</v>
      </c>
      <c r="F6" s="252" t="s">
        <v>32</v>
      </c>
      <c r="G6" s="236"/>
      <c r="H6" s="238" t="s">
        <v>33</v>
      </c>
    </row>
    <row r="7" spans="1:8" ht="12.75">
      <c r="A7" s="235"/>
      <c r="B7" s="246"/>
      <c r="C7" s="239"/>
      <c r="D7" s="237"/>
      <c r="E7" s="251"/>
      <c r="F7" s="253"/>
      <c r="G7" s="237"/>
      <c r="H7" s="239"/>
    </row>
    <row r="8" spans="1:8" ht="12.75">
      <c r="A8" s="235"/>
      <c r="B8" s="246">
        <v>2</v>
      </c>
      <c r="C8" s="241" t="s">
        <v>34</v>
      </c>
      <c r="D8" s="249" t="s">
        <v>35</v>
      </c>
      <c r="E8" s="250" t="s">
        <v>36</v>
      </c>
      <c r="F8" s="252" t="s">
        <v>37</v>
      </c>
      <c r="G8" s="254"/>
      <c r="H8" s="241" t="s">
        <v>38</v>
      </c>
    </row>
    <row r="9" spans="1:8" ht="12.75">
      <c r="A9" s="235"/>
      <c r="B9" s="246"/>
      <c r="C9" s="248"/>
      <c r="D9" s="242"/>
      <c r="E9" s="251"/>
      <c r="F9" s="253"/>
      <c r="G9" s="255"/>
      <c r="H9" s="242"/>
    </row>
    <row r="10" spans="1:8" ht="12.75">
      <c r="A10" s="235"/>
      <c r="B10" s="247">
        <v>3</v>
      </c>
      <c r="C10" s="238" t="s">
        <v>39</v>
      </c>
      <c r="D10" s="236" t="s">
        <v>40</v>
      </c>
      <c r="E10" s="250" t="s">
        <v>41</v>
      </c>
      <c r="F10" s="252" t="s">
        <v>42</v>
      </c>
      <c r="G10" s="236"/>
      <c r="H10" s="238" t="s">
        <v>43</v>
      </c>
    </row>
    <row r="11" spans="1:8" ht="12.75">
      <c r="A11" s="235"/>
      <c r="B11" s="247"/>
      <c r="C11" s="239"/>
      <c r="D11" s="237"/>
      <c r="E11" s="251"/>
      <c r="F11" s="253"/>
      <c r="G11" s="237"/>
      <c r="H11" s="239"/>
    </row>
    <row r="12" spans="1:8" ht="12.75">
      <c r="A12" s="235"/>
      <c r="B12" s="247">
        <v>4</v>
      </c>
      <c r="C12" s="241" t="s">
        <v>44</v>
      </c>
      <c r="D12" s="249" t="s">
        <v>45</v>
      </c>
      <c r="E12" s="250" t="s">
        <v>46</v>
      </c>
      <c r="F12" s="252" t="s">
        <v>47</v>
      </c>
      <c r="G12" s="254" t="s">
        <v>48</v>
      </c>
      <c r="H12" s="241" t="s">
        <v>49</v>
      </c>
    </row>
    <row r="13" spans="1:8" ht="12.75">
      <c r="A13" s="235"/>
      <c r="B13" s="247"/>
      <c r="C13" s="248"/>
      <c r="D13" s="242"/>
      <c r="E13" s="251"/>
      <c r="F13" s="253"/>
      <c r="G13" s="255"/>
      <c r="H13" s="242"/>
    </row>
    <row r="14" spans="1:8" ht="12.75">
      <c r="A14" s="235"/>
      <c r="B14" s="247">
        <v>5</v>
      </c>
      <c r="C14" s="241" t="s">
        <v>50</v>
      </c>
      <c r="D14" s="254" t="s">
        <v>51</v>
      </c>
      <c r="E14" s="250" t="s">
        <v>52</v>
      </c>
      <c r="F14" s="252" t="s">
        <v>53</v>
      </c>
      <c r="G14" s="254"/>
      <c r="H14" s="241" t="s">
        <v>54</v>
      </c>
    </row>
    <row r="15" spans="1:8" ht="12.75">
      <c r="A15" s="235"/>
      <c r="B15" s="247"/>
      <c r="C15" s="248"/>
      <c r="D15" s="258"/>
      <c r="E15" s="251"/>
      <c r="F15" s="253"/>
      <c r="G15" s="255"/>
      <c r="H15" s="242"/>
    </row>
    <row r="16" spans="1:8" ht="12.75">
      <c r="A16" s="235"/>
      <c r="B16" s="247">
        <v>6</v>
      </c>
      <c r="C16" s="241" t="s">
        <v>55</v>
      </c>
      <c r="D16" s="249" t="s">
        <v>56</v>
      </c>
      <c r="E16" s="250" t="s">
        <v>57</v>
      </c>
      <c r="F16" s="252" t="s">
        <v>32</v>
      </c>
      <c r="G16" s="254"/>
      <c r="H16" s="241" t="s">
        <v>58</v>
      </c>
    </row>
    <row r="17" spans="1:8" ht="12.75">
      <c r="A17" s="235"/>
      <c r="B17" s="247"/>
      <c r="C17" s="248"/>
      <c r="D17" s="242"/>
      <c r="E17" s="251"/>
      <c r="F17" s="253"/>
      <c r="G17" s="255"/>
      <c r="H17" s="242"/>
    </row>
    <row r="18" spans="1:8" ht="12.75">
      <c r="A18" s="235"/>
      <c r="B18" s="247">
        <v>7</v>
      </c>
      <c r="C18" s="238" t="s">
        <v>59</v>
      </c>
      <c r="D18" s="236" t="s">
        <v>60</v>
      </c>
      <c r="E18" s="250" t="s">
        <v>61</v>
      </c>
      <c r="F18" s="252" t="s">
        <v>62</v>
      </c>
      <c r="G18" s="236"/>
      <c r="H18" s="238" t="s">
        <v>63</v>
      </c>
    </row>
    <row r="19" spans="1:8" ht="12.75">
      <c r="A19" s="235"/>
      <c r="B19" s="247"/>
      <c r="C19" s="239"/>
      <c r="D19" s="237"/>
      <c r="E19" s="251"/>
      <c r="F19" s="253"/>
      <c r="G19" s="237"/>
      <c r="H19" s="239"/>
    </row>
    <row r="20" spans="1:8" ht="12.75">
      <c r="A20" s="235"/>
      <c r="B20" s="247">
        <v>8</v>
      </c>
      <c r="C20" s="241" t="s">
        <v>64</v>
      </c>
      <c r="D20" s="249" t="s">
        <v>65</v>
      </c>
      <c r="E20" s="250" t="s">
        <v>66</v>
      </c>
      <c r="F20" s="256" t="s">
        <v>32</v>
      </c>
      <c r="G20" s="254"/>
      <c r="H20" s="241" t="s">
        <v>67</v>
      </c>
    </row>
    <row r="21" spans="1:8" ht="12.75">
      <c r="A21" s="235"/>
      <c r="B21" s="247"/>
      <c r="C21" s="248"/>
      <c r="D21" s="260"/>
      <c r="E21" s="251"/>
      <c r="F21" s="257"/>
      <c r="G21" s="255"/>
      <c r="H21" s="242"/>
    </row>
    <row r="22" spans="1:8" ht="12.75">
      <c r="A22" s="235"/>
      <c r="B22" s="247">
        <v>9</v>
      </c>
      <c r="C22" s="241" t="s">
        <v>68</v>
      </c>
      <c r="D22" s="249" t="s">
        <v>69</v>
      </c>
      <c r="E22" s="250" t="s">
        <v>70</v>
      </c>
      <c r="F22" s="252" t="s">
        <v>71</v>
      </c>
      <c r="G22" s="254"/>
      <c r="H22" s="241" t="s">
        <v>72</v>
      </c>
    </row>
    <row r="23" spans="1:8" ht="12.75">
      <c r="A23" s="235"/>
      <c r="B23" s="247"/>
      <c r="C23" s="248"/>
      <c r="D23" s="242"/>
      <c r="E23" s="251"/>
      <c r="F23" s="253"/>
      <c r="G23" s="255"/>
      <c r="H23" s="242"/>
    </row>
    <row r="24" spans="1:8" ht="12.75">
      <c r="A24" s="235"/>
      <c r="B24" s="246">
        <v>10</v>
      </c>
      <c r="C24" s="238" t="s">
        <v>73</v>
      </c>
      <c r="D24" s="236" t="s">
        <v>74</v>
      </c>
      <c r="E24" s="250" t="s">
        <v>75</v>
      </c>
      <c r="F24" s="252" t="s">
        <v>76</v>
      </c>
      <c r="G24" s="236"/>
      <c r="H24" s="238" t="s">
        <v>77</v>
      </c>
    </row>
    <row r="25" spans="1:8" ht="12.75">
      <c r="A25" s="235"/>
      <c r="B25" s="246"/>
      <c r="C25" s="239"/>
      <c r="D25" s="237"/>
      <c r="E25" s="251"/>
      <c r="F25" s="253"/>
      <c r="G25" s="237"/>
      <c r="H25" s="239"/>
    </row>
    <row r="26" spans="1:8" ht="12.75">
      <c r="A26" s="235"/>
      <c r="B26" s="247">
        <v>11</v>
      </c>
      <c r="C26" s="241" t="s">
        <v>78</v>
      </c>
      <c r="D26" s="249" t="s">
        <v>79</v>
      </c>
      <c r="E26" s="250" t="s">
        <v>80</v>
      </c>
      <c r="F26" s="252" t="s">
        <v>32</v>
      </c>
      <c r="G26" s="254"/>
      <c r="H26" s="241" t="s">
        <v>81</v>
      </c>
    </row>
    <row r="27" spans="1:8" ht="12.75">
      <c r="A27" s="235"/>
      <c r="B27" s="247"/>
      <c r="C27" s="248"/>
      <c r="D27" s="242"/>
      <c r="E27" s="251"/>
      <c r="F27" s="253"/>
      <c r="G27" s="255"/>
      <c r="H27" s="242"/>
    </row>
    <row r="28" spans="1:8" ht="12.75">
      <c r="A28" s="235"/>
      <c r="B28" s="246"/>
      <c r="C28" s="238" t="s">
        <v>82</v>
      </c>
      <c r="D28" s="236" t="s">
        <v>83</v>
      </c>
      <c r="E28" s="250" t="s">
        <v>75</v>
      </c>
      <c r="F28" s="252" t="s">
        <v>84</v>
      </c>
      <c r="G28" s="236"/>
      <c r="H28" s="238" t="s">
        <v>77</v>
      </c>
    </row>
    <row r="29" spans="1:8" ht="12.75">
      <c r="A29" s="235"/>
      <c r="B29" s="246"/>
      <c r="C29" s="239"/>
      <c r="D29" s="237"/>
      <c r="E29" s="251"/>
      <c r="F29" s="253"/>
      <c r="G29" s="237"/>
      <c r="H29" s="239"/>
    </row>
    <row r="30" spans="1:8" ht="12.75" customHeight="1">
      <c r="A30" s="243"/>
      <c r="B30" s="259"/>
      <c r="C30" s="259"/>
      <c r="D30" s="243"/>
      <c r="E30" s="243"/>
      <c r="F30" s="243"/>
      <c r="G30" s="233"/>
      <c r="H30" s="4"/>
    </row>
    <row r="31" spans="1:8" ht="12.75">
      <c r="A31" s="243"/>
      <c r="B31" s="259"/>
      <c r="C31" s="259"/>
      <c r="D31" s="243"/>
      <c r="E31" s="243"/>
      <c r="F31" s="243"/>
      <c r="G31" s="233"/>
      <c r="H31" s="4"/>
    </row>
    <row r="32" spans="1:8" ht="12.75">
      <c r="A32" s="243"/>
      <c r="B32" s="243"/>
      <c r="C32" s="243"/>
      <c r="D32" s="243"/>
      <c r="E32" s="243"/>
      <c r="F32" s="243"/>
      <c r="G32" s="243"/>
      <c r="H32" s="4"/>
    </row>
    <row r="33" spans="1:8" ht="12.75">
      <c r="A33" s="243"/>
      <c r="B33" s="243"/>
      <c r="C33" s="243"/>
      <c r="D33" s="243"/>
      <c r="E33" s="243"/>
      <c r="F33" s="243"/>
      <c r="G33" s="243"/>
      <c r="H33" s="4"/>
    </row>
    <row r="34" spans="1:8" ht="12.75">
      <c r="A34" s="243"/>
      <c r="B34" s="243"/>
      <c r="C34" s="243"/>
      <c r="D34" s="243"/>
      <c r="E34" s="243"/>
      <c r="F34" s="243"/>
      <c r="G34" s="233"/>
      <c r="H34" s="4"/>
    </row>
    <row r="35" spans="1:8" ht="12.75">
      <c r="A35" s="243"/>
      <c r="B35" s="243"/>
      <c r="C35" s="243"/>
      <c r="D35" s="243"/>
      <c r="E35" s="243"/>
      <c r="F35" s="243"/>
      <c r="G35" s="233"/>
      <c r="H35" s="4"/>
    </row>
    <row r="36" spans="1:8" ht="12.75">
      <c r="A36" s="243"/>
      <c r="B36" s="243"/>
      <c r="C36" s="243"/>
      <c r="D36" s="243"/>
      <c r="E36" s="243"/>
      <c r="F36" s="243"/>
      <c r="G36" s="243"/>
      <c r="H36" s="4"/>
    </row>
    <row r="37" spans="1:8" ht="12.75">
      <c r="A37" s="243"/>
      <c r="B37" s="243"/>
      <c r="C37" s="243"/>
      <c r="D37" s="243"/>
      <c r="E37" s="243"/>
      <c r="F37" s="243"/>
      <c r="G37" s="243"/>
      <c r="H37" s="4"/>
    </row>
    <row r="38" spans="1:8" ht="12.75">
      <c r="A38" s="243"/>
      <c r="B38" s="243"/>
      <c r="C38" s="243"/>
      <c r="D38" s="243"/>
      <c r="E38" s="243"/>
      <c r="F38" s="243"/>
      <c r="G38" s="233"/>
      <c r="H38" s="4"/>
    </row>
    <row r="39" spans="1:8" ht="12.75">
      <c r="A39" s="243"/>
      <c r="B39" s="243"/>
      <c r="C39" s="243"/>
      <c r="D39" s="243"/>
      <c r="E39" s="243"/>
      <c r="F39" s="243"/>
      <c r="G39" s="233"/>
      <c r="H39" s="4"/>
    </row>
    <row r="40" spans="1:8" ht="12.75">
      <c r="A40" s="243"/>
      <c r="B40" s="243"/>
      <c r="C40" s="243"/>
      <c r="D40" s="243"/>
      <c r="E40" s="243"/>
      <c r="F40" s="243"/>
      <c r="G40" s="243"/>
      <c r="H40" s="4"/>
    </row>
    <row r="41" spans="1:8" ht="12.75">
      <c r="A41" s="243"/>
      <c r="B41" s="243"/>
      <c r="C41" s="243"/>
      <c r="D41" s="243"/>
      <c r="E41" s="243"/>
      <c r="F41" s="243"/>
      <c r="G41" s="243"/>
      <c r="H41" s="4"/>
    </row>
    <row r="42" spans="1:8" ht="12.75">
      <c r="A42" s="243"/>
      <c r="B42" s="243"/>
      <c r="C42" s="243"/>
      <c r="D42" s="243"/>
      <c r="E42" s="243"/>
      <c r="F42" s="243"/>
      <c r="G42" s="233"/>
      <c r="H42" s="4"/>
    </row>
    <row r="43" spans="1:8" ht="12.75">
      <c r="A43" s="243"/>
      <c r="B43" s="243"/>
      <c r="C43" s="243"/>
      <c r="D43" s="243"/>
      <c r="E43" s="243"/>
      <c r="F43" s="243"/>
      <c r="G43" s="233"/>
      <c r="H43" s="4"/>
    </row>
    <row r="44" spans="1:8" ht="12.75">
      <c r="A44" s="243"/>
      <c r="B44" s="243"/>
      <c r="C44" s="243"/>
      <c r="D44" s="243"/>
      <c r="E44" s="243"/>
      <c r="F44" s="243"/>
      <c r="G44" s="243"/>
      <c r="H44" s="4"/>
    </row>
    <row r="45" spans="1:8" ht="12.75">
      <c r="A45" s="243"/>
      <c r="B45" s="243"/>
      <c r="C45" s="243"/>
      <c r="D45" s="243"/>
      <c r="E45" s="243"/>
      <c r="F45" s="243"/>
      <c r="G45" s="243"/>
      <c r="H45" s="4"/>
    </row>
    <row r="46" spans="1:8" ht="12.75">
      <c r="A46" s="243"/>
      <c r="B46" s="243"/>
      <c r="C46" s="243"/>
      <c r="D46" s="243"/>
      <c r="E46" s="243"/>
      <c r="F46" s="243"/>
      <c r="G46" s="233"/>
      <c r="H46" s="4"/>
    </row>
    <row r="47" spans="1:8" ht="12.75">
      <c r="A47" s="243"/>
      <c r="B47" s="243"/>
      <c r="C47" s="243"/>
      <c r="D47" s="243"/>
      <c r="E47" s="243"/>
      <c r="F47" s="243"/>
      <c r="G47" s="233"/>
      <c r="H47" s="4"/>
    </row>
    <row r="48" spans="1:8" ht="12.75">
      <c r="A48" s="243"/>
      <c r="B48" s="243"/>
      <c r="C48" s="243"/>
      <c r="D48" s="243"/>
      <c r="E48" s="243"/>
      <c r="F48" s="243"/>
      <c r="G48" s="243"/>
      <c r="H48" s="4"/>
    </row>
    <row r="49" spans="1:8" ht="12.75">
      <c r="A49" s="243"/>
      <c r="B49" s="243"/>
      <c r="C49" s="243"/>
      <c r="D49" s="243"/>
      <c r="E49" s="243"/>
      <c r="F49" s="243"/>
      <c r="G49" s="243"/>
      <c r="H49" s="4"/>
    </row>
    <row r="50" spans="1:8" ht="12.75">
      <c r="A50" s="243"/>
      <c r="B50" s="243"/>
      <c r="C50" s="243"/>
      <c r="D50" s="243"/>
      <c r="E50" s="243"/>
      <c r="F50" s="243"/>
      <c r="G50" s="233"/>
      <c r="H50" s="4"/>
    </row>
    <row r="51" spans="1:8" ht="12.75">
      <c r="A51" s="243"/>
      <c r="B51" s="243"/>
      <c r="C51" s="243"/>
      <c r="D51" s="243"/>
      <c r="E51" s="243"/>
      <c r="F51" s="243"/>
      <c r="G51" s="233"/>
      <c r="H51" s="4"/>
    </row>
    <row r="52" spans="1:8" ht="12.75">
      <c r="A52" s="243"/>
      <c r="B52" s="243"/>
      <c r="C52" s="243"/>
      <c r="D52" s="243"/>
      <c r="E52" s="243"/>
      <c r="F52" s="243"/>
      <c r="G52" s="243"/>
      <c r="H52" s="4"/>
    </row>
    <row r="53" spans="1:8" ht="12.75">
      <c r="A53" s="243"/>
      <c r="B53" s="243"/>
      <c r="C53" s="243"/>
      <c r="D53" s="243"/>
      <c r="E53" s="243"/>
      <c r="F53" s="243"/>
      <c r="G53" s="243"/>
      <c r="H53" s="4"/>
    </row>
    <row r="54" spans="1:8" ht="12.75">
      <c r="A54" s="243"/>
      <c r="B54" s="243"/>
      <c r="C54" s="243"/>
      <c r="D54" s="243"/>
      <c r="E54" s="243"/>
      <c r="F54" s="243"/>
      <c r="G54" s="233"/>
      <c r="H54" s="4"/>
    </row>
    <row r="55" spans="1:8" ht="12.75">
      <c r="A55" s="243"/>
      <c r="B55" s="243"/>
      <c r="C55" s="243"/>
      <c r="D55" s="243"/>
      <c r="E55" s="243"/>
      <c r="F55" s="243"/>
      <c r="G55" s="233"/>
      <c r="H55" s="4"/>
    </row>
    <row r="56" spans="1:8" ht="12.75">
      <c r="A56" s="243"/>
      <c r="B56" s="243"/>
      <c r="C56" s="243"/>
      <c r="D56" s="243"/>
      <c r="E56" s="243"/>
      <c r="F56" s="243"/>
      <c r="G56" s="243"/>
      <c r="H56" s="4"/>
    </row>
    <row r="57" spans="1:8" ht="12.75">
      <c r="A57" s="243"/>
      <c r="B57" s="243"/>
      <c r="C57" s="243"/>
      <c r="D57" s="243"/>
      <c r="E57" s="243"/>
      <c r="F57" s="243"/>
      <c r="G57" s="243"/>
      <c r="H57" s="4"/>
    </row>
    <row r="58" spans="1:8" ht="12.75">
      <c r="A58" s="243"/>
      <c r="B58" s="243"/>
      <c r="C58" s="243"/>
      <c r="D58" s="243"/>
      <c r="E58" s="243"/>
      <c r="F58" s="243"/>
      <c r="G58" s="233"/>
      <c r="H58" s="4"/>
    </row>
    <row r="59" spans="1:8" ht="12.75">
      <c r="A59" s="243"/>
      <c r="B59" s="243"/>
      <c r="C59" s="243"/>
      <c r="D59" s="243"/>
      <c r="E59" s="243"/>
      <c r="F59" s="243"/>
      <c r="G59" s="233"/>
      <c r="H59" s="4"/>
    </row>
    <row r="60" spans="1:8" ht="12.75">
      <c r="A60" s="243"/>
      <c r="B60" s="243"/>
      <c r="C60" s="243"/>
      <c r="D60" s="243"/>
      <c r="E60" s="243"/>
      <c r="F60" s="243"/>
      <c r="G60" s="243"/>
      <c r="H60" s="4"/>
    </row>
    <row r="61" spans="1:8" ht="12.75">
      <c r="A61" s="243"/>
      <c r="B61" s="243"/>
      <c r="C61" s="243"/>
      <c r="D61" s="243"/>
      <c r="E61" s="243"/>
      <c r="F61" s="243"/>
      <c r="G61" s="243"/>
      <c r="H61" s="4"/>
    </row>
    <row r="62" spans="1:8" ht="12.75">
      <c r="A62" s="243"/>
      <c r="B62" s="243"/>
      <c r="C62" s="243"/>
      <c r="D62" s="243"/>
      <c r="E62" s="243"/>
      <c r="F62" s="243"/>
      <c r="G62" s="233"/>
      <c r="H62" s="4"/>
    </row>
    <row r="63" spans="1:8" ht="12.75">
      <c r="A63" s="243"/>
      <c r="B63" s="243"/>
      <c r="C63" s="243"/>
      <c r="D63" s="243"/>
      <c r="E63" s="243"/>
      <c r="F63" s="243"/>
      <c r="G63" s="233"/>
      <c r="H63" s="4"/>
    </row>
    <row r="64" spans="1:8" ht="12.75">
      <c r="A64" s="243"/>
      <c r="B64" s="243"/>
      <c r="C64" s="243"/>
      <c r="D64" s="243"/>
      <c r="E64" s="243"/>
      <c r="F64" s="243"/>
      <c r="G64" s="243"/>
      <c r="H64" s="4"/>
    </row>
    <row r="65" spans="1:8" ht="12.75">
      <c r="A65" s="243"/>
      <c r="B65" s="243"/>
      <c r="C65" s="243"/>
      <c r="D65" s="243"/>
      <c r="E65" s="243"/>
      <c r="F65" s="243"/>
      <c r="G65" s="243"/>
      <c r="H65" s="4"/>
    </row>
    <row r="66" spans="1:8" ht="12.75">
      <c r="A66" s="243"/>
      <c r="B66" s="243"/>
      <c r="C66" s="243"/>
      <c r="D66" s="243"/>
      <c r="E66" s="243"/>
      <c r="F66" s="243"/>
      <c r="G66" s="233"/>
      <c r="H66" s="4"/>
    </row>
    <row r="67" spans="1:8" ht="12.75">
      <c r="A67" s="243"/>
      <c r="B67" s="243"/>
      <c r="C67" s="243"/>
      <c r="D67" s="243"/>
      <c r="E67" s="243"/>
      <c r="F67" s="243"/>
      <c r="G67" s="233"/>
      <c r="H67" s="4"/>
    </row>
    <row r="68" spans="1:8" ht="12.75">
      <c r="A68" s="243"/>
      <c r="B68" s="243"/>
      <c r="C68" s="243"/>
      <c r="D68" s="243"/>
      <c r="E68" s="243"/>
      <c r="F68" s="243"/>
      <c r="G68" s="243"/>
      <c r="H68" s="4"/>
    </row>
    <row r="69" spans="1:8" ht="12.75">
      <c r="A69" s="243"/>
      <c r="B69" s="243"/>
      <c r="C69" s="243"/>
      <c r="D69" s="243"/>
      <c r="E69" s="243"/>
      <c r="F69" s="243"/>
      <c r="G69" s="243"/>
      <c r="H69" s="4"/>
    </row>
    <row r="70" spans="1:8" ht="12.75">
      <c r="A70" s="243"/>
      <c r="B70" s="243"/>
      <c r="C70" s="243"/>
      <c r="D70" s="243"/>
      <c r="E70" s="243"/>
      <c r="F70" s="243"/>
      <c r="G70" s="233"/>
      <c r="H70" s="4"/>
    </row>
    <row r="71" spans="1:8" ht="12.75">
      <c r="A71" s="243"/>
      <c r="B71" s="243"/>
      <c r="C71" s="243"/>
      <c r="D71" s="243"/>
      <c r="E71" s="243"/>
      <c r="F71" s="243"/>
      <c r="G71" s="233"/>
      <c r="H71" s="4"/>
    </row>
    <row r="72" spans="1:8" ht="12.75">
      <c r="A72" s="243"/>
      <c r="B72" s="243"/>
      <c r="C72" s="243"/>
      <c r="D72" s="243"/>
      <c r="E72" s="243"/>
      <c r="F72" s="243"/>
      <c r="G72" s="243"/>
      <c r="H72" s="4"/>
    </row>
    <row r="73" spans="1:8" ht="12.75">
      <c r="A73" s="243"/>
      <c r="B73" s="243"/>
      <c r="C73" s="243"/>
      <c r="D73" s="243"/>
      <c r="E73" s="243"/>
      <c r="F73" s="243"/>
      <c r="G73" s="243"/>
      <c r="H73" s="4"/>
    </row>
    <row r="74" spans="1:8" ht="12.75">
      <c r="A74" s="243"/>
      <c r="B74" s="243"/>
      <c r="C74" s="243"/>
      <c r="D74" s="243"/>
      <c r="E74" s="243"/>
      <c r="F74" s="243"/>
      <c r="G74" s="233"/>
      <c r="H74" s="4"/>
    </row>
    <row r="75" spans="1:8" ht="12.75">
      <c r="A75" s="243"/>
      <c r="B75" s="243"/>
      <c r="C75" s="243"/>
      <c r="D75" s="243"/>
      <c r="E75" s="243"/>
      <c r="F75" s="243"/>
      <c r="G75" s="233"/>
      <c r="H75" s="4"/>
    </row>
    <row r="76" spans="1:8" ht="12.75">
      <c r="A76" s="243"/>
      <c r="B76" s="243"/>
      <c r="C76" s="243"/>
      <c r="D76" s="243"/>
      <c r="E76" s="243"/>
      <c r="F76" s="243"/>
      <c r="G76" s="243"/>
      <c r="H76" s="4"/>
    </row>
    <row r="77" spans="1:8" ht="12.75">
      <c r="A77" s="243"/>
      <c r="B77" s="243"/>
      <c r="C77" s="243"/>
      <c r="D77" s="243"/>
      <c r="E77" s="243"/>
      <c r="F77" s="243"/>
      <c r="G77" s="243"/>
      <c r="H77" s="4"/>
    </row>
    <row r="78" spans="1:8" ht="12.75">
      <c r="A78" s="243"/>
      <c r="B78" s="243"/>
      <c r="C78" s="243"/>
      <c r="D78" s="243"/>
      <c r="E78" s="243"/>
      <c r="F78" s="243"/>
      <c r="G78" s="233"/>
      <c r="H78" s="4"/>
    </row>
    <row r="79" spans="1:8" ht="12.75">
      <c r="A79" s="243"/>
      <c r="B79" s="243"/>
      <c r="C79" s="243"/>
      <c r="D79" s="243"/>
      <c r="E79" s="243"/>
      <c r="F79" s="243"/>
      <c r="G79" s="233"/>
      <c r="H79" s="4"/>
    </row>
    <row r="80" spans="1:8" ht="12.75">
      <c r="A80" s="243"/>
      <c r="B80" s="243"/>
      <c r="C80" s="243"/>
      <c r="D80" s="243"/>
      <c r="E80" s="243"/>
      <c r="F80" s="243"/>
      <c r="G80" s="243"/>
      <c r="H80" s="4"/>
    </row>
    <row r="81" spans="1:8" ht="12.75">
      <c r="A81" s="243"/>
      <c r="B81" s="243"/>
      <c r="C81" s="243"/>
      <c r="D81" s="243"/>
      <c r="E81" s="243"/>
      <c r="F81" s="243"/>
      <c r="G81" s="243"/>
      <c r="H81" s="4"/>
    </row>
    <row r="82" spans="1:8" ht="12.75">
      <c r="A82" s="243"/>
      <c r="B82" s="243"/>
      <c r="C82" s="243"/>
      <c r="D82" s="243"/>
      <c r="E82" s="243"/>
      <c r="F82" s="243"/>
      <c r="G82" s="233"/>
      <c r="H82" s="4"/>
    </row>
    <row r="83" spans="1:8" ht="12.75">
      <c r="A83" s="243"/>
      <c r="B83" s="243"/>
      <c r="C83" s="243"/>
      <c r="D83" s="243"/>
      <c r="E83" s="243"/>
      <c r="F83" s="243"/>
      <c r="G83" s="233"/>
      <c r="H83" s="4"/>
    </row>
    <row r="84" spans="1:8" ht="12.75">
      <c r="A84" s="243"/>
      <c r="B84" s="243"/>
      <c r="C84" s="243"/>
      <c r="D84" s="243"/>
      <c r="E84" s="243"/>
      <c r="F84" s="243"/>
      <c r="G84" s="243"/>
      <c r="H84" s="4"/>
    </row>
    <row r="85" spans="1:8" ht="12.75">
      <c r="A85" s="243"/>
      <c r="B85" s="243"/>
      <c r="C85" s="243"/>
      <c r="D85" s="243"/>
      <c r="E85" s="243"/>
      <c r="F85" s="243"/>
      <c r="G85" s="243"/>
      <c r="H85" s="4"/>
    </row>
    <row r="86" spans="1:8" ht="12.75">
      <c r="A86" s="243"/>
      <c r="B86" s="243"/>
      <c r="C86" s="243"/>
      <c r="D86" s="243"/>
      <c r="E86" s="243"/>
      <c r="F86" s="243"/>
      <c r="G86" s="233"/>
      <c r="H86" s="4"/>
    </row>
    <row r="87" spans="1:8" ht="12.75">
      <c r="A87" s="243"/>
      <c r="B87" s="243"/>
      <c r="C87" s="243"/>
      <c r="D87" s="243"/>
      <c r="E87" s="243"/>
      <c r="F87" s="243"/>
      <c r="G87" s="233"/>
      <c r="H87" s="4"/>
    </row>
    <row r="88" spans="1:8" ht="12.75">
      <c r="A88" s="243"/>
      <c r="B88" s="243"/>
      <c r="C88" s="243"/>
      <c r="D88" s="243"/>
      <c r="E88" s="243"/>
      <c r="F88" s="243"/>
      <c r="G88" s="243"/>
      <c r="H88" s="4"/>
    </row>
    <row r="89" spans="1:8" ht="12.75">
      <c r="A89" s="243"/>
      <c r="B89" s="243"/>
      <c r="C89" s="243"/>
      <c r="D89" s="243"/>
      <c r="E89" s="243"/>
      <c r="F89" s="243"/>
      <c r="G89" s="243"/>
      <c r="H89" s="4"/>
    </row>
    <row r="90" spans="1:8" ht="12.75">
      <c r="A90" s="243"/>
      <c r="B90" s="243"/>
      <c r="C90" s="243"/>
      <c r="D90" s="243"/>
      <c r="E90" s="243"/>
      <c r="F90" s="243"/>
      <c r="G90" s="233"/>
      <c r="H90" s="4"/>
    </row>
    <row r="91" spans="1:8" ht="12.75">
      <c r="A91" s="243"/>
      <c r="B91" s="243"/>
      <c r="C91" s="243"/>
      <c r="D91" s="243"/>
      <c r="E91" s="243"/>
      <c r="F91" s="243"/>
      <c r="G91" s="233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</sheetData>
  <sheetProtection/>
  <mergeCells count="322">
    <mergeCell ref="A6:A7"/>
    <mergeCell ref="C6:C7"/>
    <mergeCell ref="G6:G7"/>
    <mergeCell ref="A8:A9"/>
    <mergeCell ref="B6:B7"/>
    <mergeCell ref="F6:F7"/>
    <mergeCell ref="F8:F9"/>
    <mergeCell ref="G8:G9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2:G2"/>
    <mergeCell ref="D4:D5"/>
    <mergeCell ref="G4:G5"/>
    <mergeCell ref="A4:A5"/>
    <mergeCell ref="B4:B5"/>
    <mergeCell ref="C4:C5"/>
    <mergeCell ref="E4:F5"/>
    <mergeCell ref="F10:F11"/>
    <mergeCell ref="G10:G11"/>
    <mergeCell ref="C8:C9"/>
    <mergeCell ref="B8:B9"/>
    <mergeCell ref="A10:A11"/>
    <mergeCell ref="B10:B11"/>
    <mergeCell ref="C10:C11"/>
    <mergeCell ref="D10:D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E28:E29"/>
    <mergeCell ref="F28:F29"/>
    <mergeCell ref="E24:E25"/>
    <mergeCell ref="F24:F25"/>
    <mergeCell ref="C24:C25"/>
    <mergeCell ref="D24:D25"/>
    <mergeCell ref="F26:F27"/>
    <mergeCell ref="G26:G27"/>
    <mergeCell ref="A24:A25"/>
    <mergeCell ref="B24:B25"/>
    <mergeCell ref="C22:C23"/>
    <mergeCell ref="D22:D23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C40:C41"/>
    <mergeCell ref="D40:D41"/>
    <mergeCell ref="E36:E37"/>
    <mergeCell ref="F36:F37"/>
    <mergeCell ref="C36:C37"/>
    <mergeCell ref="D36:D37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E44:E45"/>
    <mergeCell ref="F44:F45"/>
    <mergeCell ref="C44:C45"/>
    <mergeCell ref="D44:D45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A56:A57"/>
    <mergeCell ref="B56:B57"/>
    <mergeCell ref="C56:C57"/>
    <mergeCell ref="D56:D57"/>
    <mergeCell ref="E52:E53"/>
    <mergeCell ref="F52:F53"/>
    <mergeCell ref="C52:C53"/>
    <mergeCell ref="D52:D53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A72:A73"/>
    <mergeCell ref="B72:B73"/>
    <mergeCell ref="C72:C73"/>
    <mergeCell ref="D72:D73"/>
    <mergeCell ref="E68:E69"/>
    <mergeCell ref="F68:F69"/>
    <mergeCell ref="C68:C69"/>
    <mergeCell ref="D68:D69"/>
    <mergeCell ref="A74:A75"/>
    <mergeCell ref="B74:B75"/>
    <mergeCell ref="C74:C75"/>
    <mergeCell ref="D74:D75"/>
    <mergeCell ref="E74:E75"/>
    <mergeCell ref="F74:F75"/>
    <mergeCell ref="B76:B77"/>
    <mergeCell ref="C76:C77"/>
    <mergeCell ref="D76:D77"/>
    <mergeCell ref="E72:E73"/>
    <mergeCell ref="F72:F73"/>
    <mergeCell ref="G72:G73"/>
    <mergeCell ref="G74:G75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D84:D85"/>
    <mergeCell ref="E80:E81"/>
    <mergeCell ref="F80:F81"/>
    <mergeCell ref="G80:G81"/>
    <mergeCell ref="G82:G83"/>
    <mergeCell ref="A80:A81"/>
    <mergeCell ref="B80:B81"/>
    <mergeCell ref="C80:C81"/>
    <mergeCell ref="D80:D81"/>
    <mergeCell ref="C82:C83"/>
    <mergeCell ref="D82:D83"/>
    <mergeCell ref="E84:E85"/>
    <mergeCell ref="F84:F85"/>
    <mergeCell ref="G84:G85"/>
    <mergeCell ref="A82:A83"/>
    <mergeCell ref="B82:B83"/>
    <mergeCell ref="A84:A85"/>
    <mergeCell ref="B84:B85"/>
    <mergeCell ref="C84:C85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H4:H5"/>
    <mergeCell ref="H6:H7"/>
    <mergeCell ref="H8:H9"/>
    <mergeCell ref="H10:H11"/>
    <mergeCell ref="E90:E91"/>
    <mergeCell ref="F90:F91"/>
    <mergeCell ref="G90:G91"/>
    <mergeCell ref="E82:E83"/>
    <mergeCell ref="F82:F83"/>
    <mergeCell ref="E76:E77"/>
    <mergeCell ref="H28:H29"/>
    <mergeCell ref="G3:H3"/>
    <mergeCell ref="H20:H21"/>
    <mergeCell ref="H22:H23"/>
    <mergeCell ref="H24:H25"/>
    <mergeCell ref="H26:H27"/>
    <mergeCell ref="H12:H13"/>
    <mergeCell ref="H14:H15"/>
    <mergeCell ref="H16:H17"/>
    <mergeCell ref="H18:H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2013-01-22T17:05:37Z</cp:lastPrinted>
  <dcterms:created xsi:type="dcterms:W3CDTF">1996-10-08T23:32:33Z</dcterms:created>
  <dcterms:modified xsi:type="dcterms:W3CDTF">2013-01-23T05:38:12Z</dcterms:modified>
  <cp:category/>
  <cp:version/>
  <cp:contentType/>
  <cp:contentStatus/>
</cp:coreProperties>
</file>