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<sst xmlns="http://schemas.openxmlformats.org/spreadsheetml/2006/main" count="773" uniqueCount="292">
  <si>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</si>
  <si>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</si>
  <si>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</si>
  <si>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</si>
  <si>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</si>
  <si>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</si>
  <si>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</si>
  <si>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</si>
  <si>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</si>
  <si>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</si>
  <si>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</si>
  <si>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</si>
  <si>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</si>
  <si>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</si>
  <si>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</si>
  <si>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</si>
  <si>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</si>
  <si>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</si>
  <si>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</si>
  <si>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</si>
  <si>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</si>
  <si>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</si>
  <si>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</si>
  <si>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</si>
  <si>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</si>
  <si>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</si>
  <si>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</si>
  <si>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</si>
  <si>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</si>
  <si>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</si>
  <si>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</si>
  <si>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</si>
  <si>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</si>
  <si>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</si>
  <si>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</si>
  <si>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</si>
  <si>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</si>
  <si>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</si>
  <si>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</si>
  <si>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</si>
  <si>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</si>
  <si>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</si>
  <si>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</si>
  <si>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</si>
  <si>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</si>
  <si>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</si>
  <si>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</si>
  <si>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</si>
  <si>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</si>
  <si>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</si>
  <si>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</si>
  <si>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</si>
  <si>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</si>
  <si>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</si>
  <si>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</si>
  <si>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</si>
  <si>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</si>
  <si>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</si>
  <si>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</si>
  <si>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</si>
  <si>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</si>
  <si>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</si>
  <si>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</si>
  <si>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</si>
  <si>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</si>
  <si>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</si>
  <si>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СКФО, республика Ингушетия, г. Назрань, Д</t>
  </si>
  <si>
    <t>ЮФО,Адыгея</t>
  </si>
  <si>
    <t>Москва</t>
  </si>
  <si>
    <t>ПФО,Чувашская республика Чебоксары</t>
  </si>
  <si>
    <t>ЮФО, Краснодарский край, г. Туапсе, Д</t>
  </si>
  <si>
    <t>Санкт-Петербург, МО</t>
  </si>
  <si>
    <t>Алямкин ВГ Павлов ДА Казеев АЕ</t>
  </si>
  <si>
    <t>св</t>
  </si>
  <si>
    <t>свободен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</si>
  <si>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</si>
  <si>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</si>
  <si>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</si>
  <si>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</si>
  <si>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</si>
  <si>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</si>
  <si>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</si>
  <si>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</si>
  <si>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</si>
  <si>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</si>
  <si>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</si>
  <si>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</si>
  <si>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</si>
  <si>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</si>
  <si>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</si>
  <si>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</si>
  <si>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</si>
  <si>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</si>
  <si>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БОГАТЫРЕВ Ахмед Курейшевич</t>
  </si>
  <si>
    <t>18.10.98 КМС</t>
  </si>
  <si>
    <t>Чахкиев И.М.</t>
  </si>
  <si>
    <t>ВАРЕНЦОВ Антон Сергеевич</t>
  </si>
  <si>
    <t>14.05.97 1р</t>
  </si>
  <si>
    <t>ЦФО, Кострома, Д</t>
  </si>
  <si>
    <t>Степанов А.А.</t>
  </si>
  <si>
    <t>МАРКЕЛОВ Владислав Робертович</t>
  </si>
  <si>
    <t>03.12.97 2р</t>
  </si>
  <si>
    <t>ЮФО, Краснодарский край, г. Калинин, МО</t>
  </si>
  <si>
    <t xml:space="preserve">Садыков </t>
  </si>
  <si>
    <t>МАКСИМОВ Владислав Леонидович</t>
  </si>
  <si>
    <t>05.08.97 3р</t>
  </si>
  <si>
    <t>УрФО, Курганская обл., г. Курган, МО</t>
  </si>
  <si>
    <t>Евтодеев В.Ф.</t>
  </si>
  <si>
    <t>АЙДЕМИРОВ Минатула Уллубиевич</t>
  </si>
  <si>
    <t>13.05.98 1р</t>
  </si>
  <si>
    <t>ЦФО,Тамбовская,Тамбов ЛОК</t>
  </si>
  <si>
    <t>Кувалдин СН Кувалдин АН</t>
  </si>
  <si>
    <t xml:space="preserve">ПОНОМАРЕНКО Артем Дмитриевич </t>
  </si>
  <si>
    <t>27.09.97 3р</t>
  </si>
  <si>
    <t>Пучков СА</t>
  </si>
  <si>
    <t>ПОПОВ Кирилл Андреевич</t>
  </si>
  <si>
    <t>12.05.98 1р</t>
  </si>
  <si>
    <t>ЦФО,Калужская,Обнинск МО</t>
  </si>
  <si>
    <t>Волков СВ Малинкин АФ</t>
  </si>
  <si>
    <t xml:space="preserve">ВИРЯСОВ Богдан Юрьевич </t>
  </si>
  <si>
    <t>24.01.98 1р</t>
  </si>
  <si>
    <t>УРФО ,Свердловская обл Екатеринбург</t>
  </si>
  <si>
    <t>Рыбин РВ</t>
  </si>
  <si>
    <t xml:space="preserve">СТЕПАНЦЕВ Алексей Сергеевич </t>
  </si>
  <si>
    <t>27.02.97 1р</t>
  </si>
  <si>
    <t>ЮФО,Ростов-на-Дону</t>
  </si>
  <si>
    <t>Пантелеев ЕА</t>
  </si>
  <si>
    <t>АНДРЕЕВ Александр Сергеевич</t>
  </si>
  <si>
    <t>06.11.98 кмс</t>
  </si>
  <si>
    <t>ДФО,Хабаровский,Комсомольск МО</t>
  </si>
  <si>
    <t>Сухомлинов ИА</t>
  </si>
  <si>
    <t>ВАСИЛЬЕВ Илья Викторович</t>
  </si>
  <si>
    <t>07.07.97 1р</t>
  </si>
  <si>
    <t>СФО,Алтайский,Бийск МО</t>
  </si>
  <si>
    <t>Шалюта ПВ</t>
  </si>
  <si>
    <t>ЗУХРАБОВ Хасбулат Махачевич</t>
  </si>
  <si>
    <t>29.05.97 1р</t>
  </si>
  <si>
    <t>Астахов ВВ Такташев ВШ</t>
  </si>
  <si>
    <t>КОРОСТЕЛЕВ Роман Александрович</t>
  </si>
  <si>
    <t>ЦФО,Тамбовская,Староюрьево МО</t>
  </si>
  <si>
    <t>Ркаян АВ</t>
  </si>
  <si>
    <t>АСКЕРОВ Иманмурза Исабекович</t>
  </si>
  <si>
    <t>12.11.97 1р</t>
  </si>
  <si>
    <t>УрФО, ХМАО-Югра, МО</t>
  </si>
  <si>
    <t>Соколов Т.В.</t>
  </si>
  <si>
    <t>ГАСАНБЕКОВ Имам Заурбекович</t>
  </si>
  <si>
    <t>10.03.97 1р</t>
  </si>
  <si>
    <t>Закарьяев А.Ф.</t>
  </si>
  <si>
    <t>КУРБАНГАЛЕЕВ Амир Дамирович</t>
  </si>
  <si>
    <t>06.08.97 кмс</t>
  </si>
  <si>
    <t>ПФО,Оренбургская,Соль-Елец МО</t>
  </si>
  <si>
    <t>Кожевников НС</t>
  </si>
  <si>
    <t>ЩЕЧЕЛОВ Анатолий Тимофеевич</t>
  </si>
  <si>
    <t>05.06.98 1р</t>
  </si>
  <si>
    <t>Бельтюков А.А.</t>
  </si>
  <si>
    <t>БУХТИН Владислав Кириллович</t>
  </si>
  <si>
    <t>18.02.98 1р</t>
  </si>
  <si>
    <t>ПФО,Саратовская, Балашов ПР</t>
  </si>
  <si>
    <t>Разваляев СВ</t>
  </si>
  <si>
    <t>АКУЛЬШИН Александр Сергеевич</t>
  </si>
  <si>
    <t>12.03.98 2юн</t>
  </si>
  <si>
    <t>УрФО, г. Челябинск, МО</t>
  </si>
  <si>
    <t>Абдурахманов И.А., Симонов В.С.</t>
  </si>
  <si>
    <t>СЕДИНКИН Данил Алексеевич</t>
  </si>
  <si>
    <t>24.11.98 3р</t>
  </si>
  <si>
    <t>Осипов В.Ю., Кудрявцев С.Ю.</t>
  </si>
  <si>
    <t>СУЛЕЙМАНОВ Фуад Палад-оглы</t>
  </si>
  <si>
    <t>04.06.97 1р</t>
  </si>
  <si>
    <t>СФО,Томская,МО</t>
  </si>
  <si>
    <t>Соколов МБ</t>
  </si>
  <si>
    <t>ЯВРУМЯН Рудольф Александрович</t>
  </si>
  <si>
    <t>11.05.97 КМС</t>
  </si>
  <si>
    <t>ЮФО, Краснодарский край, г. Армавир, Д</t>
  </si>
  <si>
    <t>Бородин В.Г., Елиазян С.К.</t>
  </si>
  <si>
    <t xml:space="preserve">ШИШКОВ Николай Николаевич </t>
  </si>
  <si>
    <t>10.09.98 1р</t>
  </si>
  <si>
    <t xml:space="preserve">ИЛЛАРИОНОВ Артем Александрович </t>
  </si>
  <si>
    <t>02.09.97 2р</t>
  </si>
  <si>
    <t>Пчелов СГ</t>
  </si>
  <si>
    <t>ПЛЕХАНОВ Савелий Дмитриевич</t>
  </si>
  <si>
    <t>17.11.98 3р.</t>
  </si>
  <si>
    <t xml:space="preserve">БРАЙЦЕВ Кирилл Алексеевич </t>
  </si>
  <si>
    <t>26.06.99 1р</t>
  </si>
  <si>
    <t>ПФО,Нижегородская обл нижний Новгород</t>
  </si>
  <si>
    <t>Симанов МВ Гаврилов АЕ</t>
  </si>
  <si>
    <t>ДЖОВБАТЫРОВ Ахмед Мусаевич</t>
  </si>
  <si>
    <t>08.02.99 1юн</t>
  </si>
  <si>
    <t>ПФО, Самарская обл., г. Новосемейкино</t>
  </si>
  <si>
    <t>Кизельбаш В.Г.</t>
  </si>
  <si>
    <t>СИМУНЯН Эдуард Эдуардович</t>
  </si>
  <si>
    <t>27.09.97 3юн</t>
  </si>
  <si>
    <t>Гаспарян Г.К.</t>
  </si>
  <si>
    <t xml:space="preserve">НЕМЕШ Вадим Васильевич </t>
  </si>
  <si>
    <t>21.03.97 2р</t>
  </si>
  <si>
    <t>Пантелеев ЕА Коржуков ВН</t>
  </si>
  <si>
    <t>АБДУЛЛАЕВ Давид Расулович</t>
  </si>
  <si>
    <t>15.09.98 1р</t>
  </si>
  <si>
    <t>Дыбенко К.В., Шмелев А.В.</t>
  </si>
  <si>
    <t>МОЙСЕЕНКО Роберт Александрович</t>
  </si>
  <si>
    <t>19.11.97 КМС</t>
  </si>
  <si>
    <t>СЗФО, республика Карелия, г. Петрозаводск, ПР</t>
  </si>
  <si>
    <t>Шегельман И.Р., Камилов С.С.</t>
  </si>
  <si>
    <t>КУРБАНГАЛЕЕВ Альмир Дамирович</t>
  </si>
  <si>
    <t>ДЬЯЧЕНКО Роман Валерьевич</t>
  </si>
  <si>
    <t>24.08.98 1р</t>
  </si>
  <si>
    <t>ЦФО, Московская обл., г. Электросталь, ЮР</t>
  </si>
  <si>
    <t>Поликарпов А.А., Липаткин М.Б.</t>
  </si>
  <si>
    <t xml:space="preserve">ГАРЧУ Олег Иванович </t>
  </si>
  <si>
    <t>10.02.98 КМС</t>
  </si>
  <si>
    <t>ШЕРИЕВ Муртаз Ауесович</t>
  </si>
  <si>
    <t>06.06.98 1р</t>
  </si>
  <si>
    <t>СКФО,КБР,Д</t>
  </si>
  <si>
    <t>Гаунов а</t>
  </si>
  <si>
    <t>ЛУПОВ Виктор Вадимович</t>
  </si>
  <si>
    <t>02.04.97 1р</t>
  </si>
  <si>
    <t>ЦФО, Рязанская обл., г. Рязань, Проф</t>
  </si>
  <si>
    <t>Яковенко Д.В., Брагин И.Е.</t>
  </si>
  <si>
    <t>ГОРКОВЕЦ Артем Глебович</t>
  </si>
  <si>
    <t>09.10.97 КМС</t>
  </si>
  <si>
    <t>ПФО, Пермь, МО</t>
  </si>
  <si>
    <t>Газеев А.Г.</t>
  </si>
  <si>
    <t>ЧЕРНЫШЕВ Николай Николаевич</t>
  </si>
  <si>
    <t>24.03.98 1р</t>
  </si>
  <si>
    <t>Козлов А.А., Сатин И.А.</t>
  </si>
  <si>
    <t>МНАЦАКАНЯН Владимир Андреевич</t>
  </si>
  <si>
    <t>27.04.97 1р</t>
  </si>
  <si>
    <t>ЮФО, Краснодарский край, г. Курганинск, МО</t>
  </si>
  <si>
    <t>Нефедов Д.Н.</t>
  </si>
  <si>
    <t xml:space="preserve">ШАРОВ Тигран Олегович </t>
  </si>
  <si>
    <t>13.02.98 2р</t>
  </si>
  <si>
    <t>Дроков АН Тухфатуллин ИШ</t>
  </si>
  <si>
    <t xml:space="preserve">КИСИЛЕВ Михаил Владимирович </t>
  </si>
  <si>
    <t>30.06.97 1р</t>
  </si>
  <si>
    <t>ХАН Никита Алексеевич</t>
  </si>
  <si>
    <t>15.10.98 1р</t>
  </si>
  <si>
    <t>ЦФО,Тамбовская,Тамбов МО</t>
  </si>
  <si>
    <t>ЗОБОВ Александр Викторович</t>
  </si>
  <si>
    <t>08.01.98 1р</t>
  </si>
  <si>
    <t>СФО, Красноярский край, г. Ужур</t>
  </si>
  <si>
    <t>Комлева И.С., Воробьев А.А.</t>
  </si>
  <si>
    <t>КУИЗ Бислан Кимович</t>
  </si>
  <si>
    <t>03.11.97 1р</t>
  </si>
  <si>
    <t>Хапай Ас.</t>
  </si>
  <si>
    <t>МЕДВЕДЕВ Кирилл Станиславович</t>
  </si>
  <si>
    <t>16.12.98 1юн</t>
  </si>
  <si>
    <t>ПФО, Самарская обл., г. Сызрань</t>
  </si>
  <si>
    <t>Арычков А.А., Брагин Д.В.</t>
  </si>
  <si>
    <t>МАШАРОВ Сергей Владимирович</t>
  </si>
  <si>
    <t>05.03.97 1р</t>
  </si>
  <si>
    <t>СФО,Новосибирская,Куйбышев</t>
  </si>
  <si>
    <t>Гасишвили ЯТ</t>
  </si>
  <si>
    <t>АЛЕКСЕЕВ Никита Витальевич</t>
  </si>
  <si>
    <t>07.03.98 1р</t>
  </si>
  <si>
    <t>ПФО,Башкортостан,Стерлитамак,МО</t>
  </si>
  <si>
    <t>Алексеев ВГ</t>
  </si>
  <si>
    <t>В.к.   50     кг.</t>
  </si>
  <si>
    <t>3.23</t>
  </si>
  <si>
    <t>3.50</t>
  </si>
  <si>
    <t>2,5</t>
  </si>
  <si>
    <t>0.32</t>
  </si>
  <si>
    <t>х</t>
  </si>
  <si>
    <t>0.31</t>
  </si>
  <si>
    <t>2.18</t>
  </si>
  <si>
    <t>1.40</t>
  </si>
  <si>
    <t>3.32</t>
  </si>
  <si>
    <t>8,5</t>
  </si>
  <si>
    <t>35-42</t>
  </si>
  <si>
    <t>1.50</t>
  </si>
  <si>
    <t>7,5</t>
  </si>
  <si>
    <t>3.10</t>
  </si>
  <si>
    <t>0.30</t>
  </si>
  <si>
    <t>3.55</t>
  </si>
  <si>
    <t>10,5</t>
  </si>
  <si>
    <t>3.13</t>
  </si>
  <si>
    <t>7 КРУГ А</t>
  </si>
  <si>
    <t>3.46</t>
  </si>
  <si>
    <t xml:space="preserve">  6 КРУГ Б</t>
  </si>
  <si>
    <t>Б1</t>
  </si>
  <si>
    <t>Б2</t>
  </si>
  <si>
    <t>П/Ф</t>
  </si>
  <si>
    <t>Ф</t>
  </si>
  <si>
    <t>А2</t>
  </si>
  <si>
    <t>А1</t>
  </si>
  <si>
    <t>ПОЛУФИНАЛ</t>
  </si>
  <si>
    <t>1.00</t>
  </si>
  <si>
    <t>28-30</t>
  </si>
  <si>
    <t>9-10</t>
  </si>
  <si>
    <t>21-22</t>
  </si>
  <si>
    <t>15-16</t>
  </si>
  <si>
    <t>25-26</t>
  </si>
  <si>
    <t>23-24</t>
  </si>
  <si>
    <t>9,5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</si>
</sst>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2" fillId="0" borderId="13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0" fontId="7" fillId="0" borderId="21" xfId="42" applyFont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49" fontId="33" fillId="33" borderId="18" xfId="0" applyNumberFormat="1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49" fontId="33" fillId="33" borderId="19" xfId="0" applyNumberFormat="1" applyFont="1" applyFill="1" applyBorder="1" applyAlignment="1">
      <alignment horizontal="center" vertical="center"/>
    </xf>
    <xf numFmtId="49" fontId="33" fillId="33" borderId="20" xfId="0" applyNumberFormat="1" applyFont="1" applyFill="1" applyBorder="1" applyAlignment="1">
      <alignment horizontal="center" vertical="center"/>
    </xf>
    <xf numFmtId="49" fontId="34" fillId="33" borderId="15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34" borderId="25" xfId="42" applyFont="1" applyFill="1" applyBorder="1" applyAlignment="1" applyProtection="1">
      <alignment horizontal="center" vertical="center" wrapText="1"/>
      <protection/>
    </xf>
    <xf numFmtId="0" fontId="26" fillId="34" borderId="26" xfId="42" applyFont="1" applyFill="1" applyBorder="1" applyAlignment="1" applyProtection="1">
      <alignment horizontal="center" vertical="center" wrapText="1"/>
      <protection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5" xfId="42" applyFont="1" applyFill="1" applyBorder="1" applyAlignment="1" applyProtection="1">
      <alignment horizontal="center" vertical="center"/>
      <protection/>
    </xf>
    <xf numFmtId="0" fontId="29" fillId="35" borderId="26" xfId="42" applyFont="1" applyFill="1" applyBorder="1" applyAlignment="1" applyProtection="1">
      <alignment horizontal="center" vertical="center"/>
      <protection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30" fillId="35" borderId="28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36" borderId="28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0" fillId="37" borderId="28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72" fillId="0" borderId="38" xfId="42" applyNumberFormat="1" applyFont="1" applyFill="1" applyBorder="1" applyAlignment="1" applyProtection="1">
      <alignment horizontal="left" vertical="center" wrapText="1"/>
      <protection/>
    </xf>
    <xf numFmtId="0" fontId="72" fillId="0" borderId="32" xfId="42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>
      <alignment horizontal="center"/>
    </xf>
    <xf numFmtId="0" fontId="72" fillId="0" borderId="38" xfId="42" applyNumberFormat="1" applyFont="1" applyFill="1" applyBorder="1" applyAlignment="1" applyProtection="1">
      <alignment horizontal="center" vertical="center" wrapText="1"/>
      <protection/>
    </xf>
    <xf numFmtId="0" fontId="72" fillId="0" borderId="33" xfId="42" applyNumberFormat="1" applyFont="1" applyFill="1" applyBorder="1" applyAlignment="1" applyProtection="1">
      <alignment horizontal="center" vertical="center" wrapText="1"/>
      <protection/>
    </xf>
    <xf numFmtId="0" fontId="72" fillId="0" borderId="33" xfId="42" applyNumberFormat="1" applyFont="1" applyFill="1" applyBorder="1" applyAlignment="1" applyProtection="1">
      <alignment horizontal="left" vertical="center" wrapText="1"/>
      <protection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4" fillId="33" borderId="54" xfId="0" applyFont="1" applyFill="1" applyBorder="1" applyAlignment="1">
      <alignment horizontal="center" vertical="center"/>
    </xf>
    <xf numFmtId="0" fontId="34" fillId="33" borderId="5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center" vertical="center"/>
    </xf>
    <xf numFmtId="49" fontId="54" fillId="33" borderId="56" xfId="0" applyNumberFormat="1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66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34" fillId="33" borderId="63" xfId="0" applyFont="1" applyFill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49" fontId="11" fillId="33" borderId="68" xfId="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left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34" fillId="33" borderId="6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56" xfId="0" applyNumberFormat="1" applyFont="1" applyBorder="1" applyAlignment="1">
      <alignment horizontal="center" vertical="center"/>
    </xf>
    <xf numFmtId="49" fontId="54" fillId="33" borderId="69" xfId="0" applyNumberFormat="1" applyFont="1" applyFill="1" applyBorder="1" applyAlignment="1">
      <alignment horizontal="center" vertical="center"/>
    </xf>
    <xf numFmtId="49" fontId="54" fillId="33" borderId="70" xfId="0" applyNumberFormat="1" applyFont="1" applyFill="1" applyBorder="1" applyAlignment="1">
      <alignment horizontal="center" vertical="center"/>
    </xf>
    <xf numFmtId="49" fontId="54" fillId="33" borderId="6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33" borderId="30" xfId="0" applyFont="1" applyFill="1" applyBorder="1" applyAlignment="1">
      <alignment horizontal="center" vertical="center"/>
    </xf>
    <xf numFmtId="49" fontId="11" fillId="33" borderId="69" xfId="0" applyNumberFormat="1" applyFont="1" applyFill="1" applyBorder="1" applyAlignment="1">
      <alignment horizontal="center" vertical="center"/>
    </xf>
    <xf numFmtId="49" fontId="11" fillId="33" borderId="7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textRotation="90" wrapText="1"/>
    </xf>
    <xf numFmtId="0" fontId="24" fillId="36" borderId="7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38" borderId="76" xfId="0" applyFont="1" applyFill="1" applyBorder="1" applyAlignment="1">
      <alignment horizontal="center" vertical="center" wrapText="1"/>
    </xf>
    <xf numFmtId="0" fontId="13" fillId="38" borderId="77" xfId="0" applyFont="1" applyFill="1" applyBorder="1" applyAlignment="1">
      <alignment horizontal="center" vertical="center" wrapText="1"/>
    </xf>
    <xf numFmtId="0" fontId="13" fillId="38" borderId="78" xfId="0" applyFont="1" applyFill="1" applyBorder="1" applyAlignment="1">
      <alignment horizontal="center" vertical="center" wrapText="1"/>
    </xf>
    <xf numFmtId="0" fontId="13" fillId="38" borderId="7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20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7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5" xfId="42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31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4" fillId="33" borderId="75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 wrapText="1"/>
    </xf>
    <xf numFmtId="0" fontId="11" fillId="33" borderId="8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2" fillId="35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HYPERLINK('[2]реквизиты'!$A$2)</f>
        <v>Наименование соревнования</v>
      </c>
      <c r="B1" s="90"/>
      <c r="C1" s="90"/>
      <c r="D1" s="90"/>
      <c r="E1" s="90"/>
      <c r="F1" s="90"/>
      <c r="G1" s="90"/>
      <c r="H1" s="91"/>
    </row>
    <row r="2" spans="1:8" ht="17.25" customHeight="1">
      <c r="A2" s="92" t="str">
        <f>HYPERLINK('[2]реквизиты'!$A$3)</f>
        <v>дата и место проведения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60</v>
      </c>
      <c r="B3" s="93"/>
      <c r="C3" s="93"/>
      <c r="D3" s="93"/>
      <c r="E3" s="93"/>
      <c r="F3" s="93"/>
      <c r="G3" s="93"/>
      <c r="H3" s="93"/>
    </row>
    <row r="4" spans="2:8" ht="18.75" thickBot="1">
      <c r="B4" s="56"/>
      <c r="C4" s="57"/>
      <c r="D4" s="94">
        <v>50</v>
      </c>
      <c r="E4" s="95"/>
      <c r="F4" s="96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03" t="s">
        <v>61</v>
      </c>
      <c r="B6" s="85" t="str">
        <f>VLOOKUP(J6,'пр.взв'!B7:G64,2,FALSE)</f>
        <v>БОГАТЫРЕВ Ахмед Курейшевич</v>
      </c>
      <c r="C6" s="85"/>
      <c r="D6" s="85"/>
      <c r="E6" s="85"/>
      <c r="F6" s="85"/>
      <c r="G6" s="85"/>
      <c r="H6" s="87" t="str">
        <f>VLOOKUP(J6,'пр.взв'!B7:G64,3,FALSE)</f>
        <v>18.10.98 КМС</v>
      </c>
      <c r="I6" s="57"/>
      <c r="J6" s="58">
        <v>1</v>
      </c>
    </row>
    <row r="7" spans="1:10" ht="18">
      <c r="A7" s="104"/>
      <c r="B7" s="86"/>
      <c r="C7" s="86"/>
      <c r="D7" s="86"/>
      <c r="E7" s="86"/>
      <c r="F7" s="86"/>
      <c r="G7" s="86"/>
      <c r="H7" s="88"/>
      <c r="I7" s="57"/>
      <c r="J7" s="58"/>
    </row>
    <row r="8" spans="1:10" ht="18">
      <c r="A8" s="104"/>
      <c r="B8" s="100" t="str">
        <f>VLOOKUP(J6,'пр.взв'!B7:G64,4,FALSE)</f>
        <v>СКФО, республика Ингушетия, г. Назрань, Д</v>
      </c>
      <c r="C8" s="100"/>
      <c r="D8" s="100"/>
      <c r="E8" s="100"/>
      <c r="F8" s="100"/>
      <c r="G8" s="100"/>
      <c r="H8" s="88"/>
      <c r="I8" s="57"/>
      <c r="J8" s="58"/>
    </row>
    <row r="9" spans="1:10" ht="18.75" thickBot="1">
      <c r="A9" s="105"/>
      <c r="B9" s="101"/>
      <c r="C9" s="101"/>
      <c r="D9" s="101"/>
      <c r="E9" s="101"/>
      <c r="F9" s="101"/>
      <c r="G9" s="101"/>
      <c r="H9" s="102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7" t="s">
        <v>62</v>
      </c>
      <c r="B11" s="85" t="str">
        <f>VLOOKUP(J11,'пр.взв'!B2:G69,2,FALSE)</f>
        <v>ЯВРУМЯН Рудольф Александрович</v>
      </c>
      <c r="C11" s="85"/>
      <c r="D11" s="85"/>
      <c r="E11" s="85"/>
      <c r="F11" s="85"/>
      <c r="G11" s="85"/>
      <c r="H11" s="87" t="str">
        <f>VLOOKUP(J11,'пр.взв'!B2:G69,3,FALSE)</f>
        <v>11.05.97 КМС</v>
      </c>
      <c r="I11" s="57"/>
      <c r="J11" s="58">
        <v>22</v>
      </c>
    </row>
    <row r="12" spans="1:10" ht="18" customHeight="1">
      <c r="A12" s="98"/>
      <c r="B12" s="86"/>
      <c r="C12" s="86"/>
      <c r="D12" s="86"/>
      <c r="E12" s="86"/>
      <c r="F12" s="86"/>
      <c r="G12" s="86"/>
      <c r="H12" s="88"/>
      <c r="I12" s="57"/>
      <c r="J12" s="58"/>
    </row>
    <row r="13" spans="1:10" ht="18">
      <c r="A13" s="98"/>
      <c r="B13" s="100" t="str">
        <f>VLOOKUP(J11,'пр.взв'!B2:G69,4,FALSE)</f>
        <v>ЮФО, Краснодарский край, г. Армавир, Д</v>
      </c>
      <c r="C13" s="100"/>
      <c r="D13" s="100"/>
      <c r="E13" s="100"/>
      <c r="F13" s="100"/>
      <c r="G13" s="100"/>
      <c r="H13" s="88"/>
      <c r="I13" s="57"/>
      <c r="J13" s="58"/>
    </row>
    <row r="14" spans="1:10" ht="18.75" thickBot="1">
      <c r="A14" s="99"/>
      <c r="B14" s="101"/>
      <c r="C14" s="101"/>
      <c r="D14" s="101"/>
      <c r="E14" s="101"/>
      <c r="F14" s="101"/>
      <c r="G14" s="101"/>
      <c r="H14" s="102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9" t="s">
        <v>63</v>
      </c>
      <c r="B16" s="85" t="str">
        <f>VLOOKUP(J16,'пр.взв'!B1:G74,2,FALSE)</f>
        <v>КУРБАНГАЛЕЕВ Альмир Дамирович</v>
      </c>
      <c r="C16" s="85"/>
      <c r="D16" s="85"/>
      <c r="E16" s="85"/>
      <c r="F16" s="85"/>
      <c r="G16" s="85"/>
      <c r="H16" s="87" t="str">
        <f>VLOOKUP(J16,'пр.взв'!B1:G74,3,FALSE)</f>
        <v>06.08.97 кмс</v>
      </c>
      <c r="I16" s="57"/>
      <c r="J16" s="58">
        <v>32</v>
      </c>
    </row>
    <row r="17" spans="1:10" ht="18" customHeight="1">
      <c r="A17" s="110"/>
      <c r="B17" s="86"/>
      <c r="C17" s="86"/>
      <c r="D17" s="86"/>
      <c r="E17" s="86"/>
      <c r="F17" s="86"/>
      <c r="G17" s="86"/>
      <c r="H17" s="88"/>
      <c r="I17" s="57"/>
      <c r="J17" s="58"/>
    </row>
    <row r="18" spans="1:10" ht="18">
      <c r="A18" s="110"/>
      <c r="B18" s="100" t="str">
        <f>VLOOKUP(J16,'пр.взв'!B1:G74,4,FALSE)</f>
        <v>ПФО,Оренбургская,Соль-Елец МО</v>
      </c>
      <c r="C18" s="100"/>
      <c r="D18" s="100"/>
      <c r="E18" s="100"/>
      <c r="F18" s="100"/>
      <c r="G18" s="100"/>
      <c r="H18" s="88"/>
      <c r="I18" s="57"/>
      <c r="J18" s="58"/>
    </row>
    <row r="19" spans="1:10" ht="18.75" thickBot="1">
      <c r="A19" s="111"/>
      <c r="B19" s="101"/>
      <c r="C19" s="101"/>
      <c r="D19" s="101"/>
      <c r="E19" s="101"/>
      <c r="F19" s="101"/>
      <c r="G19" s="101"/>
      <c r="H19" s="102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9" t="s">
        <v>63</v>
      </c>
      <c r="B21" s="85" t="str">
        <f>VLOOKUP(J21,'пр.взв'!B2:G81,2,FALSE)</f>
        <v>АБДУЛЛАЕВ Давид Расулович</v>
      </c>
      <c r="C21" s="85"/>
      <c r="D21" s="85"/>
      <c r="E21" s="85"/>
      <c r="F21" s="85"/>
      <c r="G21" s="85"/>
      <c r="H21" s="87" t="str">
        <f>VLOOKUP(J21,'пр.взв'!B2:G81,3,FALSE)</f>
        <v>15.09.98 1р</v>
      </c>
      <c r="I21" s="57"/>
      <c r="J21" s="58">
        <v>30</v>
      </c>
    </row>
    <row r="22" spans="1:10" ht="18" customHeight="1">
      <c r="A22" s="110"/>
      <c r="B22" s="86"/>
      <c r="C22" s="86"/>
      <c r="D22" s="86"/>
      <c r="E22" s="86"/>
      <c r="F22" s="86"/>
      <c r="G22" s="86"/>
      <c r="H22" s="88"/>
      <c r="I22" s="57"/>
      <c r="J22" s="58"/>
    </row>
    <row r="23" spans="1:9" ht="18">
      <c r="A23" s="110"/>
      <c r="B23" s="100" t="str">
        <f>VLOOKUP(J21,'пр.взв'!B2:G81,4,FALSE)</f>
        <v>УрФО, ХМАО-Югра, МО</v>
      </c>
      <c r="C23" s="100"/>
      <c r="D23" s="100"/>
      <c r="E23" s="100"/>
      <c r="F23" s="100"/>
      <c r="G23" s="100"/>
      <c r="H23" s="88"/>
      <c r="I23" s="57"/>
    </row>
    <row r="24" spans="1:9" ht="18.75" thickBot="1">
      <c r="A24" s="111"/>
      <c r="B24" s="101"/>
      <c r="C24" s="101"/>
      <c r="D24" s="101"/>
      <c r="E24" s="101"/>
      <c r="F24" s="101"/>
      <c r="G24" s="101"/>
      <c r="H24" s="102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64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VLOOKUP(J28,'пр.взв'!B7:G96,6,FALSE)</f>
        <v>Чахкиев И.М.</v>
      </c>
      <c r="B28" s="107"/>
      <c r="C28" s="107"/>
      <c r="D28" s="107"/>
      <c r="E28" s="107"/>
      <c r="F28" s="107"/>
      <c r="G28" s="107"/>
      <c r="H28" s="87"/>
      <c r="J28">
        <v>1</v>
      </c>
    </row>
    <row r="29" spans="1:8" ht="13.5" thickBot="1">
      <c r="A29" s="108"/>
      <c r="B29" s="101"/>
      <c r="C29" s="101"/>
      <c r="D29" s="101"/>
      <c r="E29" s="101"/>
      <c r="F29" s="101"/>
      <c r="G29" s="101"/>
      <c r="H29" s="102"/>
    </row>
    <row r="32" spans="1:8" ht="18">
      <c r="A32" s="57" t="s">
        <v>65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6:G17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B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5" t="s">
        <v>23</v>
      </c>
      <c r="C1" s="155"/>
      <c r="D1" s="155"/>
      <c r="E1" s="155"/>
      <c r="F1" s="155"/>
      <c r="G1" s="155"/>
      <c r="H1" s="155"/>
      <c r="I1" s="155"/>
      <c r="K1" s="135" t="s">
        <v>23</v>
      </c>
      <c r="L1" s="135"/>
      <c r="M1" s="135"/>
      <c r="N1" s="135"/>
      <c r="O1" s="135"/>
      <c r="P1" s="135"/>
      <c r="Q1" s="135"/>
      <c r="R1" s="135"/>
    </row>
    <row r="2" spans="1:18" ht="15" customHeight="1" thickBot="1">
      <c r="A2" s="13"/>
      <c r="B2" s="15"/>
      <c r="C2" s="15" t="s">
        <v>274</v>
      </c>
      <c r="D2" s="15"/>
      <c r="E2" s="15"/>
      <c r="F2" s="35" t="str">
        <f>HYPERLINK('пр.взв'!D4)</f>
        <v>В.к.   50     кг.</v>
      </c>
      <c r="G2" s="15"/>
      <c r="H2" s="15"/>
      <c r="I2" s="15"/>
      <c r="K2" s="2"/>
      <c r="L2" s="2" t="s">
        <v>276</v>
      </c>
      <c r="M2" s="2"/>
      <c r="N2" s="2"/>
      <c r="O2" s="35" t="str">
        <f>HYPERLINK('пр.взв'!D4)</f>
        <v>В.к.   50     кг.</v>
      </c>
      <c r="P2" s="2"/>
      <c r="Q2" s="2"/>
      <c r="R2" s="2"/>
    </row>
    <row r="3" spans="1:18" ht="12.75">
      <c r="A3" s="145"/>
      <c r="B3" s="156" t="s">
        <v>5</v>
      </c>
      <c r="C3" s="149" t="s">
        <v>2</v>
      </c>
      <c r="D3" s="151" t="s">
        <v>24</v>
      </c>
      <c r="E3" s="149" t="s">
        <v>25</v>
      </c>
      <c r="F3" s="149" t="s">
        <v>26</v>
      </c>
      <c r="G3" s="151" t="s">
        <v>27</v>
      </c>
      <c r="H3" s="149" t="s">
        <v>28</v>
      </c>
      <c r="I3" s="153" t="s">
        <v>29</v>
      </c>
      <c r="K3" s="136" t="s">
        <v>5</v>
      </c>
      <c r="L3" s="138" t="s">
        <v>2</v>
      </c>
      <c r="M3" s="140" t="s">
        <v>24</v>
      </c>
      <c r="N3" s="138" t="s">
        <v>25</v>
      </c>
      <c r="O3" s="138" t="s">
        <v>26</v>
      </c>
      <c r="P3" s="140" t="s">
        <v>27</v>
      </c>
      <c r="Q3" s="138" t="s">
        <v>28</v>
      </c>
      <c r="R3" s="133" t="s">
        <v>29</v>
      </c>
    </row>
    <row r="4" spans="1:18" ht="13.5" thickBot="1">
      <c r="A4" s="145"/>
      <c r="B4" s="157"/>
      <c r="C4" s="150"/>
      <c r="D4" s="152"/>
      <c r="E4" s="150"/>
      <c r="F4" s="150"/>
      <c r="G4" s="152"/>
      <c r="H4" s="150"/>
      <c r="I4" s="154"/>
      <c r="K4" s="137"/>
      <c r="L4" s="139"/>
      <c r="M4" s="141"/>
      <c r="N4" s="139"/>
      <c r="O4" s="139"/>
      <c r="P4" s="141"/>
      <c r="Q4" s="139"/>
      <c r="R4" s="134"/>
    </row>
    <row r="5" spans="1:18" ht="12.75">
      <c r="A5" s="145"/>
      <c r="B5" s="125">
        <v>1</v>
      </c>
      <c r="C5" s="126" t="str">
        <f>VLOOKUP(B5,'пр.взв'!B7:E64,2,FALSE)</f>
        <v>БОГАТЫРЕВ Ахмед Курейшевич</v>
      </c>
      <c r="D5" s="144" t="str">
        <f>VLOOKUP(B5,'пр.взв'!B7:F64,3,FALSE)</f>
        <v>18.10.98 КМС</v>
      </c>
      <c r="E5" s="144" t="str">
        <f>VLOOKUP(B5,'пр.взв'!B5:G64,4,FALSE)</f>
        <v>СКФО, республика Ингушетия, г. Назрань, Д</v>
      </c>
      <c r="F5" s="128"/>
      <c r="G5" s="128"/>
      <c r="H5" s="129"/>
      <c r="I5" s="130"/>
      <c r="K5" s="125">
        <v>30</v>
      </c>
      <c r="L5" s="126" t="str">
        <f>VLOOKUP(K5,'пр.взв'!B7:E164,2,FALSE)</f>
        <v>АБДУЛЛАЕВ Давид Расулович</v>
      </c>
      <c r="M5" s="126" t="str">
        <f>VLOOKUP(L5,'пр.взв'!C7:F164,2,FALSE)</f>
        <v>15.09.98 1р</v>
      </c>
      <c r="N5" s="126" t="str">
        <f>VLOOKUP(M5,'пр.взв'!D7:G164,2,FALSE)</f>
        <v>УрФО, ХМАО-Югра, МО</v>
      </c>
      <c r="O5" s="128"/>
      <c r="P5" s="128"/>
      <c r="Q5" s="129"/>
      <c r="R5" s="130"/>
    </row>
    <row r="6" spans="1:18" ht="12.75">
      <c r="A6" s="145"/>
      <c r="B6" s="116"/>
      <c r="C6" s="120"/>
      <c r="D6" s="142"/>
      <c r="E6" s="142"/>
      <c r="F6" s="123"/>
      <c r="G6" s="123"/>
      <c r="H6" s="112"/>
      <c r="I6" s="114"/>
      <c r="K6" s="116"/>
      <c r="L6" s="120"/>
      <c r="M6" s="120"/>
      <c r="N6" s="120"/>
      <c r="O6" s="123"/>
      <c r="P6" s="123"/>
      <c r="Q6" s="112"/>
      <c r="R6" s="114"/>
    </row>
    <row r="7" spans="1:18" ht="12.75">
      <c r="A7" s="145"/>
      <c r="B7" s="116">
        <v>22</v>
      </c>
      <c r="C7" s="118" t="str">
        <f>VLOOKUP(B7,'пр.взв'!B7:G64,2,FALSE)</f>
        <v>ЯВРУМЯН Рудольф Александрович</v>
      </c>
      <c r="D7" s="142" t="str">
        <f>VLOOKUP(B7,'пр.взв'!B7:G64,3,FALSE)</f>
        <v>11.05.97 КМС</v>
      </c>
      <c r="E7" s="142" t="str">
        <f>VLOOKUP(B7,'пр.взв'!B7:G64,4,FALSE)</f>
        <v>ЮФО, Краснодарский край, г. Армавир, Д</v>
      </c>
      <c r="F7" s="123"/>
      <c r="G7" s="123"/>
      <c r="H7" s="112"/>
      <c r="I7" s="114"/>
      <c r="K7" s="116">
        <v>42</v>
      </c>
      <c r="L7" s="118" t="str">
        <f>VLOOKUP(K7,'пр.взв'!B7:E164,2,FALSE)</f>
        <v>ХАН Никита Алексеевич</v>
      </c>
      <c r="M7" s="118" t="str">
        <f>VLOOKUP(L7,'пр.взв'!C7:F164,2,FALSE)</f>
        <v>15.10.98 1р</v>
      </c>
      <c r="N7" s="118" t="str">
        <f>VLOOKUP(M7,'пр.взв'!D7:G164,2,FALSE)</f>
        <v>ЦФО,Тамбовская,Тамбов МО</v>
      </c>
      <c r="O7" s="123"/>
      <c r="P7" s="123"/>
      <c r="Q7" s="112"/>
      <c r="R7" s="114"/>
    </row>
    <row r="8" spans="1:18" ht="13.5" thickBot="1">
      <c r="A8" s="145"/>
      <c r="B8" s="117"/>
      <c r="C8" s="119"/>
      <c r="D8" s="143"/>
      <c r="E8" s="143"/>
      <c r="F8" s="124"/>
      <c r="G8" s="124"/>
      <c r="H8" s="113"/>
      <c r="I8" s="115"/>
      <c r="K8" s="117"/>
      <c r="L8" s="120"/>
      <c r="M8" s="120"/>
      <c r="N8" s="120"/>
      <c r="O8" s="124"/>
      <c r="P8" s="124"/>
      <c r="Q8" s="113"/>
      <c r="R8" s="115"/>
    </row>
    <row r="9" spans="1:18" ht="12.75">
      <c r="A9" s="145"/>
      <c r="B9" s="125">
        <v>22</v>
      </c>
      <c r="C9" s="126" t="str">
        <f>VLOOKUP(B9,'пр.взв'!B7:E856,2,FALSE)</f>
        <v>ЯВРУМЯН Рудольф Александрович</v>
      </c>
      <c r="D9" s="144" t="str">
        <f>VLOOKUP(B9,'пр.взв'!B7:F67,3,FALSE)</f>
        <v>11.05.97 КМС</v>
      </c>
      <c r="E9" s="144" t="str">
        <f>VLOOKUP(B9,'пр.взв'!B7:G67,4,FALSE)</f>
        <v>ЮФО, Краснодарский край, г. Армавир, Д</v>
      </c>
      <c r="F9" s="128" t="s">
        <v>74</v>
      </c>
      <c r="G9" s="128"/>
      <c r="H9" s="129"/>
      <c r="I9" s="130"/>
      <c r="K9" s="125">
        <v>32</v>
      </c>
      <c r="L9" s="126" t="str">
        <f>VLOOKUP(K9,'пр.взв'!B7:E164,2,FALSE)</f>
        <v>КУРБАНГАЛЕЕВ Альмир Дамирович</v>
      </c>
      <c r="M9" s="126" t="str">
        <f>VLOOKUP(L9,'пр.взв'!C7:F164,2,FALSE)</f>
        <v>06.08.97 кмс</v>
      </c>
      <c r="N9" s="126" t="str">
        <f>VLOOKUP(M9,'пр.взв'!D7:G164,2,FALSE)</f>
        <v>ПФО,Оренбургская,Соль-Елец МО</v>
      </c>
      <c r="O9" s="128" t="s">
        <v>74</v>
      </c>
      <c r="P9" s="128"/>
      <c r="Q9" s="129"/>
      <c r="R9" s="130"/>
    </row>
    <row r="10" spans="1:18" ht="12.75">
      <c r="A10" s="145"/>
      <c r="B10" s="116"/>
      <c r="C10" s="120"/>
      <c r="D10" s="142"/>
      <c r="E10" s="142"/>
      <c r="F10" s="123"/>
      <c r="G10" s="123"/>
      <c r="H10" s="112"/>
      <c r="I10" s="114"/>
      <c r="K10" s="116"/>
      <c r="L10" s="120"/>
      <c r="M10" s="120"/>
      <c r="N10" s="120"/>
      <c r="O10" s="123"/>
      <c r="P10" s="123"/>
      <c r="Q10" s="112"/>
      <c r="R10" s="114"/>
    </row>
    <row r="11" spans="1:18" ht="12.75">
      <c r="A11" s="145"/>
      <c r="B11" s="116"/>
      <c r="C11" s="131" t="e">
        <f>VLOOKUP(B11,'пр.взв'!B7:E64,2,FALSE)</f>
        <v>#N/A</v>
      </c>
      <c r="D11" s="146" t="e">
        <f>VLOOKUP(B11,'пр.взв'!B7:G68,3,FALSE)</f>
        <v>#N/A</v>
      </c>
      <c r="E11" s="146" t="e">
        <f>VLOOKUP(B11,'пр.взв'!B7:G68,4,FALSE)</f>
        <v>#N/A</v>
      </c>
      <c r="F11" s="123"/>
      <c r="G11" s="123"/>
      <c r="H11" s="112"/>
      <c r="I11" s="114"/>
      <c r="K11" s="116"/>
      <c r="L11" s="131" t="e">
        <f>VLOOKUP(K11,'пр.взв'!B7:E164,2,FALSE)</f>
        <v>#N/A</v>
      </c>
      <c r="M11" s="131" t="e">
        <f>VLOOKUP(L11,'пр.взв'!C7:F164,2,FALSE)</f>
        <v>#N/A</v>
      </c>
      <c r="N11" s="131" t="e">
        <f>VLOOKUP(M11,'пр.взв'!D7:G164,2,FALSE)</f>
        <v>#N/A</v>
      </c>
      <c r="O11" s="123"/>
      <c r="P11" s="123"/>
      <c r="Q11" s="112"/>
      <c r="R11" s="114"/>
    </row>
    <row r="12" spans="1:18" ht="13.5" thickBot="1">
      <c r="A12" s="145"/>
      <c r="B12" s="117"/>
      <c r="C12" s="148"/>
      <c r="D12" s="147"/>
      <c r="E12" s="147"/>
      <c r="F12" s="124"/>
      <c r="G12" s="124"/>
      <c r="H12" s="113"/>
      <c r="I12" s="115"/>
      <c r="K12" s="117"/>
      <c r="L12" s="132"/>
      <c r="M12" s="132"/>
      <c r="N12" s="132"/>
      <c r="O12" s="124"/>
      <c r="P12" s="124"/>
      <c r="Q12" s="113"/>
      <c r="R12" s="115"/>
    </row>
    <row r="13" spans="1:18" ht="12.75">
      <c r="A13" s="145"/>
      <c r="B13" s="125">
        <v>23</v>
      </c>
      <c r="C13" s="126" t="str">
        <f>VLOOKUP(B13,'пр.взв'!B7:E64,2,FALSE)</f>
        <v>ШИШКОВ Николай Николаевич </v>
      </c>
      <c r="D13" s="144" t="str">
        <f>VLOOKUP(B13,'пр.взв'!B5:F71,3,FALSE)</f>
        <v>10.09.98 1р</v>
      </c>
      <c r="E13" s="144" t="str">
        <f>VLOOKUP(B13,'пр.взв'!B3:G71,4,FALSE)</f>
        <v>Москва</v>
      </c>
      <c r="F13" s="128" t="s">
        <v>74</v>
      </c>
      <c r="G13" s="128"/>
      <c r="H13" s="129"/>
      <c r="I13" s="130"/>
      <c r="K13" s="125">
        <v>42</v>
      </c>
      <c r="L13" s="126" t="str">
        <f>VLOOKUP(K13,'пр.взв'!B7:E164,2,FALSE)</f>
        <v>ХАН Никита Алексеевич</v>
      </c>
      <c r="M13" s="126" t="str">
        <f>VLOOKUP(L13,'пр.взв'!C7:F164,2,FALSE)</f>
        <v>15.10.98 1р</v>
      </c>
      <c r="N13" s="126" t="str">
        <f>VLOOKUP(M13,'пр.взв'!D7:G164,2,FALSE)</f>
        <v>ЦФО,Тамбовская,Тамбов МО</v>
      </c>
      <c r="O13" s="128"/>
      <c r="P13" s="128"/>
      <c r="Q13" s="129"/>
      <c r="R13" s="130"/>
    </row>
    <row r="14" spans="1:18" ht="12.75">
      <c r="A14" s="145"/>
      <c r="B14" s="116"/>
      <c r="C14" s="120"/>
      <c r="D14" s="142"/>
      <c r="E14" s="142"/>
      <c r="F14" s="123"/>
      <c r="G14" s="123"/>
      <c r="H14" s="112"/>
      <c r="I14" s="114"/>
      <c r="K14" s="116"/>
      <c r="L14" s="120"/>
      <c r="M14" s="120"/>
      <c r="N14" s="120"/>
      <c r="O14" s="123"/>
      <c r="P14" s="123"/>
      <c r="Q14" s="112"/>
      <c r="R14" s="114"/>
    </row>
    <row r="15" spans="1:18" ht="12.75" customHeight="1">
      <c r="A15" s="145"/>
      <c r="B15" s="116"/>
      <c r="C15" s="131" t="e">
        <f>VLOOKUP(B15,'пр.взв'!B7:E64,2,FALSE)</f>
        <v>#N/A</v>
      </c>
      <c r="D15" s="146" t="e">
        <f>VLOOKUP(B15,'пр.взв'!B5:G72,3,FALSE)</f>
        <v>#N/A</v>
      </c>
      <c r="E15" s="146" t="e">
        <f>VLOOKUP(B15,'пр.взв'!B5:G72,4,FALSE)</f>
        <v>#N/A</v>
      </c>
      <c r="F15" s="123"/>
      <c r="G15" s="123"/>
      <c r="H15" s="112"/>
      <c r="I15" s="114"/>
      <c r="K15" s="116">
        <v>47</v>
      </c>
      <c r="L15" s="118" t="str">
        <f>VLOOKUP(K15,'пр.взв'!B9:E160,2,FALSE)</f>
        <v>АЛЕКСЕЕВ Никита Витальевич</v>
      </c>
      <c r="M15" s="118" t="str">
        <f>VLOOKUP(L15,'пр.взв'!C9:F160,2,FALSE)</f>
        <v>07.03.98 1р</v>
      </c>
      <c r="N15" s="118" t="str">
        <f>VLOOKUP(M15,'пр.взв'!D9:G160,2,FALSE)</f>
        <v>ПФО,Башкортостан,Стерлитамак,МО</v>
      </c>
      <c r="O15" s="123"/>
      <c r="P15" s="123"/>
      <c r="Q15" s="112"/>
      <c r="R15" s="114"/>
    </row>
    <row r="16" spans="1:18" ht="13.5" thickBot="1">
      <c r="A16" s="145"/>
      <c r="B16" s="117"/>
      <c r="C16" s="148"/>
      <c r="D16" s="147"/>
      <c r="E16" s="147"/>
      <c r="F16" s="124"/>
      <c r="G16" s="124"/>
      <c r="H16" s="113"/>
      <c r="I16" s="115"/>
      <c r="K16" s="117"/>
      <c r="L16" s="120"/>
      <c r="M16" s="120"/>
      <c r="N16" s="120"/>
      <c r="O16" s="124"/>
      <c r="P16" s="124"/>
      <c r="Q16" s="113"/>
      <c r="R16" s="115"/>
    </row>
    <row r="17" spans="1:18" ht="12.75" customHeight="1">
      <c r="A17" s="145"/>
      <c r="B17" s="125">
        <v>14</v>
      </c>
      <c r="C17" s="126" t="str">
        <f>VLOOKUP(B17,'пр.взв'!B7:E64,2,FALSE)</f>
        <v>АСКЕРОВ Иманмурза Исабекович</v>
      </c>
      <c r="D17" s="144" t="str">
        <f>VLOOKUP(B17,'пр.взв'!B7:F77,3,FALSE)</f>
        <v>12.11.97 1р</v>
      </c>
      <c r="E17" s="144" t="str">
        <f>VLOOKUP(B17,'пр.взв'!B7:G77,4,FALSE)</f>
        <v>УрФО, ХМАО-Югра, МО</v>
      </c>
      <c r="F17" s="128"/>
      <c r="G17" s="128"/>
      <c r="H17" s="129"/>
      <c r="I17" s="130"/>
      <c r="K17" s="125"/>
      <c r="L17" s="126" t="e">
        <f>VLOOKUP(K17,'пр.взв'!B11:E168,2,FALSE)</f>
        <v>#N/A</v>
      </c>
      <c r="M17" s="126" t="e">
        <f>VLOOKUP(L17,'пр.взв'!C11:F168,2,FALSE)</f>
        <v>#N/A</v>
      </c>
      <c r="N17" s="126" t="e">
        <f>VLOOKUP(M17,'пр.взв'!D11:G168,2,FALSE)</f>
        <v>#N/A</v>
      </c>
      <c r="O17" s="128"/>
      <c r="P17" s="128"/>
      <c r="Q17" s="129"/>
      <c r="R17" s="130"/>
    </row>
    <row r="18" spans="1:18" ht="12.75">
      <c r="A18" s="145"/>
      <c r="B18" s="116"/>
      <c r="C18" s="120"/>
      <c r="D18" s="142"/>
      <c r="E18" s="142"/>
      <c r="F18" s="123"/>
      <c r="G18" s="123"/>
      <c r="H18" s="112"/>
      <c r="I18" s="114"/>
      <c r="K18" s="116"/>
      <c r="L18" s="120"/>
      <c r="M18" s="120"/>
      <c r="N18" s="120"/>
      <c r="O18" s="123"/>
      <c r="P18" s="123"/>
      <c r="Q18" s="112"/>
      <c r="R18" s="114"/>
    </row>
    <row r="19" spans="1:18" ht="12.75" customHeight="1">
      <c r="A19" s="145"/>
      <c r="B19" s="116">
        <v>23</v>
      </c>
      <c r="C19" s="118" t="str">
        <f>VLOOKUP(B19,'пр.взв'!B7:E64,2,FALSE)</f>
        <v>ШИШКОВ Николай Николаевич </v>
      </c>
      <c r="D19" s="142" t="str">
        <f>VLOOKUP(B19,'пр.взв'!B7:G78,3,FALSE)</f>
        <v>10.09.98 1р</v>
      </c>
      <c r="E19" s="142" t="str">
        <f>VLOOKUP(B19,'пр.взв'!B7:G78,4,FALSE)</f>
        <v>Москва</v>
      </c>
      <c r="F19" s="123"/>
      <c r="G19" s="123"/>
      <c r="H19" s="112"/>
      <c r="I19" s="114"/>
      <c r="K19" s="116">
        <v>45</v>
      </c>
      <c r="L19" s="118" t="str">
        <f>VLOOKUP(K19,'пр.взв'!B13:E170,2,FALSE)</f>
        <v>МЕДВЕДЕВ Кирилл Станиславович</v>
      </c>
      <c r="M19" s="118" t="str">
        <f>VLOOKUP(L19,'пр.взв'!C13:F170,2,FALSE)</f>
        <v>16.12.98 1юн</v>
      </c>
      <c r="N19" s="118" t="str">
        <f>VLOOKUP(M19,'пр.взв'!D13:G170,2,FALSE)</f>
        <v>ПФО, Самарская обл., г. Сызрань</v>
      </c>
      <c r="O19" s="123"/>
      <c r="P19" s="123"/>
      <c r="Q19" s="112"/>
      <c r="R19" s="114"/>
    </row>
    <row r="20" spans="1:18" ht="13.5" thickBot="1">
      <c r="A20" s="145"/>
      <c r="B20" s="117"/>
      <c r="C20" s="119"/>
      <c r="D20" s="143"/>
      <c r="E20" s="143"/>
      <c r="F20" s="124"/>
      <c r="G20" s="124"/>
      <c r="H20" s="113"/>
      <c r="I20" s="115"/>
      <c r="K20" s="117"/>
      <c r="L20" s="120"/>
      <c r="M20" s="120"/>
      <c r="N20" s="120"/>
      <c r="O20" s="124"/>
      <c r="P20" s="124"/>
      <c r="Q20" s="113"/>
      <c r="R20" s="115"/>
    </row>
    <row r="21" spans="1:18" ht="12.75" customHeight="1">
      <c r="A21" s="145"/>
      <c r="B21" s="125"/>
      <c r="C21" s="126" t="e">
        <f>VLOOKUP(B21,'пр.взв'!B7:E64,2,FALSE)</f>
        <v>#N/A</v>
      </c>
      <c r="D21" s="144" t="e">
        <f>VLOOKUP(B21,'пр.взв'!B3:F81,3,FALSE)</f>
        <v>#N/A</v>
      </c>
      <c r="E21" s="144" t="e">
        <f>VLOOKUP(B21,'пр.взв'!B2:G81,4,FALSE)</f>
        <v>#N/A</v>
      </c>
      <c r="F21" s="128"/>
      <c r="G21" s="128"/>
      <c r="H21" s="129"/>
      <c r="I21" s="130"/>
      <c r="K21" s="125">
        <v>46</v>
      </c>
      <c r="L21" s="126" t="str">
        <f>VLOOKUP(K21,'пр.взв'!B15:E172,2,FALSE)</f>
        <v>МАШАРОВ Сергей Владимирович</v>
      </c>
      <c r="M21" s="126" t="str">
        <f>VLOOKUP(L21,'пр.взв'!C15:F172,2,FALSE)</f>
        <v>05.03.97 1р</v>
      </c>
      <c r="N21" s="126" t="str">
        <f>VLOOKUP(M21,'пр.взв'!D15:G172,2,FALSE)</f>
        <v>СФО,Новосибирская,Куйбышев</v>
      </c>
      <c r="O21" s="128"/>
      <c r="P21" s="128"/>
      <c r="Q21" s="129"/>
      <c r="R21" s="130"/>
    </row>
    <row r="22" spans="1:18" ht="12.75">
      <c r="A22" s="145"/>
      <c r="B22" s="116"/>
      <c r="C22" s="120"/>
      <c r="D22" s="142"/>
      <c r="E22" s="142"/>
      <c r="F22" s="123"/>
      <c r="G22" s="123"/>
      <c r="H22" s="112"/>
      <c r="I22" s="114"/>
      <c r="K22" s="116"/>
      <c r="L22" s="120"/>
      <c r="M22" s="120"/>
      <c r="N22" s="120"/>
      <c r="O22" s="123"/>
      <c r="P22" s="123"/>
      <c r="Q22" s="112"/>
      <c r="R22" s="114"/>
    </row>
    <row r="23" spans="1:18" ht="12.75" customHeight="1">
      <c r="A23" s="145"/>
      <c r="B23" s="116">
        <v>16</v>
      </c>
      <c r="C23" s="118" t="str">
        <f>VLOOKUP(B23,'пр.взв'!B7:E64,2,FALSE)</f>
        <v>КУРБАНГАЛЕЕВ Амир Дамирович</v>
      </c>
      <c r="D23" s="142" t="str">
        <f>VLOOKUP(B23,'пр.взв'!B3:G82,3,FALSE)</f>
        <v>06.08.97 кмс</v>
      </c>
      <c r="E23" s="142" t="str">
        <f>VLOOKUP(B23,'пр.взв'!B2:G82,4,FALSE)</f>
        <v>ПФО,Оренбургская,Соль-Елец МО</v>
      </c>
      <c r="F23" s="123"/>
      <c r="G23" s="123"/>
      <c r="H23" s="112"/>
      <c r="I23" s="114"/>
      <c r="K23" s="116">
        <v>47</v>
      </c>
      <c r="L23" s="120" t="str">
        <f>VLOOKUP(K23,'пр.взв'!B17:E174,2,FALSE)</f>
        <v>АЛЕКСЕЕВ Никита Витальевич</v>
      </c>
      <c r="M23" s="118" t="str">
        <f>VLOOKUP(L23,'пр.взв'!C17:F174,2,FALSE)</f>
        <v>07.03.98 1р</v>
      </c>
      <c r="N23" s="118" t="str">
        <f>VLOOKUP(M23,'пр.взв'!D17:G174,2,FALSE)</f>
        <v>ПФО,Башкортостан,Стерлитамак,МО</v>
      </c>
      <c r="O23" s="123"/>
      <c r="P23" s="123"/>
      <c r="Q23" s="112"/>
      <c r="R23" s="114"/>
    </row>
    <row r="24" spans="1:18" ht="13.5" thickBot="1">
      <c r="A24" s="145"/>
      <c r="B24" s="117"/>
      <c r="C24" s="119"/>
      <c r="D24" s="143"/>
      <c r="E24" s="143"/>
      <c r="F24" s="124"/>
      <c r="G24" s="124"/>
      <c r="H24" s="113"/>
      <c r="I24" s="115"/>
      <c r="K24" s="117"/>
      <c r="L24" s="119"/>
      <c r="M24" s="120"/>
      <c r="N24" s="120"/>
      <c r="O24" s="124"/>
      <c r="P24" s="124"/>
      <c r="Q24" s="113"/>
      <c r="R24" s="115"/>
    </row>
    <row r="25" spans="1:18" ht="12.75" customHeight="1">
      <c r="A25" s="145"/>
      <c r="B25" s="125">
        <v>14</v>
      </c>
      <c r="C25" s="126" t="str">
        <f>VLOOKUP(B25,'пр.взв'!B7:E64,2,FALSE)</f>
        <v>АСКЕРОВ Иманмурза Исабекович</v>
      </c>
      <c r="D25" s="144" t="str">
        <f>VLOOKUP(B25,'пр.взв'!B7:F85,3,FALSE)</f>
        <v>12.11.97 1р</v>
      </c>
      <c r="E25" s="144" t="str">
        <f>VLOOKUP(B25,'пр.взв'!B2:G85,4,FALSE)</f>
        <v>УрФО, ХМАО-Югра, МО</v>
      </c>
      <c r="F25" s="128"/>
      <c r="G25" s="128"/>
      <c r="H25" s="129"/>
      <c r="I25" s="130"/>
      <c r="K25" s="125">
        <v>42</v>
      </c>
      <c r="L25" s="126" t="str">
        <f>VLOOKUP(K25,'пр.взв'!B19:E176,2,FALSE)</f>
        <v>ХАН Никита Алексеевич</v>
      </c>
      <c r="M25" s="126" t="str">
        <f>VLOOKUP(L25,'пр.взв'!C19:F176,2,FALSE)</f>
        <v>15.10.98 1р</v>
      </c>
      <c r="N25" s="126" t="str">
        <f>VLOOKUP(M25,'пр.взв'!D19:G176,2,FALSE)</f>
        <v>ЦФО,Тамбовская,Тамбов МО</v>
      </c>
      <c r="O25" s="128" t="s">
        <v>74</v>
      </c>
      <c r="P25" s="128"/>
      <c r="Q25" s="129"/>
      <c r="R25" s="130"/>
    </row>
    <row r="26" spans="1:18" ht="12.75">
      <c r="A26" s="145"/>
      <c r="B26" s="116"/>
      <c r="C26" s="120"/>
      <c r="D26" s="142"/>
      <c r="E26" s="142"/>
      <c r="F26" s="123"/>
      <c r="G26" s="123"/>
      <c r="H26" s="112"/>
      <c r="I26" s="114"/>
      <c r="K26" s="116"/>
      <c r="L26" s="120"/>
      <c r="M26" s="120"/>
      <c r="N26" s="120"/>
      <c r="O26" s="123"/>
      <c r="P26" s="123"/>
      <c r="Q26" s="112"/>
      <c r="R26" s="114"/>
    </row>
    <row r="27" spans="1:18" ht="12.75" customHeight="1">
      <c r="A27" s="145"/>
      <c r="B27" s="116">
        <v>17</v>
      </c>
      <c r="C27" s="118" t="str">
        <f>VLOOKUP(B27,'пр.взв'!B7:E64,2,FALSE)</f>
        <v>ЩЕЧЕЛОВ Анатолий Тимофеевич</v>
      </c>
      <c r="D27" s="142" t="str">
        <f>VLOOKUP(B27,'пр.взв'!B7:G86,3,FALSE)</f>
        <v>05.06.98 1р</v>
      </c>
      <c r="E27" s="142" t="str">
        <f>VLOOKUP(B27,'пр.взв'!B2:G86,4,FALSE)</f>
        <v>Санкт-Петербург, МО</v>
      </c>
      <c r="F27" s="123"/>
      <c r="G27" s="123"/>
      <c r="H27" s="112"/>
      <c r="I27" s="114"/>
      <c r="K27" s="116"/>
      <c r="L27" s="131" t="e">
        <f>VLOOKUP(K27,'пр.взв'!B21:E178,2,FALSE)</f>
        <v>#N/A</v>
      </c>
      <c r="M27" s="131" t="e">
        <f>VLOOKUP(L27,'пр.взв'!C21:F178,2,FALSE)</f>
        <v>#N/A</v>
      </c>
      <c r="N27" s="131" t="e">
        <f>VLOOKUP(M27,'пр.взв'!D21:G178,2,FALSE)</f>
        <v>#N/A</v>
      </c>
      <c r="O27" s="123"/>
      <c r="P27" s="123"/>
      <c r="Q27" s="112"/>
      <c r="R27" s="114"/>
    </row>
    <row r="28" spans="1:18" ht="13.5" thickBot="1">
      <c r="A28" s="145"/>
      <c r="B28" s="117"/>
      <c r="C28" s="119"/>
      <c r="D28" s="143"/>
      <c r="E28" s="143"/>
      <c r="F28" s="124"/>
      <c r="G28" s="124"/>
      <c r="H28" s="113"/>
      <c r="I28" s="115"/>
      <c r="K28" s="117"/>
      <c r="L28" s="132"/>
      <c r="M28" s="132"/>
      <c r="N28" s="132"/>
      <c r="O28" s="124"/>
      <c r="P28" s="124"/>
      <c r="Q28" s="113"/>
      <c r="R28" s="115"/>
    </row>
    <row r="29" spans="1:18" ht="12.75" customHeight="1">
      <c r="A29" s="145"/>
      <c r="B29" s="125">
        <v>18</v>
      </c>
      <c r="C29" s="126" t="str">
        <f>VLOOKUP(B29,'пр.взв'!B7:E64,2,FALSE)</f>
        <v>БУХТИН Владислав Кириллович</v>
      </c>
      <c r="D29" s="144" t="str">
        <f>VLOOKUP(B29,'пр.взв'!B3:F89,3,FALSE)</f>
        <v>18.02.98 1р</v>
      </c>
      <c r="E29" s="144" t="str">
        <f>VLOOKUP(B29,'пр.взв'!B2:G89,4,FALSE)</f>
        <v>ПФО,Саратовская, Балашов ПР</v>
      </c>
      <c r="F29" s="128"/>
      <c r="G29" s="128"/>
      <c r="H29" s="129"/>
      <c r="I29" s="130"/>
      <c r="K29" s="125">
        <v>42</v>
      </c>
      <c r="L29" s="126" t="str">
        <f>VLOOKUP(K29,'пр.взв'!B23:E180,2,FALSE)</f>
        <v>ХАН Никита Алексеевич</v>
      </c>
      <c r="M29" s="126" t="str">
        <f>VLOOKUP(L29,'пр.взв'!C23:F180,2,FALSE)</f>
        <v>15.10.98 1р</v>
      </c>
      <c r="N29" s="126" t="str">
        <f>VLOOKUP(M29,'пр.взв'!D23:G180,2,FALSE)</f>
        <v>ЦФО,Тамбовская,Тамбов МО</v>
      </c>
      <c r="O29" s="128"/>
      <c r="P29" s="128"/>
      <c r="Q29" s="129"/>
      <c r="R29" s="130"/>
    </row>
    <row r="30" spans="1:18" ht="12.75">
      <c r="A30" s="145"/>
      <c r="B30" s="116"/>
      <c r="C30" s="120"/>
      <c r="D30" s="142"/>
      <c r="E30" s="142"/>
      <c r="F30" s="123"/>
      <c r="G30" s="123"/>
      <c r="H30" s="112"/>
      <c r="I30" s="114"/>
      <c r="K30" s="116"/>
      <c r="L30" s="120"/>
      <c r="M30" s="120"/>
      <c r="N30" s="120"/>
      <c r="O30" s="123"/>
      <c r="P30" s="123"/>
      <c r="Q30" s="112"/>
      <c r="R30" s="114"/>
    </row>
    <row r="31" spans="1:18" ht="12.75" customHeight="1">
      <c r="A31" s="145"/>
      <c r="B31" s="116">
        <v>22</v>
      </c>
      <c r="C31" s="118" t="str">
        <f>VLOOKUP(B31,'пр.взв'!B7:E64,2,FALSE)</f>
        <v>ЯВРУМЯН Рудольф Александрович</v>
      </c>
      <c r="D31" s="142" t="str">
        <f>VLOOKUP(B31,'пр.взв'!B3:G90,3,FALSE)</f>
        <v>11.05.97 КМС</v>
      </c>
      <c r="E31" s="142" t="str">
        <f>VLOOKUP(B31,'пр.взв'!B3:G90,4,FALSE)</f>
        <v>ЮФО, Краснодарский край, г. Армавир, Д</v>
      </c>
      <c r="F31" s="123"/>
      <c r="G31" s="123"/>
      <c r="H31" s="112"/>
      <c r="I31" s="114"/>
      <c r="K31" s="116">
        <v>46</v>
      </c>
      <c r="L31" s="118" t="str">
        <f>VLOOKUP(K31,'пр.взв'!B25:E182,2,FALSE)</f>
        <v>МАШАРОВ Сергей Владимирович</v>
      </c>
      <c r="M31" s="118" t="str">
        <f>VLOOKUP(L31,'пр.взв'!C25:F182,2,FALSE)</f>
        <v>05.03.97 1р</v>
      </c>
      <c r="N31" s="118" t="str">
        <f>VLOOKUP(M31,'пр.взв'!D25:G182,2,FALSE)</f>
        <v>СФО,Новосибирская,Куйбышев</v>
      </c>
      <c r="O31" s="123"/>
      <c r="P31" s="123"/>
      <c r="Q31" s="112"/>
      <c r="R31" s="114"/>
    </row>
    <row r="32" spans="1:18" ht="13.5" thickBot="1">
      <c r="A32" s="145"/>
      <c r="B32" s="117"/>
      <c r="C32" s="119"/>
      <c r="D32" s="143"/>
      <c r="E32" s="143"/>
      <c r="F32" s="124"/>
      <c r="G32" s="124"/>
      <c r="H32" s="113"/>
      <c r="I32" s="115"/>
      <c r="K32" s="117"/>
      <c r="L32" s="120"/>
      <c r="M32" s="120"/>
      <c r="N32" s="120"/>
      <c r="O32" s="124"/>
      <c r="P32" s="124"/>
      <c r="Q32" s="113"/>
      <c r="R32" s="115"/>
    </row>
    <row r="33" spans="1:18" ht="12.75" customHeight="1">
      <c r="A33" s="145"/>
      <c r="B33" s="125">
        <v>20</v>
      </c>
      <c r="C33" s="126" t="str">
        <f>VLOOKUP(B33,'пр.взв'!B7:E64,2,FALSE)</f>
        <v>СЕДИНКИН Данил Алексеевич</v>
      </c>
      <c r="D33" s="144" t="str">
        <f>VLOOKUP(B33,'пр.взв'!B5:F93,3,FALSE)</f>
        <v>24.11.98 3р</v>
      </c>
      <c r="E33" s="144" t="str">
        <f>VLOOKUP(B33,'пр.взв'!B3:G93,4,FALSE)</f>
        <v>УрФО, Курганская обл., г. Курган, МО</v>
      </c>
      <c r="F33" s="128"/>
      <c r="G33" s="128"/>
      <c r="H33" s="129"/>
      <c r="I33" s="130"/>
      <c r="K33" s="125">
        <v>44</v>
      </c>
      <c r="L33" s="126" t="str">
        <f>VLOOKUP(K33,'пр.взв'!B27:E184,2,FALSE)</f>
        <v>КУИЗ Бислан Кимович</v>
      </c>
      <c r="M33" s="126" t="str">
        <f>VLOOKUP(L33,'пр.взв'!C27:F184,2,FALSE)</f>
        <v>03.11.97 1р</v>
      </c>
      <c r="N33" s="126" t="str">
        <f>VLOOKUP(M33,'пр.взв'!D27:G184,2,FALSE)</f>
        <v>ЮФО,Адыгея</v>
      </c>
      <c r="O33" s="128"/>
      <c r="P33" s="128"/>
      <c r="Q33" s="129"/>
      <c r="R33" s="130"/>
    </row>
    <row r="34" spans="1:18" ht="12.75">
      <c r="A34" s="145"/>
      <c r="B34" s="116"/>
      <c r="C34" s="120"/>
      <c r="D34" s="142"/>
      <c r="E34" s="142"/>
      <c r="F34" s="123"/>
      <c r="G34" s="123"/>
      <c r="H34" s="112"/>
      <c r="I34" s="114"/>
      <c r="K34" s="116"/>
      <c r="L34" s="120"/>
      <c r="M34" s="120"/>
      <c r="N34" s="120"/>
      <c r="O34" s="123"/>
      <c r="P34" s="123"/>
      <c r="Q34" s="112"/>
      <c r="R34" s="114"/>
    </row>
    <row r="35" spans="1:18" ht="12.75" customHeight="1">
      <c r="A35" s="145"/>
      <c r="B35" s="116">
        <v>23</v>
      </c>
      <c r="C35" s="118" t="str">
        <f>VLOOKUP(B35,'пр.взв'!B7:E64,2,FALSE)</f>
        <v>ШИШКОВ Николай Николаевич </v>
      </c>
      <c r="D35" s="142" t="str">
        <f>VLOOKUP(B35,'пр.взв'!B5:G94,3,FALSE)</f>
        <v>10.09.98 1р</v>
      </c>
      <c r="E35" s="142" t="str">
        <f>VLOOKUP(B35,'пр.взв'!B3:G94,4,FALSE)</f>
        <v>Москва</v>
      </c>
      <c r="F35" s="123"/>
      <c r="G35" s="123"/>
      <c r="H35" s="112"/>
      <c r="I35" s="114"/>
      <c r="K35" s="116">
        <v>47</v>
      </c>
      <c r="L35" s="118" t="str">
        <f>VLOOKUP(K35,'пр.взв'!B29:E186,2,FALSE)</f>
        <v>АЛЕКСЕЕВ Никита Витальевич</v>
      </c>
      <c r="M35" s="118" t="str">
        <f>VLOOKUP(L35,'пр.взв'!C29:F186,2,FALSE)</f>
        <v>07.03.98 1р</v>
      </c>
      <c r="N35" s="118" t="str">
        <f>VLOOKUP(M35,'пр.взв'!D29:G186,2,FALSE)</f>
        <v>ПФО,Башкортостан,Стерлитамак,МО</v>
      </c>
      <c r="O35" s="123"/>
      <c r="P35" s="123"/>
      <c r="Q35" s="112"/>
      <c r="R35" s="114"/>
    </row>
    <row r="36" spans="1:18" ht="13.5" thickBot="1">
      <c r="A36" s="145"/>
      <c r="B36" s="117"/>
      <c r="C36" s="119"/>
      <c r="D36" s="143"/>
      <c r="E36" s="143"/>
      <c r="F36" s="124"/>
      <c r="G36" s="124"/>
      <c r="H36" s="113"/>
      <c r="I36" s="115"/>
      <c r="K36" s="117"/>
      <c r="L36" s="120"/>
      <c r="M36" s="120"/>
      <c r="N36" s="120"/>
      <c r="O36" s="124"/>
      <c r="P36" s="124"/>
      <c r="Q36" s="113"/>
      <c r="R36" s="115"/>
    </row>
    <row r="37" spans="1:18" ht="12.75" customHeight="1">
      <c r="A37" s="145"/>
      <c r="B37" s="125"/>
      <c r="C37" s="126" t="e">
        <f>VLOOKUP(B37,'пр.взв'!B7:E64,2,FALSE)</f>
        <v>#N/A</v>
      </c>
      <c r="D37" s="144" t="e">
        <f>VLOOKUP(B37,'пр.взв'!B3:F97,3,FALSE)</f>
        <v>#N/A</v>
      </c>
      <c r="E37" s="144" t="e">
        <f>VLOOKUP(B37,'пр.взв'!B7:G97,4,FALSE)</f>
        <v>#N/A</v>
      </c>
      <c r="F37" s="128"/>
      <c r="G37" s="128"/>
      <c r="H37" s="129"/>
      <c r="I37" s="130"/>
      <c r="K37" s="125">
        <v>45</v>
      </c>
      <c r="L37" s="126" t="str">
        <f>VLOOKUP(K37,'пр.взв'!B31:E188,2,FALSE)</f>
        <v>МЕДВЕДЕВ Кирилл Станиславович</v>
      </c>
      <c r="M37" s="126" t="str">
        <f>VLOOKUP(K37,'пр.взв'!B29:G96,3,FALSE)</f>
        <v>16.12.98 1юн</v>
      </c>
      <c r="N37" s="126" t="str">
        <f>VLOOKUP(K37,'пр.взв'!B29:G96,4,FALSE)</f>
        <v>ПФО, Самарская обл., г. Сызрань</v>
      </c>
      <c r="O37" s="128" t="s">
        <v>74</v>
      </c>
      <c r="P37" s="128"/>
      <c r="Q37" s="129"/>
      <c r="R37" s="130"/>
    </row>
    <row r="38" spans="1:18" ht="12.75">
      <c r="A38" s="145"/>
      <c r="B38" s="116"/>
      <c r="C38" s="120"/>
      <c r="D38" s="142"/>
      <c r="E38" s="142"/>
      <c r="F38" s="123"/>
      <c r="G38" s="123"/>
      <c r="H38" s="112"/>
      <c r="I38" s="114"/>
      <c r="K38" s="116"/>
      <c r="L38" s="120"/>
      <c r="M38" s="120"/>
      <c r="N38" s="120"/>
      <c r="O38" s="123"/>
      <c r="P38" s="123"/>
      <c r="Q38" s="112"/>
      <c r="R38" s="114"/>
    </row>
    <row r="39" spans="1:18" ht="12.75" customHeight="1">
      <c r="A39" s="145"/>
      <c r="B39" s="116">
        <v>19</v>
      </c>
      <c r="C39" s="118" t="str">
        <f>VLOOKUP(B39,'пр.взв'!B7:E64,2,FALSE)</f>
        <v>АКУЛЬШИН Александр Сергеевич</v>
      </c>
      <c r="D39" s="142" t="str">
        <f>VLOOKUP(B39,'пр.взв'!B3:G98,3,FALSE)</f>
        <v>12.03.98 2юн</v>
      </c>
      <c r="E39" s="142" t="str">
        <f>VLOOKUP(B39,'пр.взв'!B3:G98,4,FALSE)</f>
        <v>УрФО, г. Челябинск, МО</v>
      </c>
      <c r="F39" s="123"/>
      <c r="G39" s="123"/>
      <c r="H39" s="112"/>
      <c r="I39" s="114"/>
      <c r="K39" s="116"/>
      <c r="L39" s="131" t="e">
        <f>VLOOKUP(K39,'пр.взв'!B33:E190,2,FALSE)</f>
        <v>#N/A</v>
      </c>
      <c r="M39" s="131" t="e">
        <f>VLOOKUP(K39,'пр.взв'!B31:G98,3,FALSE)</f>
        <v>#N/A</v>
      </c>
      <c r="N39" s="131" t="e">
        <f>VLOOKUP(K39,'пр.взв'!B31:G98,4,FALSE)</f>
        <v>#N/A</v>
      </c>
      <c r="O39" s="123"/>
      <c r="P39" s="123"/>
      <c r="Q39" s="112"/>
      <c r="R39" s="114"/>
    </row>
    <row r="40" spans="1:18" ht="13.5" thickBot="1">
      <c r="A40" s="145"/>
      <c r="B40" s="117"/>
      <c r="C40" s="119"/>
      <c r="D40" s="143"/>
      <c r="E40" s="143"/>
      <c r="F40" s="124"/>
      <c r="G40" s="124"/>
      <c r="H40" s="113"/>
      <c r="I40" s="115"/>
      <c r="K40" s="117"/>
      <c r="L40" s="132"/>
      <c r="M40" s="132"/>
      <c r="N40" s="132"/>
      <c r="O40" s="124"/>
      <c r="P40" s="124"/>
      <c r="Q40" s="113"/>
      <c r="R40" s="115"/>
    </row>
    <row r="41" spans="1:18" ht="12.75" customHeight="1">
      <c r="A41" s="145"/>
      <c r="B41" s="125">
        <v>18</v>
      </c>
      <c r="C41" s="126" t="str">
        <f>VLOOKUP(B41,'пр.взв'!B7:E64,2,FALSE)</f>
        <v>БУХТИН Владислав Кириллович</v>
      </c>
      <c r="D41" s="144" t="str">
        <f>VLOOKUP(B41,'пр.взв'!B3:F101,3,FALSE)</f>
        <v>18.02.98 1р</v>
      </c>
      <c r="E41" s="144" t="str">
        <f>VLOOKUP(B41,'пр.взв'!B4:G101,4,FALSE)</f>
        <v>ПФО,Саратовская, Балашов ПР</v>
      </c>
      <c r="F41" s="128"/>
      <c r="G41" s="128"/>
      <c r="H41" s="129"/>
      <c r="I41" s="130"/>
      <c r="K41" s="125">
        <v>42</v>
      </c>
      <c r="L41" s="126" t="str">
        <f>VLOOKUP(K41,'пр.взв'!B35:E92,2,FALSE)</f>
        <v>ХАН Никита Алексеевич</v>
      </c>
      <c r="M41" s="126" t="str">
        <f>VLOOKUP(K41,'пр.взв'!B33:G100,3,FALSE)</f>
        <v>15.10.98 1р</v>
      </c>
      <c r="N41" s="126" t="str">
        <f>VLOOKUP(K41,'пр.взв'!B33:G100,4,FALSE)</f>
        <v>ЦФО,Тамбовская,Тамбов МО</v>
      </c>
      <c r="O41" s="128"/>
      <c r="P41" s="128"/>
      <c r="Q41" s="129"/>
      <c r="R41" s="130"/>
    </row>
    <row r="42" spans="1:18" ht="12.75">
      <c r="A42" s="145"/>
      <c r="B42" s="116"/>
      <c r="C42" s="120"/>
      <c r="D42" s="142"/>
      <c r="E42" s="142"/>
      <c r="F42" s="123"/>
      <c r="G42" s="123"/>
      <c r="H42" s="112"/>
      <c r="I42" s="114"/>
      <c r="K42" s="116"/>
      <c r="L42" s="120"/>
      <c r="M42" s="120"/>
      <c r="N42" s="120"/>
      <c r="O42" s="123"/>
      <c r="P42" s="123"/>
      <c r="Q42" s="112"/>
      <c r="R42" s="114"/>
    </row>
    <row r="43" spans="1:18" ht="12.75" customHeight="1">
      <c r="A43" s="145"/>
      <c r="B43" s="116">
        <v>20</v>
      </c>
      <c r="C43" s="118" t="str">
        <f>VLOOKUP(B43,'пр.взв'!B7:E64,2,FALSE)</f>
        <v>СЕДИНКИН Данил Алексеевич</v>
      </c>
      <c r="D43" s="142" t="str">
        <f>VLOOKUP(B43,'пр.взв'!B3:G102,3,FALSE)</f>
        <v>24.11.98 3р</v>
      </c>
      <c r="E43" s="142" t="str">
        <f>VLOOKUP(B43,'пр.взв'!B4:G102,4,FALSE)</f>
        <v>УрФО, Курганская обл., г. Курган, МО</v>
      </c>
      <c r="F43" s="123"/>
      <c r="G43" s="123"/>
      <c r="H43" s="112"/>
      <c r="I43" s="114"/>
      <c r="K43" s="116">
        <v>44</v>
      </c>
      <c r="L43" s="118" t="str">
        <f>VLOOKUP(K43,'пр.взв'!B37:E94,2,FALSE)</f>
        <v>КУИЗ Бислан Кимович</v>
      </c>
      <c r="M43" s="118" t="str">
        <f>VLOOKUP(K43,'пр.взв'!B35:G102,3,FALSE)</f>
        <v>03.11.97 1р</v>
      </c>
      <c r="N43" s="118" t="str">
        <f>VLOOKUP(K43,'пр.взв'!B35:G102,4,FALSE)</f>
        <v>ЮФО,Адыгея</v>
      </c>
      <c r="O43" s="123"/>
      <c r="P43" s="123"/>
      <c r="Q43" s="112"/>
      <c r="R43" s="114"/>
    </row>
    <row r="44" spans="1:18" ht="13.5" thickBot="1">
      <c r="A44" s="145"/>
      <c r="B44" s="117"/>
      <c r="C44" s="119"/>
      <c r="D44" s="143"/>
      <c r="E44" s="143"/>
      <c r="F44" s="124"/>
      <c r="G44" s="124"/>
      <c r="H44" s="113"/>
      <c r="I44" s="115"/>
      <c r="K44" s="117"/>
      <c r="L44" s="120"/>
      <c r="M44" s="120"/>
      <c r="N44" s="120"/>
      <c r="O44" s="124"/>
      <c r="P44" s="124"/>
      <c r="Q44" s="113"/>
      <c r="R44" s="115"/>
    </row>
    <row r="45" spans="1:18" ht="12.75" customHeight="1">
      <c r="A45" s="145"/>
      <c r="B45" s="125">
        <v>21</v>
      </c>
      <c r="C45" s="126" t="str">
        <f>VLOOKUP(B45,'пр.взв'!B7:E64,2,FALSE)</f>
        <v>СУЛЕЙМАНОВ Фуад Палад-оглы</v>
      </c>
      <c r="D45" s="144" t="str">
        <f>VLOOKUP(B45,'пр.взв'!B7:F105,3,FALSE)</f>
        <v>04.06.97 1р</v>
      </c>
      <c r="E45" s="144" t="str">
        <f>VLOOKUP(B45,'пр.взв'!B4:G105,4,FALSE)</f>
        <v>СФО,Томская,МО</v>
      </c>
      <c r="F45" s="128"/>
      <c r="G45" s="128"/>
      <c r="H45" s="129"/>
      <c r="I45" s="130"/>
      <c r="K45" s="125">
        <v>45</v>
      </c>
      <c r="L45" s="126" t="str">
        <f>VLOOKUP(K45,'пр.взв'!B39:E96,2,FALSE)</f>
        <v>МЕДВЕДЕВ Кирилл Станиславович</v>
      </c>
      <c r="M45" s="126" t="str">
        <f>VLOOKUP(K45,'пр.взв'!B37:G104,3,FALSE)</f>
        <v>16.12.98 1юн</v>
      </c>
      <c r="N45" s="126" t="str">
        <f>VLOOKUP(K45,'пр.взв'!B37:G104,4,FALSE)</f>
        <v>ПФО, Самарская обл., г. Сызрань</v>
      </c>
      <c r="O45" s="128"/>
      <c r="P45" s="128"/>
      <c r="Q45" s="129"/>
      <c r="R45" s="130"/>
    </row>
    <row r="46" spans="1:18" ht="12.75">
      <c r="A46" s="145"/>
      <c r="B46" s="116"/>
      <c r="C46" s="120"/>
      <c r="D46" s="142"/>
      <c r="E46" s="142"/>
      <c r="F46" s="123"/>
      <c r="G46" s="123"/>
      <c r="H46" s="112"/>
      <c r="I46" s="114"/>
      <c r="K46" s="116"/>
      <c r="L46" s="120"/>
      <c r="M46" s="120"/>
      <c r="N46" s="120"/>
      <c r="O46" s="123"/>
      <c r="P46" s="123"/>
      <c r="Q46" s="112"/>
      <c r="R46" s="114"/>
    </row>
    <row r="47" spans="1:18" ht="12.75" customHeight="1">
      <c r="A47" s="145"/>
      <c r="B47" s="116">
        <v>23</v>
      </c>
      <c r="C47" s="118" t="str">
        <f>VLOOKUP(B47,'пр.взв'!B7:E64,2,FALSE)</f>
        <v>ШИШКОВ Николай Николаевич </v>
      </c>
      <c r="D47" s="142" t="str">
        <f>VLOOKUP(B47,'пр.взв'!B7:G106,3,FALSE)</f>
        <v>10.09.98 1р</v>
      </c>
      <c r="E47" s="142" t="str">
        <f>VLOOKUP(B47,'пр.взв'!B4:G106,4,FALSE)</f>
        <v>Москва</v>
      </c>
      <c r="F47" s="123"/>
      <c r="G47" s="123"/>
      <c r="H47" s="112"/>
      <c r="I47" s="114"/>
      <c r="K47" s="116">
        <v>47</v>
      </c>
      <c r="L47" s="118" t="str">
        <f>VLOOKUP(K47,'пр.взв'!B41:E198,2,FALSE)</f>
        <v>АЛЕКСЕЕВ Никита Витальевич</v>
      </c>
      <c r="M47" s="118" t="str">
        <f>VLOOKUP(K47,'пр.взв'!B39:G106,3,FALSE)</f>
        <v>07.03.98 1р</v>
      </c>
      <c r="N47" s="118" t="str">
        <f>VLOOKUP(K47,'пр.взв'!B39:G106,4,FALSE)</f>
        <v>ПФО,Башкортостан,Стерлитамак,МО</v>
      </c>
      <c r="O47" s="123"/>
      <c r="P47" s="123"/>
      <c r="Q47" s="112"/>
      <c r="R47" s="114"/>
    </row>
    <row r="48" spans="1:18" ht="13.5" thickBot="1">
      <c r="A48" s="145"/>
      <c r="B48" s="117"/>
      <c r="C48" s="119"/>
      <c r="D48" s="143"/>
      <c r="E48" s="143"/>
      <c r="F48" s="124"/>
      <c r="G48" s="124"/>
      <c r="H48" s="113"/>
      <c r="I48" s="115"/>
      <c r="K48" s="117"/>
      <c r="L48" s="120"/>
      <c r="M48" s="120"/>
      <c r="N48" s="120"/>
      <c r="O48" s="124"/>
      <c r="P48" s="124"/>
      <c r="Q48" s="113"/>
      <c r="R48" s="115"/>
    </row>
    <row r="49" spans="1:18" ht="12.75">
      <c r="A49" s="145"/>
      <c r="B49" s="125">
        <v>22</v>
      </c>
      <c r="C49" s="126" t="str">
        <f>VLOOKUP(B49,'пр.взв'!B3:E64,2,FALSE)</f>
        <v>ЯВРУМЯН Рудольф Александрович</v>
      </c>
      <c r="D49" s="144" t="str">
        <f>VLOOKUP(B49,'пр.взв'!B5:F109,3,FALSE)</f>
        <v>11.05.97 КМС</v>
      </c>
      <c r="E49" s="144" t="str">
        <f>VLOOKUP(B49,'пр.взв'!B4:G109,4,FALSE)</f>
        <v>ЮФО, Краснодарский край, г. Армавир, Д</v>
      </c>
      <c r="F49" s="128"/>
      <c r="G49" s="128"/>
      <c r="H49" s="129"/>
      <c r="I49" s="130"/>
      <c r="K49" s="125">
        <v>46</v>
      </c>
      <c r="L49" s="126" t="str">
        <f>VLOOKUP(K49,'пр.взв'!B7:E164,2,FALSE)</f>
        <v>МАШАРОВ Сергей Владимирович</v>
      </c>
      <c r="M49" s="126" t="str">
        <f>VLOOKUP(K49,'пр.взв'!B5:G110,3,FALSE)</f>
        <v>05.03.97 1р</v>
      </c>
      <c r="N49" s="126" t="str">
        <f>VLOOKUP(K49,'пр.взв'!B5:G110,4,FALSE)</f>
        <v>СФО,Новосибирская,Куйбышев</v>
      </c>
      <c r="O49" s="128" t="s">
        <v>74</v>
      </c>
      <c r="P49" s="128"/>
      <c r="Q49" s="129"/>
      <c r="R49" s="130"/>
    </row>
    <row r="50" spans="1:18" ht="12.75">
      <c r="A50" s="145"/>
      <c r="B50" s="116"/>
      <c r="C50" s="120"/>
      <c r="D50" s="142"/>
      <c r="E50" s="142"/>
      <c r="F50" s="123"/>
      <c r="G50" s="123"/>
      <c r="H50" s="112"/>
      <c r="I50" s="114"/>
      <c r="K50" s="116"/>
      <c r="L50" s="120"/>
      <c r="M50" s="120"/>
      <c r="N50" s="120"/>
      <c r="O50" s="123"/>
      <c r="P50" s="123"/>
      <c r="Q50" s="112"/>
      <c r="R50" s="114"/>
    </row>
    <row r="51" spans="1:18" ht="12.75">
      <c r="A51" s="145"/>
      <c r="B51" s="116">
        <v>24</v>
      </c>
      <c r="C51" s="118" t="str">
        <f>VLOOKUP(B51,'пр.взв'!B7:E64,2,FALSE)</f>
        <v>ИЛЛАРИОНОВ Артем Александрович </v>
      </c>
      <c r="D51" s="142" t="str">
        <f>VLOOKUP(B51,'пр.взв'!B5:G110,3,FALSE)</f>
        <v>02.09.97 2р</v>
      </c>
      <c r="E51" s="142" t="str">
        <f>VLOOKUP(B51,'пр.взв'!B5:G110,4,FALSE)</f>
        <v>ПФО,Чувашская республика Чебоксары</v>
      </c>
      <c r="F51" s="123"/>
      <c r="G51" s="123"/>
      <c r="H51" s="112"/>
      <c r="I51" s="114"/>
      <c r="K51" s="116"/>
      <c r="L51" s="131" t="e">
        <f>VLOOKUP(K51,'пр.взв'!B7:E64,2,FALSE)</f>
        <v>#N/A</v>
      </c>
      <c r="M51" s="131" t="e">
        <f>VLOOKUP(K51,'пр.взв'!B5:G112,3,FALSE)</f>
        <v>#N/A</v>
      </c>
      <c r="N51" s="131" t="e">
        <f>VLOOKUP(K51,'пр.взв'!B5:G112,4,FALSE)</f>
        <v>#N/A</v>
      </c>
      <c r="O51" s="123"/>
      <c r="P51" s="123"/>
      <c r="Q51" s="112"/>
      <c r="R51" s="114"/>
    </row>
    <row r="52" spans="1:18" ht="13.5" thickBot="1">
      <c r="A52" s="145"/>
      <c r="B52" s="117"/>
      <c r="C52" s="119"/>
      <c r="D52" s="143"/>
      <c r="E52" s="143"/>
      <c r="F52" s="124"/>
      <c r="G52" s="124"/>
      <c r="H52" s="113"/>
      <c r="I52" s="115"/>
      <c r="K52" s="117"/>
      <c r="L52" s="132"/>
      <c r="M52" s="132"/>
      <c r="N52" s="132"/>
      <c r="O52" s="124"/>
      <c r="P52" s="124"/>
      <c r="Q52" s="113"/>
      <c r="R52" s="115"/>
    </row>
    <row r="53" spans="1:18" ht="12.75">
      <c r="A53" s="145"/>
      <c r="B53" s="125"/>
      <c r="C53" s="126" t="e">
        <f>VLOOKUP(B53,'пр.взв'!B7:E64,2,FALSE)</f>
        <v>#N/A</v>
      </c>
      <c r="D53" s="144" t="e">
        <f>VLOOKUP(B53,'пр.взв'!B5:F113,3,FALSE)</f>
        <v>#N/A</v>
      </c>
      <c r="E53" s="144" t="e">
        <f>VLOOKUP(B53,'пр.взв'!B5:G113,4,FALSE)</f>
        <v>#N/A</v>
      </c>
      <c r="F53" s="128"/>
      <c r="G53" s="128"/>
      <c r="H53" s="129"/>
      <c r="I53" s="130"/>
      <c r="K53" s="125"/>
      <c r="L53" s="126" t="e">
        <f>VLOOKUP(K53,'пр.взв'!B7:E64,2,FALSE)</f>
        <v>#N/A</v>
      </c>
      <c r="M53" s="126" t="e">
        <f>VLOOKUP(K53,'пр.взв'!B5:G114,3,FALSE)</f>
        <v>#N/A</v>
      </c>
      <c r="N53" s="126" t="e">
        <f>VLOOKUP(K53,'пр.взв'!B5:G114,4,FALSE)</f>
        <v>#N/A</v>
      </c>
      <c r="O53" s="128"/>
      <c r="P53" s="128"/>
      <c r="Q53" s="129"/>
      <c r="R53" s="130"/>
    </row>
    <row r="54" spans="1:18" ht="12.75">
      <c r="A54" s="145"/>
      <c r="B54" s="116"/>
      <c r="C54" s="120"/>
      <c r="D54" s="142"/>
      <c r="E54" s="142"/>
      <c r="F54" s="123"/>
      <c r="G54" s="123"/>
      <c r="H54" s="112"/>
      <c r="I54" s="114"/>
      <c r="K54" s="116"/>
      <c r="L54" s="120"/>
      <c r="M54" s="120"/>
      <c r="N54" s="120"/>
      <c r="O54" s="123"/>
      <c r="P54" s="123"/>
      <c r="Q54" s="112"/>
      <c r="R54" s="114"/>
    </row>
    <row r="55" spans="1:18" ht="12.75">
      <c r="A55" s="145"/>
      <c r="B55" s="116"/>
      <c r="C55" s="118" t="e">
        <f>VLOOKUP(B55,'пр.взв'!B7:E64,2,FALSE)</f>
        <v>#N/A</v>
      </c>
      <c r="D55" s="142" t="e">
        <f>VLOOKUP(B55,'пр.взв'!B5:G114,3,FALSE)</f>
        <v>#N/A</v>
      </c>
      <c r="E55" s="142" t="e">
        <f>VLOOKUP(B55,'пр.взв'!B5:G114,4,FALSE)</f>
        <v>#N/A</v>
      </c>
      <c r="F55" s="123"/>
      <c r="G55" s="123"/>
      <c r="H55" s="112"/>
      <c r="I55" s="114"/>
      <c r="K55" s="116"/>
      <c r="L55" s="118" t="e">
        <f>VLOOKUP(K55,'пр.взв'!B7:E64,2,FALSE)</f>
        <v>#N/A</v>
      </c>
      <c r="M55" s="118" t="e">
        <f>VLOOKUP(K55,'пр.взв'!B5:G116,3,FALSE)</f>
        <v>#N/A</v>
      </c>
      <c r="N55" s="118" t="e">
        <f>VLOOKUP(K55,'пр.взв'!B5:G116,4,FALSE)</f>
        <v>#N/A</v>
      </c>
      <c r="O55" s="123"/>
      <c r="P55" s="123"/>
      <c r="Q55" s="112"/>
      <c r="R55" s="114"/>
    </row>
    <row r="56" spans="1:18" ht="13.5" thickBot="1">
      <c r="A56" s="145"/>
      <c r="B56" s="117"/>
      <c r="C56" s="119"/>
      <c r="D56" s="143"/>
      <c r="E56" s="143"/>
      <c r="F56" s="124"/>
      <c r="G56" s="124"/>
      <c r="H56" s="113"/>
      <c r="I56" s="115"/>
      <c r="K56" s="117"/>
      <c r="L56" s="120"/>
      <c r="M56" s="120"/>
      <c r="N56" s="120"/>
      <c r="O56" s="124"/>
      <c r="P56" s="124"/>
      <c r="Q56" s="113"/>
      <c r="R56" s="115"/>
    </row>
    <row r="57" spans="1:18" ht="12.75">
      <c r="A57" s="145"/>
      <c r="B57" s="125"/>
      <c r="C57" s="126" t="e">
        <f>VLOOKUP(B57,'пр.взв'!B7:E64,2,FALSE)</f>
        <v>#N/A</v>
      </c>
      <c r="D57" s="144" t="e">
        <f>VLOOKUP(B57,'пр.взв'!B5:F117,3,FALSE)</f>
        <v>#N/A</v>
      </c>
      <c r="E57" s="144" t="e">
        <f>VLOOKUP(B57,'пр.взв'!B5:G117,4,FALSE)</f>
        <v>#N/A</v>
      </c>
      <c r="F57" s="127"/>
      <c r="G57" s="128"/>
      <c r="H57" s="129"/>
      <c r="I57" s="130"/>
      <c r="K57" s="125"/>
      <c r="L57" s="126" t="e">
        <f>VLOOKUP(K57,'пр.взв'!B7:E64,2,FALSE)</f>
        <v>#N/A</v>
      </c>
      <c r="M57" s="126" t="e">
        <f>VLOOKUP(K57,'пр.взв'!B5:G118,3,FALSE)</f>
        <v>#N/A</v>
      </c>
      <c r="N57" s="126" t="e">
        <f>VLOOKUP(K57,'пр.взв'!B5:G118,4,FALSE)</f>
        <v>#N/A</v>
      </c>
      <c r="O57" s="127"/>
      <c r="P57" s="128"/>
      <c r="Q57" s="129"/>
      <c r="R57" s="130"/>
    </row>
    <row r="58" spans="1:18" ht="12.75">
      <c r="A58" s="145"/>
      <c r="B58" s="116"/>
      <c r="C58" s="120"/>
      <c r="D58" s="142"/>
      <c r="E58" s="142"/>
      <c r="F58" s="121"/>
      <c r="G58" s="123"/>
      <c r="H58" s="112"/>
      <c r="I58" s="114"/>
      <c r="K58" s="116"/>
      <c r="L58" s="120"/>
      <c r="M58" s="120"/>
      <c r="N58" s="120"/>
      <c r="O58" s="121"/>
      <c r="P58" s="123"/>
      <c r="Q58" s="112"/>
      <c r="R58" s="114"/>
    </row>
    <row r="59" spans="1:18" ht="12.75">
      <c r="A59" s="145"/>
      <c r="B59" s="116"/>
      <c r="C59" s="118" t="e">
        <f>VLOOKUP(B59,'пр.взв'!B7:E64,2,FALSE)</f>
        <v>#N/A</v>
      </c>
      <c r="D59" s="142" t="e">
        <f>VLOOKUP(B59,'пр.взв'!B5:G118,3,FALSE)</f>
        <v>#N/A</v>
      </c>
      <c r="E59" s="142" t="e">
        <f>VLOOKUP(B59,'пр.взв'!B5:G118,4,FALSE)</f>
        <v>#N/A</v>
      </c>
      <c r="F59" s="121"/>
      <c r="G59" s="123"/>
      <c r="H59" s="112"/>
      <c r="I59" s="114"/>
      <c r="K59" s="116"/>
      <c r="L59" s="118" t="e">
        <f>VLOOKUP(K59,'пр.взв'!B7:E64,2,FALSE)</f>
        <v>#N/A</v>
      </c>
      <c r="M59" s="120" t="e">
        <f>VLOOKUP(K59,'пр.взв'!B5:G120,3,FALSE)</f>
        <v>#N/A</v>
      </c>
      <c r="N59" s="120" t="e">
        <f>VLOOKUP(K59,'пр.взв'!B5:G120,4,FALSE)</f>
        <v>#N/A</v>
      </c>
      <c r="O59" s="121"/>
      <c r="P59" s="123"/>
      <c r="Q59" s="112"/>
      <c r="R59" s="114"/>
    </row>
    <row r="60" spans="1:18" ht="13.5" thickBot="1">
      <c r="A60" s="145"/>
      <c r="B60" s="117"/>
      <c r="C60" s="119"/>
      <c r="D60" s="143"/>
      <c r="E60" s="143"/>
      <c r="F60" s="122"/>
      <c r="G60" s="124"/>
      <c r="H60" s="113"/>
      <c r="I60" s="115"/>
      <c r="K60" s="117"/>
      <c r="L60" s="119"/>
      <c r="M60" s="119"/>
      <c r="N60" s="119"/>
      <c r="O60" s="122"/>
      <c r="P60" s="124"/>
      <c r="Q60" s="113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F37:F38"/>
    <mergeCell ref="G37:G38"/>
    <mergeCell ref="H39:H40"/>
    <mergeCell ref="B43:B44"/>
    <mergeCell ref="C43:C44"/>
    <mergeCell ref="D43:D44"/>
    <mergeCell ref="E43:E44"/>
    <mergeCell ref="F43:F44"/>
    <mergeCell ref="G43:G44"/>
    <mergeCell ref="E39:E40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D53:D54"/>
    <mergeCell ref="E53:E54"/>
    <mergeCell ref="G41:G42"/>
    <mergeCell ref="F47:F48"/>
    <mergeCell ref="G47:G48"/>
    <mergeCell ref="F49:F50"/>
    <mergeCell ref="G49:G50"/>
    <mergeCell ref="F53:F54"/>
    <mergeCell ref="G45:G46"/>
    <mergeCell ref="G53:G54"/>
    <mergeCell ref="F51:F52"/>
    <mergeCell ref="G51:G52"/>
    <mergeCell ref="E41:E42"/>
    <mergeCell ref="E45:E46"/>
    <mergeCell ref="F45:F46"/>
    <mergeCell ref="E47:E48"/>
    <mergeCell ref="E49:E50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F33:F34"/>
    <mergeCell ref="G33:G34"/>
    <mergeCell ref="H33:H34"/>
    <mergeCell ref="I33:I34"/>
    <mergeCell ref="H37:H38"/>
    <mergeCell ref="I37:I38"/>
    <mergeCell ref="F35:F36"/>
    <mergeCell ref="G35:G36"/>
    <mergeCell ref="H35:H36"/>
    <mergeCell ref="I35:I36"/>
    <mergeCell ref="I59:I60"/>
    <mergeCell ref="B37:B38"/>
    <mergeCell ref="C37:C38"/>
    <mergeCell ref="F55:F56"/>
    <mergeCell ref="G55:G56"/>
    <mergeCell ref="D39:D40"/>
    <mergeCell ref="D37:D38"/>
    <mergeCell ref="I55:I56"/>
    <mergeCell ref="H53:H54"/>
    <mergeCell ref="I53:I54"/>
    <mergeCell ref="F39:F40"/>
    <mergeCell ref="G39:G40"/>
    <mergeCell ref="B41:B42"/>
    <mergeCell ref="E29:E30"/>
    <mergeCell ref="F29:F30"/>
    <mergeCell ref="G29:G30"/>
    <mergeCell ref="D29:D30"/>
    <mergeCell ref="C41:C42"/>
    <mergeCell ref="D33:D34"/>
    <mergeCell ref="D41:D42"/>
    <mergeCell ref="D15:D16"/>
    <mergeCell ref="E15:E16"/>
    <mergeCell ref="F15:F16"/>
    <mergeCell ref="G15:G16"/>
    <mergeCell ref="D23:D24"/>
    <mergeCell ref="E23:E24"/>
    <mergeCell ref="F23:F24"/>
    <mergeCell ref="F21:F22"/>
    <mergeCell ref="G21:G22"/>
    <mergeCell ref="D45:D46"/>
    <mergeCell ref="B29:B30"/>
    <mergeCell ref="C29:C30"/>
    <mergeCell ref="B47:B48"/>
    <mergeCell ref="C47:C48"/>
    <mergeCell ref="D47:D48"/>
    <mergeCell ref="B39:B40"/>
    <mergeCell ref="C39:C40"/>
    <mergeCell ref="B45:B46"/>
    <mergeCell ref="C45:C46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B57:B58"/>
    <mergeCell ref="C57:C58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34"/>
  <sheetViews>
    <sheetView zoomScalePageLayoutView="0" workbookViewId="0" topLeftCell="A1">
      <pane xSplit="5" ySplit="5" topLeftCell="F8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10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63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24.75" customHeight="1" thickBot="1">
      <c r="A2" s="18"/>
      <c r="B2" s="250" t="s">
        <v>55</v>
      </c>
      <c r="C2" s="251"/>
      <c r="D2" s="251"/>
      <c r="E2" s="251"/>
      <c r="F2" s="251"/>
      <c r="G2" s="251"/>
      <c r="H2" s="251"/>
      <c r="I2" s="251"/>
      <c r="J2" s="251"/>
      <c r="K2" s="256" t="str">
        <f>HYPERLINK('[1]реквизиты'!$A$2)</f>
        <v>Первенство России по самбо среди юношей 1997-1998 гг.р.</v>
      </c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8"/>
    </row>
    <row r="3" spans="1:30" ht="20.25" customHeight="1" thickBot="1">
      <c r="A3" s="19"/>
      <c r="B3" s="267" t="str">
        <f>HYPERLINK('[1]реквизиты'!$A$3)</f>
        <v>24-27 июня 2013 год   г.Отрадный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8"/>
      <c r="X3" s="264" t="str">
        <f>HYPERLINK('пр.взв'!D4)</f>
        <v>В.к.   50     кг.</v>
      </c>
      <c r="Y3" s="265"/>
      <c r="Z3" s="265"/>
      <c r="AA3" s="265"/>
      <c r="AB3" s="266"/>
      <c r="AC3" s="16"/>
      <c r="AD3" s="16"/>
    </row>
    <row r="4" spans="1:34" ht="14.25" customHeight="1" thickBot="1">
      <c r="A4" s="237"/>
      <c r="B4" s="238" t="s">
        <v>5</v>
      </c>
      <c r="C4" s="240" t="s">
        <v>2</v>
      </c>
      <c r="D4" s="252" t="s">
        <v>3</v>
      </c>
      <c r="E4" s="254" t="s">
        <v>56</v>
      </c>
      <c r="F4" s="242" t="s">
        <v>6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  <c r="Y4" s="245"/>
      <c r="Z4" s="259" t="s">
        <v>7</v>
      </c>
      <c r="AA4" s="261" t="s">
        <v>59</v>
      </c>
      <c r="AB4" s="234" t="s">
        <v>22</v>
      </c>
      <c r="AC4" s="16"/>
      <c r="AD4" s="16"/>
      <c r="AH4" s="20"/>
    </row>
    <row r="5" spans="1:33" ht="15" customHeight="1" thickBot="1">
      <c r="A5" s="237"/>
      <c r="B5" s="239"/>
      <c r="C5" s="241"/>
      <c r="D5" s="253"/>
      <c r="E5" s="255"/>
      <c r="F5" s="246">
        <v>1</v>
      </c>
      <c r="G5" s="249"/>
      <c r="H5" s="246">
        <v>2</v>
      </c>
      <c r="I5" s="247"/>
      <c r="J5" s="248">
        <v>3</v>
      </c>
      <c r="K5" s="249"/>
      <c r="L5" s="246">
        <v>4</v>
      </c>
      <c r="M5" s="247"/>
      <c r="N5" s="248">
        <v>5</v>
      </c>
      <c r="O5" s="249"/>
      <c r="P5" s="246">
        <v>6</v>
      </c>
      <c r="Q5" s="247"/>
      <c r="R5" s="248">
        <v>7</v>
      </c>
      <c r="S5" s="249"/>
      <c r="T5" s="246" t="s">
        <v>279</v>
      </c>
      <c r="U5" s="247"/>
      <c r="V5" s="246" t="s">
        <v>280</v>
      </c>
      <c r="W5" s="247"/>
      <c r="X5" s="246">
        <v>10</v>
      </c>
      <c r="Y5" s="247"/>
      <c r="Z5" s="260"/>
      <c r="AA5" s="262"/>
      <c r="AB5" s="235"/>
      <c r="AC5" s="31"/>
      <c r="AD5" s="31"/>
      <c r="AE5" s="22"/>
      <c r="AF5" s="22"/>
      <c r="AG5" s="3"/>
    </row>
    <row r="6" spans="1:34" ht="12" customHeight="1" hidden="1">
      <c r="A6" s="232"/>
      <c r="B6" s="172">
        <v>1</v>
      </c>
      <c r="C6" s="174" t="str">
        <f>VLOOKUP(B6,'пр.взв'!B7:E30,2,FALSE)</f>
        <v>БОГАТЫРЕВ Ахмед Курейшевич</v>
      </c>
      <c r="D6" s="138" t="str">
        <f>VLOOKUP(B6,'пр.взв'!B7:F64,3,FALSE)</f>
        <v>18.10.98 КМС</v>
      </c>
      <c r="E6" s="138" t="str">
        <f>VLOOKUP(B6,'пр.взв'!B7:G64,4,FALSE)</f>
        <v>СКФО, республика Ингушетия, г. Назрань, Д</v>
      </c>
      <c r="F6" s="182">
        <v>2</v>
      </c>
      <c r="G6" s="64">
        <v>1</v>
      </c>
      <c r="H6" s="181">
        <v>3</v>
      </c>
      <c r="I6" s="64">
        <v>1</v>
      </c>
      <c r="J6" s="181">
        <v>5</v>
      </c>
      <c r="K6" s="64">
        <v>1</v>
      </c>
      <c r="L6" s="181">
        <v>6</v>
      </c>
      <c r="M6" s="64">
        <v>1</v>
      </c>
      <c r="N6" s="181">
        <v>11</v>
      </c>
      <c r="O6" s="64">
        <v>2</v>
      </c>
      <c r="P6" s="181">
        <v>23</v>
      </c>
      <c r="Q6" s="64">
        <v>0</v>
      </c>
      <c r="R6" s="181">
        <v>22</v>
      </c>
      <c r="S6" s="64">
        <v>3</v>
      </c>
      <c r="T6" s="181">
        <v>30</v>
      </c>
      <c r="U6" s="64">
        <v>2</v>
      </c>
      <c r="V6" s="181">
        <v>22</v>
      </c>
      <c r="W6" s="64">
        <v>0</v>
      </c>
      <c r="X6" s="181"/>
      <c r="Y6" s="64"/>
      <c r="Z6" s="160" t="s">
        <v>281</v>
      </c>
      <c r="AA6" s="162">
        <f>SUM(G6+I6+K6+M6+O6+Q6+S6+U6+W6+Y6)</f>
        <v>11</v>
      </c>
      <c r="AB6" s="221">
        <v>1</v>
      </c>
      <c r="AC6" s="29"/>
      <c r="AD6" s="29"/>
      <c r="AE6" s="29"/>
      <c r="AF6" s="29"/>
      <c r="AG6" s="29"/>
      <c r="AH6" s="29"/>
    </row>
    <row r="7" spans="1:34" ht="12" customHeight="1" hidden="1" thickBot="1">
      <c r="A7" s="236"/>
      <c r="B7" s="173"/>
      <c r="C7" s="175"/>
      <c r="D7" s="176"/>
      <c r="E7" s="176"/>
      <c r="F7" s="180"/>
      <c r="G7" s="65"/>
      <c r="H7" s="181"/>
      <c r="I7" s="65"/>
      <c r="J7" s="181"/>
      <c r="K7" s="65"/>
      <c r="L7" s="181"/>
      <c r="M7" s="65"/>
      <c r="N7" s="181"/>
      <c r="O7" s="65"/>
      <c r="P7" s="181"/>
      <c r="Q7" s="65" t="s">
        <v>275</v>
      </c>
      <c r="R7" s="181"/>
      <c r="S7" s="65"/>
      <c r="T7" s="181"/>
      <c r="U7" s="65"/>
      <c r="V7" s="181"/>
      <c r="W7" s="65" t="s">
        <v>284</v>
      </c>
      <c r="X7" s="181"/>
      <c r="Y7" s="65"/>
      <c r="Z7" s="161"/>
      <c r="AA7" s="163"/>
      <c r="AB7" s="222"/>
      <c r="AC7" s="29"/>
      <c r="AD7" s="29"/>
      <c r="AE7" s="29"/>
      <c r="AF7" s="29"/>
      <c r="AG7" s="29"/>
      <c r="AH7" s="29"/>
    </row>
    <row r="8" spans="1:34" ht="12" customHeight="1" hidden="1" thickTop="1">
      <c r="A8" s="232"/>
      <c r="B8" s="164">
        <v>2</v>
      </c>
      <c r="C8" s="166" t="str">
        <f>VLOOKUP(B8,'пр.взв'!B9:E32,2,FALSE)</f>
        <v>ВАРЕНЦОВ Антон Сергеевич</v>
      </c>
      <c r="D8" s="168" t="str">
        <f>VLOOKUP(B8,'пр.взв'!B9:F66,3,FALSE)</f>
        <v>14.05.97 1р</v>
      </c>
      <c r="E8" s="168" t="str">
        <f>VLOOKUP(B8,'пр.взв'!B9:G66,4,FALSE)</f>
        <v>ЦФО, Кострома, Д</v>
      </c>
      <c r="F8" s="179">
        <v>1</v>
      </c>
      <c r="G8" s="66">
        <v>3</v>
      </c>
      <c r="H8" s="177">
        <v>4</v>
      </c>
      <c r="I8" s="66">
        <v>2</v>
      </c>
      <c r="J8" s="177">
        <v>3</v>
      </c>
      <c r="K8" s="66">
        <v>3</v>
      </c>
      <c r="L8" s="177" t="s">
        <v>260</v>
      </c>
      <c r="M8" s="66"/>
      <c r="N8" s="177" t="s">
        <v>260</v>
      </c>
      <c r="O8" s="66"/>
      <c r="P8" s="177" t="s">
        <v>260</v>
      </c>
      <c r="Q8" s="66"/>
      <c r="R8" s="177" t="s">
        <v>260</v>
      </c>
      <c r="S8" s="66"/>
      <c r="T8" s="177" t="s">
        <v>260</v>
      </c>
      <c r="U8" s="67"/>
      <c r="V8" s="177" t="s">
        <v>260</v>
      </c>
      <c r="W8" s="67"/>
      <c r="X8" s="177" t="s">
        <v>260</v>
      </c>
      <c r="Y8" s="67"/>
      <c r="Z8" s="160">
        <v>3</v>
      </c>
      <c r="AA8" s="162">
        <f>SUM(G8+I8+K8+M8+O8+Q8+S8+U8+W8+Y8)</f>
        <v>8</v>
      </c>
      <c r="AB8" s="221" t="s">
        <v>285</v>
      </c>
      <c r="AC8" s="29"/>
      <c r="AD8" s="29"/>
      <c r="AE8" s="29"/>
      <c r="AF8" s="29"/>
      <c r="AG8" s="29"/>
      <c r="AH8" s="29"/>
    </row>
    <row r="9" spans="1:34" ht="12" customHeight="1" hidden="1" thickBot="1">
      <c r="A9" s="233"/>
      <c r="B9" s="165"/>
      <c r="C9" s="167"/>
      <c r="D9" s="169"/>
      <c r="E9" s="169"/>
      <c r="F9" s="180"/>
      <c r="G9" s="68"/>
      <c r="H9" s="178"/>
      <c r="I9" s="68"/>
      <c r="J9" s="178"/>
      <c r="K9" s="68"/>
      <c r="L9" s="178"/>
      <c r="M9" s="68"/>
      <c r="N9" s="178"/>
      <c r="O9" s="68"/>
      <c r="P9" s="178"/>
      <c r="Q9" s="68"/>
      <c r="R9" s="178"/>
      <c r="S9" s="68"/>
      <c r="T9" s="178"/>
      <c r="U9" s="69"/>
      <c r="V9" s="178"/>
      <c r="W9" s="69"/>
      <c r="X9" s="178"/>
      <c r="Y9" s="69"/>
      <c r="Z9" s="161"/>
      <c r="AA9" s="163"/>
      <c r="AB9" s="222"/>
      <c r="AC9" s="29"/>
      <c r="AD9" s="29"/>
      <c r="AE9" s="29"/>
      <c r="AF9" s="29"/>
      <c r="AG9" s="29"/>
      <c r="AH9" s="29"/>
    </row>
    <row r="10" spans="1:34" ht="12" customHeight="1" hidden="1" thickTop="1">
      <c r="A10" s="17"/>
      <c r="B10" s="172">
        <v>3</v>
      </c>
      <c r="C10" s="174" t="str">
        <f>VLOOKUP(B10,'пр.взв'!B11:E34,2,FALSE)</f>
        <v>МАРКЕЛОВ Владислав Робертович</v>
      </c>
      <c r="D10" s="138" t="str">
        <f>VLOOKUP(B10,'пр.взв'!B11:F68,3,FALSE)</f>
        <v>03.12.97 2р</v>
      </c>
      <c r="E10" s="138" t="str">
        <f>VLOOKUP(B10,'пр.взв'!B11:G68,4,FALSE)</f>
        <v>ЮФО, Краснодарский край, г. Калинин, МО</v>
      </c>
      <c r="F10" s="170">
        <v>4</v>
      </c>
      <c r="G10" s="70">
        <v>2</v>
      </c>
      <c r="H10" s="158">
        <v>1</v>
      </c>
      <c r="I10" s="70">
        <v>3</v>
      </c>
      <c r="J10" s="158">
        <v>2</v>
      </c>
      <c r="K10" s="70">
        <v>2</v>
      </c>
      <c r="L10" s="158">
        <v>11</v>
      </c>
      <c r="M10" s="70">
        <v>3</v>
      </c>
      <c r="N10" s="158" t="s">
        <v>260</v>
      </c>
      <c r="O10" s="70"/>
      <c r="P10" s="158" t="s">
        <v>260</v>
      </c>
      <c r="Q10" s="70"/>
      <c r="R10" s="158" t="s">
        <v>260</v>
      </c>
      <c r="S10" s="70"/>
      <c r="T10" s="158" t="s">
        <v>260</v>
      </c>
      <c r="U10" s="71"/>
      <c r="V10" s="158" t="s">
        <v>260</v>
      </c>
      <c r="W10" s="71"/>
      <c r="X10" s="158" t="s">
        <v>260</v>
      </c>
      <c r="Y10" s="71"/>
      <c r="Z10" s="160">
        <v>4</v>
      </c>
      <c r="AA10" s="162">
        <f>SUM(G10+I10+K10+M10+O10+Q10+S10+U10+W10+Y10)</f>
        <v>10</v>
      </c>
      <c r="AB10" s="221">
        <v>18</v>
      </c>
      <c r="AC10" s="29"/>
      <c r="AD10" s="29"/>
      <c r="AE10" s="29"/>
      <c r="AF10" s="29"/>
      <c r="AG10" s="29"/>
      <c r="AH10" s="29"/>
    </row>
    <row r="11" spans="1:34" ht="12" customHeight="1" hidden="1" thickBot="1">
      <c r="A11" s="17"/>
      <c r="B11" s="173"/>
      <c r="C11" s="175"/>
      <c r="D11" s="176"/>
      <c r="E11" s="176"/>
      <c r="F11" s="171"/>
      <c r="G11" s="68"/>
      <c r="H11" s="159"/>
      <c r="I11" s="68"/>
      <c r="J11" s="159"/>
      <c r="K11" s="68"/>
      <c r="L11" s="159"/>
      <c r="M11" s="68"/>
      <c r="N11" s="159"/>
      <c r="O11" s="68"/>
      <c r="P11" s="159"/>
      <c r="Q11" s="68"/>
      <c r="R11" s="159"/>
      <c r="S11" s="68"/>
      <c r="T11" s="159"/>
      <c r="U11" s="69"/>
      <c r="V11" s="159"/>
      <c r="W11" s="69"/>
      <c r="X11" s="159"/>
      <c r="Y11" s="69"/>
      <c r="Z11" s="161"/>
      <c r="AA11" s="163"/>
      <c r="AB11" s="222"/>
      <c r="AC11" s="29"/>
      <c r="AD11" s="29"/>
      <c r="AE11" s="29"/>
      <c r="AF11" s="29"/>
      <c r="AG11" s="29"/>
      <c r="AH11" s="29"/>
    </row>
    <row r="12" spans="1:34" ht="12" customHeight="1" hidden="1" thickTop="1">
      <c r="A12" s="17"/>
      <c r="B12" s="164">
        <v>4</v>
      </c>
      <c r="C12" s="166" t="str">
        <f>VLOOKUP(B12,'пр.взв'!B13:E36,2,FALSE)</f>
        <v>МАКСИМОВ Владислав Леонидович</v>
      </c>
      <c r="D12" s="168" t="str">
        <f>VLOOKUP(B12,'пр.взв'!B13:F70,3,FALSE)</f>
        <v>05.08.97 3р</v>
      </c>
      <c r="E12" s="168" t="str">
        <f>VLOOKUP(B12,'пр.взв'!B13:G70,4,FALSE)</f>
        <v>УрФО, Курганская обл., г. Курган, МО</v>
      </c>
      <c r="F12" s="170">
        <v>3</v>
      </c>
      <c r="G12" s="70">
        <v>3</v>
      </c>
      <c r="H12" s="158">
        <v>2</v>
      </c>
      <c r="I12" s="70">
        <v>3</v>
      </c>
      <c r="J12" s="158" t="s">
        <v>260</v>
      </c>
      <c r="K12" s="70"/>
      <c r="L12" s="158" t="s">
        <v>260</v>
      </c>
      <c r="M12" s="70"/>
      <c r="N12" s="158" t="s">
        <v>260</v>
      </c>
      <c r="O12" s="70"/>
      <c r="P12" s="158" t="s">
        <v>260</v>
      </c>
      <c r="Q12" s="70"/>
      <c r="R12" s="158" t="s">
        <v>260</v>
      </c>
      <c r="S12" s="70"/>
      <c r="T12" s="158" t="s">
        <v>260</v>
      </c>
      <c r="U12" s="71"/>
      <c r="V12" s="158" t="s">
        <v>260</v>
      </c>
      <c r="W12" s="71"/>
      <c r="X12" s="158" t="s">
        <v>260</v>
      </c>
      <c r="Y12" s="71"/>
      <c r="Z12" s="160">
        <v>2</v>
      </c>
      <c r="AA12" s="162">
        <f>SUM(G12+I12+K12+M12+O12+Q12+S12+U12+W12+Y12)</f>
        <v>6</v>
      </c>
      <c r="AB12" s="221" t="s">
        <v>266</v>
      </c>
      <c r="AC12" s="29"/>
      <c r="AD12" s="29"/>
      <c r="AE12" s="29"/>
      <c r="AF12" s="29"/>
      <c r="AG12" s="29"/>
      <c r="AH12" s="29"/>
    </row>
    <row r="13" spans="1:34" ht="12" customHeight="1" hidden="1" thickBot="1">
      <c r="A13" s="17"/>
      <c r="B13" s="165"/>
      <c r="C13" s="167"/>
      <c r="D13" s="169"/>
      <c r="E13" s="169"/>
      <c r="F13" s="171"/>
      <c r="G13" s="68"/>
      <c r="H13" s="159"/>
      <c r="I13" s="68"/>
      <c r="J13" s="159"/>
      <c r="K13" s="68"/>
      <c r="L13" s="159"/>
      <c r="M13" s="68"/>
      <c r="N13" s="159"/>
      <c r="O13" s="68"/>
      <c r="P13" s="159"/>
      <c r="Q13" s="68"/>
      <c r="R13" s="159"/>
      <c r="S13" s="68"/>
      <c r="T13" s="159"/>
      <c r="U13" s="69"/>
      <c r="V13" s="159"/>
      <c r="W13" s="69"/>
      <c r="X13" s="159"/>
      <c r="Y13" s="69"/>
      <c r="Z13" s="161"/>
      <c r="AA13" s="163"/>
      <c r="AB13" s="222"/>
      <c r="AC13" s="29"/>
      <c r="AD13" s="29"/>
      <c r="AE13" s="29"/>
      <c r="AF13" s="29"/>
      <c r="AG13" s="29"/>
      <c r="AH13" s="29"/>
    </row>
    <row r="14" spans="1:34" ht="12" customHeight="1" hidden="1" thickTop="1">
      <c r="A14" s="17"/>
      <c r="B14" s="172">
        <v>5</v>
      </c>
      <c r="C14" s="174" t="str">
        <f>VLOOKUP(B14,'пр.взв'!B15:E38,2,FALSE)</f>
        <v>АЙДЕМИРОВ Минатула Уллубиевич</v>
      </c>
      <c r="D14" s="138" t="str">
        <f>VLOOKUP(B14,'пр.взв'!B15:F72,3,FALSE)</f>
        <v>13.05.98 1р</v>
      </c>
      <c r="E14" s="138" t="str">
        <f>VLOOKUP(B14,'пр.взв'!B15:G72,4,FALSE)</f>
        <v>ЦФО,Тамбовская,Тамбов ЛОК</v>
      </c>
      <c r="F14" s="170">
        <v>6</v>
      </c>
      <c r="G14" s="70">
        <v>3</v>
      </c>
      <c r="H14" s="158">
        <v>7</v>
      </c>
      <c r="I14" s="74" t="s">
        <v>258</v>
      </c>
      <c r="J14" s="158">
        <v>1</v>
      </c>
      <c r="K14" s="70">
        <v>3</v>
      </c>
      <c r="L14" s="158" t="s">
        <v>260</v>
      </c>
      <c r="M14" s="70"/>
      <c r="N14" s="158" t="s">
        <v>260</v>
      </c>
      <c r="O14" s="70"/>
      <c r="P14" s="158" t="s">
        <v>260</v>
      </c>
      <c r="Q14" s="70"/>
      <c r="R14" s="158" t="s">
        <v>260</v>
      </c>
      <c r="S14" s="70"/>
      <c r="T14" s="158" t="s">
        <v>260</v>
      </c>
      <c r="U14" s="71"/>
      <c r="V14" s="158" t="s">
        <v>260</v>
      </c>
      <c r="W14" s="71"/>
      <c r="X14" s="158" t="s">
        <v>260</v>
      </c>
      <c r="Y14" s="71"/>
      <c r="Z14" s="160">
        <v>3</v>
      </c>
      <c r="AA14" s="162" t="s">
        <v>265</v>
      </c>
      <c r="AB14" s="221">
        <v>31</v>
      </c>
      <c r="AC14" s="29"/>
      <c r="AD14" s="29"/>
      <c r="AE14" s="29"/>
      <c r="AF14" s="29"/>
      <c r="AG14" s="29"/>
      <c r="AH14" s="29"/>
    </row>
    <row r="15" spans="1:34" ht="12" customHeight="1" hidden="1" thickBot="1">
      <c r="A15" s="17"/>
      <c r="B15" s="173"/>
      <c r="C15" s="175"/>
      <c r="D15" s="176"/>
      <c r="E15" s="176"/>
      <c r="F15" s="171"/>
      <c r="G15" s="68"/>
      <c r="H15" s="159"/>
      <c r="I15" s="68"/>
      <c r="J15" s="159"/>
      <c r="K15" s="68"/>
      <c r="L15" s="159"/>
      <c r="M15" s="68"/>
      <c r="N15" s="159"/>
      <c r="O15" s="68"/>
      <c r="P15" s="159"/>
      <c r="Q15" s="68"/>
      <c r="R15" s="159"/>
      <c r="S15" s="68"/>
      <c r="T15" s="159"/>
      <c r="U15" s="69"/>
      <c r="V15" s="159"/>
      <c r="W15" s="69"/>
      <c r="X15" s="159"/>
      <c r="Y15" s="69"/>
      <c r="Z15" s="161"/>
      <c r="AA15" s="163"/>
      <c r="AB15" s="222"/>
      <c r="AC15" s="29"/>
      <c r="AD15" s="29"/>
      <c r="AE15" s="29"/>
      <c r="AF15" s="29"/>
      <c r="AG15" s="29"/>
      <c r="AH15" s="29"/>
    </row>
    <row r="16" spans="1:34" ht="12" customHeight="1" hidden="1" thickTop="1">
      <c r="A16" s="17"/>
      <c r="B16" s="164">
        <v>6</v>
      </c>
      <c r="C16" s="166" t="str">
        <f>VLOOKUP(B16,'пр.взв'!B17:E40,2,FALSE)</f>
        <v>ПОНОМАРЕНКО Артем Дмитриевич </v>
      </c>
      <c r="D16" s="168" t="str">
        <f>VLOOKUP(B16,'пр.взв'!B17:F74,3,FALSE)</f>
        <v>27.09.97 3р</v>
      </c>
      <c r="E16" s="168" t="str">
        <f>VLOOKUP(B16,'пр.взв'!B17:G74,4,FALSE)</f>
        <v>Москва</v>
      </c>
      <c r="F16" s="182">
        <v>5</v>
      </c>
      <c r="G16" s="64">
        <v>2</v>
      </c>
      <c r="H16" s="181">
        <v>8</v>
      </c>
      <c r="I16" s="64">
        <v>0</v>
      </c>
      <c r="J16" s="181">
        <v>7</v>
      </c>
      <c r="K16" s="64">
        <v>0</v>
      </c>
      <c r="L16" s="181">
        <v>1</v>
      </c>
      <c r="M16" s="64">
        <v>3</v>
      </c>
      <c r="N16" s="181">
        <v>22</v>
      </c>
      <c r="O16" s="64">
        <v>3</v>
      </c>
      <c r="P16" s="181" t="s">
        <v>260</v>
      </c>
      <c r="Q16" s="64"/>
      <c r="R16" s="181" t="s">
        <v>260</v>
      </c>
      <c r="S16" s="64"/>
      <c r="T16" s="181" t="s">
        <v>260</v>
      </c>
      <c r="U16" s="64"/>
      <c r="V16" s="181" t="s">
        <v>260</v>
      </c>
      <c r="W16" s="64"/>
      <c r="X16" s="181" t="s">
        <v>260</v>
      </c>
      <c r="Y16" s="64"/>
      <c r="Z16" s="160">
        <v>5</v>
      </c>
      <c r="AA16" s="162">
        <f>SUM(G16+I16+K16+M16+O16+Q16+S16+U16+W16+Y16)</f>
        <v>8</v>
      </c>
      <c r="AB16" s="221" t="s">
        <v>286</v>
      </c>
      <c r="AC16" s="29"/>
      <c r="AD16" s="29"/>
      <c r="AE16" s="29"/>
      <c r="AF16" s="29"/>
      <c r="AG16" s="29"/>
      <c r="AH16" s="29"/>
    </row>
    <row r="17" spans="1:34" ht="12" customHeight="1" hidden="1" thickBot="1">
      <c r="A17" s="17"/>
      <c r="B17" s="165"/>
      <c r="C17" s="167"/>
      <c r="D17" s="169"/>
      <c r="E17" s="169"/>
      <c r="F17" s="180"/>
      <c r="G17" s="65"/>
      <c r="H17" s="181"/>
      <c r="I17" s="65" t="s">
        <v>262</v>
      </c>
      <c r="J17" s="181"/>
      <c r="K17" s="65" t="s">
        <v>267</v>
      </c>
      <c r="L17" s="181"/>
      <c r="M17" s="65"/>
      <c r="N17" s="181"/>
      <c r="O17" s="65"/>
      <c r="P17" s="181"/>
      <c r="Q17" s="65"/>
      <c r="R17" s="181"/>
      <c r="S17" s="65"/>
      <c r="T17" s="181"/>
      <c r="U17" s="65"/>
      <c r="V17" s="181"/>
      <c r="W17" s="65"/>
      <c r="X17" s="181"/>
      <c r="Y17" s="65"/>
      <c r="Z17" s="161"/>
      <c r="AA17" s="163"/>
      <c r="AB17" s="222"/>
      <c r="AC17" s="29"/>
      <c r="AD17" s="29"/>
      <c r="AE17" s="29"/>
      <c r="AF17" s="29"/>
      <c r="AG17" s="29"/>
      <c r="AH17" s="29"/>
    </row>
    <row r="18" spans="1:34" ht="12" customHeight="1" hidden="1" thickTop="1">
      <c r="A18" s="17"/>
      <c r="B18" s="172">
        <v>7</v>
      </c>
      <c r="C18" s="174" t="str">
        <f>VLOOKUP(B18,'пр.взв'!B19:E42,2,FALSE)</f>
        <v>ПОПОВ Кирилл Андреевич</v>
      </c>
      <c r="D18" s="138" t="str">
        <f>VLOOKUP(B18,'пр.взв'!B19:F78,3,FALSE)</f>
        <v>12.05.98 1р</v>
      </c>
      <c r="E18" s="138" t="str">
        <f>VLOOKUP(B18,'пр.взв'!B19:G78,4,FALSE)</f>
        <v>ЦФО,Калужская,Обнинск МО</v>
      </c>
      <c r="F18" s="179">
        <v>8</v>
      </c>
      <c r="G18" s="66">
        <v>2</v>
      </c>
      <c r="H18" s="177">
        <v>5</v>
      </c>
      <c r="I18" s="66">
        <v>3</v>
      </c>
      <c r="J18" s="177">
        <v>6</v>
      </c>
      <c r="K18" s="66">
        <v>4</v>
      </c>
      <c r="L18" s="177" t="s">
        <v>260</v>
      </c>
      <c r="M18" s="66"/>
      <c r="N18" s="177" t="s">
        <v>260</v>
      </c>
      <c r="O18" s="66"/>
      <c r="P18" s="177" t="s">
        <v>260</v>
      </c>
      <c r="Q18" s="66"/>
      <c r="R18" s="177" t="s">
        <v>260</v>
      </c>
      <c r="S18" s="66"/>
      <c r="T18" s="177" t="s">
        <v>260</v>
      </c>
      <c r="U18" s="67"/>
      <c r="V18" s="177" t="s">
        <v>260</v>
      </c>
      <c r="W18" s="67"/>
      <c r="X18" s="177" t="s">
        <v>260</v>
      </c>
      <c r="Y18" s="67"/>
      <c r="Z18" s="160">
        <v>3</v>
      </c>
      <c r="AA18" s="162">
        <f>SUM(G18+I18+K18+M18+O18+Q18+S18+U18+W18+Y18)</f>
        <v>9</v>
      </c>
      <c r="AB18" s="221" t="s">
        <v>77</v>
      </c>
      <c r="AC18" s="29"/>
      <c r="AD18" s="29"/>
      <c r="AE18" s="29"/>
      <c r="AF18" s="29"/>
      <c r="AG18" s="29"/>
      <c r="AH18" s="29"/>
    </row>
    <row r="19" spans="1:34" ht="12" customHeight="1" hidden="1" thickBot="1">
      <c r="A19" s="17"/>
      <c r="B19" s="173"/>
      <c r="C19" s="175"/>
      <c r="D19" s="176"/>
      <c r="E19" s="176"/>
      <c r="F19" s="180"/>
      <c r="G19" s="68"/>
      <c r="H19" s="178"/>
      <c r="I19" s="68"/>
      <c r="J19" s="178"/>
      <c r="K19" s="68" t="s">
        <v>267</v>
      </c>
      <c r="L19" s="178"/>
      <c r="M19" s="68"/>
      <c r="N19" s="178"/>
      <c r="O19" s="68"/>
      <c r="P19" s="178"/>
      <c r="Q19" s="68"/>
      <c r="R19" s="178"/>
      <c r="S19" s="68"/>
      <c r="T19" s="178"/>
      <c r="U19" s="69"/>
      <c r="V19" s="178"/>
      <c r="W19" s="69"/>
      <c r="X19" s="178"/>
      <c r="Y19" s="69"/>
      <c r="Z19" s="161"/>
      <c r="AA19" s="163"/>
      <c r="AB19" s="222"/>
      <c r="AC19" s="29"/>
      <c r="AD19" s="29"/>
      <c r="AE19" s="29"/>
      <c r="AF19" s="29"/>
      <c r="AG19" s="29"/>
      <c r="AH19" s="29"/>
    </row>
    <row r="20" spans="1:34" ht="12" customHeight="1" hidden="1" thickTop="1">
      <c r="A20" s="17"/>
      <c r="B20" s="164">
        <v>8</v>
      </c>
      <c r="C20" s="166" t="str">
        <f>VLOOKUP(B20,'пр.взв'!B21:E44,2,FALSE)</f>
        <v>ВИРЯСОВ Богдан Юрьевич </v>
      </c>
      <c r="D20" s="168" t="str">
        <f>VLOOKUP(B20,'пр.взв'!B21:F80,3,FALSE)</f>
        <v>24.01.98 1р</v>
      </c>
      <c r="E20" s="168" t="str">
        <f>VLOOKUP(B20,'пр.взв'!B21:G80,4,FALSE)</f>
        <v>УРФО ,Свердловская обл Екатеринбург</v>
      </c>
      <c r="F20" s="170">
        <v>7</v>
      </c>
      <c r="G20" s="70">
        <v>3</v>
      </c>
      <c r="H20" s="158">
        <v>6</v>
      </c>
      <c r="I20" s="70">
        <v>4</v>
      </c>
      <c r="J20" s="158" t="s">
        <v>260</v>
      </c>
      <c r="K20" s="70"/>
      <c r="L20" s="158" t="s">
        <v>260</v>
      </c>
      <c r="M20" s="70"/>
      <c r="N20" s="158" t="s">
        <v>260</v>
      </c>
      <c r="O20" s="70"/>
      <c r="P20" s="158" t="s">
        <v>260</v>
      </c>
      <c r="Q20" s="70"/>
      <c r="R20" s="158" t="s">
        <v>260</v>
      </c>
      <c r="S20" s="70"/>
      <c r="T20" s="158" t="s">
        <v>260</v>
      </c>
      <c r="U20" s="71"/>
      <c r="V20" s="158" t="s">
        <v>260</v>
      </c>
      <c r="W20" s="71"/>
      <c r="X20" s="158" t="s">
        <v>260</v>
      </c>
      <c r="Y20" s="71"/>
      <c r="Z20" s="160">
        <v>2</v>
      </c>
      <c r="AA20" s="162">
        <f>SUM(G20+I20+K20+M20+O20+Q20+S20+U20+W20+Y20)</f>
        <v>7</v>
      </c>
      <c r="AB20" s="221" t="s">
        <v>90</v>
      </c>
      <c r="AC20" s="29"/>
      <c r="AD20" s="29"/>
      <c r="AE20" s="29"/>
      <c r="AF20" s="29"/>
      <c r="AG20" s="29"/>
      <c r="AH20" s="29"/>
    </row>
    <row r="21" spans="1:34" ht="12" customHeight="1" hidden="1" thickBot="1">
      <c r="A21" s="17"/>
      <c r="B21" s="165"/>
      <c r="C21" s="167"/>
      <c r="D21" s="169"/>
      <c r="E21" s="169"/>
      <c r="F21" s="171"/>
      <c r="G21" s="68"/>
      <c r="H21" s="159"/>
      <c r="I21" s="68" t="s">
        <v>262</v>
      </c>
      <c r="J21" s="159"/>
      <c r="K21" s="68"/>
      <c r="L21" s="159"/>
      <c r="M21" s="68"/>
      <c r="N21" s="159"/>
      <c r="O21" s="68"/>
      <c r="P21" s="159"/>
      <c r="Q21" s="68"/>
      <c r="R21" s="159"/>
      <c r="S21" s="68"/>
      <c r="T21" s="159"/>
      <c r="U21" s="69"/>
      <c r="V21" s="159"/>
      <c r="W21" s="69"/>
      <c r="X21" s="159"/>
      <c r="Y21" s="69"/>
      <c r="Z21" s="161"/>
      <c r="AA21" s="163"/>
      <c r="AB21" s="222"/>
      <c r="AC21" s="29"/>
      <c r="AD21" s="29"/>
      <c r="AE21" s="29"/>
      <c r="AF21" s="29"/>
      <c r="AG21" s="29"/>
      <c r="AH21" s="29"/>
    </row>
    <row r="22" spans="1:34" ht="12" customHeight="1" hidden="1" thickTop="1">
      <c r="A22" s="17"/>
      <c r="B22" s="172">
        <v>9</v>
      </c>
      <c r="C22" s="174" t="str">
        <f>VLOOKUP(B22,'пр.взв'!B23:E46,2,FALSE)</f>
        <v>СТЕПАНЦЕВ Алексей Сергеевич </v>
      </c>
      <c r="D22" s="138" t="str">
        <f>VLOOKUP(B22,'пр.взв'!B23:F82,3,FALSE)</f>
        <v>27.02.97 1р</v>
      </c>
      <c r="E22" s="138" t="str">
        <f>VLOOKUP(B22,'пр.взв'!B23:G82,4,FALSE)</f>
        <v>ЮФО,Ростов-на-Дону</v>
      </c>
      <c r="F22" s="170">
        <v>10</v>
      </c>
      <c r="G22" s="70">
        <v>3</v>
      </c>
      <c r="H22" s="158">
        <v>11</v>
      </c>
      <c r="I22" s="70">
        <v>3</v>
      </c>
      <c r="J22" s="158" t="s">
        <v>260</v>
      </c>
      <c r="K22" s="70"/>
      <c r="L22" s="158" t="s">
        <v>260</v>
      </c>
      <c r="M22" s="70"/>
      <c r="N22" s="158" t="s">
        <v>260</v>
      </c>
      <c r="O22" s="70"/>
      <c r="P22" s="158" t="s">
        <v>260</v>
      </c>
      <c r="Q22" s="70"/>
      <c r="R22" s="158" t="s">
        <v>260</v>
      </c>
      <c r="S22" s="70"/>
      <c r="T22" s="158" t="s">
        <v>260</v>
      </c>
      <c r="U22" s="71"/>
      <c r="V22" s="158" t="s">
        <v>260</v>
      </c>
      <c r="W22" s="71"/>
      <c r="X22" s="158" t="s">
        <v>260</v>
      </c>
      <c r="Y22" s="71"/>
      <c r="Z22" s="160">
        <v>2</v>
      </c>
      <c r="AA22" s="162">
        <f>SUM(G22+I22+K22+M22+O22+Q22+S22+U22+W22+Y22)</f>
        <v>6</v>
      </c>
      <c r="AB22" s="221" t="s">
        <v>266</v>
      </c>
      <c r="AC22" s="29"/>
      <c r="AD22" s="29"/>
      <c r="AE22" s="29"/>
      <c r="AF22" s="29"/>
      <c r="AG22" s="29"/>
      <c r="AH22" s="29"/>
    </row>
    <row r="23" spans="1:34" ht="12" customHeight="1" hidden="1" thickBot="1">
      <c r="A23" s="17"/>
      <c r="B23" s="173"/>
      <c r="C23" s="175"/>
      <c r="D23" s="176"/>
      <c r="E23" s="176"/>
      <c r="F23" s="171"/>
      <c r="G23" s="68"/>
      <c r="H23" s="159"/>
      <c r="I23" s="68"/>
      <c r="J23" s="159"/>
      <c r="K23" s="68"/>
      <c r="L23" s="159"/>
      <c r="M23" s="68"/>
      <c r="N23" s="159"/>
      <c r="O23" s="68"/>
      <c r="P23" s="159"/>
      <c r="Q23" s="68"/>
      <c r="R23" s="159"/>
      <c r="S23" s="68"/>
      <c r="T23" s="159"/>
      <c r="U23" s="69"/>
      <c r="V23" s="159"/>
      <c r="W23" s="69"/>
      <c r="X23" s="159"/>
      <c r="Y23" s="69"/>
      <c r="Z23" s="161"/>
      <c r="AA23" s="163"/>
      <c r="AB23" s="222"/>
      <c r="AC23" s="29"/>
      <c r="AD23" s="29"/>
      <c r="AE23" s="29"/>
      <c r="AF23" s="29"/>
      <c r="AG23" s="29"/>
      <c r="AH23" s="29"/>
    </row>
    <row r="24" spans="1:34" ht="12" customHeight="1" hidden="1" thickTop="1">
      <c r="A24" s="17"/>
      <c r="B24" s="164">
        <v>10</v>
      </c>
      <c r="C24" s="166" t="str">
        <f>VLOOKUP(B24,'пр.взв'!B25:E48,2,FALSE)</f>
        <v>АНДРЕЕВ Александр Сергеевич</v>
      </c>
      <c r="D24" s="168" t="str">
        <f>VLOOKUP(B24,'пр.взв'!B25:F84,3,FALSE)</f>
        <v>06.11.98 кмс</v>
      </c>
      <c r="E24" s="168" t="str">
        <f>VLOOKUP(B24,'пр.взв'!B25:G84,4,FALSE)</f>
        <v>ДФО,Хабаровский,Комсомольск МО</v>
      </c>
      <c r="F24" s="170">
        <v>9</v>
      </c>
      <c r="G24" s="70">
        <v>1</v>
      </c>
      <c r="H24" s="158">
        <v>12</v>
      </c>
      <c r="I24" s="70">
        <v>2</v>
      </c>
      <c r="J24" s="158">
        <v>11</v>
      </c>
      <c r="K24" s="70">
        <v>3</v>
      </c>
      <c r="L24" s="158" t="s">
        <v>260</v>
      </c>
      <c r="M24" s="70"/>
      <c r="N24" s="158" t="s">
        <v>260</v>
      </c>
      <c r="O24" s="70"/>
      <c r="P24" s="158" t="s">
        <v>260</v>
      </c>
      <c r="Q24" s="70"/>
      <c r="R24" s="158" t="s">
        <v>260</v>
      </c>
      <c r="S24" s="70"/>
      <c r="T24" s="158" t="s">
        <v>260</v>
      </c>
      <c r="U24" s="71"/>
      <c r="V24" s="158" t="s">
        <v>260</v>
      </c>
      <c r="W24" s="71"/>
      <c r="X24" s="158" t="s">
        <v>260</v>
      </c>
      <c r="Y24" s="71"/>
      <c r="Z24" s="160">
        <v>3</v>
      </c>
      <c r="AA24" s="162">
        <f>SUM(G24+I24+K24+M24+O24+Q24+S24+U24+W24+Y24)</f>
        <v>6</v>
      </c>
      <c r="AB24" s="221" t="s">
        <v>287</v>
      </c>
      <c r="AC24" s="29"/>
      <c r="AD24" s="29"/>
      <c r="AE24" s="29"/>
      <c r="AF24" s="29"/>
      <c r="AG24" s="29"/>
      <c r="AH24" s="29"/>
    </row>
    <row r="25" spans="1:34" ht="12" customHeight="1" hidden="1" thickBot="1">
      <c r="A25" s="17"/>
      <c r="B25" s="165"/>
      <c r="C25" s="167"/>
      <c r="D25" s="169"/>
      <c r="E25" s="169"/>
      <c r="F25" s="171"/>
      <c r="G25" s="68"/>
      <c r="H25" s="159"/>
      <c r="I25" s="68"/>
      <c r="J25" s="159"/>
      <c r="K25" s="68"/>
      <c r="L25" s="159"/>
      <c r="M25" s="68"/>
      <c r="N25" s="159"/>
      <c r="O25" s="68"/>
      <c r="P25" s="159"/>
      <c r="Q25" s="68"/>
      <c r="R25" s="159"/>
      <c r="S25" s="68"/>
      <c r="T25" s="159"/>
      <c r="U25" s="69"/>
      <c r="V25" s="159"/>
      <c r="W25" s="69"/>
      <c r="X25" s="159"/>
      <c r="Y25" s="69"/>
      <c r="Z25" s="161"/>
      <c r="AA25" s="163"/>
      <c r="AB25" s="222"/>
      <c r="AC25" s="29"/>
      <c r="AD25" s="29"/>
      <c r="AE25" s="29"/>
      <c r="AF25" s="29"/>
      <c r="AG25" s="29"/>
      <c r="AH25" s="29"/>
    </row>
    <row r="26" spans="1:34" ht="12" customHeight="1" hidden="1" thickTop="1">
      <c r="A26" s="17"/>
      <c r="B26" s="172">
        <v>11</v>
      </c>
      <c r="C26" s="174" t="str">
        <f>VLOOKUP(B26,'пр.взв'!B27:E50,2,FALSE)</f>
        <v>ВАСИЛЬЕВ Илья Викторович</v>
      </c>
      <c r="D26" s="138" t="str">
        <f>VLOOKUP(B26,'пр.взв'!B27:F86,3,FALSE)</f>
        <v>07.07.97 1р</v>
      </c>
      <c r="E26" s="138" t="str">
        <f>VLOOKUP(B26,'пр.взв'!B27:G86,4,FALSE)</f>
        <v>СФО,Алтайский,Бийск МО</v>
      </c>
      <c r="F26" s="170">
        <v>12</v>
      </c>
      <c r="G26" s="70">
        <v>1</v>
      </c>
      <c r="H26" s="158">
        <v>9</v>
      </c>
      <c r="I26" s="70">
        <v>1</v>
      </c>
      <c r="J26" s="158">
        <v>10</v>
      </c>
      <c r="K26" s="70">
        <v>1</v>
      </c>
      <c r="L26" s="158">
        <v>3</v>
      </c>
      <c r="M26" s="70">
        <v>2</v>
      </c>
      <c r="N26" s="158">
        <v>1</v>
      </c>
      <c r="O26" s="70">
        <v>3</v>
      </c>
      <c r="P26" s="158" t="s">
        <v>260</v>
      </c>
      <c r="Q26" s="70"/>
      <c r="R26" s="158" t="s">
        <v>260</v>
      </c>
      <c r="S26" s="70"/>
      <c r="T26" s="158" t="s">
        <v>260</v>
      </c>
      <c r="U26" s="71"/>
      <c r="V26" s="158" t="s">
        <v>260</v>
      </c>
      <c r="W26" s="71"/>
      <c r="X26" s="158" t="s">
        <v>260</v>
      </c>
      <c r="Y26" s="71"/>
      <c r="Z26" s="160">
        <v>5</v>
      </c>
      <c r="AA26" s="162">
        <f>SUM(G26+I26+K26+M26+O26+Q26+S26+U26+W26+Y26)</f>
        <v>8</v>
      </c>
      <c r="AB26" s="221" t="s">
        <v>17</v>
      </c>
      <c r="AC26" s="29"/>
      <c r="AD26" s="29"/>
      <c r="AE26" s="29"/>
      <c r="AF26" s="29"/>
      <c r="AG26" s="29"/>
      <c r="AH26" s="29"/>
    </row>
    <row r="27" spans="1:34" ht="12" customHeight="1" hidden="1" thickBot="1">
      <c r="A27" s="17"/>
      <c r="B27" s="173"/>
      <c r="C27" s="175"/>
      <c r="D27" s="176"/>
      <c r="E27" s="176"/>
      <c r="F27" s="171"/>
      <c r="G27" s="68"/>
      <c r="H27" s="159"/>
      <c r="I27" s="68"/>
      <c r="J27" s="159"/>
      <c r="K27" s="68"/>
      <c r="L27" s="159"/>
      <c r="M27" s="68"/>
      <c r="N27" s="159"/>
      <c r="O27" s="68"/>
      <c r="P27" s="159"/>
      <c r="Q27" s="68"/>
      <c r="R27" s="159"/>
      <c r="S27" s="68"/>
      <c r="T27" s="159"/>
      <c r="U27" s="69"/>
      <c r="V27" s="159"/>
      <c r="W27" s="69"/>
      <c r="X27" s="159"/>
      <c r="Y27" s="69"/>
      <c r="Z27" s="161"/>
      <c r="AA27" s="163"/>
      <c r="AB27" s="222"/>
      <c r="AC27" s="29"/>
      <c r="AD27" s="29"/>
      <c r="AE27" s="29"/>
      <c r="AF27" s="29"/>
      <c r="AG27" s="29"/>
      <c r="AH27" s="29"/>
    </row>
    <row r="28" spans="1:34" ht="12" customHeight="1" hidden="1" thickTop="1">
      <c r="A28" s="17"/>
      <c r="B28" s="164">
        <v>12</v>
      </c>
      <c r="C28" s="166" t="str">
        <f>VLOOKUP(B28,'пр.взв'!B29:E52,2,FALSE)</f>
        <v>ЗУХРАБОВ Хасбулат Махачевич</v>
      </c>
      <c r="D28" s="168" t="str">
        <f>VLOOKUP(B28,'пр.взв'!B29:F88,3,FALSE)</f>
        <v>29.05.97 1р</v>
      </c>
      <c r="E28" s="168" t="str">
        <f>VLOOKUP(B28,'пр.взв'!B29:G88,4,FALSE)</f>
        <v>Москва</v>
      </c>
      <c r="F28" s="170">
        <v>11</v>
      </c>
      <c r="G28" s="70">
        <v>3</v>
      </c>
      <c r="H28" s="158">
        <v>10</v>
      </c>
      <c r="I28" s="70">
        <v>3</v>
      </c>
      <c r="J28" s="158" t="s">
        <v>260</v>
      </c>
      <c r="K28" s="70"/>
      <c r="L28" s="158" t="s">
        <v>260</v>
      </c>
      <c r="M28" s="70"/>
      <c r="N28" s="158" t="s">
        <v>260</v>
      </c>
      <c r="O28" s="70"/>
      <c r="P28" s="158" t="s">
        <v>260</v>
      </c>
      <c r="Q28" s="70"/>
      <c r="R28" s="158" t="s">
        <v>260</v>
      </c>
      <c r="S28" s="70"/>
      <c r="T28" s="158" t="s">
        <v>260</v>
      </c>
      <c r="U28" s="71"/>
      <c r="V28" s="158" t="s">
        <v>260</v>
      </c>
      <c r="W28" s="71"/>
      <c r="X28" s="158" t="s">
        <v>260</v>
      </c>
      <c r="Y28" s="71"/>
      <c r="Z28" s="160">
        <v>2</v>
      </c>
      <c r="AA28" s="162">
        <f>SUM(G28+I28+K28+M28+O28+Q28+S28+U28+W28+Y28)</f>
        <v>6</v>
      </c>
      <c r="AB28" s="221" t="s">
        <v>266</v>
      </c>
      <c r="AC28" s="29"/>
      <c r="AD28" s="29"/>
      <c r="AE28" s="29"/>
      <c r="AF28" s="29"/>
      <c r="AG28" s="29"/>
      <c r="AH28" s="29"/>
    </row>
    <row r="29" spans="1:34" ht="12" customHeight="1" hidden="1" thickBot="1">
      <c r="A29" s="17"/>
      <c r="B29" s="165"/>
      <c r="C29" s="167"/>
      <c r="D29" s="169"/>
      <c r="E29" s="169"/>
      <c r="F29" s="171"/>
      <c r="G29" s="68"/>
      <c r="H29" s="159"/>
      <c r="I29" s="68"/>
      <c r="J29" s="159"/>
      <c r="K29" s="68"/>
      <c r="L29" s="159"/>
      <c r="M29" s="68"/>
      <c r="N29" s="159"/>
      <c r="O29" s="68"/>
      <c r="P29" s="159"/>
      <c r="Q29" s="68"/>
      <c r="R29" s="159"/>
      <c r="S29" s="68"/>
      <c r="T29" s="159"/>
      <c r="U29" s="69"/>
      <c r="V29" s="159"/>
      <c r="W29" s="69"/>
      <c r="X29" s="159"/>
      <c r="Y29" s="69"/>
      <c r="Z29" s="161"/>
      <c r="AA29" s="163"/>
      <c r="AB29" s="222"/>
      <c r="AC29" s="29"/>
      <c r="AD29" s="29"/>
      <c r="AE29" s="29"/>
      <c r="AF29" s="29"/>
      <c r="AG29" s="29"/>
      <c r="AH29" s="29"/>
    </row>
    <row r="30" spans="1:34" ht="12" customHeight="1" hidden="1" thickTop="1">
      <c r="A30" s="1"/>
      <c r="B30" s="172">
        <v>13</v>
      </c>
      <c r="C30" s="174" t="str">
        <f>VLOOKUP(B30,'пр.взв'!B31:E54,2,FALSE)</f>
        <v>КОРОСТЕЛЕВ Роман Александрович</v>
      </c>
      <c r="D30" s="138" t="str">
        <f>VLOOKUP(B30,'пр.взв'!B31:F90,3,FALSE)</f>
        <v>14.05.97 1р</v>
      </c>
      <c r="E30" s="138" t="str">
        <f>VLOOKUP(B30,'пр.взв'!B31:G90,4,FALSE)</f>
        <v>ЦФО,Тамбовская,Староюрьево МО</v>
      </c>
      <c r="F30" s="170">
        <v>14</v>
      </c>
      <c r="G30" s="70">
        <v>3</v>
      </c>
      <c r="H30" s="158">
        <v>15</v>
      </c>
      <c r="I30" s="70">
        <v>1</v>
      </c>
      <c r="J30" s="158">
        <v>16</v>
      </c>
      <c r="K30" s="70">
        <v>2</v>
      </c>
      <c r="L30" s="158">
        <v>22</v>
      </c>
      <c r="M30" s="70">
        <v>3</v>
      </c>
      <c r="N30" s="158" t="s">
        <v>260</v>
      </c>
      <c r="O30" s="70"/>
      <c r="P30" s="158" t="s">
        <v>260</v>
      </c>
      <c r="Q30" s="70"/>
      <c r="R30" s="158" t="s">
        <v>260</v>
      </c>
      <c r="S30" s="70"/>
      <c r="T30" s="158" t="s">
        <v>260</v>
      </c>
      <c r="U30" s="71"/>
      <c r="V30" s="158" t="s">
        <v>260</v>
      </c>
      <c r="W30" s="71"/>
      <c r="X30" s="158" t="s">
        <v>260</v>
      </c>
      <c r="Y30" s="71"/>
      <c r="Z30" s="160">
        <v>4</v>
      </c>
      <c r="AA30" s="162">
        <f>SUM(G30+I30+K30+M30+O30+Q30+S30+U30+W30+Y30)</f>
        <v>9</v>
      </c>
      <c r="AB30" s="221" t="s">
        <v>288</v>
      </c>
      <c r="AC30" s="29"/>
      <c r="AD30" s="29"/>
      <c r="AE30" s="29"/>
      <c r="AF30" s="29"/>
      <c r="AG30" s="29"/>
      <c r="AH30" s="29"/>
    </row>
    <row r="31" spans="1:34" ht="12" customHeight="1" hidden="1" thickBot="1">
      <c r="A31" s="1"/>
      <c r="B31" s="173"/>
      <c r="C31" s="175"/>
      <c r="D31" s="176"/>
      <c r="E31" s="176"/>
      <c r="F31" s="171"/>
      <c r="G31" s="68"/>
      <c r="H31" s="159"/>
      <c r="I31" s="68"/>
      <c r="J31" s="159"/>
      <c r="K31" s="68"/>
      <c r="L31" s="159"/>
      <c r="M31" s="68"/>
      <c r="N31" s="159"/>
      <c r="O31" s="68"/>
      <c r="P31" s="159"/>
      <c r="Q31" s="68"/>
      <c r="R31" s="159"/>
      <c r="S31" s="68"/>
      <c r="T31" s="159"/>
      <c r="U31" s="69"/>
      <c r="V31" s="159"/>
      <c r="W31" s="69"/>
      <c r="X31" s="159"/>
      <c r="Y31" s="69"/>
      <c r="Z31" s="161"/>
      <c r="AA31" s="163"/>
      <c r="AB31" s="222"/>
      <c r="AC31" s="29"/>
      <c r="AD31" s="29"/>
      <c r="AE31" s="29"/>
      <c r="AF31" s="29"/>
      <c r="AG31" s="29"/>
      <c r="AH31" s="29"/>
    </row>
    <row r="32" spans="2:34" ht="12" customHeight="1" hidden="1" thickTop="1">
      <c r="B32" s="164">
        <v>14</v>
      </c>
      <c r="C32" s="166" t="str">
        <f>VLOOKUP(B32,'пр.взв'!B33:E56,2,FALSE)</f>
        <v>АСКЕРОВ Иманмурза Исабекович</v>
      </c>
      <c r="D32" s="168" t="str">
        <f>VLOOKUP(B32,'пр.взв'!B33:F92,3,FALSE)</f>
        <v>12.11.97 1р</v>
      </c>
      <c r="E32" s="168" t="str">
        <f>VLOOKUP(B32,'пр.взв'!B33:G92,4,FALSE)</f>
        <v>УрФО, ХМАО-Югра, МО</v>
      </c>
      <c r="F32" s="170">
        <v>13</v>
      </c>
      <c r="G32" s="74" t="s">
        <v>258</v>
      </c>
      <c r="H32" s="158">
        <v>16</v>
      </c>
      <c r="I32" s="70">
        <v>3</v>
      </c>
      <c r="J32" s="158">
        <v>17</v>
      </c>
      <c r="K32" s="70">
        <v>1</v>
      </c>
      <c r="L32" s="158">
        <v>23</v>
      </c>
      <c r="M32" s="70">
        <v>4</v>
      </c>
      <c r="N32" s="158" t="s">
        <v>260</v>
      </c>
      <c r="O32" s="70"/>
      <c r="P32" s="158" t="s">
        <v>260</v>
      </c>
      <c r="Q32" s="70"/>
      <c r="R32" s="158" t="s">
        <v>260</v>
      </c>
      <c r="S32" s="70"/>
      <c r="T32" s="158" t="s">
        <v>260</v>
      </c>
      <c r="U32" s="71"/>
      <c r="V32" s="158" t="s">
        <v>260</v>
      </c>
      <c r="W32" s="71"/>
      <c r="X32" s="158" t="s">
        <v>260</v>
      </c>
      <c r="Y32" s="71"/>
      <c r="Z32" s="160">
        <v>4</v>
      </c>
      <c r="AA32" s="162" t="s">
        <v>272</v>
      </c>
      <c r="AB32" s="221" t="s">
        <v>43</v>
      </c>
      <c r="AC32" s="29"/>
      <c r="AD32" s="29"/>
      <c r="AE32" s="29"/>
      <c r="AF32" s="29"/>
      <c r="AG32" s="29"/>
      <c r="AH32" s="29"/>
    </row>
    <row r="33" spans="2:34" ht="12" customHeight="1" hidden="1" thickBot="1">
      <c r="B33" s="165"/>
      <c r="C33" s="167"/>
      <c r="D33" s="169"/>
      <c r="E33" s="169"/>
      <c r="F33" s="171"/>
      <c r="G33" s="68"/>
      <c r="H33" s="159"/>
      <c r="I33" s="68"/>
      <c r="J33" s="159"/>
      <c r="K33" s="68"/>
      <c r="L33" s="159"/>
      <c r="M33" s="68" t="s">
        <v>271</v>
      </c>
      <c r="N33" s="159"/>
      <c r="O33" s="68"/>
      <c r="P33" s="159"/>
      <c r="Q33" s="68"/>
      <c r="R33" s="159"/>
      <c r="S33" s="68"/>
      <c r="T33" s="159"/>
      <c r="U33" s="69"/>
      <c r="V33" s="159"/>
      <c r="W33" s="69"/>
      <c r="X33" s="159"/>
      <c r="Y33" s="69"/>
      <c r="Z33" s="161"/>
      <c r="AA33" s="163"/>
      <c r="AB33" s="222"/>
      <c r="AC33" s="29"/>
      <c r="AD33" s="29"/>
      <c r="AE33" s="29"/>
      <c r="AF33" s="29"/>
      <c r="AG33" s="29"/>
      <c r="AH33" s="29"/>
    </row>
    <row r="34" spans="2:34" ht="12" customHeight="1" hidden="1" thickTop="1">
      <c r="B34" s="172">
        <v>15</v>
      </c>
      <c r="C34" s="174" t="str">
        <f>VLOOKUP(B34,'пр.взв'!B35:E58,2,FALSE)</f>
        <v>ГАСАНБЕКОВ Имам Заурбекович</v>
      </c>
      <c r="D34" s="138" t="str">
        <f>VLOOKUP(B34,'пр.взв'!B35:F94,3,FALSE)</f>
        <v>10.03.97 1р</v>
      </c>
      <c r="E34" s="138" t="str">
        <f>VLOOKUP(B34,'пр.взв'!B35:G94,4,FALSE)</f>
        <v>УрФО, ХМАО-Югра, МО</v>
      </c>
      <c r="F34" s="170">
        <v>16</v>
      </c>
      <c r="G34" s="70">
        <v>3</v>
      </c>
      <c r="H34" s="158">
        <v>13</v>
      </c>
      <c r="I34" s="70">
        <v>3</v>
      </c>
      <c r="J34" s="158" t="s">
        <v>260</v>
      </c>
      <c r="K34" s="70"/>
      <c r="L34" s="158" t="s">
        <v>260</v>
      </c>
      <c r="M34" s="70"/>
      <c r="N34" s="158" t="s">
        <v>260</v>
      </c>
      <c r="O34" s="70"/>
      <c r="P34" s="158" t="s">
        <v>260</v>
      </c>
      <c r="Q34" s="70"/>
      <c r="R34" s="158" t="s">
        <v>260</v>
      </c>
      <c r="S34" s="70"/>
      <c r="T34" s="158" t="s">
        <v>260</v>
      </c>
      <c r="U34" s="71"/>
      <c r="V34" s="158" t="s">
        <v>260</v>
      </c>
      <c r="W34" s="71"/>
      <c r="X34" s="158" t="s">
        <v>260</v>
      </c>
      <c r="Y34" s="71"/>
      <c r="Z34" s="160">
        <v>2</v>
      </c>
      <c r="AA34" s="162">
        <f>SUM(G34+I34+K34+M34+O34+Q34+S34+U34+W34+Y34)</f>
        <v>6</v>
      </c>
      <c r="AB34" s="221" t="s">
        <v>266</v>
      </c>
      <c r="AC34" s="29"/>
      <c r="AD34" s="29"/>
      <c r="AE34" s="29"/>
      <c r="AF34" s="29"/>
      <c r="AG34" s="29"/>
      <c r="AH34" s="29"/>
    </row>
    <row r="35" spans="2:34" ht="12" customHeight="1" hidden="1" thickBot="1">
      <c r="B35" s="173"/>
      <c r="C35" s="175"/>
      <c r="D35" s="176"/>
      <c r="E35" s="176"/>
      <c r="F35" s="171"/>
      <c r="G35" s="68"/>
      <c r="H35" s="159"/>
      <c r="I35" s="68"/>
      <c r="J35" s="159"/>
      <c r="K35" s="68"/>
      <c r="L35" s="159"/>
      <c r="M35" s="68"/>
      <c r="N35" s="159"/>
      <c r="O35" s="68"/>
      <c r="P35" s="159"/>
      <c r="Q35" s="68"/>
      <c r="R35" s="159"/>
      <c r="S35" s="68"/>
      <c r="T35" s="159"/>
      <c r="U35" s="69"/>
      <c r="V35" s="159"/>
      <c r="W35" s="69"/>
      <c r="X35" s="159"/>
      <c r="Y35" s="69"/>
      <c r="Z35" s="161"/>
      <c r="AA35" s="163"/>
      <c r="AB35" s="222"/>
      <c r="AC35" s="29"/>
      <c r="AD35" s="29"/>
      <c r="AE35" s="29"/>
      <c r="AF35" s="29"/>
      <c r="AG35" s="29"/>
      <c r="AH35" s="29"/>
    </row>
    <row r="36" spans="2:34" ht="12" customHeight="1" hidden="1" thickTop="1">
      <c r="B36" s="164">
        <v>16</v>
      </c>
      <c r="C36" s="166" t="str">
        <f>VLOOKUP(B36,'пр.взв'!B37:E60,2,FALSE)</f>
        <v>КУРБАНГАЛЕЕВ Амир Дамирович</v>
      </c>
      <c r="D36" s="168" t="str">
        <f>VLOOKUP(B36,'пр.взв'!B37:F96,3,FALSE)</f>
        <v>06.08.97 кмс</v>
      </c>
      <c r="E36" s="168" t="str">
        <f>VLOOKUP(B36,'пр.взв'!B37:G96,4,FALSE)</f>
        <v>ПФО,Оренбургская,Соль-Елец МО</v>
      </c>
      <c r="F36" s="170">
        <v>15</v>
      </c>
      <c r="G36" s="74" t="s">
        <v>258</v>
      </c>
      <c r="H36" s="158">
        <v>14</v>
      </c>
      <c r="I36" s="70">
        <v>2</v>
      </c>
      <c r="J36" s="158">
        <v>13</v>
      </c>
      <c r="K36" s="70">
        <v>3</v>
      </c>
      <c r="L36" s="158" t="s">
        <v>260</v>
      </c>
      <c r="M36" s="70"/>
      <c r="N36" s="158" t="s">
        <v>260</v>
      </c>
      <c r="O36" s="70"/>
      <c r="P36" s="158" t="s">
        <v>260</v>
      </c>
      <c r="Q36" s="70"/>
      <c r="R36" s="158" t="s">
        <v>260</v>
      </c>
      <c r="S36" s="70"/>
      <c r="T36" s="158" t="s">
        <v>260</v>
      </c>
      <c r="U36" s="71"/>
      <c r="V36" s="158" t="s">
        <v>260</v>
      </c>
      <c r="W36" s="71"/>
      <c r="X36" s="158" t="s">
        <v>260</v>
      </c>
      <c r="Y36" s="71"/>
      <c r="Z36" s="160">
        <v>3</v>
      </c>
      <c r="AA36" s="162" t="s">
        <v>268</v>
      </c>
      <c r="AB36" s="221" t="s">
        <v>289</v>
      </c>
      <c r="AC36" s="29"/>
      <c r="AD36" s="29"/>
      <c r="AE36" s="29"/>
      <c r="AF36" s="29"/>
      <c r="AG36" s="29"/>
      <c r="AH36" s="29"/>
    </row>
    <row r="37" spans="2:34" ht="12" customHeight="1" hidden="1" thickBot="1">
      <c r="B37" s="165"/>
      <c r="C37" s="167"/>
      <c r="D37" s="169"/>
      <c r="E37" s="169"/>
      <c r="F37" s="171"/>
      <c r="G37" s="68"/>
      <c r="H37" s="159"/>
      <c r="I37" s="68"/>
      <c r="J37" s="159"/>
      <c r="K37" s="68"/>
      <c r="L37" s="159"/>
      <c r="M37" s="68"/>
      <c r="N37" s="159"/>
      <c r="O37" s="68"/>
      <c r="P37" s="159"/>
      <c r="Q37" s="68"/>
      <c r="R37" s="159"/>
      <c r="S37" s="68"/>
      <c r="T37" s="159"/>
      <c r="U37" s="69"/>
      <c r="V37" s="159"/>
      <c r="W37" s="69"/>
      <c r="X37" s="159"/>
      <c r="Y37" s="69"/>
      <c r="Z37" s="161"/>
      <c r="AA37" s="163"/>
      <c r="AB37" s="222"/>
      <c r="AC37" s="29"/>
      <c r="AD37" s="29"/>
      <c r="AE37" s="29"/>
      <c r="AF37" s="29"/>
      <c r="AG37" s="29"/>
      <c r="AH37" s="29"/>
    </row>
    <row r="38" spans="2:34" ht="12" customHeight="1" hidden="1" thickTop="1">
      <c r="B38" s="172">
        <v>17</v>
      </c>
      <c r="C38" s="174" t="str">
        <f>VLOOKUP(B38,'пр.взв'!B39:E62,2,FALSE)</f>
        <v>ЩЕЧЕЛОВ Анатолий Тимофеевич</v>
      </c>
      <c r="D38" s="138" t="str">
        <f>VLOOKUP(B38,'пр.взв'!B39:F98,3,FALSE)</f>
        <v>05.06.98 1р</v>
      </c>
      <c r="E38" s="138" t="str">
        <f>VLOOKUP(B38,'пр.взв'!B39:G98,4,FALSE)</f>
        <v>Санкт-Петербург, МО</v>
      </c>
      <c r="F38" s="170">
        <v>18</v>
      </c>
      <c r="G38" s="70">
        <v>3</v>
      </c>
      <c r="H38" s="158">
        <v>19</v>
      </c>
      <c r="I38" s="70">
        <v>1</v>
      </c>
      <c r="J38" s="158">
        <v>14</v>
      </c>
      <c r="K38" s="70">
        <v>3</v>
      </c>
      <c r="L38" s="158" t="s">
        <v>260</v>
      </c>
      <c r="M38" s="70"/>
      <c r="N38" s="158" t="s">
        <v>260</v>
      </c>
      <c r="O38" s="70"/>
      <c r="P38" s="158" t="s">
        <v>260</v>
      </c>
      <c r="Q38" s="70"/>
      <c r="R38" s="158" t="s">
        <v>260</v>
      </c>
      <c r="S38" s="70"/>
      <c r="T38" s="158" t="s">
        <v>260</v>
      </c>
      <c r="U38" s="71"/>
      <c r="V38" s="158" t="s">
        <v>260</v>
      </c>
      <c r="W38" s="71"/>
      <c r="X38" s="158" t="s">
        <v>260</v>
      </c>
      <c r="Y38" s="71"/>
      <c r="Z38" s="160">
        <v>3</v>
      </c>
      <c r="AA38" s="162">
        <f>SUM(G38+I38+K38+M38+O38+Q38+S38+U38+W38+Y38)</f>
        <v>7</v>
      </c>
      <c r="AB38" s="221" t="s">
        <v>290</v>
      </c>
      <c r="AC38" s="29"/>
      <c r="AD38" s="29"/>
      <c r="AE38" s="29"/>
      <c r="AF38" s="29"/>
      <c r="AG38" s="29"/>
      <c r="AH38" s="29"/>
    </row>
    <row r="39" spans="2:34" ht="12" customHeight="1" hidden="1" thickBot="1">
      <c r="B39" s="173"/>
      <c r="C39" s="175"/>
      <c r="D39" s="176"/>
      <c r="E39" s="176"/>
      <c r="F39" s="171"/>
      <c r="G39" s="68"/>
      <c r="H39" s="159"/>
      <c r="I39" s="68"/>
      <c r="J39" s="159"/>
      <c r="K39" s="68"/>
      <c r="L39" s="159"/>
      <c r="M39" s="68"/>
      <c r="N39" s="159"/>
      <c r="O39" s="68"/>
      <c r="P39" s="159"/>
      <c r="Q39" s="68"/>
      <c r="R39" s="159"/>
      <c r="S39" s="68"/>
      <c r="T39" s="159"/>
      <c r="U39" s="69"/>
      <c r="V39" s="159"/>
      <c r="W39" s="69"/>
      <c r="X39" s="159"/>
      <c r="Y39" s="69"/>
      <c r="Z39" s="161"/>
      <c r="AA39" s="163"/>
      <c r="AB39" s="222"/>
      <c r="AC39" s="29"/>
      <c r="AD39" s="29"/>
      <c r="AE39" s="29"/>
      <c r="AF39" s="29"/>
      <c r="AG39" s="29"/>
      <c r="AH39" s="29"/>
    </row>
    <row r="40" spans="2:34" ht="12" customHeight="1" hidden="1" thickTop="1">
      <c r="B40" s="164">
        <v>18</v>
      </c>
      <c r="C40" s="166" t="str">
        <f>VLOOKUP(B40,'пр.взв'!B41:E64,2,FALSE)</f>
        <v>БУХТИН Владислав Кириллович</v>
      </c>
      <c r="D40" s="168" t="str">
        <f>VLOOKUP(B40,'пр.взв'!B41:F100,3,FALSE)</f>
        <v>18.02.98 1р</v>
      </c>
      <c r="E40" s="168" t="str">
        <f>VLOOKUP(B40,'пр.взв'!B41:G100,4,FALSE)</f>
        <v>ПФО,Саратовская, Балашов ПР</v>
      </c>
      <c r="F40" s="170">
        <v>17</v>
      </c>
      <c r="G40" s="70">
        <v>1</v>
      </c>
      <c r="H40" s="158">
        <v>20</v>
      </c>
      <c r="I40" s="70">
        <v>3</v>
      </c>
      <c r="J40" s="158">
        <v>22</v>
      </c>
      <c r="K40" s="70">
        <v>3</v>
      </c>
      <c r="L40" s="158" t="s">
        <v>260</v>
      </c>
      <c r="M40" s="70"/>
      <c r="N40" s="158" t="s">
        <v>260</v>
      </c>
      <c r="O40" s="70"/>
      <c r="P40" s="158" t="s">
        <v>260</v>
      </c>
      <c r="Q40" s="70"/>
      <c r="R40" s="158" t="s">
        <v>260</v>
      </c>
      <c r="S40" s="70"/>
      <c r="T40" s="158" t="s">
        <v>260</v>
      </c>
      <c r="U40" s="71"/>
      <c r="V40" s="158" t="s">
        <v>260</v>
      </c>
      <c r="W40" s="71"/>
      <c r="X40" s="158" t="s">
        <v>260</v>
      </c>
      <c r="Y40" s="71"/>
      <c r="Z40" s="160">
        <v>3</v>
      </c>
      <c r="AA40" s="162">
        <f>SUM(G40+I40+K40+M40+O40+Q40+S40+U40+W40+Y40)</f>
        <v>7</v>
      </c>
      <c r="AB40" s="221" t="s">
        <v>290</v>
      </c>
      <c r="AC40" s="29"/>
      <c r="AD40" s="29"/>
      <c r="AE40" s="29"/>
      <c r="AF40" s="29"/>
      <c r="AG40" s="29"/>
      <c r="AH40" s="29"/>
    </row>
    <row r="41" spans="2:34" ht="12" customHeight="1" hidden="1" thickBot="1">
      <c r="B41" s="165"/>
      <c r="C41" s="167"/>
      <c r="D41" s="169"/>
      <c r="E41" s="169"/>
      <c r="F41" s="171"/>
      <c r="G41" s="68"/>
      <c r="H41" s="159"/>
      <c r="I41" s="68"/>
      <c r="J41" s="159"/>
      <c r="K41" s="68"/>
      <c r="L41" s="159"/>
      <c r="M41" s="68"/>
      <c r="N41" s="159"/>
      <c r="O41" s="68"/>
      <c r="P41" s="159"/>
      <c r="Q41" s="68"/>
      <c r="R41" s="159"/>
      <c r="S41" s="68"/>
      <c r="T41" s="159"/>
      <c r="U41" s="69"/>
      <c r="V41" s="159"/>
      <c r="W41" s="69"/>
      <c r="X41" s="159"/>
      <c r="Y41" s="69"/>
      <c r="Z41" s="161"/>
      <c r="AA41" s="163"/>
      <c r="AB41" s="222"/>
      <c r="AC41" s="29"/>
      <c r="AD41" s="29"/>
      <c r="AE41" s="29"/>
      <c r="AF41" s="29"/>
      <c r="AG41" s="29"/>
      <c r="AH41" s="29"/>
    </row>
    <row r="42" spans="2:34" ht="12" customHeight="1" hidden="1" thickTop="1">
      <c r="B42" s="172">
        <v>19</v>
      </c>
      <c r="C42" s="174" t="str">
        <f>VLOOKUP(B42,'пр.взв'!B43:E66,2,FALSE)</f>
        <v>АКУЛЬШИН Александр Сергеевич</v>
      </c>
      <c r="D42" s="138" t="str">
        <f>VLOOKUP(B42,'пр.взв'!B43:F102,3,FALSE)</f>
        <v>12.03.98 2юн</v>
      </c>
      <c r="E42" s="138" t="str">
        <f>VLOOKUP(B42,'пр.взв'!B43:G102,4,FALSE)</f>
        <v>УрФО, г. Челябинск, МО</v>
      </c>
      <c r="F42" s="182">
        <v>20</v>
      </c>
      <c r="G42" s="64">
        <v>3</v>
      </c>
      <c r="H42" s="181">
        <v>17</v>
      </c>
      <c r="I42" s="64">
        <v>3</v>
      </c>
      <c r="J42" s="181" t="s">
        <v>260</v>
      </c>
      <c r="K42" s="64"/>
      <c r="L42" s="181" t="s">
        <v>260</v>
      </c>
      <c r="M42" s="64"/>
      <c r="N42" s="181" t="s">
        <v>260</v>
      </c>
      <c r="O42" s="64"/>
      <c r="P42" s="181" t="s">
        <v>260</v>
      </c>
      <c r="Q42" s="64"/>
      <c r="R42" s="181" t="s">
        <v>260</v>
      </c>
      <c r="S42" s="64"/>
      <c r="T42" s="181" t="s">
        <v>260</v>
      </c>
      <c r="U42" s="64"/>
      <c r="V42" s="181" t="s">
        <v>260</v>
      </c>
      <c r="W42" s="64"/>
      <c r="X42" s="181" t="s">
        <v>260</v>
      </c>
      <c r="Y42" s="64"/>
      <c r="Z42" s="160">
        <v>2</v>
      </c>
      <c r="AA42" s="162">
        <f>SUM(G42+I42+K42+M42+O42+Q42+S42+U42+W42+Y42)</f>
        <v>6</v>
      </c>
      <c r="AB42" s="221" t="s">
        <v>266</v>
      </c>
      <c r="AC42" s="29"/>
      <c r="AD42" s="29"/>
      <c r="AE42" s="29"/>
      <c r="AF42" s="29"/>
      <c r="AG42" s="29"/>
      <c r="AH42" s="29"/>
    </row>
    <row r="43" spans="2:34" ht="12" customHeight="1" hidden="1" thickBot="1">
      <c r="B43" s="173"/>
      <c r="C43" s="175"/>
      <c r="D43" s="176"/>
      <c r="E43" s="176"/>
      <c r="F43" s="180"/>
      <c r="G43" s="65"/>
      <c r="H43" s="181"/>
      <c r="I43" s="65"/>
      <c r="J43" s="181"/>
      <c r="K43" s="65"/>
      <c r="L43" s="181"/>
      <c r="M43" s="65"/>
      <c r="N43" s="181"/>
      <c r="O43" s="65"/>
      <c r="P43" s="181"/>
      <c r="Q43" s="65"/>
      <c r="R43" s="181"/>
      <c r="S43" s="65"/>
      <c r="T43" s="181"/>
      <c r="U43" s="65"/>
      <c r="V43" s="181"/>
      <c r="W43" s="65"/>
      <c r="X43" s="181"/>
      <c r="Y43" s="65"/>
      <c r="Z43" s="161"/>
      <c r="AA43" s="163"/>
      <c r="AB43" s="222"/>
      <c r="AC43" s="29"/>
      <c r="AD43" s="29"/>
      <c r="AE43" s="29"/>
      <c r="AF43" s="29"/>
      <c r="AG43" s="29"/>
      <c r="AH43" s="29"/>
    </row>
    <row r="44" spans="2:34" ht="12" customHeight="1" hidden="1" thickTop="1">
      <c r="B44" s="164">
        <v>20</v>
      </c>
      <c r="C44" s="166" t="str">
        <f>VLOOKUP(B44,'пр.взв'!B45:E68,2,FALSE)</f>
        <v>СЕДИНКИН Данил Алексеевич</v>
      </c>
      <c r="D44" s="168" t="str">
        <f>VLOOKUP(B44,'пр.взв'!B45:F104,3,FALSE)</f>
        <v>24.11.98 3р</v>
      </c>
      <c r="E44" s="168" t="str">
        <f>VLOOKUP(B44,'пр.взв'!B45:G104,4,FALSE)</f>
        <v>УрФО, Курганская обл., г. Курган, МО</v>
      </c>
      <c r="F44" s="179">
        <v>19</v>
      </c>
      <c r="G44" s="66">
        <v>1</v>
      </c>
      <c r="H44" s="177">
        <v>18</v>
      </c>
      <c r="I44" s="66">
        <v>2</v>
      </c>
      <c r="J44" s="177">
        <v>23</v>
      </c>
      <c r="K44" s="66">
        <v>3</v>
      </c>
      <c r="L44" s="177" t="s">
        <v>260</v>
      </c>
      <c r="M44" s="66"/>
      <c r="N44" s="177" t="s">
        <v>260</v>
      </c>
      <c r="O44" s="66"/>
      <c r="P44" s="177" t="s">
        <v>260</v>
      </c>
      <c r="Q44" s="66"/>
      <c r="R44" s="177" t="s">
        <v>260</v>
      </c>
      <c r="S44" s="66"/>
      <c r="T44" s="177" t="s">
        <v>260</v>
      </c>
      <c r="U44" s="67"/>
      <c r="V44" s="177" t="s">
        <v>260</v>
      </c>
      <c r="W44" s="67"/>
      <c r="X44" s="177" t="s">
        <v>260</v>
      </c>
      <c r="Y44" s="67"/>
      <c r="Z44" s="160">
        <v>3</v>
      </c>
      <c r="AA44" s="162">
        <f>SUM(G44+I44+K44+M44+O44+Q44+S44+U44+W44+Y44)</f>
        <v>6</v>
      </c>
      <c r="AB44" s="221" t="s">
        <v>287</v>
      </c>
      <c r="AC44" s="29"/>
      <c r="AD44" s="29"/>
      <c r="AE44" s="29"/>
      <c r="AF44" s="29"/>
      <c r="AG44" s="29"/>
      <c r="AH44" s="29"/>
    </row>
    <row r="45" spans="2:34" ht="12" customHeight="1" hidden="1" thickBot="1">
      <c r="B45" s="165"/>
      <c r="C45" s="167"/>
      <c r="D45" s="169"/>
      <c r="E45" s="169"/>
      <c r="F45" s="180"/>
      <c r="G45" s="68"/>
      <c r="H45" s="178"/>
      <c r="I45" s="68"/>
      <c r="J45" s="178"/>
      <c r="K45" s="68"/>
      <c r="L45" s="178"/>
      <c r="M45" s="68"/>
      <c r="N45" s="178"/>
      <c r="O45" s="68"/>
      <c r="P45" s="178"/>
      <c r="Q45" s="68"/>
      <c r="R45" s="178"/>
      <c r="S45" s="68"/>
      <c r="T45" s="178"/>
      <c r="U45" s="69"/>
      <c r="V45" s="178"/>
      <c r="W45" s="69"/>
      <c r="X45" s="178"/>
      <c r="Y45" s="69"/>
      <c r="Z45" s="161"/>
      <c r="AA45" s="163"/>
      <c r="AB45" s="222"/>
      <c r="AC45" s="29"/>
      <c r="AD45" s="29"/>
      <c r="AE45" s="29"/>
      <c r="AF45" s="29"/>
      <c r="AG45" s="29"/>
      <c r="AH45" s="29"/>
    </row>
    <row r="46" spans="2:34" ht="12" customHeight="1" hidden="1" thickTop="1">
      <c r="B46" s="172">
        <v>21</v>
      </c>
      <c r="C46" s="174" t="str">
        <f>VLOOKUP(B46,'пр.взв'!B47:E70,2,FALSE)</f>
        <v>СУЛЕЙМАНОВ Фуад Палад-оглы</v>
      </c>
      <c r="D46" s="138" t="str">
        <f>VLOOKUP(B46,'пр.взв'!B47:F106,3,FALSE)</f>
        <v>04.06.97 1р</v>
      </c>
      <c r="E46" s="138" t="str">
        <f>VLOOKUP(B46,'пр.взв'!B47:G106,4,FALSE)</f>
        <v>СФО,Томская,МО</v>
      </c>
      <c r="F46" s="170">
        <v>22</v>
      </c>
      <c r="G46" s="70">
        <v>4</v>
      </c>
      <c r="H46" s="158">
        <v>23</v>
      </c>
      <c r="I46" s="70">
        <v>3</v>
      </c>
      <c r="J46" s="158" t="s">
        <v>260</v>
      </c>
      <c r="K46" s="70"/>
      <c r="L46" s="158" t="s">
        <v>260</v>
      </c>
      <c r="M46" s="70"/>
      <c r="N46" s="158" t="s">
        <v>260</v>
      </c>
      <c r="O46" s="70"/>
      <c r="P46" s="158" t="s">
        <v>260</v>
      </c>
      <c r="Q46" s="70"/>
      <c r="R46" s="158" t="s">
        <v>260</v>
      </c>
      <c r="S46" s="70"/>
      <c r="T46" s="158" t="s">
        <v>260</v>
      </c>
      <c r="U46" s="71"/>
      <c r="V46" s="158" t="s">
        <v>260</v>
      </c>
      <c r="W46" s="71"/>
      <c r="X46" s="158" t="s">
        <v>260</v>
      </c>
      <c r="Y46" s="71"/>
      <c r="Z46" s="160">
        <v>2</v>
      </c>
      <c r="AA46" s="162">
        <f>SUM(G46+I46+K46+M46+O46+Q46+S46+U46+W46+Y46)</f>
        <v>7</v>
      </c>
      <c r="AB46" s="221" t="s">
        <v>91</v>
      </c>
      <c r="AC46" s="29"/>
      <c r="AD46" s="29"/>
      <c r="AE46" s="29"/>
      <c r="AF46" s="29"/>
      <c r="AG46" s="29"/>
      <c r="AH46" s="29"/>
    </row>
    <row r="47" spans="2:34" ht="12" customHeight="1" hidden="1" thickBot="1">
      <c r="B47" s="173"/>
      <c r="C47" s="175"/>
      <c r="D47" s="176"/>
      <c r="E47" s="176"/>
      <c r="F47" s="171"/>
      <c r="G47" s="68" t="s">
        <v>259</v>
      </c>
      <c r="H47" s="159"/>
      <c r="I47" s="68"/>
      <c r="J47" s="159"/>
      <c r="K47" s="68"/>
      <c r="L47" s="159"/>
      <c r="M47" s="68"/>
      <c r="N47" s="159"/>
      <c r="O47" s="68"/>
      <c r="P47" s="159"/>
      <c r="Q47" s="68"/>
      <c r="R47" s="159"/>
      <c r="S47" s="68"/>
      <c r="T47" s="159"/>
      <c r="U47" s="69"/>
      <c r="V47" s="159"/>
      <c r="W47" s="69"/>
      <c r="X47" s="159"/>
      <c r="Y47" s="69"/>
      <c r="Z47" s="161"/>
      <c r="AA47" s="163"/>
      <c r="AB47" s="222"/>
      <c r="AC47" s="29"/>
      <c r="AD47" s="29"/>
      <c r="AE47" s="29"/>
      <c r="AF47" s="29"/>
      <c r="AG47" s="29"/>
      <c r="AH47" s="29"/>
    </row>
    <row r="48" spans="2:34" ht="12" customHeight="1" hidden="1" thickTop="1">
      <c r="B48" s="164">
        <v>22</v>
      </c>
      <c r="C48" s="166" t="str">
        <f>VLOOKUP(B48,'пр.взв'!B49:E72,2,FALSE)</f>
        <v>ЯВРУМЯН Рудольф Александрович</v>
      </c>
      <c r="D48" s="168" t="str">
        <f>VLOOKUP(B48,'пр.взв'!B49:F108,3,FALSE)</f>
        <v>11.05.97 КМС</v>
      </c>
      <c r="E48" s="168" t="str">
        <f>VLOOKUP(B48,'пр.взв'!B49:G108,4,FALSE)</f>
        <v>ЮФО, Краснодарский край, г. Армавир, Д</v>
      </c>
      <c r="F48" s="170">
        <v>21</v>
      </c>
      <c r="G48" s="70">
        <v>0</v>
      </c>
      <c r="H48" s="158">
        <v>24</v>
      </c>
      <c r="I48" s="70">
        <v>2</v>
      </c>
      <c r="J48" s="158">
        <v>18</v>
      </c>
      <c r="K48" s="70">
        <v>2</v>
      </c>
      <c r="L48" s="158">
        <v>13</v>
      </c>
      <c r="M48" s="70">
        <v>2</v>
      </c>
      <c r="N48" s="158">
        <v>6</v>
      </c>
      <c r="O48" s="70">
        <v>2</v>
      </c>
      <c r="P48" s="158" t="s">
        <v>73</v>
      </c>
      <c r="Q48" s="70"/>
      <c r="R48" s="158">
        <v>1</v>
      </c>
      <c r="S48" s="74" t="s">
        <v>258</v>
      </c>
      <c r="T48" s="158">
        <v>32</v>
      </c>
      <c r="U48" s="71">
        <v>1</v>
      </c>
      <c r="V48" s="158">
        <v>1</v>
      </c>
      <c r="W48" s="71">
        <v>4</v>
      </c>
      <c r="X48" s="158"/>
      <c r="Y48" s="71"/>
      <c r="Z48" s="160" t="s">
        <v>282</v>
      </c>
      <c r="AA48" s="162">
        <f>SUM(G48+I48+K48+M48+O48+Q48+S48+U48+W48+Y48)</f>
        <v>15.5</v>
      </c>
      <c r="AB48" s="221">
        <v>2</v>
      </c>
      <c r="AC48" s="29"/>
      <c r="AD48" s="29"/>
      <c r="AE48" s="29"/>
      <c r="AF48" s="29"/>
      <c r="AG48" s="29"/>
      <c r="AH48" s="29"/>
    </row>
    <row r="49" spans="2:34" ht="12" customHeight="1" hidden="1" thickBot="1">
      <c r="B49" s="165"/>
      <c r="C49" s="167"/>
      <c r="D49" s="169"/>
      <c r="E49" s="169"/>
      <c r="F49" s="171"/>
      <c r="G49" s="68" t="s">
        <v>259</v>
      </c>
      <c r="H49" s="159"/>
      <c r="I49" s="68"/>
      <c r="J49" s="159"/>
      <c r="K49" s="68"/>
      <c r="L49" s="159"/>
      <c r="M49" s="68"/>
      <c r="N49" s="159"/>
      <c r="O49" s="68"/>
      <c r="P49" s="159"/>
      <c r="Q49" s="68"/>
      <c r="R49" s="159"/>
      <c r="S49" s="68"/>
      <c r="T49" s="159"/>
      <c r="U49" s="69"/>
      <c r="V49" s="159"/>
      <c r="W49" s="69" t="s">
        <v>284</v>
      </c>
      <c r="X49" s="159"/>
      <c r="Y49" s="69"/>
      <c r="Z49" s="161"/>
      <c r="AA49" s="163"/>
      <c r="AB49" s="222"/>
      <c r="AC49" s="29"/>
      <c r="AD49" s="29"/>
      <c r="AE49" s="29"/>
      <c r="AF49" s="29"/>
      <c r="AG49" s="29"/>
      <c r="AH49" s="29"/>
    </row>
    <row r="50" spans="2:34" ht="12" customHeight="1" hidden="1" thickTop="1">
      <c r="B50" s="172">
        <v>23</v>
      </c>
      <c r="C50" s="174" t="str">
        <f>VLOOKUP(B50,'пр.взв'!B51:E74,2,FALSE)</f>
        <v>ШИШКОВ Николай Николаевич </v>
      </c>
      <c r="D50" s="138" t="str">
        <f>VLOOKUP(B50,'пр.взв'!B51:F110,3,FALSE)</f>
        <v>10.09.98 1р</v>
      </c>
      <c r="E50" s="138" t="str">
        <f>VLOOKUP(B50,'пр.взв'!B51:G110,4,FALSE)</f>
        <v>Москва</v>
      </c>
      <c r="F50" s="170">
        <v>24</v>
      </c>
      <c r="G50" s="70">
        <v>2</v>
      </c>
      <c r="H50" s="158">
        <v>21</v>
      </c>
      <c r="I50" s="70">
        <v>1</v>
      </c>
      <c r="J50" s="158">
        <v>20</v>
      </c>
      <c r="K50" s="70">
        <v>1</v>
      </c>
      <c r="L50" s="158">
        <v>14</v>
      </c>
      <c r="M50" s="70">
        <v>0</v>
      </c>
      <c r="N50" s="158" t="s">
        <v>73</v>
      </c>
      <c r="O50" s="70"/>
      <c r="P50" s="158">
        <v>1</v>
      </c>
      <c r="Q50" s="70">
        <v>4</v>
      </c>
      <c r="R50" s="158" t="s">
        <v>260</v>
      </c>
      <c r="S50" s="70"/>
      <c r="T50" s="158" t="s">
        <v>260</v>
      </c>
      <c r="U50" s="71"/>
      <c r="V50" s="158" t="s">
        <v>260</v>
      </c>
      <c r="W50" s="71"/>
      <c r="X50" s="158" t="s">
        <v>260</v>
      </c>
      <c r="Y50" s="71"/>
      <c r="Z50" s="160">
        <v>6</v>
      </c>
      <c r="AA50" s="162">
        <f>SUM(G50+I50+K50+M50+O50+Q50+S50+U50+W50+Y50)</f>
        <v>8</v>
      </c>
      <c r="AB50" s="221" t="s">
        <v>14</v>
      </c>
      <c r="AC50" s="29"/>
      <c r="AD50" s="29"/>
      <c r="AE50" s="29"/>
      <c r="AF50" s="29"/>
      <c r="AG50" s="29"/>
      <c r="AH50" s="29"/>
    </row>
    <row r="51" spans="2:34" ht="12" customHeight="1" hidden="1" thickBot="1">
      <c r="B51" s="173"/>
      <c r="C51" s="175"/>
      <c r="D51" s="176"/>
      <c r="E51" s="176"/>
      <c r="F51" s="171"/>
      <c r="G51" s="68"/>
      <c r="H51" s="159"/>
      <c r="I51" s="68"/>
      <c r="J51" s="159"/>
      <c r="K51" s="68"/>
      <c r="L51" s="159"/>
      <c r="M51" s="68" t="s">
        <v>271</v>
      </c>
      <c r="N51" s="159"/>
      <c r="O51" s="68"/>
      <c r="P51" s="159"/>
      <c r="Q51" s="68" t="s">
        <v>275</v>
      </c>
      <c r="R51" s="159"/>
      <c r="S51" s="68"/>
      <c r="T51" s="159"/>
      <c r="U51" s="69"/>
      <c r="V51" s="159"/>
      <c r="W51" s="69"/>
      <c r="X51" s="159"/>
      <c r="Y51" s="69"/>
      <c r="Z51" s="161"/>
      <c r="AA51" s="163"/>
      <c r="AB51" s="222"/>
      <c r="AC51" s="29"/>
      <c r="AD51" s="29"/>
      <c r="AE51" s="29"/>
      <c r="AF51" s="29"/>
      <c r="AG51" s="29"/>
      <c r="AH51" s="29"/>
    </row>
    <row r="52" spans="2:34" ht="12" customHeight="1" hidden="1" thickTop="1">
      <c r="B52" s="164">
        <v>24</v>
      </c>
      <c r="C52" s="166" t="str">
        <f>VLOOKUP(B52,'пр.взв'!B53:E78,2,FALSE)</f>
        <v>ИЛЛАРИОНОВ Артем Александрович </v>
      </c>
      <c r="D52" s="168" t="str">
        <f>VLOOKUP(B52,'пр.взв'!B53:F112,3,FALSE)</f>
        <v>02.09.97 2р</v>
      </c>
      <c r="E52" s="168" t="str">
        <f>VLOOKUP(B52,'пр.взв'!B53:G112,4,FALSE)</f>
        <v>ПФО,Чувашская республика Чебоксары</v>
      </c>
      <c r="F52" s="170">
        <v>23</v>
      </c>
      <c r="G52" s="70">
        <v>3</v>
      </c>
      <c r="H52" s="158">
        <v>22</v>
      </c>
      <c r="I52" s="70">
        <v>3</v>
      </c>
      <c r="J52" s="158" t="s">
        <v>260</v>
      </c>
      <c r="K52" s="70"/>
      <c r="L52" s="158" t="s">
        <v>260</v>
      </c>
      <c r="M52" s="70"/>
      <c r="N52" s="158" t="s">
        <v>260</v>
      </c>
      <c r="O52" s="70"/>
      <c r="P52" s="158" t="s">
        <v>260</v>
      </c>
      <c r="Q52" s="70"/>
      <c r="R52" s="158" t="s">
        <v>260</v>
      </c>
      <c r="S52" s="70"/>
      <c r="T52" s="158" t="s">
        <v>260</v>
      </c>
      <c r="U52" s="71"/>
      <c r="V52" s="158" t="s">
        <v>260</v>
      </c>
      <c r="W52" s="71"/>
      <c r="X52" s="158" t="s">
        <v>260</v>
      </c>
      <c r="Y52" s="71"/>
      <c r="Z52" s="209">
        <v>2</v>
      </c>
      <c r="AA52" s="211">
        <f>SUM(G52+I52+K52+M52+O52+Q52+S52+U52+W52+Y52)</f>
        <v>6</v>
      </c>
      <c r="AB52" s="221" t="s">
        <v>266</v>
      </c>
      <c r="AC52" s="29"/>
      <c r="AD52" s="29"/>
      <c r="AE52" s="29"/>
      <c r="AF52" s="29"/>
      <c r="AG52" s="29"/>
      <c r="AH52" s="29"/>
    </row>
    <row r="53" spans="2:34" ht="12" customHeight="1" hidden="1" thickBot="1">
      <c r="B53" s="217"/>
      <c r="C53" s="218"/>
      <c r="D53" s="219"/>
      <c r="E53" s="219"/>
      <c r="F53" s="220"/>
      <c r="G53" s="72"/>
      <c r="H53" s="208"/>
      <c r="I53" s="72"/>
      <c r="J53" s="208"/>
      <c r="K53" s="72"/>
      <c r="L53" s="208"/>
      <c r="M53" s="72"/>
      <c r="N53" s="208"/>
      <c r="O53" s="72"/>
      <c r="P53" s="208"/>
      <c r="Q53" s="72"/>
      <c r="R53" s="208"/>
      <c r="S53" s="72"/>
      <c r="T53" s="208"/>
      <c r="U53" s="73"/>
      <c r="V53" s="208"/>
      <c r="W53" s="73"/>
      <c r="X53" s="208"/>
      <c r="Y53" s="73"/>
      <c r="Z53" s="210"/>
      <c r="AA53" s="212"/>
      <c r="AB53" s="222"/>
      <c r="AC53" s="29"/>
      <c r="AD53" s="29"/>
      <c r="AE53" s="29"/>
      <c r="AF53" s="29"/>
      <c r="AG53" s="29"/>
      <c r="AH53" s="29"/>
    </row>
    <row r="54" spans="2:34" ht="12" customHeight="1">
      <c r="B54" s="213">
        <v>25</v>
      </c>
      <c r="C54" s="214" t="str">
        <f>VLOOKUP(B54,'пр.взв'!B55:E80,2,FALSE)</f>
        <v>ПЛЕХАНОВ Савелий Дмитриевич</v>
      </c>
      <c r="D54" s="215" t="str">
        <f>VLOOKUP(B54,'пр.взв'!B55:F114,3,FALSE)</f>
        <v>17.11.98 3р.</v>
      </c>
      <c r="E54" s="215" t="str">
        <f>VLOOKUP(B54,'пр.взв'!B55:G114,4,FALSE)</f>
        <v>УрФО, Курганская обл., г. Курган, МО</v>
      </c>
      <c r="F54" s="216">
        <v>26</v>
      </c>
      <c r="G54" s="76">
        <v>2</v>
      </c>
      <c r="H54" s="205">
        <v>27</v>
      </c>
      <c r="I54" s="76">
        <v>0</v>
      </c>
      <c r="J54" s="205">
        <v>28</v>
      </c>
      <c r="K54" s="76">
        <v>3</v>
      </c>
      <c r="L54" s="205">
        <v>30</v>
      </c>
      <c r="M54" s="76">
        <v>3</v>
      </c>
      <c r="N54" s="205" t="s">
        <v>260</v>
      </c>
      <c r="O54" s="76"/>
      <c r="P54" s="205" t="s">
        <v>260</v>
      </c>
      <c r="Q54" s="76"/>
      <c r="R54" s="205" t="s">
        <v>260</v>
      </c>
      <c r="S54" s="76"/>
      <c r="T54" s="205" t="s">
        <v>260</v>
      </c>
      <c r="U54" s="77"/>
      <c r="V54" s="205" t="s">
        <v>260</v>
      </c>
      <c r="W54" s="77"/>
      <c r="X54" s="205" t="s">
        <v>260</v>
      </c>
      <c r="Y54" s="77"/>
      <c r="Z54" s="206">
        <v>4</v>
      </c>
      <c r="AA54" s="207">
        <f>SUM(G54+I54+K54+M54+O54+Q54+S54+U54+W54+Y54)</f>
        <v>8</v>
      </c>
      <c r="AB54" s="225" t="s">
        <v>37</v>
      </c>
      <c r="AC54" s="29"/>
      <c r="AD54" s="29"/>
      <c r="AE54" s="29"/>
      <c r="AF54" s="29"/>
      <c r="AG54" s="29"/>
      <c r="AH54" s="29"/>
    </row>
    <row r="55" spans="2:34" ht="12" customHeight="1" thickBot="1">
      <c r="B55" s="192"/>
      <c r="C55" s="194"/>
      <c r="D55" s="196"/>
      <c r="E55" s="196"/>
      <c r="F55" s="198"/>
      <c r="G55" s="78"/>
      <c r="H55" s="184"/>
      <c r="I55" s="78" t="s">
        <v>261</v>
      </c>
      <c r="J55" s="184"/>
      <c r="K55" s="78"/>
      <c r="L55" s="184"/>
      <c r="M55" s="78"/>
      <c r="N55" s="184"/>
      <c r="O55" s="78"/>
      <c r="P55" s="184"/>
      <c r="Q55" s="78"/>
      <c r="R55" s="184"/>
      <c r="S55" s="78"/>
      <c r="T55" s="184"/>
      <c r="U55" s="79"/>
      <c r="V55" s="184"/>
      <c r="W55" s="79"/>
      <c r="X55" s="184"/>
      <c r="Y55" s="79"/>
      <c r="Z55" s="186"/>
      <c r="AA55" s="188"/>
      <c r="AB55" s="190"/>
      <c r="AC55" s="29"/>
      <c r="AD55" s="29"/>
      <c r="AE55" s="29"/>
      <c r="AF55" s="29"/>
      <c r="AG55" s="29"/>
      <c r="AH55" s="29"/>
    </row>
    <row r="56" spans="2:34" ht="12" customHeight="1" thickTop="1">
      <c r="B56" s="199">
        <v>26</v>
      </c>
      <c r="C56" s="201" t="str">
        <f>VLOOKUP(B56,'пр.взв'!B57:E82,2,FALSE)</f>
        <v>БРАЙЦЕВ Кирилл Алексеевич </v>
      </c>
      <c r="D56" s="203" t="str">
        <f>VLOOKUP(B56,'пр.взв'!B57:F116,3,FALSE)</f>
        <v>26.06.99 1р</v>
      </c>
      <c r="E56" s="203" t="str">
        <f>VLOOKUP(B56,'пр.взв'!B57:G116,4,FALSE)</f>
        <v>ПФО,Нижегородская обл нижний Новгород</v>
      </c>
      <c r="F56" s="197">
        <v>25</v>
      </c>
      <c r="G56" s="80">
        <v>3</v>
      </c>
      <c r="H56" s="183">
        <v>28</v>
      </c>
      <c r="I56" s="80">
        <v>3</v>
      </c>
      <c r="J56" s="183" t="s">
        <v>260</v>
      </c>
      <c r="K56" s="80"/>
      <c r="L56" s="183" t="s">
        <v>260</v>
      </c>
      <c r="M56" s="80"/>
      <c r="N56" s="183" t="s">
        <v>260</v>
      </c>
      <c r="O56" s="80"/>
      <c r="P56" s="183" t="s">
        <v>260</v>
      </c>
      <c r="Q56" s="80"/>
      <c r="R56" s="183" t="s">
        <v>260</v>
      </c>
      <c r="S56" s="80"/>
      <c r="T56" s="183" t="s">
        <v>260</v>
      </c>
      <c r="U56" s="81"/>
      <c r="V56" s="183" t="s">
        <v>260</v>
      </c>
      <c r="W56" s="81"/>
      <c r="X56" s="183" t="s">
        <v>260</v>
      </c>
      <c r="Y56" s="81"/>
      <c r="Z56" s="185">
        <v>2</v>
      </c>
      <c r="AA56" s="187">
        <f>SUM(G56+I56+K56+M56+O56+Q56+S56+U56+W56+Y56)</f>
        <v>6</v>
      </c>
      <c r="AB56" s="189" t="s">
        <v>266</v>
      </c>
      <c r="AC56" s="29"/>
      <c r="AD56" s="29"/>
      <c r="AE56" s="29"/>
      <c r="AF56" s="29"/>
      <c r="AG56" s="29"/>
      <c r="AH56" s="29"/>
    </row>
    <row r="57" spans="2:34" ht="12" customHeight="1" thickBot="1">
      <c r="B57" s="200"/>
      <c r="C57" s="202"/>
      <c r="D57" s="204"/>
      <c r="E57" s="204"/>
      <c r="F57" s="198"/>
      <c r="G57" s="78"/>
      <c r="H57" s="184"/>
      <c r="I57" s="78"/>
      <c r="J57" s="184"/>
      <c r="K57" s="78"/>
      <c r="L57" s="184"/>
      <c r="M57" s="78"/>
      <c r="N57" s="184"/>
      <c r="O57" s="78"/>
      <c r="P57" s="184"/>
      <c r="Q57" s="78"/>
      <c r="R57" s="184"/>
      <c r="S57" s="78"/>
      <c r="T57" s="184"/>
      <c r="U57" s="79"/>
      <c r="V57" s="184"/>
      <c r="W57" s="79"/>
      <c r="X57" s="184"/>
      <c r="Y57" s="79"/>
      <c r="Z57" s="186"/>
      <c r="AA57" s="188"/>
      <c r="AB57" s="190"/>
      <c r="AC57" s="29"/>
      <c r="AD57" s="29"/>
      <c r="AE57" s="29"/>
      <c r="AF57" s="29"/>
      <c r="AG57" s="29"/>
      <c r="AH57" s="29"/>
    </row>
    <row r="58" spans="2:34" ht="12" customHeight="1" thickTop="1">
      <c r="B58" s="191">
        <v>27</v>
      </c>
      <c r="C58" s="193" t="str">
        <f>VLOOKUP(B58,'пр.взв'!B59:E84,2,FALSE)</f>
        <v>ДЖОВБАТЫРОВ Ахмед Мусаевич</v>
      </c>
      <c r="D58" s="195" t="str">
        <f>VLOOKUP(B58,'пр.взв'!B59:F118,3,FALSE)</f>
        <v>08.02.99 1юн</v>
      </c>
      <c r="E58" s="195" t="str">
        <f>VLOOKUP(B58,'пр.взв'!B59:G118,4,FALSE)</f>
        <v>ПФО, Самарская обл., г. Новосемейкино</v>
      </c>
      <c r="F58" s="197">
        <v>28</v>
      </c>
      <c r="G58" s="80">
        <v>4</v>
      </c>
      <c r="H58" s="183">
        <v>25</v>
      </c>
      <c r="I58" s="80">
        <v>4</v>
      </c>
      <c r="J58" s="183" t="s">
        <v>260</v>
      </c>
      <c r="K58" s="80"/>
      <c r="L58" s="183" t="s">
        <v>260</v>
      </c>
      <c r="M58" s="80"/>
      <c r="N58" s="183" t="s">
        <v>260</v>
      </c>
      <c r="O58" s="80"/>
      <c r="P58" s="183" t="s">
        <v>260</v>
      </c>
      <c r="Q58" s="80"/>
      <c r="R58" s="183" t="s">
        <v>260</v>
      </c>
      <c r="S58" s="80"/>
      <c r="T58" s="183" t="s">
        <v>260</v>
      </c>
      <c r="U58" s="81"/>
      <c r="V58" s="183" t="s">
        <v>260</v>
      </c>
      <c r="W58" s="81"/>
      <c r="X58" s="183" t="s">
        <v>260</v>
      </c>
      <c r="Y58" s="81"/>
      <c r="Z58" s="185">
        <v>2</v>
      </c>
      <c r="AA58" s="187">
        <f>SUM(G58+I58+K58+M58+O58+Q58+S58+U58+W58+Y58)</f>
        <v>8</v>
      </c>
      <c r="AB58" s="189" t="s">
        <v>92</v>
      </c>
      <c r="AC58" s="29"/>
      <c r="AD58" s="29"/>
      <c r="AE58" s="29"/>
      <c r="AF58" s="29"/>
      <c r="AG58" s="29"/>
      <c r="AH58" s="29"/>
    </row>
    <row r="59" spans="2:34" ht="12" customHeight="1" thickBot="1">
      <c r="B59" s="192"/>
      <c r="C59" s="194"/>
      <c r="D59" s="196"/>
      <c r="E59" s="196"/>
      <c r="F59" s="198"/>
      <c r="G59" s="78" t="s">
        <v>256</v>
      </c>
      <c r="H59" s="184"/>
      <c r="I59" s="78" t="s">
        <v>261</v>
      </c>
      <c r="J59" s="184"/>
      <c r="K59" s="78"/>
      <c r="L59" s="184"/>
      <c r="M59" s="78"/>
      <c r="N59" s="184"/>
      <c r="O59" s="78"/>
      <c r="P59" s="184"/>
      <c r="Q59" s="78"/>
      <c r="R59" s="184"/>
      <c r="S59" s="78"/>
      <c r="T59" s="184"/>
      <c r="U59" s="79"/>
      <c r="V59" s="184"/>
      <c r="W59" s="79"/>
      <c r="X59" s="184"/>
      <c r="Y59" s="79"/>
      <c r="Z59" s="186"/>
      <c r="AA59" s="188"/>
      <c r="AB59" s="190"/>
      <c r="AC59" s="29"/>
      <c r="AD59" s="29"/>
      <c r="AE59" s="29"/>
      <c r="AF59" s="29"/>
      <c r="AG59" s="29"/>
      <c r="AH59" s="29"/>
    </row>
    <row r="60" spans="2:40" ht="12" customHeight="1" thickTop="1">
      <c r="B60" s="199">
        <v>28</v>
      </c>
      <c r="C60" s="201" t="str">
        <f>VLOOKUP(B60,'пр.взв'!B61:E86,2,FALSE)</f>
        <v>СИМУНЯН Эдуард Эдуардович</v>
      </c>
      <c r="D60" s="203" t="str">
        <f>VLOOKUP(B60,'пр.взв'!B61:F120,3,FALSE)</f>
        <v>27.09.97 3юн</v>
      </c>
      <c r="E60" s="203" t="str">
        <f>VLOOKUP(B60,'пр.взв'!B61:G120,4,FALSE)</f>
        <v>ЮФО, Краснодарский край, г. Туапсе, Д</v>
      </c>
      <c r="F60" s="197">
        <v>27</v>
      </c>
      <c r="G60" s="80">
        <v>0</v>
      </c>
      <c r="H60" s="183">
        <v>26</v>
      </c>
      <c r="I60" s="80">
        <v>2</v>
      </c>
      <c r="J60" s="183">
        <v>25</v>
      </c>
      <c r="K60" s="80">
        <v>2</v>
      </c>
      <c r="L60" s="183">
        <v>32</v>
      </c>
      <c r="M60" s="80">
        <v>3</v>
      </c>
      <c r="N60" s="183" t="s">
        <v>260</v>
      </c>
      <c r="O60" s="80"/>
      <c r="P60" s="183" t="s">
        <v>260</v>
      </c>
      <c r="Q60" s="80"/>
      <c r="R60" s="183" t="s">
        <v>260</v>
      </c>
      <c r="S60" s="80"/>
      <c r="T60" s="183" t="s">
        <v>260</v>
      </c>
      <c r="U60" s="81"/>
      <c r="V60" s="183" t="s">
        <v>260</v>
      </c>
      <c r="W60" s="81"/>
      <c r="X60" s="183" t="s">
        <v>260</v>
      </c>
      <c r="Y60" s="81"/>
      <c r="Z60" s="185">
        <v>4</v>
      </c>
      <c r="AA60" s="187">
        <f>SUM(G60+I60+K60+M60+O60+Q60+S60+U60+W60+Y60)</f>
        <v>7</v>
      </c>
      <c r="AB60" s="189" t="s">
        <v>21</v>
      </c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" customHeight="1" thickBot="1">
      <c r="B61" s="200"/>
      <c r="C61" s="202"/>
      <c r="D61" s="204"/>
      <c r="E61" s="204"/>
      <c r="F61" s="198"/>
      <c r="G61" s="78" t="s">
        <v>256</v>
      </c>
      <c r="H61" s="184"/>
      <c r="I61" s="78"/>
      <c r="J61" s="184"/>
      <c r="K61" s="78"/>
      <c r="L61" s="184"/>
      <c r="M61" s="78"/>
      <c r="N61" s="184"/>
      <c r="O61" s="78"/>
      <c r="P61" s="184"/>
      <c r="Q61" s="78"/>
      <c r="R61" s="184"/>
      <c r="S61" s="78"/>
      <c r="T61" s="184"/>
      <c r="U61" s="79"/>
      <c r="V61" s="184"/>
      <c r="W61" s="79"/>
      <c r="X61" s="184"/>
      <c r="Y61" s="79"/>
      <c r="Z61" s="186"/>
      <c r="AA61" s="188"/>
      <c r="AB61" s="190"/>
      <c r="AC61" s="29"/>
      <c r="AD61" s="29"/>
      <c r="AE61" s="29"/>
      <c r="AF61" s="29"/>
      <c r="AG61" s="29"/>
      <c r="AH61" s="226"/>
      <c r="AI61" s="226"/>
      <c r="AJ61" s="227"/>
      <c r="AK61" s="227"/>
      <c r="AL61" s="228"/>
      <c r="AM61" s="228"/>
      <c r="AN61" s="54"/>
    </row>
    <row r="62" spans="2:40" ht="12" customHeight="1" thickTop="1">
      <c r="B62" s="191">
        <v>29</v>
      </c>
      <c r="C62" s="193" t="str">
        <f>VLOOKUP(B62,'пр.взв'!B63:E88,2,FALSE)</f>
        <v>НЕМЕШ Вадим Васильевич </v>
      </c>
      <c r="D62" s="195" t="str">
        <f>VLOOKUP(B62,'пр.взв'!B63:F122,3,FALSE)</f>
        <v>21.03.97 2р</v>
      </c>
      <c r="E62" s="195" t="str">
        <f>VLOOKUP(B62,'пр.взв'!B63:G122,4,FALSE)</f>
        <v>ЮФО,Ростов-на-Дону</v>
      </c>
      <c r="F62" s="197">
        <v>30</v>
      </c>
      <c r="G62" s="80">
        <v>3</v>
      </c>
      <c r="H62" s="183">
        <v>31</v>
      </c>
      <c r="I62" s="80">
        <v>2</v>
      </c>
      <c r="J62" s="183">
        <v>32</v>
      </c>
      <c r="K62" s="80">
        <v>3</v>
      </c>
      <c r="L62" s="183" t="s">
        <v>260</v>
      </c>
      <c r="M62" s="80"/>
      <c r="N62" s="183" t="s">
        <v>260</v>
      </c>
      <c r="O62" s="80"/>
      <c r="P62" s="183" t="s">
        <v>260</v>
      </c>
      <c r="Q62" s="80"/>
      <c r="R62" s="183" t="s">
        <v>260</v>
      </c>
      <c r="S62" s="80"/>
      <c r="T62" s="183" t="s">
        <v>260</v>
      </c>
      <c r="U62" s="81"/>
      <c r="V62" s="183" t="s">
        <v>260</v>
      </c>
      <c r="W62" s="81"/>
      <c r="X62" s="183" t="s">
        <v>260</v>
      </c>
      <c r="Y62" s="81"/>
      <c r="Z62" s="185">
        <v>3</v>
      </c>
      <c r="AA62" s="187">
        <f>SUM(G62+I62+K62+M62+O62+Q62+S62+U62+W62+Y62)</f>
        <v>8</v>
      </c>
      <c r="AB62" s="189" t="s">
        <v>285</v>
      </c>
      <c r="AC62" s="29"/>
      <c r="AD62" s="29"/>
      <c r="AE62" s="29"/>
      <c r="AF62" s="29"/>
      <c r="AG62" s="29"/>
      <c r="AH62" s="226"/>
      <c r="AI62" s="226"/>
      <c r="AJ62" s="227"/>
      <c r="AK62" s="227"/>
      <c r="AL62" s="228"/>
      <c r="AM62" s="228"/>
      <c r="AN62" s="54"/>
    </row>
    <row r="63" spans="2:40" ht="12" customHeight="1" thickBot="1">
      <c r="B63" s="192"/>
      <c r="C63" s="194"/>
      <c r="D63" s="196"/>
      <c r="E63" s="196"/>
      <c r="F63" s="198"/>
      <c r="G63" s="78"/>
      <c r="H63" s="184"/>
      <c r="I63" s="78"/>
      <c r="J63" s="184"/>
      <c r="K63" s="78"/>
      <c r="L63" s="184"/>
      <c r="M63" s="78"/>
      <c r="N63" s="184"/>
      <c r="O63" s="78"/>
      <c r="P63" s="184"/>
      <c r="Q63" s="78"/>
      <c r="R63" s="184"/>
      <c r="S63" s="78"/>
      <c r="T63" s="184"/>
      <c r="U63" s="79"/>
      <c r="V63" s="184"/>
      <c r="W63" s="79"/>
      <c r="X63" s="184"/>
      <c r="Y63" s="79"/>
      <c r="Z63" s="186"/>
      <c r="AA63" s="188"/>
      <c r="AB63" s="190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" customHeight="1" thickTop="1">
      <c r="B64" s="199">
        <v>30</v>
      </c>
      <c r="C64" s="201" t="str">
        <f>VLOOKUP(B64,'пр.взв'!B65:E90,2,FALSE)</f>
        <v>АБДУЛЛАЕВ Давид Расулович</v>
      </c>
      <c r="D64" s="203" t="str">
        <f>VLOOKUP(B64,'пр.взв'!B65:F124,3,FALSE)</f>
        <v>15.09.98 1р</v>
      </c>
      <c r="E64" s="203" t="str">
        <f>VLOOKUP(B64,'пр.взв'!B65:G124,4,FALSE)</f>
        <v>УрФО, ХМАО-Югра, МО</v>
      </c>
      <c r="F64" s="197">
        <v>29</v>
      </c>
      <c r="G64" s="80">
        <v>2</v>
      </c>
      <c r="H64" s="183">
        <v>32</v>
      </c>
      <c r="I64" s="80">
        <v>2</v>
      </c>
      <c r="J64" s="183">
        <v>33</v>
      </c>
      <c r="K64" s="80">
        <v>1</v>
      </c>
      <c r="L64" s="183">
        <v>25</v>
      </c>
      <c r="M64" s="80">
        <v>2</v>
      </c>
      <c r="N64" s="183">
        <v>39</v>
      </c>
      <c r="O64" s="80">
        <v>0</v>
      </c>
      <c r="P64" s="183">
        <v>42</v>
      </c>
      <c r="Q64" s="80">
        <v>2</v>
      </c>
      <c r="R64" s="183"/>
      <c r="S64" s="80"/>
      <c r="T64" s="183">
        <v>1</v>
      </c>
      <c r="U64" s="81">
        <v>3</v>
      </c>
      <c r="V64" s="183"/>
      <c r="W64" s="81"/>
      <c r="X64" s="183"/>
      <c r="Y64" s="81"/>
      <c r="Z64" s="185" t="s">
        <v>277</v>
      </c>
      <c r="AA64" s="187">
        <f>SUM(G64+I64+K64+M64+O64+Q64+S64+U64+W64+Y64)</f>
        <v>12</v>
      </c>
      <c r="AB64" s="189">
        <v>3</v>
      </c>
      <c r="AC64" s="29"/>
      <c r="AD64" s="29"/>
      <c r="AE64" s="29"/>
      <c r="AF64" s="29"/>
      <c r="AG64" s="29"/>
      <c r="AH64" s="29"/>
    </row>
    <row r="65" spans="2:34" ht="12" customHeight="1" thickBot="1">
      <c r="B65" s="200"/>
      <c r="C65" s="202"/>
      <c r="D65" s="204"/>
      <c r="E65" s="204"/>
      <c r="F65" s="198"/>
      <c r="G65" s="78"/>
      <c r="H65" s="184"/>
      <c r="I65" s="78"/>
      <c r="J65" s="184"/>
      <c r="K65" s="78"/>
      <c r="L65" s="184"/>
      <c r="M65" s="78"/>
      <c r="N65" s="184"/>
      <c r="O65" s="78" t="s">
        <v>263</v>
      </c>
      <c r="P65" s="184"/>
      <c r="Q65" s="78"/>
      <c r="R65" s="184"/>
      <c r="S65" s="78"/>
      <c r="T65" s="184"/>
      <c r="U65" s="79"/>
      <c r="V65" s="184"/>
      <c r="W65" s="79"/>
      <c r="X65" s="184"/>
      <c r="Y65" s="79"/>
      <c r="Z65" s="186"/>
      <c r="AA65" s="188"/>
      <c r="AB65" s="190"/>
      <c r="AC65" s="29"/>
      <c r="AD65" s="29"/>
      <c r="AE65" s="29"/>
      <c r="AF65" s="29"/>
      <c r="AG65" s="29"/>
      <c r="AH65" s="29"/>
    </row>
    <row r="66" spans="2:34" ht="12" customHeight="1" thickTop="1">
      <c r="B66" s="191">
        <v>31</v>
      </c>
      <c r="C66" s="193" t="str">
        <f>VLOOKUP(B66,'пр.взв'!B67:E92,2,FALSE)</f>
        <v>МОЙСЕЕНКО Роберт Александрович</v>
      </c>
      <c r="D66" s="195" t="str">
        <f>VLOOKUP(B66,'пр.взв'!B67:F126,3,FALSE)</f>
        <v>19.11.97 КМС</v>
      </c>
      <c r="E66" s="195" t="str">
        <f>VLOOKUP(B66,'пр.взв'!B67:G126,4,FALSE)</f>
        <v>СЗФО, республика Карелия, г. Петрозаводск, ПР</v>
      </c>
      <c r="F66" s="197">
        <v>32</v>
      </c>
      <c r="G66" s="80">
        <v>4</v>
      </c>
      <c r="H66" s="183">
        <v>29</v>
      </c>
      <c r="I66" s="80">
        <v>3</v>
      </c>
      <c r="J66" s="183" t="s">
        <v>260</v>
      </c>
      <c r="K66" s="80"/>
      <c r="L66" s="183" t="s">
        <v>260</v>
      </c>
      <c r="M66" s="80"/>
      <c r="N66" s="183" t="s">
        <v>260</v>
      </c>
      <c r="O66" s="80"/>
      <c r="P66" s="183" t="s">
        <v>260</v>
      </c>
      <c r="Q66" s="80"/>
      <c r="R66" s="183" t="s">
        <v>260</v>
      </c>
      <c r="S66" s="80"/>
      <c r="T66" s="183" t="s">
        <v>260</v>
      </c>
      <c r="U66" s="81"/>
      <c r="V66" s="183" t="s">
        <v>260</v>
      </c>
      <c r="W66" s="81"/>
      <c r="X66" s="183" t="s">
        <v>260</v>
      </c>
      <c r="Y66" s="81"/>
      <c r="Z66" s="185">
        <v>2</v>
      </c>
      <c r="AA66" s="187">
        <f>SUM(G66+I66+K66+M66+O66+Q66+S66+U66+W66+Y66)</f>
        <v>7</v>
      </c>
      <c r="AB66" s="189" t="s">
        <v>88</v>
      </c>
      <c r="AC66" s="29"/>
      <c r="AD66" s="29"/>
      <c r="AE66" s="29"/>
      <c r="AF66" s="29"/>
      <c r="AG66" s="29"/>
      <c r="AH66" s="29"/>
    </row>
    <row r="67" spans="2:34" ht="12" customHeight="1" thickBot="1">
      <c r="B67" s="192"/>
      <c r="C67" s="194"/>
      <c r="D67" s="196"/>
      <c r="E67" s="196"/>
      <c r="F67" s="198"/>
      <c r="G67" s="78" t="s">
        <v>257</v>
      </c>
      <c r="H67" s="184"/>
      <c r="I67" s="78"/>
      <c r="J67" s="184"/>
      <c r="K67" s="78"/>
      <c r="L67" s="184"/>
      <c r="M67" s="78"/>
      <c r="N67" s="184"/>
      <c r="O67" s="78"/>
      <c r="P67" s="184"/>
      <c r="Q67" s="78"/>
      <c r="R67" s="184"/>
      <c r="S67" s="78"/>
      <c r="T67" s="184"/>
      <c r="U67" s="79"/>
      <c r="V67" s="184"/>
      <c r="W67" s="79"/>
      <c r="X67" s="184"/>
      <c r="Y67" s="79"/>
      <c r="Z67" s="186"/>
      <c r="AA67" s="188"/>
      <c r="AB67" s="190"/>
      <c r="AC67" s="29"/>
      <c r="AD67" s="29"/>
      <c r="AE67" s="29"/>
      <c r="AF67" s="29"/>
      <c r="AG67" s="29"/>
      <c r="AH67" s="29"/>
    </row>
    <row r="68" spans="2:34" ht="12" customHeight="1" thickTop="1">
      <c r="B68" s="199">
        <v>32</v>
      </c>
      <c r="C68" s="201" t="str">
        <f>VLOOKUP(B68,'пр.взв'!B69:E94,2,FALSE)</f>
        <v>КУРБАНГАЛЕЕВ Альмир Дамирович</v>
      </c>
      <c r="D68" s="203" t="str">
        <f>VLOOKUP(B68,'пр.взв'!B69:F128,3,FALSE)</f>
        <v>06.08.97 кмс</v>
      </c>
      <c r="E68" s="203" t="str">
        <f>VLOOKUP(B68,'пр.взв'!B69:G128,4,FALSE)</f>
        <v>ПФО,Оренбургская,Соль-Елец МО</v>
      </c>
      <c r="F68" s="197">
        <v>31</v>
      </c>
      <c r="G68" s="80">
        <v>0</v>
      </c>
      <c r="H68" s="183">
        <v>30</v>
      </c>
      <c r="I68" s="80">
        <v>3</v>
      </c>
      <c r="J68" s="183">
        <v>29</v>
      </c>
      <c r="K68" s="80">
        <v>2</v>
      </c>
      <c r="L68" s="183">
        <v>28</v>
      </c>
      <c r="M68" s="80">
        <v>2</v>
      </c>
      <c r="N68" s="183">
        <v>40</v>
      </c>
      <c r="O68" s="80">
        <v>2</v>
      </c>
      <c r="P68" s="183" t="s">
        <v>73</v>
      </c>
      <c r="Q68" s="80"/>
      <c r="R68" s="183"/>
      <c r="S68" s="80"/>
      <c r="T68" s="183">
        <v>22</v>
      </c>
      <c r="U68" s="81">
        <v>3</v>
      </c>
      <c r="V68" s="183"/>
      <c r="W68" s="81"/>
      <c r="X68" s="183"/>
      <c r="Y68" s="81"/>
      <c r="Z68" s="185" t="s">
        <v>278</v>
      </c>
      <c r="AA68" s="187">
        <f>SUM(G68+I68+K68+M68+O68+Q68+S68+U68+W68+Y68)</f>
        <v>12</v>
      </c>
      <c r="AB68" s="189">
        <v>3</v>
      </c>
      <c r="AC68" s="29"/>
      <c r="AD68" s="29"/>
      <c r="AE68" s="29"/>
      <c r="AF68" s="29"/>
      <c r="AG68" s="29"/>
      <c r="AH68" s="29"/>
    </row>
    <row r="69" spans="2:34" ht="12" customHeight="1" thickBot="1">
      <c r="B69" s="200"/>
      <c r="C69" s="202"/>
      <c r="D69" s="204"/>
      <c r="E69" s="204"/>
      <c r="F69" s="198"/>
      <c r="G69" s="78" t="s">
        <v>257</v>
      </c>
      <c r="H69" s="184"/>
      <c r="I69" s="78"/>
      <c r="J69" s="184"/>
      <c r="K69" s="78"/>
      <c r="L69" s="184"/>
      <c r="M69" s="78"/>
      <c r="N69" s="184"/>
      <c r="O69" s="78"/>
      <c r="P69" s="184"/>
      <c r="Q69" s="78"/>
      <c r="R69" s="184"/>
      <c r="S69" s="78"/>
      <c r="T69" s="184"/>
      <c r="U69" s="79"/>
      <c r="V69" s="184"/>
      <c r="W69" s="79"/>
      <c r="X69" s="184"/>
      <c r="Y69" s="79"/>
      <c r="Z69" s="186"/>
      <c r="AA69" s="188"/>
      <c r="AB69" s="190"/>
      <c r="AC69" s="29"/>
      <c r="AD69" s="29"/>
      <c r="AE69" s="29"/>
      <c r="AF69" s="29"/>
      <c r="AG69" s="29"/>
      <c r="AH69" s="29"/>
    </row>
    <row r="70" spans="2:34" ht="12" customHeight="1" thickTop="1">
      <c r="B70" s="191">
        <v>33</v>
      </c>
      <c r="C70" s="193" t="str">
        <f>VLOOKUP(B70,'пр.взв'!B71:E96,2,FALSE)</f>
        <v>ДЬЯЧЕНКО Роман Валерьевич</v>
      </c>
      <c r="D70" s="195" t="str">
        <f>VLOOKUP(B70,'пр.взв'!B71:F130,3,FALSE)</f>
        <v>24.08.98 1р</v>
      </c>
      <c r="E70" s="195" t="str">
        <f>VLOOKUP(B70,'пр.взв'!B71:G130,4,FALSE)</f>
        <v>ЦФО, Московская обл., г. Электросталь, ЮР</v>
      </c>
      <c r="F70" s="197">
        <v>34</v>
      </c>
      <c r="G70" s="80">
        <v>3</v>
      </c>
      <c r="H70" s="183">
        <v>35</v>
      </c>
      <c r="I70" s="80">
        <v>2</v>
      </c>
      <c r="J70" s="183">
        <v>30</v>
      </c>
      <c r="K70" s="80">
        <v>3</v>
      </c>
      <c r="L70" s="183" t="s">
        <v>260</v>
      </c>
      <c r="M70" s="80"/>
      <c r="N70" s="183" t="s">
        <v>260</v>
      </c>
      <c r="O70" s="80"/>
      <c r="P70" s="183" t="s">
        <v>260</v>
      </c>
      <c r="Q70" s="80"/>
      <c r="R70" s="183" t="s">
        <v>260</v>
      </c>
      <c r="S70" s="80"/>
      <c r="T70" s="183" t="s">
        <v>260</v>
      </c>
      <c r="U70" s="81"/>
      <c r="V70" s="183" t="s">
        <v>260</v>
      </c>
      <c r="W70" s="81"/>
      <c r="X70" s="183" t="s">
        <v>260</v>
      </c>
      <c r="Y70" s="81"/>
      <c r="Z70" s="270">
        <v>3</v>
      </c>
      <c r="AA70" s="230">
        <f>SUM(G70+I70+K70+M70+O70+Q70+S70+U70+W70+Y70)</f>
        <v>8</v>
      </c>
      <c r="AB70" s="223" t="s">
        <v>285</v>
      </c>
      <c r="AC70" s="29"/>
      <c r="AD70" s="29"/>
      <c r="AE70" s="29"/>
      <c r="AF70" s="29"/>
      <c r="AG70" s="29"/>
      <c r="AH70" s="29"/>
    </row>
    <row r="71" spans="2:34" ht="12" customHeight="1" thickBot="1">
      <c r="B71" s="192"/>
      <c r="C71" s="194"/>
      <c r="D71" s="196"/>
      <c r="E71" s="196"/>
      <c r="F71" s="269"/>
      <c r="G71" s="82"/>
      <c r="H71" s="229"/>
      <c r="I71" s="82"/>
      <c r="J71" s="229"/>
      <c r="K71" s="82"/>
      <c r="L71" s="229"/>
      <c r="M71" s="82"/>
      <c r="N71" s="229"/>
      <c r="O71" s="82"/>
      <c r="P71" s="229"/>
      <c r="Q71" s="82"/>
      <c r="R71" s="229"/>
      <c r="S71" s="82"/>
      <c r="T71" s="229"/>
      <c r="U71" s="83"/>
      <c r="V71" s="229"/>
      <c r="W71" s="83"/>
      <c r="X71" s="229"/>
      <c r="Y71" s="83"/>
      <c r="Z71" s="271"/>
      <c r="AA71" s="231"/>
      <c r="AB71" s="224"/>
      <c r="AC71" s="29"/>
      <c r="AD71" s="29"/>
      <c r="AE71" s="29"/>
      <c r="AF71" s="29"/>
      <c r="AG71" s="29"/>
      <c r="AH71" s="29"/>
    </row>
    <row r="72" spans="2:34" ht="12" customHeight="1" thickTop="1">
      <c r="B72" s="199">
        <v>34</v>
      </c>
      <c r="C72" s="201" t="str">
        <f>VLOOKUP(B72,'пр.взв'!B73:E98,2,FALSE)</f>
        <v>ГАРЧУ Олег Иванович </v>
      </c>
      <c r="D72" s="203" t="str">
        <f>VLOOKUP(B72,'пр.взв'!B73:F132,3,FALSE)</f>
        <v>10.02.98 КМС</v>
      </c>
      <c r="E72" s="203" t="str">
        <f>VLOOKUP(B72,'пр.взв'!B73:G132,4,FALSE)</f>
        <v>Москва</v>
      </c>
      <c r="F72" s="216">
        <v>33</v>
      </c>
      <c r="G72" s="76">
        <v>2</v>
      </c>
      <c r="H72" s="205">
        <v>36</v>
      </c>
      <c r="I72" s="76">
        <v>4</v>
      </c>
      <c r="J72" s="205" t="s">
        <v>260</v>
      </c>
      <c r="K72" s="76"/>
      <c r="L72" s="205" t="s">
        <v>260</v>
      </c>
      <c r="M72" s="76"/>
      <c r="N72" s="205" t="s">
        <v>260</v>
      </c>
      <c r="O72" s="76"/>
      <c r="P72" s="205" t="s">
        <v>260</v>
      </c>
      <c r="Q72" s="76"/>
      <c r="R72" s="205" t="s">
        <v>260</v>
      </c>
      <c r="S72" s="76"/>
      <c r="T72" s="205" t="s">
        <v>260</v>
      </c>
      <c r="U72" s="77"/>
      <c r="V72" s="205" t="s">
        <v>260</v>
      </c>
      <c r="W72" s="77"/>
      <c r="X72" s="205" t="s">
        <v>260</v>
      </c>
      <c r="Y72" s="77"/>
      <c r="Z72" s="206">
        <v>2</v>
      </c>
      <c r="AA72" s="207">
        <f>SUM(G72+I72+K72+M72+O72+Q72+S72+U72+W72+Y72)</f>
        <v>6</v>
      </c>
      <c r="AB72" s="225" t="s">
        <v>79</v>
      </c>
      <c r="AC72" s="29"/>
      <c r="AD72" s="29"/>
      <c r="AE72" s="29"/>
      <c r="AF72" s="29"/>
      <c r="AG72" s="29"/>
      <c r="AH72" s="29"/>
    </row>
    <row r="73" spans="2:34" ht="12" customHeight="1" thickBot="1">
      <c r="B73" s="200"/>
      <c r="C73" s="202"/>
      <c r="D73" s="204"/>
      <c r="E73" s="204"/>
      <c r="F73" s="198"/>
      <c r="G73" s="78"/>
      <c r="H73" s="184"/>
      <c r="I73" s="78" t="s">
        <v>263</v>
      </c>
      <c r="J73" s="184"/>
      <c r="K73" s="78"/>
      <c r="L73" s="184"/>
      <c r="M73" s="78"/>
      <c r="N73" s="184"/>
      <c r="O73" s="78"/>
      <c r="P73" s="184"/>
      <c r="Q73" s="78"/>
      <c r="R73" s="184"/>
      <c r="S73" s="78"/>
      <c r="T73" s="184"/>
      <c r="U73" s="79"/>
      <c r="V73" s="184"/>
      <c r="W73" s="79"/>
      <c r="X73" s="184"/>
      <c r="Y73" s="79"/>
      <c r="Z73" s="186"/>
      <c r="AA73" s="188"/>
      <c r="AB73" s="190"/>
      <c r="AC73" s="29"/>
      <c r="AD73" s="29"/>
      <c r="AE73" s="29"/>
      <c r="AF73" s="29"/>
      <c r="AG73" s="29"/>
      <c r="AH73" s="29"/>
    </row>
    <row r="74" spans="2:34" ht="12" customHeight="1" thickTop="1">
      <c r="B74" s="191">
        <v>35</v>
      </c>
      <c r="C74" s="201" t="str">
        <f>VLOOKUP(B74,'пр.взв'!B75:E100,2,FALSE)</f>
        <v>ШЕРИЕВ Муртаз Ауесович</v>
      </c>
      <c r="D74" s="203" t="str">
        <f>VLOOKUP(B74,'пр.взв'!B75:F134,3,FALSE)</f>
        <v>06.06.98 1р</v>
      </c>
      <c r="E74" s="203" t="str">
        <f>VLOOKUP(B74,'пр.взв'!B75:G134,4,FALSE)</f>
        <v>СКФО,КБР,Д</v>
      </c>
      <c r="F74" s="197">
        <v>36</v>
      </c>
      <c r="G74" s="80">
        <v>2</v>
      </c>
      <c r="H74" s="183">
        <v>33</v>
      </c>
      <c r="I74" s="80">
        <v>3</v>
      </c>
      <c r="J74" s="183">
        <v>37</v>
      </c>
      <c r="K74" s="80">
        <v>1</v>
      </c>
      <c r="L74" s="183">
        <v>39</v>
      </c>
      <c r="M74" s="80">
        <v>3</v>
      </c>
      <c r="N74" s="183" t="s">
        <v>260</v>
      </c>
      <c r="O74" s="80"/>
      <c r="P74" s="183" t="s">
        <v>260</v>
      </c>
      <c r="Q74" s="80"/>
      <c r="R74" s="183" t="s">
        <v>260</v>
      </c>
      <c r="S74" s="80"/>
      <c r="T74" s="183" t="s">
        <v>260</v>
      </c>
      <c r="U74" s="81"/>
      <c r="V74" s="183" t="s">
        <v>260</v>
      </c>
      <c r="W74" s="81"/>
      <c r="X74" s="183" t="s">
        <v>260</v>
      </c>
      <c r="Y74" s="81"/>
      <c r="Z74" s="185">
        <v>4</v>
      </c>
      <c r="AA74" s="187">
        <f>SUM(G74+I74+K74+M74+O74+Q74+S74+U74+W74+Y74)</f>
        <v>9</v>
      </c>
      <c r="AB74" s="189" t="s">
        <v>288</v>
      </c>
      <c r="AC74" s="29"/>
      <c r="AD74" s="29"/>
      <c r="AE74" s="29"/>
      <c r="AF74" s="29"/>
      <c r="AG74" s="29"/>
      <c r="AH74" s="29"/>
    </row>
    <row r="75" spans="2:34" ht="12" customHeight="1" thickBot="1">
      <c r="B75" s="192"/>
      <c r="C75" s="202"/>
      <c r="D75" s="204"/>
      <c r="E75" s="204"/>
      <c r="F75" s="198"/>
      <c r="G75" s="78"/>
      <c r="H75" s="184"/>
      <c r="I75" s="78"/>
      <c r="J75" s="184"/>
      <c r="K75" s="78"/>
      <c r="L75" s="184"/>
      <c r="M75" s="78"/>
      <c r="N75" s="184"/>
      <c r="O75" s="78"/>
      <c r="P75" s="184"/>
      <c r="Q75" s="78"/>
      <c r="R75" s="184"/>
      <c r="S75" s="78"/>
      <c r="T75" s="184"/>
      <c r="U75" s="79"/>
      <c r="V75" s="184"/>
      <c r="W75" s="79"/>
      <c r="X75" s="184"/>
      <c r="Y75" s="79"/>
      <c r="Z75" s="186"/>
      <c r="AA75" s="188"/>
      <c r="AB75" s="190"/>
      <c r="AC75" s="29"/>
      <c r="AD75" s="29"/>
      <c r="AE75" s="29"/>
      <c r="AF75" s="29"/>
      <c r="AG75" s="29"/>
      <c r="AH75" s="29"/>
    </row>
    <row r="76" spans="2:34" ht="12" customHeight="1" thickTop="1">
      <c r="B76" s="199">
        <v>36</v>
      </c>
      <c r="C76" s="201" t="str">
        <f>VLOOKUP(B76,'пр.взв'!B77:E102,2,FALSE)</f>
        <v>ЛУПОВ Виктор Вадимович</v>
      </c>
      <c r="D76" s="203" t="str">
        <f>VLOOKUP(B76,'пр.взв'!B77:F136,3,FALSE)</f>
        <v>02.04.97 1р</v>
      </c>
      <c r="E76" s="203" t="str">
        <f>VLOOKUP(B76,'пр.взв'!B77:G136,4,FALSE)</f>
        <v>ЦФО, Рязанская обл., г. Рязань, Проф</v>
      </c>
      <c r="F76" s="197">
        <v>35</v>
      </c>
      <c r="G76" s="80">
        <v>3</v>
      </c>
      <c r="H76" s="183">
        <v>34</v>
      </c>
      <c r="I76" s="80">
        <v>0</v>
      </c>
      <c r="J76" s="183">
        <v>39</v>
      </c>
      <c r="K76" s="80">
        <v>3</v>
      </c>
      <c r="L76" s="183" t="s">
        <v>260</v>
      </c>
      <c r="M76" s="80"/>
      <c r="N76" s="183" t="s">
        <v>260</v>
      </c>
      <c r="O76" s="80"/>
      <c r="P76" s="183" t="s">
        <v>260</v>
      </c>
      <c r="Q76" s="80"/>
      <c r="R76" s="183" t="s">
        <v>260</v>
      </c>
      <c r="S76" s="80"/>
      <c r="T76" s="183" t="s">
        <v>260</v>
      </c>
      <c r="U76" s="81"/>
      <c r="V76" s="183" t="s">
        <v>260</v>
      </c>
      <c r="W76" s="81"/>
      <c r="X76" s="183" t="s">
        <v>260</v>
      </c>
      <c r="Y76" s="81"/>
      <c r="Z76" s="185">
        <v>3</v>
      </c>
      <c r="AA76" s="187">
        <f>SUM(G76+I76+K76+M76+O76+Q76+S76+U76+W76+Y76)</f>
        <v>6</v>
      </c>
      <c r="AB76" s="189" t="s">
        <v>44</v>
      </c>
      <c r="AC76" s="29"/>
      <c r="AD76" s="29"/>
      <c r="AE76" s="29"/>
      <c r="AF76" s="29"/>
      <c r="AG76" s="29"/>
      <c r="AH76" s="29"/>
    </row>
    <row r="77" spans="2:34" ht="12" customHeight="1" thickBot="1">
      <c r="B77" s="200"/>
      <c r="C77" s="202"/>
      <c r="D77" s="204"/>
      <c r="E77" s="204"/>
      <c r="F77" s="198"/>
      <c r="G77" s="78"/>
      <c r="H77" s="184"/>
      <c r="I77" s="78" t="s">
        <v>263</v>
      </c>
      <c r="J77" s="184"/>
      <c r="K77" s="78"/>
      <c r="L77" s="184"/>
      <c r="M77" s="78"/>
      <c r="N77" s="184"/>
      <c r="O77" s="78"/>
      <c r="P77" s="184"/>
      <c r="Q77" s="78"/>
      <c r="R77" s="184"/>
      <c r="S77" s="78"/>
      <c r="T77" s="184"/>
      <c r="U77" s="79"/>
      <c r="V77" s="184"/>
      <c r="W77" s="79"/>
      <c r="X77" s="184"/>
      <c r="Y77" s="79"/>
      <c r="Z77" s="186"/>
      <c r="AA77" s="188"/>
      <c r="AB77" s="190"/>
      <c r="AC77" s="29"/>
      <c r="AD77" s="29"/>
      <c r="AE77" s="29"/>
      <c r="AF77" s="29"/>
      <c r="AG77" s="29"/>
      <c r="AH77" s="29"/>
    </row>
    <row r="78" spans="2:34" ht="12" customHeight="1" thickTop="1">
      <c r="B78" s="191">
        <v>37</v>
      </c>
      <c r="C78" s="201" t="str">
        <f>VLOOKUP(B78,'пр.взв'!B79:E104,2,FALSE)</f>
        <v>ГОРКОВЕЦ Артем Глебович</v>
      </c>
      <c r="D78" s="203" t="str">
        <f>VLOOKUP(B78,'пр.взв'!B79:F138,3,FALSE)</f>
        <v>09.10.97 КМС</v>
      </c>
      <c r="E78" s="203" t="str">
        <f>VLOOKUP(B78,'пр.взв'!B79:G138,4,FALSE)</f>
        <v>ПФО, Пермь, МО</v>
      </c>
      <c r="F78" s="197">
        <v>38</v>
      </c>
      <c r="G78" s="84" t="s">
        <v>258</v>
      </c>
      <c r="H78" s="183">
        <v>39</v>
      </c>
      <c r="I78" s="80">
        <v>2</v>
      </c>
      <c r="J78" s="183">
        <v>35</v>
      </c>
      <c r="K78" s="80">
        <v>3</v>
      </c>
      <c r="L78" s="183" t="s">
        <v>260</v>
      </c>
      <c r="M78" s="80"/>
      <c r="N78" s="183" t="s">
        <v>260</v>
      </c>
      <c r="O78" s="80"/>
      <c r="P78" s="183" t="s">
        <v>260</v>
      </c>
      <c r="Q78" s="80"/>
      <c r="R78" s="183" t="s">
        <v>260</v>
      </c>
      <c r="S78" s="80"/>
      <c r="T78" s="183" t="s">
        <v>260</v>
      </c>
      <c r="U78" s="81"/>
      <c r="V78" s="183" t="s">
        <v>260</v>
      </c>
      <c r="W78" s="81"/>
      <c r="X78" s="183" t="s">
        <v>260</v>
      </c>
      <c r="Y78" s="81"/>
      <c r="Z78" s="185">
        <v>3</v>
      </c>
      <c r="AA78" s="187" t="s">
        <v>268</v>
      </c>
      <c r="AB78" s="189" t="s">
        <v>289</v>
      </c>
      <c r="AC78" s="29"/>
      <c r="AD78" s="29"/>
      <c r="AE78" s="29"/>
      <c r="AF78" s="29"/>
      <c r="AG78" s="29"/>
      <c r="AH78" s="29"/>
    </row>
    <row r="79" spans="2:34" ht="12" customHeight="1" thickBot="1">
      <c r="B79" s="192"/>
      <c r="C79" s="202"/>
      <c r="D79" s="204"/>
      <c r="E79" s="204"/>
      <c r="F79" s="198"/>
      <c r="G79" s="78"/>
      <c r="H79" s="184"/>
      <c r="I79" s="78"/>
      <c r="J79" s="184"/>
      <c r="K79" s="78"/>
      <c r="L79" s="184"/>
      <c r="M79" s="78"/>
      <c r="N79" s="184"/>
      <c r="O79" s="78"/>
      <c r="P79" s="184"/>
      <c r="Q79" s="78"/>
      <c r="R79" s="184"/>
      <c r="S79" s="78"/>
      <c r="T79" s="184"/>
      <c r="U79" s="79"/>
      <c r="V79" s="184"/>
      <c r="W79" s="79"/>
      <c r="X79" s="184"/>
      <c r="Y79" s="79"/>
      <c r="Z79" s="186"/>
      <c r="AA79" s="188"/>
      <c r="AB79" s="190"/>
      <c r="AC79" s="29"/>
      <c r="AD79" s="29"/>
      <c r="AE79" s="29"/>
      <c r="AF79" s="29"/>
      <c r="AG79" s="29"/>
      <c r="AH79" s="29"/>
    </row>
    <row r="80" spans="2:34" ht="12" customHeight="1" thickTop="1">
      <c r="B80" s="199">
        <v>38</v>
      </c>
      <c r="C80" s="201" t="str">
        <f>VLOOKUP(B80,'пр.взв'!B81:E106,2,FALSE)</f>
        <v>ЧЕРНЫШЕВ Николай Николаевич</v>
      </c>
      <c r="D80" s="203" t="str">
        <f>VLOOKUP(B80,'пр.взв'!B81:F140,3,FALSE)</f>
        <v>24.03.98 1р</v>
      </c>
      <c r="E80" s="203" t="str">
        <f>VLOOKUP(B80,'пр.взв'!B81:G140,4,FALSE)</f>
        <v>Санкт-Петербург, МО</v>
      </c>
      <c r="F80" s="197">
        <v>37</v>
      </c>
      <c r="G80" s="80">
        <v>3</v>
      </c>
      <c r="H80" s="183">
        <v>40</v>
      </c>
      <c r="I80" s="80">
        <v>4</v>
      </c>
      <c r="J80" s="183" t="s">
        <v>260</v>
      </c>
      <c r="K80" s="80"/>
      <c r="L80" s="183" t="s">
        <v>260</v>
      </c>
      <c r="M80" s="80"/>
      <c r="N80" s="183" t="s">
        <v>260</v>
      </c>
      <c r="O80" s="80"/>
      <c r="P80" s="183" t="s">
        <v>260</v>
      </c>
      <c r="Q80" s="80"/>
      <c r="R80" s="183" t="s">
        <v>260</v>
      </c>
      <c r="S80" s="80"/>
      <c r="T80" s="183" t="s">
        <v>260</v>
      </c>
      <c r="U80" s="81"/>
      <c r="V80" s="183" t="s">
        <v>260</v>
      </c>
      <c r="W80" s="81"/>
      <c r="X80" s="183" t="s">
        <v>260</v>
      </c>
      <c r="Y80" s="81"/>
      <c r="Z80" s="185">
        <v>2</v>
      </c>
      <c r="AA80" s="187">
        <f>SUM(G80+I80+K80+M80+O80+Q80+S80+U80+W80+Y80)</f>
        <v>7</v>
      </c>
      <c r="AB80" s="189" t="s">
        <v>89</v>
      </c>
      <c r="AC80" s="29"/>
      <c r="AD80" s="29"/>
      <c r="AE80" s="29"/>
      <c r="AF80" s="29"/>
      <c r="AG80" s="29"/>
      <c r="AH80" s="29"/>
    </row>
    <row r="81" spans="2:34" ht="12" customHeight="1" thickBot="1">
      <c r="B81" s="200"/>
      <c r="C81" s="202"/>
      <c r="D81" s="204"/>
      <c r="E81" s="204"/>
      <c r="F81" s="198"/>
      <c r="G81" s="78"/>
      <c r="H81" s="184"/>
      <c r="I81" s="78" t="s">
        <v>264</v>
      </c>
      <c r="J81" s="184"/>
      <c r="K81" s="78"/>
      <c r="L81" s="184"/>
      <c r="M81" s="78"/>
      <c r="N81" s="184"/>
      <c r="O81" s="78"/>
      <c r="P81" s="184"/>
      <c r="Q81" s="78"/>
      <c r="R81" s="184"/>
      <c r="S81" s="78"/>
      <c r="T81" s="184"/>
      <c r="U81" s="79"/>
      <c r="V81" s="184"/>
      <c r="W81" s="79"/>
      <c r="X81" s="184"/>
      <c r="Y81" s="79"/>
      <c r="Z81" s="186"/>
      <c r="AA81" s="188"/>
      <c r="AB81" s="190"/>
      <c r="AC81" s="29"/>
      <c r="AD81" s="29"/>
      <c r="AE81" s="29"/>
      <c r="AF81" s="29"/>
      <c r="AG81" s="29"/>
      <c r="AH81" s="29"/>
    </row>
    <row r="82" spans="2:34" ht="12" customHeight="1" thickTop="1">
      <c r="B82" s="191">
        <v>39</v>
      </c>
      <c r="C82" s="201" t="str">
        <f>VLOOKUP(B82,'пр.взв'!B83:E108,2,FALSE)</f>
        <v>МНАЦАКАНЯН Владимир Андреевич</v>
      </c>
      <c r="D82" s="203" t="str">
        <f>VLOOKUP(B82,'пр.взв'!B83:F142,3,FALSE)</f>
        <v>27.04.97 1р</v>
      </c>
      <c r="E82" s="203" t="str">
        <f>VLOOKUP(B82,'пр.взв'!B83:G142,4,FALSE)</f>
        <v>ЮФО, Краснодарский край, г. Курганинск, МО</v>
      </c>
      <c r="F82" s="197">
        <v>40</v>
      </c>
      <c r="G82" s="80">
        <v>2</v>
      </c>
      <c r="H82" s="183">
        <v>37</v>
      </c>
      <c r="I82" s="80">
        <v>3</v>
      </c>
      <c r="J82" s="183">
        <v>36</v>
      </c>
      <c r="K82" s="80">
        <v>1</v>
      </c>
      <c r="L82" s="183">
        <v>35</v>
      </c>
      <c r="M82" s="80">
        <v>2</v>
      </c>
      <c r="N82" s="183">
        <v>30</v>
      </c>
      <c r="O82" s="80">
        <v>4</v>
      </c>
      <c r="P82" s="183" t="s">
        <v>260</v>
      </c>
      <c r="Q82" s="80"/>
      <c r="R82" s="183" t="s">
        <v>260</v>
      </c>
      <c r="S82" s="80"/>
      <c r="T82" s="183" t="s">
        <v>260</v>
      </c>
      <c r="U82" s="81"/>
      <c r="V82" s="183" t="s">
        <v>260</v>
      </c>
      <c r="W82" s="81"/>
      <c r="X82" s="183" t="s">
        <v>260</v>
      </c>
      <c r="Y82" s="81"/>
      <c r="Z82" s="185">
        <v>5</v>
      </c>
      <c r="AA82" s="187">
        <f>SUM(G82+I82+K82+M82+O82+Q82+S82+U82+W82+Y82)</f>
        <v>12</v>
      </c>
      <c r="AB82" s="189" t="s">
        <v>20</v>
      </c>
      <c r="AC82" s="29"/>
      <c r="AD82" s="29"/>
      <c r="AE82" s="29"/>
      <c r="AF82" s="29"/>
      <c r="AG82" s="29"/>
      <c r="AH82" s="29"/>
    </row>
    <row r="83" spans="2:34" ht="12" customHeight="1" thickBot="1">
      <c r="B83" s="192"/>
      <c r="C83" s="202"/>
      <c r="D83" s="204"/>
      <c r="E83" s="204"/>
      <c r="F83" s="198"/>
      <c r="G83" s="78"/>
      <c r="H83" s="184"/>
      <c r="I83" s="78"/>
      <c r="J83" s="184"/>
      <c r="K83" s="78"/>
      <c r="L83" s="184"/>
      <c r="M83" s="78"/>
      <c r="N83" s="184"/>
      <c r="O83" s="78" t="s">
        <v>263</v>
      </c>
      <c r="P83" s="184"/>
      <c r="Q83" s="78"/>
      <c r="R83" s="184"/>
      <c r="S83" s="78"/>
      <c r="T83" s="184"/>
      <c r="U83" s="79"/>
      <c r="V83" s="184"/>
      <c r="W83" s="79"/>
      <c r="X83" s="184"/>
      <c r="Y83" s="79"/>
      <c r="Z83" s="186"/>
      <c r="AA83" s="188"/>
      <c r="AB83" s="190"/>
      <c r="AC83" s="29"/>
      <c r="AD83" s="29"/>
      <c r="AE83" s="29"/>
      <c r="AF83" s="29"/>
      <c r="AG83" s="29"/>
      <c r="AH83" s="29"/>
    </row>
    <row r="84" spans="2:34" ht="12" customHeight="1" thickTop="1">
      <c r="B84" s="199">
        <v>40</v>
      </c>
      <c r="C84" s="201" t="str">
        <f>VLOOKUP(B84,'пр.взв'!B85:E110,2,FALSE)</f>
        <v>ШАРОВ Тигран Олегович </v>
      </c>
      <c r="D84" s="203" t="str">
        <f>VLOOKUP(B84,'пр.взв'!B85:F144,3,FALSE)</f>
        <v>13.02.98 2р</v>
      </c>
      <c r="E84" s="203" t="str">
        <f>VLOOKUP(B84,'пр.взв'!B85:G144,4,FALSE)</f>
        <v>Москва</v>
      </c>
      <c r="F84" s="197">
        <v>39</v>
      </c>
      <c r="G84" s="80">
        <v>3</v>
      </c>
      <c r="H84" s="183">
        <v>38</v>
      </c>
      <c r="I84" s="80">
        <v>0</v>
      </c>
      <c r="J84" s="183">
        <v>41</v>
      </c>
      <c r="K84" s="80">
        <v>0</v>
      </c>
      <c r="L84" s="183">
        <v>45</v>
      </c>
      <c r="M84" s="80">
        <v>2</v>
      </c>
      <c r="N84" s="183">
        <v>32</v>
      </c>
      <c r="O84" s="80">
        <v>3</v>
      </c>
      <c r="P84" s="183" t="s">
        <v>260</v>
      </c>
      <c r="Q84" s="80"/>
      <c r="R84" s="183" t="s">
        <v>260</v>
      </c>
      <c r="S84" s="80"/>
      <c r="T84" s="183" t="s">
        <v>260</v>
      </c>
      <c r="U84" s="81"/>
      <c r="V84" s="183" t="s">
        <v>260</v>
      </c>
      <c r="W84" s="81"/>
      <c r="X84" s="183" t="s">
        <v>260</v>
      </c>
      <c r="Y84" s="81"/>
      <c r="Z84" s="185">
        <v>5</v>
      </c>
      <c r="AA84" s="187">
        <f>SUM(G84+I84+K84+M84+O84+Q84+S84+U84+W84+Y84)</f>
        <v>8</v>
      </c>
      <c r="AB84" s="189" t="s">
        <v>286</v>
      </c>
      <c r="AC84" s="29"/>
      <c r="AD84" s="29"/>
      <c r="AE84" s="29"/>
      <c r="AF84" s="29"/>
      <c r="AG84" s="29"/>
      <c r="AH84" s="29"/>
    </row>
    <row r="85" spans="2:34" ht="12" customHeight="1" thickBot="1">
      <c r="B85" s="200"/>
      <c r="C85" s="202"/>
      <c r="D85" s="204"/>
      <c r="E85" s="204"/>
      <c r="F85" s="198"/>
      <c r="G85" s="78"/>
      <c r="H85" s="184"/>
      <c r="I85" s="78" t="s">
        <v>264</v>
      </c>
      <c r="J85" s="184"/>
      <c r="K85" s="78" t="s">
        <v>269</v>
      </c>
      <c r="L85" s="184"/>
      <c r="M85" s="78"/>
      <c r="N85" s="184"/>
      <c r="O85" s="78"/>
      <c r="P85" s="184"/>
      <c r="Q85" s="78"/>
      <c r="R85" s="184"/>
      <c r="S85" s="78"/>
      <c r="T85" s="184"/>
      <c r="U85" s="79"/>
      <c r="V85" s="184"/>
      <c r="W85" s="79"/>
      <c r="X85" s="184"/>
      <c r="Y85" s="79"/>
      <c r="Z85" s="186"/>
      <c r="AA85" s="188"/>
      <c r="AB85" s="190"/>
      <c r="AC85" s="29"/>
      <c r="AD85" s="29"/>
      <c r="AE85" s="29"/>
      <c r="AF85" s="29"/>
      <c r="AG85" s="29"/>
      <c r="AH85" s="29"/>
    </row>
    <row r="86" spans="2:34" ht="12" customHeight="1" thickTop="1">
      <c r="B86" s="191">
        <v>41</v>
      </c>
      <c r="C86" s="201" t="str">
        <f>VLOOKUP(B86,'пр.взв'!B87:E112,2,FALSE)</f>
        <v>КИСИЛЕВ Михаил Владимирович </v>
      </c>
      <c r="D86" s="203" t="str">
        <f>VLOOKUP(B86,'пр.взв'!B87:F146,3,FALSE)</f>
        <v>30.06.97 1р</v>
      </c>
      <c r="E86" s="203" t="str">
        <f>VLOOKUP(B86,'пр.взв'!B87:G146,4,FALSE)</f>
        <v>УРФО ,Свердловская обл Екатеринбург</v>
      </c>
      <c r="F86" s="197">
        <v>42</v>
      </c>
      <c r="G86" s="80">
        <v>3</v>
      </c>
      <c r="H86" s="183">
        <v>43</v>
      </c>
      <c r="I86" s="80">
        <v>1</v>
      </c>
      <c r="J86" s="183">
        <v>40</v>
      </c>
      <c r="K86" s="80">
        <v>4</v>
      </c>
      <c r="L86" s="183" t="s">
        <v>260</v>
      </c>
      <c r="M86" s="80"/>
      <c r="N86" s="183" t="s">
        <v>260</v>
      </c>
      <c r="O86" s="80"/>
      <c r="P86" s="183" t="s">
        <v>260</v>
      </c>
      <c r="Q86" s="80"/>
      <c r="R86" s="183" t="s">
        <v>260</v>
      </c>
      <c r="S86" s="80"/>
      <c r="T86" s="183" t="s">
        <v>260</v>
      </c>
      <c r="U86" s="81"/>
      <c r="V86" s="183" t="s">
        <v>260</v>
      </c>
      <c r="W86" s="81"/>
      <c r="X86" s="183" t="s">
        <v>260</v>
      </c>
      <c r="Y86" s="81"/>
      <c r="Z86" s="185">
        <v>3</v>
      </c>
      <c r="AA86" s="187">
        <f>SUM(G86+I86+K86+M86+O86+Q86+S86+U86+W86+Y86)</f>
        <v>8</v>
      </c>
      <c r="AB86" s="189" t="s">
        <v>51</v>
      </c>
      <c r="AC86" s="29"/>
      <c r="AD86" s="29"/>
      <c r="AE86" s="29"/>
      <c r="AF86" s="29"/>
      <c r="AG86" s="29"/>
      <c r="AH86" s="29"/>
    </row>
    <row r="87" spans="2:34" ht="12" customHeight="1" thickBot="1">
      <c r="B87" s="192"/>
      <c r="C87" s="202"/>
      <c r="D87" s="204"/>
      <c r="E87" s="204"/>
      <c r="F87" s="198"/>
      <c r="G87" s="78"/>
      <c r="H87" s="184"/>
      <c r="I87" s="78"/>
      <c r="J87" s="184"/>
      <c r="K87" s="78" t="s">
        <v>269</v>
      </c>
      <c r="L87" s="184"/>
      <c r="M87" s="78"/>
      <c r="N87" s="184"/>
      <c r="O87" s="78"/>
      <c r="P87" s="184"/>
      <c r="Q87" s="78"/>
      <c r="R87" s="184"/>
      <c r="S87" s="78"/>
      <c r="T87" s="184"/>
      <c r="U87" s="79"/>
      <c r="V87" s="184"/>
      <c r="W87" s="79"/>
      <c r="X87" s="184"/>
      <c r="Y87" s="79"/>
      <c r="Z87" s="186"/>
      <c r="AA87" s="188"/>
      <c r="AB87" s="190"/>
      <c r="AC87" s="29"/>
      <c r="AD87" s="29"/>
      <c r="AE87" s="29"/>
      <c r="AF87" s="29"/>
      <c r="AG87" s="29"/>
      <c r="AH87" s="29"/>
    </row>
    <row r="88" spans="2:34" ht="12" customHeight="1" thickTop="1">
      <c r="B88" s="199">
        <v>42</v>
      </c>
      <c r="C88" s="201" t="str">
        <f>VLOOKUP(B88,'пр.взв'!B89:E114,2,FALSE)</f>
        <v>ХАН Никита Алексеевич</v>
      </c>
      <c r="D88" s="203" t="str">
        <f>VLOOKUP(B88,'пр.взв'!B89:F148,3,FALSE)</f>
        <v>15.10.98 1р</v>
      </c>
      <c r="E88" s="203" t="str">
        <f>VLOOKUP(B88,'пр.взв'!B89:G148,4,FALSE)</f>
        <v>ЦФО,Тамбовская,Тамбов МО</v>
      </c>
      <c r="F88" s="197">
        <v>41</v>
      </c>
      <c r="G88" s="80">
        <v>1</v>
      </c>
      <c r="H88" s="183">
        <v>44</v>
      </c>
      <c r="I88" s="80">
        <v>2</v>
      </c>
      <c r="J88" s="183">
        <v>46</v>
      </c>
      <c r="K88" s="84" t="s">
        <v>258</v>
      </c>
      <c r="L88" s="183" t="s">
        <v>73</v>
      </c>
      <c r="M88" s="80"/>
      <c r="N88" s="183">
        <v>47</v>
      </c>
      <c r="O88" s="80">
        <v>2</v>
      </c>
      <c r="P88" s="183">
        <v>30</v>
      </c>
      <c r="Q88" s="80">
        <v>3</v>
      </c>
      <c r="R88" s="183" t="s">
        <v>260</v>
      </c>
      <c r="S88" s="80"/>
      <c r="T88" s="183" t="s">
        <v>260</v>
      </c>
      <c r="U88" s="81"/>
      <c r="V88" s="183" t="s">
        <v>260</v>
      </c>
      <c r="W88" s="81"/>
      <c r="X88" s="183" t="s">
        <v>260</v>
      </c>
      <c r="Y88" s="81"/>
      <c r="Z88" s="185">
        <v>6</v>
      </c>
      <c r="AA88" s="187" t="s">
        <v>272</v>
      </c>
      <c r="AB88" s="189" t="s">
        <v>15</v>
      </c>
      <c r="AC88" s="29"/>
      <c r="AD88" s="29"/>
      <c r="AE88" s="29"/>
      <c r="AF88" s="29"/>
      <c r="AG88" s="29"/>
      <c r="AH88" s="29"/>
    </row>
    <row r="89" spans="2:34" ht="12" customHeight="1" thickBot="1">
      <c r="B89" s="200"/>
      <c r="C89" s="202"/>
      <c r="D89" s="204"/>
      <c r="E89" s="204"/>
      <c r="F89" s="198"/>
      <c r="G89" s="78"/>
      <c r="H89" s="184"/>
      <c r="I89" s="78"/>
      <c r="J89" s="184"/>
      <c r="K89" s="78"/>
      <c r="L89" s="184"/>
      <c r="M89" s="78"/>
      <c r="N89" s="184"/>
      <c r="O89" s="78"/>
      <c r="P89" s="184"/>
      <c r="Q89" s="78"/>
      <c r="R89" s="184"/>
      <c r="S89" s="78"/>
      <c r="T89" s="184"/>
      <c r="U89" s="79"/>
      <c r="V89" s="184"/>
      <c r="W89" s="79"/>
      <c r="X89" s="184"/>
      <c r="Y89" s="79"/>
      <c r="Z89" s="186"/>
      <c r="AA89" s="188"/>
      <c r="AB89" s="190"/>
      <c r="AC89" s="29"/>
      <c r="AD89" s="29"/>
      <c r="AE89" s="29"/>
      <c r="AF89" s="29"/>
      <c r="AG89" s="29"/>
      <c r="AH89" s="29"/>
    </row>
    <row r="90" spans="2:34" ht="12" customHeight="1" thickTop="1">
      <c r="B90" s="191">
        <v>43</v>
      </c>
      <c r="C90" s="201" t="str">
        <f>VLOOKUP(B90,'пр.взв'!B91:E116,2,FALSE)</f>
        <v>ЗОБОВ Александр Викторович</v>
      </c>
      <c r="D90" s="203" t="str">
        <f>VLOOKUP(B90,'пр.взв'!B91:F150,3,FALSE)</f>
        <v>08.01.98 1р</v>
      </c>
      <c r="E90" s="203" t="str">
        <f>VLOOKUP(B90,'пр.взв'!B91:G150,4,FALSE)</f>
        <v>СФО, Красноярский край, г. Ужур</v>
      </c>
      <c r="F90" s="197">
        <v>44</v>
      </c>
      <c r="G90" s="80">
        <v>3</v>
      </c>
      <c r="H90" s="183">
        <v>41</v>
      </c>
      <c r="I90" s="80">
        <v>3</v>
      </c>
      <c r="J90" s="183" t="s">
        <v>260</v>
      </c>
      <c r="K90" s="80"/>
      <c r="L90" s="183" t="s">
        <v>260</v>
      </c>
      <c r="M90" s="80"/>
      <c r="N90" s="183" t="s">
        <v>260</v>
      </c>
      <c r="O90" s="80"/>
      <c r="P90" s="183" t="s">
        <v>260</v>
      </c>
      <c r="Q90" s="80"/>
      <c r="R90" s="183" t="s">
        <v>260</v>
      </c>
      <c r="S90" s="80"/>
      <c r="T90" s="183" t="s">
        <v>260</v>
      </c>
      <c r="U90" s="81"/>
      <c r="V90" s="183" t="s">
        <v>260</v>
      </c>
      <c r="W90" s="81"/>
      <c r="X90" s="183" t="s">
        <v>260</v>
      </c>
      <c r="Y90" s="81"/>
      <c r="Z90" s="185">
        <v>2</v>
      </c>
      <c r="AA90" s="187">
        <f>SUM(G90+I90+K90+M90+O90+Q90+S90+U90+W90+Y90)</f>
        <v>6</v>
      </c>
      <c r="AB90" s="189" t="s">
        <v>266</v>
      </c>
      <c r="AC90" s="29"/>
      <c r="AD90" s="29"/>
      <c r="AE90" s="29"/>
      <c r="AF90" s="29"/>
      <c r="AG90" s="29"/>
      <c r="AH90" s="29"/>
    </row>
    <row r="91" spans="2:28" ht="12" customHeight="1" thickBot="1">
      <c r="B91" s="192"/>
      <c r="C91" s="202"/>
      <c r="D91" s="204"/>
      <c r="E91" s="204"/>
      <c r="F91" s="198"/>
      <c r="G91" s="78"/>
      <c r="H91" s="184"/>
      <c r="I91" s="78"/>
      <c r="J91" s="184"/>
      <c r="K91" s="78"/>
      <c r="L91" s="184"/>
      <c r="M91" s="78"/>
      <c r="N91" s="184"/>
      <c r="O91" s="78"/>
      <c r="P91" s="184"/>
      <c r="Q91" s="78"/>
      <c r="R91" s="184"/>
      <c r="S91" s="78"/>
      <c r="T91" s="184"/>
      <c r="U91" s="79"/>
      <c r="V91" s="184"/>
      <c r="W91" s="79"/>
      <c r="X91" s="184"/>
      <c r="Y91" s="79"/>
      <c r="Z91" s="186"/>
      <c r="AA91" s="188"/>
      <c r="AB91" s="190"/>
    </row>
    <row r="92" spans="2:28" ht="12" customHeight="1" thickTop="1">
      <c r="B92" s="199">
        <v>44</v>
      </c>
      <c r="C92" s="201" t="str">
        <f>VLOOKUP(B92,'пр.взв'!B93:E118,2,FALSE)</f>
        <v>КУИЗ Бислан Кимович</v>
      </c>
      <c r="D92" s="203" t="str">
        <f>VLOOKUP(B92,'пр.взв'!B93:F152,3,FALSE)</f>
        <v>03.11.97 1р</v>
      </c>
      <c r="E92" s="203" t="str">
        <f>VLOOKUP(B92,'пр.взв'!B93:G152,4,FALSE)</f>
        <v>ЮФО,Адыгея</v>
      </c>
      <c r="F92" s="197">
        <v>43</v>
      </c>
      <c r="G92" s="84" t="s">
        <v>258</v>
      </c>
      <c r="H92" s="183">
        <v>42</v>
      </c>
      <c r="I92" s="80">
        <v>3</v>
      </c>
      <c r="J92" s="183">
        <v>47</v>
      </c>
      <c r="K92" s="80">
        <v>4</v>
      </c>
      <c r="L92" s="183" t="s">
        <v>260</v>
      </c>
      <c r="M92" s="80"/>
      <c r="N92" s="183" t="s">
        <v>260</v>
      </c>
      <c r="O92" s="80"/>
      <c r="P92" s="183" t="s">
        <v>260</v>
      </c>
      <c r="Q92" s="80"/>
      <c r="R92" s="183" t="s">
        <v>260</v>
      </c>
      <c r="S92" s="80"/>
      <c r="T92" s="183" t="s">
        <v>260</v>
      </c>
      <c r="U92" s="81"/>
      <c r="V92" s="183" t="s">
        <v>260</v>
      </c>
      <c r="W92" s="81"/>
      <c r="X92" s="183" t="s">
        <v>260</v>
      </c>
      <c r="Y92" s="81"/>
      <c r="Z92" s="185">
        <v>3</v>
      </c>
      <c r="AA92" s="187" t="s">
        <v>291</v>
      </c>
      <c r="AB92" s="189" t="s">
        <v>78</v>
      </c>
    </row>
    <row r="93" spans="2:28" ht="12" customHeight="1" thickBot="1">
      <c r="B93" s="200"/>
      <c r="C93" s="202"/>
      <c r="D93" s="204"/>
      <c r="E93" s="204"/>
      <c r="F93" s="198"/>
      <c r="G93" s="78"/>
      <c r="H93" s="184"/>
      <c r="I93" s="78"/>
      <c r="J93" s="184"/>
      <c r="K93" s="78" t="s">
        <v>270</v>
      </c>
      <c r="L93" s="184"/>
      <c r="M93" s="78"/>
      <c r="N93" s="184"/>
      <c r="O93" s="78"/>
      <c r="P93" s="184"/>
      <c r="Q93" s="78"/>
      <c r="R93" s="184"/>
      <c r="S93" s="78"/>
      <c r="T93" s="184"/>
      <c r="U93" s="79"/>
      <c r="V93" s="184"/>
      <c r="W93" s="79"/>
      <c r="X93" s="184"/>
      <c r="Y93" s="79"/>
      <c r="Z93" s="186"/>
      <c r="AA93" s="188"/>
      <c r="AB93" s="190"/>
    </row>
    <row r="94" spans="2:28" ht="12" customHeight="1" thickTop="1">
      <c r="B94" s="191">
        <v>45</v>
      </c>
      <c r="C94" s="201" t="str">
        <f>VLOOKUP(B94,'пр.взв'!B95:E120,2,FALSE)</f>
        <v>МЕДВЕДЕВ Кирилл Станиславович</v>
      </c>
      <c r="D94" s="203" t="str">
        <f>VLOOKUP(B94,'пр.взв'!B95:F154,3,FALSE)</f>
        <v>16.12.98 1юн</v>
      </c>
      <c r="E94" s="203" t="str">
        <f>VLOOKUP(B94,'пр.взв'!B95:G154,4,FALSE)</f>
        <v>ПФО, Самарская обл., г. Сызрань</v>
      </c>
      <c r="F94" s="197">
        <v>46</v>
      </c>
      <c r="G94" s="80">
        <v>3</v>
      </c>
      <c r="H94" s="183">
        <v>47</v>
      </c>
      <c r="I94" s="84" t="s">
        <v>258</v>
      </c>
      <c r="J94" s="183" t="s">
        <v>73</v>
      </c>
      <c r="K94" s="80"/>
      <c r="L94" s="183">
        <v>40</v>
      </c>
      <c r="M94" s="80">
        <v>3</v>
      </c>
      <c r="N94" s="183" t="s">
        <v>260</v>
      </c>
      <c r="O94" s="80"/>
      <c r="P94" s="183" t="s">
        <v>260</v>
      </c>
      <c r="Q94" s="80"/>
      <c r="R94" s="183" t="s">
        <v>260</v>
      </c>
      <c r="S94" s="80"/>
      <c r="T94" s="183" t="s">
        <v>260</v>
      </c>
      <c r="U94" s="81"/>
      <c r="V94" s="183" t="s">
        <v>260</v>
      </c>
      <c r="W94" s="81"/>
      <c r="X94" s="183" t="s">
        <v>260</v>
      </c>
      <c r="Y94" s="81"/>
      <c r="Z94" s="185">
        <v>4</v>
      </c>
      <c r="AA94" s="187" t="s">
        <v>265</v>
      </c>
      <c r="AB94" s="189" t="s">
        <v>38</v>
      </c>
    </row>
    <row r="95" spans="2:28" ht="12" customHeight="1" thickBot="1">
      <c r="B95" s="192"/>
      <c r="C95" s="202"/>
      <c r="D95" s="204"/>
      <c r="E95" s="204"/>
      <c r="F95" s="198"/>
      <c r="G95" s="78"/>
      <c r="H95" s="184"/>
      <c r="I95" s="78"/>
      <c r="J95" s="184"/>
      <c r="K95" s="78"/>
      <c r="L95" s="184"/>
      <c r="M95" s="78"/>
      <c r="N95" s="184"/>
      <c r="O95" s="78"/>
      <c r="P95" s="184"/>
      <c r="Q95" s="78"/>
      <c r="R95" s="184"/>
      <c r="S95" s="78"/>
      <c r="T95" s="184"/>
      <c r="U95" s="79"/>
      <c r="V95" s="184"/>
      <c r="W95" s="79"/>
      <c r="X95" s="184"/>
      <c r="Y95" s="79"/>
      <c r="Z95" s="186"/>
      <c r="AA95" s="188"/>
      <c r="AB95" s="190"/>
    </row>
    <row r="96" spans="2:28" ht="12" customHeight="1" thickTop="1">
      <c r="B96" s="199">
        <v>46</v>
      </c>
      <c r="C96" s="201" t="str">
        <f>VLOOKUP(B96,'пр.взв'!B97:E122,2,FALSE)</f>
        <v>МАШАРОВ Сергей Владимирович</v>
      </c>
      <c r="D96" s="203" t="str">
        <f>VLOOKUP(B96,'пр.взв'!B97:F156,3,FALSE)</f>
        <v>05.03.97 1р</v>
      </c>
      <c r="E96" s="203" t="str">
        <f>VLOOKUP(B96,'пр.взв'!B97:G156,4,FALSE)</f>
        <v>СФО,Новосибирская,Куйбышев</v>
      </c>
      <c r="F96" s="197">
        <v>45</v>
      </c>
      <c r="G96" s="80">
        <v>2</v>
      </c>
      <c r="H96" s="183" t="s">
        <v>73</v>
      </c>
      <c r="I96" s="80"/>
      <c r="J96" s="183">
        <v>42</v>
      </c>
      <c r="K96" s="80">
        <v>3</v>
      </c>
      <c r="L96" s="183">
        <v>47</v>
      </c>
      <c r="M96" s="80">
        <v>4</v>
      </c>
      <c r="N96" s="183" t="s">
        <v>260</v>
      </c>
      <c r="O96" s="80"/>
      <c r="P96" s="183" t="s">
        <v>260</v>
      </c>
      <c r="Q96" s="80"/>
      <c r="R96" s="183" t="s">
        <v>260</v>
      </c>
      <c r="S96" s="80"/>
      <c r="T96" s="183" t="s">
        <v>260</v>
      </c>
      <c r="U96" s="81"/>
      <c r="V96" s="183" t="s">
        <v>260</v>
      </c>
      <c r="W96" s="81"/>
      <c r="X96" s="183" t="s">
        <v>260</v>
      </c>
      <c r="Y96" s="81"/>
      <c r="Z96" s="185">
        <v>4</v>
      </c>
      <c r="AA96" s="187">
        <f>SUM(G96+I96+K96+M96+O96+Q96+S96+U96+W96+Y96)</f>
        <v>9</v>
      </c>
      <c r="AB96" s="189" t="s">
        <v>41</v>
      </c>
    </row>
    <row r="97" spans="2:28" ht="12" customHeight="1" thickBot="1">
      <c r="B97" s="200"/>
      <c r="C97" s="202"/>
      <c r="D97" s="204"/>
      <c r="E97" s="204"/>
      <c r="F97" s="198"/>
      <c r="G97" s="78"/>
      <c r="H97" s="184"/>
      <c r="I97" s="78"/>
      <c r="J97" s="184"/>
      <c r="K97" s="78"/>
      <c r="L97" s="184"/>
      <c r="M97" s="78" t="s">
        <v>273</v>
      </c>
      <c r="N97" s="184"/>
      <c r="O97" s="78"/>
      <c r="P97" s="184"/>
      <c r="Q97" s="78"/>
      <c r="R97" s="184"/>
      <c r="S97" s="78"/>
      <c r="T97" s="184"/>
      <c r="U97" s="79"/>
      <c r="V97" s="184"/>
      <c r="W97" s="79"/>
      <c r="X97" s="184"/>
      <c r="Y97" s="79"/>
      <c r="Z97" s="186"/>
      <c r="AA97" s="188"/>
      <c r="AB97" s="190"/>
    </row>
    <row r="98" spans="2:28" ht="12" customHeight="1" thickTop="1">
      <c r="B98" s="272">
        <v>47</v>
      </c>
      <c r="C98" s="201" t="str">
        <f>VLOOKUP(B98,'пр.взв'!B99:E124,2,FALSE)</f>
        <v>АЛЕКСЕЕВ Никита Витальевич</v>
      </c>
      <c r="D98" s="203" t="str">
        <f>VLOOKUP(B98,'пр.взв'!B99:F158,3,FALSE)</f>
        <v>07.03.98 1р</v>
      </c>
      <c r="E98" s="203" t="str">
        <f>VLOOKUP(B98,'пр.взв'!B99:G158,4,FALSE)</f>
        <v>ПФО,Башкортостан,Стерлитамак,МО</v>
      </c>
      <c r="F98" s="197" t="s">
        <v>73</v>
      </c>
      <c r="G98" s="80"/>
      <c r="H98" s="183">
        <v>45</v>
      </c>
      <c r="I98" s="80">
        <v>3</v>
      </c>
      <c r="J98" s="183">
        <v>44</v>
      </c>
      <c r="K98" s="80">
        <v>0</v>
      </c>
      <c r="L98" s="183">
        <v>46</v>
      </c>
      <c r="M98" s="80">
        <v>0</v>
      </c>
      <c r="N98" s="183">
        <v>42</v>
      </c>
      <c r="O98" s="80">
        <v>3</v>
      </c>
      <c r="P98" s="183" t="s">
        <v>260</v>
      </c>
      <c r="Q98" s="80"/>
      <c r="R98" s="183" t="s">
        <v>260</v>
      </c>
      <c r="S98" s="80"/>
      <c r="T98" s="183" t="s">
        <v>260</v>
      </c>
      <c r="U98" s="81"/>
      <c r="V98" s="183" t="s">
        <v>260</v>
      </c>
      <c r="W98" s="81"/>
      <c r="X98" s="183" t="s">
        <v>260</v>
      </c>
      <c r="Y98" s="81"/>
      <c r="Z98" s="185">
        <v>5</v>
      </c>
      <c r="AA98" s="187">
        <f>SUM(G98+I98+K98+M98+O98+Q98+S98+U98+W98+Y98)</f>
        <v>6</v>
      </c>
      <c r="AB98" s="189" t="s">
        <v>16</v>
      </c>
    </row>
    <row r="99" spans="2:28" ht="12" customHeight="1" thickBot="1">
      <c r="B99" s="273"/>
      <c r="C99" s="202"/>
      <c r="D99" s="204"/>
      <c r="E99" s="204"/>
      <c r="F99" s="198"/>
      <c r="G99" s="78"/>
      <c r="H99" s="184"/>
      <c r="I99" s="78"/>
      <c r="J99" s="184"/>
      <c r="K99" s="78" t="s">
        <v>270</v>
      </c>
      <c r="L99" s="184"/>
      <c r="M99" s="78" t="s">
        <v>273</v>
      </c>
      <c r="N99" s="184"/>
      <c r="O99" s="78"/>
      <c r="P99" s="184"/>
      <c r="Q99" s="78"/>
      <c r="R99" s="184"/>
      <c r="S99" s="78"/>
      <c r="T99" s="184"/>
      <c r="U99" s="79"/>
      <c r="V99" s="184"/>
      <c r="W99" s="79"/>
      <c r="X99" s="184"/>
      <c r="Y99" s="79"/>
      <c r="Z99" s="186"/>
      <c r="AA99" s="188"/>
      <c r="AB99" s="190"/>
    </row>
    <row r="100" spans="2:28" ht="10.5" customHeight="1" thickTop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25.5" customHeight="1">
      <c r="B101" s="36" t="str">
        <f>HYPERLINK('[1]реквизиты'!$A$6)</f>
        <v>Гл. судья, судья МК</v>
      </c>
      <c r="C101" s="40"/>
      <c r="D101" s="40"/>
      <c r="E101" s="41"/>
      <c r="F101" s="42"/>
      <c r="N101" s="43" t="str">
        <f>HYPERLINK('[1]реквизиты'!$G$6)</f>
        <v>В.И.Зотов </v>
      </c>
      <c r="O101" s="41"/>
      <c r="P101" s="41"/>
      <c r="Q101" s="41"/>
      <c r="R101" s="46"/>
      <c r="S101" s="44"/>
      <c r="T101" s="46"/>
      <c r="U101" s="44"/>
      <c r="V101" s="46"/>
      <c r="W101" s="45" t="str">
        <f>HYPERLINK('[1]реквизиты'!$G$7)</f>
        <v>/Энгельс/</v>
      </c>
      <c r="X101" s="46"/>
      <c r="Y101" s="44"/>
      <c r="Z101" s="29"/>
      <c r="AA101" s="29"/>
      <c r="AB101" s="29"/>
    </row>
    <row r="102" spans="2:28" ht="21" customHeight="1">
      <c r="B102" s="47" t="str">
        <f>HYPERLINK('[1]реквизиты'!$A$8)</f>
        <v>Гл. секретарь, судья РК</v>
      </c>
      <c r="C102" s="40"/>
      <c r="D102" s="55"/>
      <c r="E102" s="62"/>
      <c r="F102" s="63"/>
      <c r="G102" s="4"/>
      <c r="H102" s="4"/>
      <c r="I102" s="4"/>
      <c r="J102" s="4"/>
      <c r="K102" s="4"/>
      <c r="L102" s="4"/>
      <c r="M102" s="4"/>
      <c r="N102" s="43" t="str">
        <f>HYPERLINK('[1]реквизиты'!$G$8)</f>
        <v>А.С.Тимошин</v>
      </c>
      <c r="O102" s="41"/>
      <c r="P102" s="41"/>
      <c r="Q102" s="41"/>
      <c r="R102" s="46"/>
      <c r="S102" s="44"/>
      <c r="T102" s="46"/>
      <c r="U102" s="44"/>
      <c r="V102" s="46"/>
      <c r="W102" s="45" t="str">
        <f>HYPERLINK('[1]реквизиты'!$G$9)</f>
        <v>/Рыбинск/</v>
      </c>
      <c r="X102" s="46"/>
      <c r="Y102" s="44"/>
      <c r="Z102" s="29"/>
      <c r="AA102" s="29"/>
      <c r="AB102" s="29"/>
    </row>
    <row r="103" spans="2:28" ht="10.5" customHeight="1">
      <c r="B103" s="9"/>
      <c r="C103" s="9"/>
      <c r="D103" s="37"/>
      <c r="E103" s="4"/>
      <c r="F103" s="38"/>
      <c r="G103" s="1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14:28" ht="10.5" customHeight="1"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9"/>
      <c r="C105" s="39"/>
      <c r="D105" s="39"/>
      <c r="E105" s="18"/>
      <c r="F105" s="18"/>
      <c r="H105" s="1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31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28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</row>
    <row r="186" spans="2:28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</row>
    <row r="187" spans="2:28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</row>
    <row r="188" spans="2:28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</row>
    <row r="189" spans="2:28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</row>
    <row r="190" spans="2:28" ht="15">
      <c r="B190" s="27"/>
      <c r="C190" s="26"/>
      <c r="D190" s="26"/>
      <c r="E190" s="26"/>
      <c r="F190" s="28"/>
      <c r="G190" s="25"/>
      <c r="H190" s="28"/>
      <c r="I190" s="25"/>
      <c r="J190" s="28"/>
      <c r="K190" s="25"/>
      <c r="L190" s="28"/>
      <c r="M190" s="25"/>
      <c r="N190" s="28"/>
      <c r="O190" s="25"/>
      <c r="P190" s="28"/>
      <c r="Q190" s="25"/>
      <c r="R190" s="28"/>
      <c r="S190" s="25"/>
      <c r="T190" s="28"/>
      <c r="U190" s="25"/>
      <c r="V190" s="28"/>
      <c r="W190" s="25"/>
      <c r="X190" s="28"/>
      <c r="Y190" s="25"/>
      <c r="Z190" s="29"/>
      <c r="AA190" s="29"/>
      <c r="AB190" s="29"/>
    </row>
    <row r="191" spans="2:28" ht="15.75">
      <c r="B191" s="30"/>
      <c r="C191" s="26"/>
      <c r="D191" s="26"/>
      <c r="E191" s="26"/>
      <c r="F191" s="28"/>
      <c r="G191" s="21"/>
      <c r="H191" s="28"/>
      <c r="I191" s="21"/>
      <c r="J191" s="28"/>
      <c r="K191" s="21"/>
      <c r="L191" s="28"/>
      <c r="M191" s="21"/>
      <c r="N191" s="28"/>
      <c r="O191" s="21"/>
      <c r="P191" s="28"/>
      <c r="Q191" s="21"/>
      <c r="R191" s="28"/>
      <c r="S191" s="21"/>
      <c r="T191" s="28"/>
      <c r="U191" s="21"/>
      <c r="V191" s="28"/>
      <c r="W191" s="21"/>
      <c r="X191" s="28"/>
      <c r="Y191" s="21"/>
      <c r="Z191" s="29"/>
      <c r="AA191" s="29"/>
      <c r="AB191" s="29"/>
    </row>
    <row r="192" spans="2:28" ht="15">
      <c r="B192" s="27"/>
      <c r="C192" s="26"/>
      <c r="D192" s="26"/>
      <c r="E192" s="26"/>
      <c r="F192" s="28"/>
      <c r="G192" s="25"/>
      <c r="H192" s="28"/>
      <c r="I192" s="25"/>
      <c r="J192" s="28"/>
      <c r="K192" s="25"/>
      <c r="L192" s="28"/>
      <c r="M192" s="25"/>
      <c r="N192" s="28"/>
      <c r="O192" s="25"/>
      <c r="P192" s="28"/>
      <c r="Q192" s="25"/>
      <c r="R192" s="28"/>
      <c r="S192" s="25"/>
      <c r="T192" s="28"/>
      <c r="U192" s="25"/>
      <c r="V192" s="28"/>
      <c r="W192" s="25"/>
      <c r="X192" s="28"/>
      <c r="Y192" s="25"/>
      <c r="Z192" s="29"/>
      <c r="AA192" s="29"/>
      <c r="AB192" s="29"/>
    </row>
    <row r="193" spans="2:28" ht="15.75">
      <c r="B193" s="30"/>
      <c r="C193" s="26"/>
      <c r="D193" s="26"/>
      <c r="E193" s="26"/>
      <c r="F193" s="28"/>
      <c r="G193" s="21"/>
      <c r="H193" s="28"/>
      <c r="I193" s="21"/>
      <c r="J193" s="28"/>
      <c r="K193" s="21"/>
      <c r="L193" s="28"/>
      <c r="M193" s="21"/>
      <c r="N193" s="28"/>
      <c r="O193" s="21"/>
      <c r="P193" s="28"/>
      <c r="Q193" s="21"/>
      <c r="R193" s="28"/>
      <c r="S193" s="21"/>
      <c r="T193" s="28"/>
      <c r="U193" s="21"/>
      <c r="V193" s="28"/>
      <c r="W193" s="21"/>
      <c r="X193" s="28"/>
      <c r="Y193" s="21"/>
      <c r="Z193" s="29"/>
      <c r="AA193" s="29"/>
      <c r="AB193" s="29"/>
    </row>
    <row r="194" spans="2:28" ht="15">
      <c r="B194" s="27"/>
      <c r="C194" s="26"/>
      <c r="D194" s="26"/>
      <c r="E194" s="26"/>
      <c r="F194" s="28"/>
      <c r="G194" s="25"/>
      <c r="H194" s="28"/>
      <c r="I194" s="25"/>
      <c r="J194" s="28"/>
      <c r="K194" s="25"/>
      <c r="L194" s="28"/>
      <c r="M194" s="25"/>
      <c r="N194" s="28"/>
      <c r="O194" s="25"/>
      <c r="P194" s="28"/>
      <c r="Q194" s="25"/>
      <c r="R194" s="28"/>
      <c r="S194" s="25"/>
      <c r="T194" s="28"/>
      <c r="U194" s="25"/>
      <c r="V194" s="28"/>
      <c r="W194" s="25"/>
      <c r="X194" s="28"/>
      <c r="Y194" s="25"/>
      <c r="Z194" s="29"/>
      <c r="AA194" s="29"/>
      <c r="AB194" s="29"/>
    </row>
    <row r="195" spans="2:28" ht="15.75">
      <c r="B195" s="30"/>
      <c r="C195" s="26"/>
      <c r="D195" s="26"/>
      <c r="E195" s="26"/>
      <c r="F195" s="28"/>
      <c r="G195" s="21"/>
      <c r="H195" s="28"/>
      <c r="I195" s="21"/>
      <c r="J195" s="28"/>
      <c r="K195" s="21"/>
      <c r="L195" s="28"/>
      <c r="M195" s="21"/>
      <c r="N195" s="28"/>
      <c r="O195" s="21"/>
      <c r="P195" s="28"/>
      <c r="Q195" s="21"/>
      <c r="R195" s="28"/>
      <c r="S195" s="21"/>
      <c r="T195" s="28"/>
      <c r="U195" s="21"/>
      <c r="V195" s="28"/>
      <c r="W195" s="21"/>
      <c r="X195" s="28"/>
      <c r="Y195" s="21"/>
      <c r="Z195" s="29"/>
      <c r="AA195" s="29"/>
      <c r="AB195" s="29"/>
    </row>
    <row r="196" spans="2:28" ht="15">
      <c r="B196" s="27"/>
      <c r="C196" s="26"/>
      <c r="D196" s="26"/>
      <c r="E196" s="26"/>
      <c r="F196" s="28"/>
      <c r="G196" s="25"/>
      <c r="H196" s="28"/>
      <c r="I196" s="25"/>
      <c r="J196" s="28"/>
      <c r="K196" s="25"/>
      <c r="L196" s="28"/>
      <c r="M196" s="25"/>
      <c r="N196" s="28"/>
      <c r="O196" s="25"/>
      <c r="P196" s="28"/>
      <c r="Q196" s="25"/>
      <c r="R196" s="28"/>
      <c r="S196" s="25"/>
      <c r="T196" s="28"/>
      <c r="U196" s="25"/>
      <c r="V196" s="28"/>
      <c r="W196" s="25"/>
      <c r="X196" s="28"/>
      <c r="Y196" s="25"/>
      <c r="Z196" s="29"/>
      <c r="AA196" s="29"/>
      <c r="AB196" s="29"/>
    </row>
    <row r="197" spans="2:28" ht="15.75">
      <c r="B197" s="30"/>
      <c r="C197" s="26"/>
      <c r="D197" s="26"/>
      <c r="E197" s="26"/>
      <c r="F197" s="28"/>
      <c r="G197" s="21"/>
      <c r="H197" s="28"/>
      <c r="I197" s="21"/>
      <c r="J197" s="28"/>
      <c r="K197" s="21"/>
      <c r="L197" s="28"/>
      <c r="M197" s="21"/>
      <c r="N197" s="28"/>
      <c r="O197" s="21"/>
      <c r="P197" s="28"/>
      <c r="Q197" s="21"/>
      <c r="R197" s="28"/>
      <c r="S197" s="21"/>
      <c r="T197" s="28"/>
      <c r="U197" s="21"/>
      <c r="V197" s="28"/>
      <c r="W197" s="21"/>
      <c r="X197" s="28"/>
      <c r="Y197" s="21"/>
      <c r="Z197" s="29"/>
      <c r="AA197" s="29"/>
      <c r="AB197" s="29"/>
    </row>
    <row r="198" spans="2:28" ht="15">
      <c r="B198" s="27"/>
      <c r="C198" s="26"/>
      <c r="D198" s="26"/>
      <c r="E198" s="26"/>
      <c r="F198" s="28"/>
      <c r="G198" s="25"/>
      <c r="H198" s="28"/>
      <c r="I198" s="25"/>
      <c r="J198" s="28"/>
      <c r="K198" s="25"/>
      <c r="L198" s="28"/>
      <c r="M198" s="25"/>
      <c r="N198" s="28"/>
      <c r="O198" s="25"/>
      <c r="P198" s="28"/>
      <c r="Q198" s="25"/>
      <c r="R198" s="28"/>
      <c r="S198" s="25"/>
      <c r="T198" s="28"/>
      <c r="U198" s="25"/>
      <c r="V198" s="28"/>
      <c r="W198" s="25"/>
      <c r="X198" s="28"/>
      <c r="Y198" s="25"/>
      <c r="Z198" s="29"/>
      <c r="AA198" s="29"/>
      <c r="AB198" s="29"/>
    </row>
    <row r="199" spans="2:28" ht="15.75">
      <c r="B199" s="30"/>
      <c r="C199" s="26"/>
      <c r="D199" s="26"/>
      <c r="E199" s="26"/>
      <c r="F199" s="28"/>
      <c r="G199" s="21"/>
      <c r="H199" s="28"/>
      <c r="I199" s="21"/>
      <c r="J199" s="28"/>
      <c r="K199" s="21"/>
      <c r="L199" s="28"/>
      <c r="M199" s="21"/>
      <c r="N199" s="28"/>
      <c r="O199" s="21"/>
      <c r="P199" s="28"/>
      <c r="Q199" s="21"/>
      <c r="R199" s="28"/>
      <c r="S199" s="21"/>
      <c r="T199" s="28"/>
      <c r="U199" s="21"/>
      <c r="V199" s="28"/>
      <c r="W199" s="21"/>
      <c r="X199" s="28"/>
      <c r="Y199" s="21"/>
      <c r="Z199" s="29"/>
      <c r="AA199" s="29"/>
      <c r="AB199" s="29"/>
    </row>
    <row r="200" spans="2:28" ht="15">
      <c r="B200" s="27"/>
      <c r="C200" s="26"/>
      <c r="D200" s="26"/>
      <c r="E200" s="26"/>
      <c r="F200" s="28"/>
      <c r="G200" s="25"/>
      <c r="H200" s="28"/>
      <c r="I200" s="25"/>
      <c r="J200" s="28"/>
      <c r="K200" s="25"/>
      <c r="L200" s="28"/>
      <c r="M200" s="25"/>
      <c r="N200" s="28"/>
      <c r="O200" s="25"/>
      <c r="P200" s="28"/>
      <c r="Q200" s="25"/>
      <c r="R200" s="28"/>
      <c r="S200" s="25"/>
      <c r="T200" s="28"/>
      <c r="U200" s="25"/>
      <c r="V200" s="28"/>
      <c r="W200" s="25"/>
      <c r="X200" s="28"/>
      <c r="Y200" s="25"/>
      <c r="Z200" s="29"/>
      <c r="AA200" s="29"/>
      <c r="AB200" s="29"/>
    </row>
    <row r="201" spans="2:28" ht="15.75">
      <c r="B201" s="30"/>
      <c r="C201" s="26"/>
      <c r="D201" s="26"/>
      <c r="E201" s="26"/>
      <c r="F201" s="28"/>
      <c r="G201" s="21"/>
      <c r="H201" s="28"/>
      <c r="I201" s="21"/>
      <c r="J201" s="28"/>
      <c r="K201" s="21"/>
      <c r="L201" s="28"/>
      <c r="M201" s="21"/>
      <c r="N201" s="28"/>
      <c r="O201" s="21"/>
      <c r="P201" s="28"/>
      <c r="Q201" s="21"/>
      <c r="R201" s="28"/>
      <c r="S201" s="21"/>
      <c r="T201" s="28"/>
      <c r="U201" s="21"/>
      <c r="V201" s="28"/>
      <c r="W201" s="21"/>
      <c r="X201" s="28"/>
      <c r="Y201" s="21"/>
      <c r="Z201" s="29"/>
      <c r="AA201" s="29"/>
      <c r="AB201" s="29"/>
    </row>
    <row r="202" spans="2:28" ht="15">
      <c r="B202" s="27"/>
      <c r="C202" s="26"/>
      <c r="D202" s="26"/>
      <c r="E202" s="26"/>
      <c r="F202" s="28"/>
      <c r="G202" s="25"/>
      <c r="H202" s="28"/>
      <c r="I202" s="25"/>
      <c r="J202" s="28"/>
      <c r="K202" s="25"/>
      <c r="L202" s="28"/>
      <c r="M202" s="25"/>
      <c r="N202" s="28"/>
      <c r="O202" s="25"/>
      <c r="P202" s="28"/>
      <c r="Q202" s="25"/>
      <c r="R202" s="28"/>
      <c r="S202" s="25"/>
      <c r="T202" s="28"/>
      <c r="U202" s="25"/>
      <c r="V202" s="28"/>
      <c r="W202" s="25"/>
      <c r="X202" s="28"/>
      <c r="Y202" s="25"/>
      <c r="Z202" s="29"/>
      <c r="AA202" s="29"/>
      <c r="AB202" s="29"/>
    </row>
    <row r="203" spans="2:28" ht="15.75">
      <c r="B203" s="30"/>
      <c r="C203" s="26"/>
      <c r="D203" s="26"/>
      <c r="E203" s="26"/>
      <c r="F203" s="28"/>
      <c r="G203" s="21"/>
      <c r="H203" s="28"/>
      <c r="I203" s="21"/>
      <c r="J203" s="28"/>
      <c r="K203" s="21"/>
      <c r="L203" s="28"/>
      <c r="M203" s="21"/>
      <c r="N203" s="28"/>
      <c r="O203" s="21"/>
      <c r="P203" s="28"/>
      <c r="Q203" s="21"/>
      <c r="R203" s="28"/>
      <c r="S203" s="21"/>
      <c r="T203" s="28"/>
      <c r="U203" s="21"/>
      <c r="V203" s="28"/>
      <c r="W203" s="21"/>
      <c r="X203" s="28"/>
      <c r="Y203" s="21"/>
      <c r="Z203" s="29"/>
      <c r="AA203" s="29"/>
      <c r="AB203" s="29"/>
    </row>
    <row r="204" spans="2:28" ht="15">
      <c r="B204" s="27"/>
      <c r="C204" s="26"/>
      <c r="D204" s="26"/>
      <c r="E204" s="26"/>
      <c r="F204" s="28"/>
      <c r="G204" s="25"/>
      <c r="H204" s="28"/>
      <c r="I204" s="25"/>
      <c r="J204" s="28"/>
      <c r="K204" s="25"/>
      <c r="L204" s="28"/>
      <c r="M204" s="25"/>
      <c r="N204" s="28"/>
      <c r="O204" s="25"/>
      <c r="P204" s="28"/>
      <c r="Q204" s="25"/>
      <c r="R204" s="28"/>
      <c r="S204" s="25"/>
      <c r="T204" s="28"/>
      <c r="U204" s="25"/>
      <c r="V204" s="28"/>
      <c r="W204" s="25"/>
      <c r="X204" s="28"/>
      <c r="Y204" s="25"/>
      <c r="Z204" s="29"/>
      <c r="AA204" s="29"/>
      <c r="AB204" s="29"/>
    </row>
    <row r="205" spans="2:28" ht="15.75">
      <c r="B205" s="30"/>
      <c r="C205" s="26"/>
      <c r="D205" s="26"/>
      <c r="E205" s="26"/>
      <c r="F205" s="28"/>
      <c r="G205" s="21"/>
      <c r="H205" s="28"/>
      <c r="I205" s="21"/>
      <c r="J205" s="28"/>
      <c r="K205" s="21"/>
      <c r="L205" s="28"/>
      <c r="M205" s="21"/>
      <c r="N205" s="28"/>
      <c r="O205" s="21"/>
      <c r="P205" s="28"/>
      <c r="Q205" s="21"/>
      <c r="R205" s="28"/>
      <c r="S205" s="21"/>
      <c r="T205" s="28"/>
      <c r="U205" s="21"/>
      <c r="V205" s="28"/>
      <c r="W205" s="21"/>
      <c r="X205" s="28"/>
      <c r="Y205" s="21"/>
      <c r="Z205" s="29"/>
      <c r="AA205" s="29"/>
      <c r="AB205" s="29"/>
    </row>
    <row r="206" spans="2:28" ht="15">
      <c r="B206" s="27"/>
      <c r="C206" s="26"/>
      <c r="D206" s="26"/>
      <c r="E206" s="26"/>
      <c r="F206" s="28"/>
      <c r="G206" s="25"/>
      <c r="H206" s="28"/>
      <c r="I206" s="25"/>
      <c r="J206" s="28"/>
      <c r="K206" s="25"/>
      <c r="L206" s="28"/>
      <c r="M206" s="25"/>
      <c r="N206" s="28"/>
      <c r="O206" s="25"/>
      <c r="P206" s="28"/>
      <c r="Q206" s="25"/>
      <c r="R206" s="28"/>
      <c r="S206" s="25"/>
      <c r="T206" s="28"/>
      <c r="U206" s="25"/>
      <c r="V206" s="28"/>
      <c r="W206" s="25"/>
      <c r="X206" s="28"/>
      <c r="Y206" s="25"/>
      <c r="Z206" s="29"/>
      <c r="AA206" s="29"/>
      <c r="AB206" s="29"/>
    </row>
    <row r="207" spans="2:28" ht="15.75">
      <c r="B207" s="30"/>
      <c r="C207" s="26"/>
      <c r="D207" s="26"/>
      <c r="E207" s="26"/>
      <c r="F207" s="28"/>
      <c r="G207" s="21"/>
      <c r="H207" s="28"/>
      <c r="I207" s="21"/>
      <c r="J207" s="28"/>
      <c r="K207" s="21"/>
      <c r="L207" s="28"/>
      <c r="M207" s="21"/>
      <c r="N207" s="28"/>
      <c r="O207" s="21"/>
      <c r="P207" s="28"/>
      <c r="Q207" s="21"/>
      <c r="R207" s="28"/>
      <c r="S207" s="21"/>
      <c r="T207" s="28"/>
      <c r="U207" s="21"/>
      <c r="V207" s="28"/>
      <c r="W207" s="21"/>
      <c r="X207" s="28"/>
      <c r="Y207" s="21"/>
      <c r="Z207" s="29"/>
      <c r="AA207" s="29"/>
      <c r="AB207" s="29"/>
    </row>
    <row r="208" spans="2:28" ht="15">
      <c r="B208" s="27"/>
      <c r="C208" s="26"/>
      <c r="D208" s="26"/>
      <c r="E208" s="26"/>
      <c r="F208" s="28"/>
      <c r="G208" s="25"/>
      <c r="H208" s="28"/>
      <c r="I208" s="25"/>
      <c r="J208" s="28"/>
      <c r="K208" s="25"/>
      <c r="L208" s="28"/>
      <c r="M208" s="25"/>
      <c r="N208" s="28"/>
      <c r="O208" s="25"/>
      <c r="P208" s="28"/>
      <c r="Q208" s="25"/>
      <c r="R208" s="28"/>
      <c r="S208" s="25"/>
      <c r="T208" s="28"/>
      <c r="U208" s="25"/>
      <c r="V208" s="28"/>
      <c r="W208" s="25"/>
      <c r="X208" s="28"/>
      <c r="Y208" s="25"/>
      <c r="Z208" s="29"/>
      <c r="AA208" s="29"/>
      <c r="AB208" s="29"/>
    </row>
    <row r="209" spans="2:28" ht="15.75">
      <c r="B209" s="30"/>
      <c r="C209" s="26"/>
      <c r="D209" s="26"/>
      <c r="E209" s="26"/>
      <c r="F209" s="28"/>
      <c r="G209" s="21"/>
      <c r="H209" s="28"/>
      <c r="I209" s="21"/>
      <c r="J209" s="28"/>
      <c r="K209" s="21"/>
      <c r="L209" s="28"/>
      <c r="M209" s="21"/>
      <c r="N209" s="28"/>
      <c r="O209" s="21"/>
      <c r="P209" s="28"/>
      <c r="Q209" s="21"/>
      <c r="R209" s="28"/>
      <c r="S209" s="21"/>
      <c r="T209" s="28"/>
      <c r="U209" s="21"/>
      <c r="V209" s="28"/>
      <c r="W209" s="21"/>
      <c r="X209" s="28"/>
      <c r="Y209" s="21"/>
      <c r="Z209" s="29"/>
      <c r="AA209" s="29"/>
      <c r="AB209" s="29"/>
    </row>
    <row r="210" spans="2:28" ht="15">
      <c r="B210" s="27"/>
      <c r="C210" s="26"/>
      <c r="D210" s="26"/>
      <c r="E210" s="26"/>
      <c r="F210" s="28"/>
      <c r="G210" s="25"/>
      <c r="H210" s="28"/>
      <c r="I210" s="25"/>
      <c r="J210" s="28"/>
      <c r="K210" s="25"/>
      <c r="L210" s="28"/>
      <c r="M210" s="25"/>
      <c r="N210" s="28"/>
      <c r="O210" s="25"/>
      <c r="P210" s="28"/>
      <c r="Q210" s="25"/>
      <c r="R210" s="28"/>
      <c r="S210" s="25"/>
      <c r="T210" s="28"/>
      <c r="U210" s="25"/>
      <c r="V210" s="28"/>
      <c r="W210" s="25"/>
      <c r="X210" s="28"/>
      <c r="Y210" s="25"/>
      <c r="Z210" s="29"/>
      <c r="AA210" s="29"/>
      <c r="AB210" s="29"/>
    </row>
    <row r="211" spans="2:28" ht="15.75">
      <c r="B211" s="30"/>
      <c r="C211" s="26"/>
      <c r="D211" s="26"/>
      <c r="E211" s="26"/>
      <c r="F211" s="28"/>
      <c r="G211" s="21"/>
      <c r="H211" s="28"/>
      <c r="I211" s="21"/>
      <c r="J211" s="28"/>
      <c r="K211" s="21"/>
      <c r="L211" s="28"/>
      <c r="M211" s="21"/>
      <c r="N211" s="28"/>
      <c r="O211" s="21"/>
      <c r="P211" s="28"/>
      <c r="Q211" s="21"/>
      <c r="R211" s="28"/>
      <c r="S211" s="21"/>
      <c r="T211" s="28"/>
      <c r="U211" s="21"/>
      <c r="V211" s="28"/>
      <c r="W211" s="21"/>
      <c r="X211" s="28"/>
      <c r="Y211" s="21"/>
      <c r="Z211" s="29"/>
      <c r="AA211" s="29"/>
      <c r="AB211" s="29"/>
    </row>
    <row r="212" spans="2:28" ht="15">
      <c r="B212" s="27"/>
      <c r="C212" s="26"/>
      <c r="D212" s="26"/>
      <c r="E212" s="26"/>
      <c r="F212" s="28"/>
      <c r="G212" s="25"/>
      <c r="H212" s="28"/>
      <c r="I212" s="25"/>
      <c r="J212" s="28"/>
      <c r="K212" s="25"/>
      <c r="L212" s="28"/>
      <c r="M212" s="25"/>
      <c r="N212" s="28"/>
      <c r="O212" s="25"/>
      <c r="P212" s="28"/>
      <c r="Q212" s="25"/>
      <c r="R212" s="28"/>
      <c r="S212" s="25"/>
      <c r="T212" s="28"/>
      <c r="U212" s="25"/>
      <c r="V212" s="28"/>
      <c r="W212" s="25"/>
      <c r="X212" s="28"/>
      <c r="Y212" s="25"/>
      <c r="Z212" s="29"/>
      <c r="AA212" s="29"/>
      <c r="AB212" s="29"/>
    </row>
    <row r="213" spans="2:28" ht="15.75">
      <c r="B213" s="30"/>
      <c r="C213" s="26"/>
      <c r="D213" s="26"/>
      <c r="E213" s="26"/>
      <c r="F213" s="28"/>
      <c r="G213" s="21"/>
      <c r="H213" s="28"/>
      <c r="I213" s="21"/>
      <c r="J213" s="28"/>
      <c r="K213" s="21"/>
      <c r="L213" s="28"/>
      <c r="M213" s="21"/>
      <c r="N213" s="28"/>
      <c r="O213" s="21"/>
      <c r="P213" s="28"/>
      <c r="Q213" s="21"/>
      <c r="R213" s="28"/>
      <c r="S213" s="21"/>
      <c r="T213" s="28"/>
      <c r="U213" s="21"/>
      <c r="V213" s="28"/>
      <c r="W213" s="21"/>
      <c r="X213" s="28"/>
      <c r="Y213" s="21"/>
      <c r="Z213" s="29"/>
      <c r="AA213" s="29"/>
      <c r="AB213" s="29"/>
    </row>
    <row r="214" spans="2:28" ht="15">
      <c r="B214" s="27"/>
      <c r="C214" s="26"/>
      <c r="D214" s="26"/>
      <c r="E214" s="26"/>
      <c r="F214" s="28"/>
      <c r="G214" s="25"/>
      <c r="H214" s="28"/>
      <c r="I214" s="25"/>
      <c r="J214" s="28"/>
      <c r="K214" s="25"/>
      <c r="L214" s="28"/>
      <c r="M214" s="25"/>
      <c r="N214" s="28"/>
      <c r="O214" s="25"/>
      <c r="P214" s="28"/>
      <c r="Q214" s="25"/>
      <c r="R214" s="28"/>
      <c r="S214" s="25"/>
      <c r="T214" s="28"/>
      <c r="U214" s="25"/>
      <c r="V214" s="28"/>
      <c r="W214" s="25"/>
      <c r="X214" s="28"/>
      <c r="Y214" s="25"/>
      <c r="Z214" s="29"/>
      <c r="AA214" s="29"/>
      <c r="AB214" s="29"/>
    </row>
    <row r="215" spans="2:28" ht="15.75">
      <c r="B215" s="30"/>
      <c r="C215" s="26"/>
      <c r="D215" s="26"/>
      <c r="E215" s="26"/>
      <c r="F215" s="28"/>
      <c r="G215" s="21"/>
      <c r="H215" s="28"/>
      <c r="I215" s="21"/>
      <c r="J215" s="28"/>
      <c r="K215" s="21"/>
      <c r="L215" s="28"/>
      <c r="M215" s="21"/>
      <c r="N215" s="28"/>
      <c r="O215" s="21"/>
      <c r="P215" s="28"/>
      <c r="Q215" s="21"/>
      <c r="R215" s="28"/>
      <c r="S215" s="21"/>
      <c r="T215" s="28"/>
      <c r="U215" s="21"/>
      <c r="V215" s="28"/>
      <c r="W215" s="21"/>
      <c r="X215" s="28"/>
      <c r="Y215" s="21"/>
      <c r="Z215" s="29"/>
      <c r="AA215" s="29"/>
      <c r="AB215" s="29"/>
    </row>
    <row r="216" spans="2:28" ht="15">
      <c r="B216" s="27"/>
      <c r="C216" s="26"/>
      <c r="D216" s="26"/>
      <c r="E216" s="26"/>
      <c r="F216" s="28"/>
      <c r="G216" s="25"/>
      <c r="H216" s="28"/>
      <c r="I216" s="25"/>
      <c r="J216" s="28"/>
      <c r="K216" s="25"/>
      <c r="L216" s="28"/>
      <c r="M216" s="25"/>
      <c r="N216" s="28"/>
      <c r="O216" s="25"/>
      <c r="P216" s="28"/>
      <c r="Q216" s="25"/>
      <c r="R216" s="28"/>
      <c r="S216" s="25"/>
      <c r="T216" s="28"/>
      <c r="U216" s="25"/>
      <c r="V216" s="28"/>
      <c r="W216" s="25"/>
      <c r="X216" s="28"/>
      <c r="Y216" s="25"/>
      <c r="Z216" s="29"/>
      <c r="AA216" s="29"/>
      <c r="AB216" s="29"/>
    </row>
    <row r="217" spans="2:28" ht="15.75">
      <c r="B217" s="30"/>
      <c r="C217" s="26"/>
      <c r="D217" s="26"/>
      <c r="E217" s="26"/>
      <c r="F217" s="28"/>
      <c r="G217" s="21"/>
      <c r="H217" s="28"/>
      <c r="I217" s="21"/>
      <c r="J217" s="28"/>
      <c r="K217" s="21"/>
      <c r="L217" s="28"/>
      <c r="M217" s="21"/>
      <c r="N217" s="28"/>
      <c r="O217" s="21"/>
      <c r="P217" s="28"/>
      <c r="Q217" s="21"/>
      <c r="R217" s="28"/>
      <c r="S217" s="21"/>
      <c r="T217" s="28"/>
      <c r="U217" s="21"/>
      <c r="V217" s="28"/>
      <c r="W217" s="21"/>
      <c r="X217" s="28"/>
      <c r="Y217" s="21"/>
      <c r="Z217" s="29"/>
      <c r="AA217" s="29"/>
      <c r="AB217" s="29"/>
    </row>
    <row r="218" spans="2:2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2:2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2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2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2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2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2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2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2:2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2:2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</sheetData>
  <sheetProtection/>
  <mergeCells count="828">
    <mergeCell ref="N98:N99"/>
    <mergeCell ref="X98:X99"/>
    <mergeCell ref="P98:P99"/>
    <mergeCell ref="R98:R99"/>
    <mergeCell ref="V98:V99"/>
    <mergeCell ref="T98:T99"/>
    <mergeCell ref="F98:F99"/>
    <mergeCell ref="H98:H99"/>
    <mergeCell ref="J98:J99"/>
    <mergeCell ref="L98:L99"/>
    <mergeCell ref="B98:B99"/>
    <mergeCell ref="C98:C99"/>
    <mergeCell ref="D98:D99"/>
    <mergeCell ref="E98:E99"/>
    <mergeCell ref="N96:N97"/>
    <mergeCell ref="P96:P97"/>
    <mergeCell ref="R96:R97"/>
    <mergeCell ref="V96:V97"/>
    <mergeCell ref="F96:F97"/>
    <mergeCell ref="H96:H97"/>
    <mergeCell ref="J96:J97"/>
    <mergeCell ref="L96:L97"/>
    <mergeCell ref="B96:B97"/>
    <mergeCell ref="C96:C97"/>
    <mergeCell ref="D96:D97"/>
    <mergeCell ref="E96:E97"/>
    <mergeCell ref="N94:N95"/>
    <mergeCell ref="P94:P95"/>
    <mergeCell ref="C94:C95"/>
    <mergeCell ref="D94:D95"/>
    <mergeCell ref="E94:E95"/>
    <mergeCell ref="B94:B95"/>
    <mergeCell ref="R94:R95"/>
    <mergeCell ref="V94:V95"/>
    <mergeCell ref="T94:T95"/>
    <mergeCell ref="F94:F95"/>
    <mergeCell ref="H94:H95"/>
    <mergeCell ref="J94:J95"/>
    <mergeCell ref="L94:L95"/>
    <mergeCell ref="N92:N93"/>
    <mergeCell ref="P92:P93"/>
    <mergeCell ref="R92:R93"/>
    <mergeCell ref="V92:V93"/>
    <mergeCell ref="F92:F93"/>
    <mergeCell ref="H92:H93"/>
    <mergeCell ref="J92:J93"/>
    <mergeCell ref="L92:L93"/>
    <mergeCell ref="R88:R89"/>
    <mergeCell ref="V88:V89"/>
    <mergeCell ref="X88:X89"/>
    <mergeCell ref="F90:F91"/>
    <mergeCell ref="H90:H91"/>
    <mergeCell ref="J90:J91"/>
    <mergeCell ref="L90:L91"/>
    <mergeCell ref="N90:N91"/>
    <mergeCell ref="P90:P91"/>
    <mergeCell ref="R90:R91"/>
    <mergeCell ref="N86:N87"/>
    <mergeCell ref="P86:P87"/>
    <mergeCell ref="R86:R87"/>
    <mergeCell ref="V86:V87"/>
    <mergeCell ref="F86:F87"/>
    <mergeCell ref="H86:H87"/>
    <mergeCell ref="J86:J87"/>
    <mergeCell ref="L86:L87"/>
    <mergeCell ref="N84:N85"/>
    <mergeCell ref="P84:P85"/>
    <mergeCell ref="R84:R85"/>
    <mergeCell ref="V84:V85"/>
    <mergeCell ref="F84:F85"/>
    <mergeCell ref="H84:H85"/>
    <mergeCell ref="J84:J85"/>
    <mergeCell ref="L84:L85"/>
    <mergeCell ref="T84:T85"/>
    <mergeCell ref="N82:N83"/>
    <mergeCell ref="P82:P83"/>
    <mergeCell ref="R82:R83"/>
    <mergeCell ref="V82:V83"/>
    <mergeCell ref="F82:F83"/>
    <mergeCell ref="H82:H83"/>
    <mergeCell ref="J82:J83"/>
    <mergeCell ref="L82:L83"/>
    <mergeCell ref="P78:P79"/>
    <mergeCell ref="R78:R79"/>
    <mergeCell ref="F80:F81"/>
    <mergeCell ref="H80:H81"/>
    <mergeCell ref="J80:J81"/>
    <mergeCell ref="L80:L81"/>
    <mergeCell ref="N80:N81"/>
    <mergeCell ref="P80:P81"/>
    <mergeCell ref="R80:R81"/>
    <mergeCell ref="F78:F79"/>
    <mergeCell ref="P72:P73"/>
    <mergeCell ref="R72:R73"/>
    <mergeCell ref="P74:P75"/>
    <mergeCell ref="R74:R75"/>
    <mergeCell ref="F72:F73"/>
    <mergeCell ref="H72:H73"/>
    <mergeCell ref="L74:L75"/>
    <mergeCell ref="N74:N75"/>
    <mergeCell ref="H78:H79"/>
    <mergeCell ref="J78:J79"/>
    <mergeCell ref="L78:L79"/>
    <mergeCell ref="N78:N79"/>
    <mergeCell ref="H76:H77"/>
    <mergeCell ref="J76:J77"/>
    <mergeCell ref="L76:L77"/>
    <mergeCell ref="N76:N77"/>
    <mergeCell ref="P76:P77"/>
    <mergeCell ref="R76:R77"/>
    <mergeCell ref="F70:F71"/>
    <mergeCell ref="V70:V71"/>
    <mergeCell ref="X70:X71"/>
    <mergeCell ref="Z70:Z71"/>
    <mergeCell ref="J72:J73"/>
    <mergeCell ref="L72:L73"/>
    <mergeCell ref="N72:N73"/>
    <mergeCell ref="H70:H71"/>
    <mergeCell ref="Z68:Z69"/>
    <mergeCell ref="AA68:AA69"/>
    <mergeCell ref="P70:P71"/>
    <mergeCell ref="R70:R71"/>
    <mergeCell ref="T70:T71"/>
    <mergeCell ref="J70:J71"/>
    <mergeCell ref="R40:R41"/>
    <mergeCell ref="B68:B69"/>
    <mergeCell ref="C68:C69"/>
    <mergeCell ref="D68:D69"/>
    <mergeCell ref="E68:E69"/>
    <mergeCell ref="F68:F69"/>
    <mergeCell ref="H68:H69"/>
    <mergeCell ref="J68:J69"/>
    <mergeCell ref="L68:L69"/>
    <mergeCell ref="N68:N69"/>
    <mergeCell ref="A1:AB1"/>
    <mergeCell ref="X3:AB3"/>
    <mergeCell ref="B3:W3"/>
    <mergeCell ref="E40:E41"/>
    <mergeCell ref="F40:F41"/>
    <mergeCell ref="H40:H41"/>
    <mergeCell ref="J40:J41"/>
    <mergeCell ref="L40:L41"/>
    <mergeCell ref="N40:N41"/>
    <mergeCell ref="P40:P41"/>
    <mergeCell ref="Z14:Z15"/>
    <mergeCell ref="Z28:Z29"/>
    <mergeCell ref="Z38:Z39"/>
    <mergeCell ref="K2:AB2"/>
    <mergeCell ref="Z4:Z5"/>
    <mergeCell ref="AA4:AA5"/>
    <mergeCell ref="Z32:Z33"/>
    <mergeCell ref="Z34:Z35"/>
    <mergeCell ref="AA6:AA7"/>
    <mergeCell ref="Z8:Z9"/>
    <mergeCell ref="AB6:AB7"/>
    <mergeCell ref="AB8:AB9"/>
    <mergeCell ref="X34:X35"/>
    <mergeCell ref="V36:V37"/>
    <mergeCell ref="X36:X37"/>
    <mergeCell ref="Z6:Z7"/>
    <mergeCell ref="Z12:Z13"/>
    <mergeCell ref="Z30:Z31"/>
    <mergeCell ref="Z36:Z37"/>
    <mergeCell ref="V28:V29"/>
    <mergeCell ref="X28:X29"/>
    <mergeCell ref="V30:V31"/>
    <mergeCell ref="X30:X31"/>
    <mergeCell ref="V26:V27"/>
    <mergeCell ref="X26:X27"/>
    <mergeCell ref="V8:V9"/>
    <mergeCell ref="X8:X9"/>
    <mergeCell ref="V10:V11"/>
    <mergeCell ref="X10:X11"/>
    <mergeCell ref="V12:V13"/>
    <mergeCell ref="X12:X13"/>
    <mergeCell ref="V14:V15"/>
    <mergeCell ref="B88:B89"/>
    <mergeCell ref="N88:N89"/>
    <mergeCell ref="T86:T87"/>
    <mergeCell ref="F88:F89"/>
    <mergeCell ref="H88:H89"/>
    <mergeCell ref="J88:J89"/>
    <mergeCell ref="L88:L89"/>
    <mergeCell ref="P14:P15"/>
    <mergeCell ref="B2:J2"/>
    <mergeCell ref="E88:E89"/>
    <mergeCell ref="D88:D89"/>
    <mergeCell ref="C88:C89"/>
    <mergeCell ref="D4:D5"/>
    <mergeCell ref="E4:E5"/>
    <mergeCell ref="F74:F75"/>
    <mergeCell ref="H74:H75"/>
    <mergeCell ref="F76:F77"/>
    <mergeCell ref="J74:J75"/>
    <mergeCell ref="V6:V7"/>
    <mergeCell ref="X6:X7"/>
    <mergeCell ref="V5:W5"/>
    <mergeCell ref="X5:Y5"/>
    <mergeCell ref="F5:G5"/>
    <mergeCell ref="H5:I5"/>
    <mergeCell ref="T6:T7"/>
    <mergeCell ref="T5:U5"/>
    <mergeCell ref="J5:K5"/>
    <mergeCell ref="L5:M5"/>
    <mergeCell ref="R5:S5"/>
    <mergeCell ref="N5:O5"/>
    <mergeCell ref="P8:P9"/>
    <mergeCell ref="R8:R9"/>
    <mergeCell ref="F6:F7"/>
    <mergeCell ref="H6:H7"/>
    <mergeCell ref="J6:J7"/>
    <mergeCell ref="L6:L7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26:P27"/>
    <mergeCell ref="R26:R27"/>
    <mergeCell ref="H14:H15"/>
    <mergeCell ref="J14:J15"/>
    <mergeCell ref="H26:H27"/>
    <mergeCell ref="J26:J27"/>
    <mergeCell ref="L26:L27"/>
    <mergeCell ref="N26:N27"/>
    <mergeCell ref="L14:L15"/>
    <mergeCell ref="N14:N15"/>
    <mergeCell ref="R28:R29"/>
    <mergeCell ref="H30:H31"/>
    <mergeCell ref="J30:J31"/>
    <mergeCell ref="L30:L31"/>
    <mergeCell ref="N30:N31"/>
    <mergeCell ref="P30:P31"/>
    <mergeCell ref="R30:R31"/>
    <mergeCell ref="H28:H29"/>
    <mergeCell ref="J28:J29"/>
    <mergeCell ref="L28:L29"/>
    <mergeCell ref="L32:L33"/>
    <mergeCell ref="N32:N33"/>
    <mergeCell ref="P28:P29"/>
    <mergeCell ref="N28:N29"/>
    <mergeCell ref="P32:P33"/>
    <mergeCell ref="P36:P37"/>
    <mergeCell ref="R36:R37"/>
    <mergeCell ref="J34:J35"/>
    <mergeCell ref="L34:L35"/>
    <mergeCell ref="N34:N35"/>
    <mergeCell ref="P34:P35"/>
    <mergeCell ref="L38:L39"/>
    <mergeCell ref="N38:N39"/>
    <mergeCell ref="L36:L37"/>
    <mergeCell ref="N36:N37"/>
    <mergeCell ref="J36:J37"/>
    <mergeCell ref="H38:H39"/>
    <mergeCell ref="J38:J39"/>
    <mergeCell ref="F38:F39"/>
    <mergeCell ref="F26:F27"/>
    <mergeCell ref="F28:F29"/>
    <mergeCell ref="F30:F31"/>
    <mergeCell ref="F32:F33"/>
    <mergeCell ref="F34:F35"/>
    <mergeCell ref="F36:F37"/>
    <mergeCell ref="H36:H37"/>
    <mergeCell ref="F8:F9"/>
    <mergeCell ref="F10:F11"/>
    <mergeCell ref="F12:F13"/>
    <mergeCell ref="F14:F15"/>
    <mergeCell ref="H34:H35"/>
    <mergeCell ref="H32:H33"/>
    <mergeCell ref="H8:H9"/>
    <mergeCell ref="T10:T11"/>
    <mergeCell ref="T14:T15"/>
    <mergeCell ref="T32:T33"/>
    <mergeCell ref="R32:R33"/>
    <mergeCell ref="R34:R35"/>
    <mergeCell ref="J32:J33"/>
    <mergeCell ref="J16:J17"/>
    <mergeCell ref="L16:L17"/>
    <mergeCell ref="N16:N17"/>
    <mergeCell ref="P16:P17"/>
    <mergeCell ref="AA12:AA13"/>
    <mergeCell ref="T12:T13"/>
    <mergeCell ref="AA8:AA9"/>
    <mergeCell ref="T28:T29"/>
    <mergeCell ref="AA28:AA29"/>
    <mergeCell ref="T26:T27"/>
    <mergeCell ref="AA10:AA11"/>
    <mergeCell ref="Z10:Z11"/>
    <mergeCell ref="T8:T9"/>
    <mergeCell ref="X14:X15"/>
    <mergeCell ref="AA30:AA31"/>
    <mergeCell ref="T30:T31"/>
    <mergeCell ref="AA32:AA33"/>
    <mergeCell ref="T36:T37"/>
    <mergeCell ref="AA36:AA37"/>
    <mergeCell ref="T34:T35"/>
    <mergeCell ref="AA34:AA35"/>
    <mergeCell ref="V32:V33"/>
    <mergeCell ref="X32:X33"/>
    <mergeCell ref="V34:V35"/>
    <mergeCell ref="AA74:AA75"/>
    <mergeCell ref="T72:T73"/>
    <mergeCell ref="Z72:Z73"/>
    <mergeCell ref="AA72:AA73"/>
    <mergeCell ref="V74:V75"/>
    <mergeCell ref="X74:X75"/>
    <mergeCell ref="T74:T75"/>
    <mergeCell ref="Z74:Z75"/>
    <mergeCell ref="X72:X73"/>
    <mergeCell ref="V72:V73"/>
    <mergeCell ref="AA78:AA79"/>
    <mergeCell ref="T76:T77"/>
    <mergeCell ref="Z76:Z77"/>
    <mergeCell ref="AA76:AA77"/>
    <mergeCell ref="X76:X77"/>
    <mergeCell ref="X78:X79"/>
    <mergeCell ref="V78:V79"/>
    <mergeCell ref="T78:T79"/>
    <mergeCell ref="Z78:Z79"/>
    <mergeCell ref="V76:V77"/>
    <mergeCell ref="AA82:AA83"/>
    <mergeCell ref="T80:T81"/>
    <mergeCell ref="Z80:Z81"/>
    <mergeCell ref="AA80:AA81"/>
    <mergeCell ref="X80:X81"/>
    <mergeCell ref="X82:X83"/>
    <mergeCell ref="T82:T83"/>
    <mergeCell ref="Z82:Z83"/>
    <mergeCell ref="V80:V81"/>
    <mergeCell ref="Z84:Z85"/>
    <mergeCell ref="AA84:AA85"/>
    <mergeCell ref="X84:X85"/>
    <mergeCell ref="X86:X87"/>
    <mergeCell ref="Z86:Z87"/>
    <mergeCell ref="Z88:Z89"/>
    <mergeCell ref="AA88:AA89"/>
    <mergeCell ref="X90:X91"/>
    <mergeCell ref="V90:V91"/>
    <mergeCell ref="T90:T91"/>
    <mergeCell ref="AA86:AA87"/>
    <mergeCell ref="X92:X93"/>
    <mergeCell ref="X94:X95"/>
    <mergeCell ref="Z90:Z91"/>
    <mergeCell ref="AA90:AA91"/>
    <mergeCell ref="T88:T89"/>
    <mergeCell ref="T38:T39"/>
    <mergeCell ref="V68:V69"/>
    <mergeCell ref="Z94:Z95"/>
    <mergeCell ref="AA94:AA95"/>
    <mergeCell ref="T92:T93"/>
    <mergeCell ref="Z92:Z93"/>
    <mergeCell ref="AA92:AA93"/>
    <mergeCell ref="T42:T43"/>
    <mergeCell ref="V42:V43"/>
    <mergeCell ref="X42:X43"/>
    <mergeCell ref="P38:P39"/>
    <mergeCell ref="R38:R39"/>
    <mergeCell ref="T40:T41"/>
    <mergeCell ref="AA40:AA41"/>
    <mergeCell ref="AA38:AA39"/>
    <mergeCell ref="V40:V41"/>
    <mergeCell ref="Z40:Z41"/>
    <mergeCell ref="V38:V39"/>
    <mergeCell ref="X38:X39"/>
    <mergeCell ref="X40:X41"/>
    <mergeCell ref="P88:P89"/>
    <mergeCell ref="D6:D7"/>
    <mergeCell ref="E6:E7"/>
    <mergeCell ref="D8:D9"/>
    <mergeCell ref="E8:E9"/>
    <mergeCell ref="E26:E27"/>
    <mergeCell ref="E78:E79"/>
    <mergeCell ref="E76:E77"/>
    <mergeCell ref="D72:D73"/>
    <mergeCell ref="D10:D11"/>
    <mergeCell ref="AB4:AB5"/>
    <mergeCell ref="A6:A7"/>
    <mergeCell ref="N6:N7"/>
    <mergeCell ref="P6:P7"/>
    <mergeCell ref="R6:R7"/>
    <mergeCell ref="A4:A5"/>
    <mergeCell ref="B4:B5"/>
    <mergeCell ref="C4:C5"/>
    <mergeCell ref="F4:Y4"/>
    <mergeCell ref="P5:Q5"/>
    <mergeCell ref="A8:A9"/>
    <mergeCell ref="B8:B9"/>
    <mergeCell ref="C8:C9"/>
    <mergeCell ref="B6:B7"/>
    <mergeCell ref="C6:C7"/>
    <mergeCell ref="B10:B11"/>
    <mergeCell ref="C10:C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30:B31"/>
    <mergeCell ref="B26:B27"/>
    <mergeCell ref="C26:C27"/>
    <mergeCell ref="D26:D27"/>
    <mergeCell ref="B28:B29"/>
    <mergeCell ref="C28:C29"/>
    <mergeCell ref="D28:D29"/>
    <mergeCell ref="C34:C35"/>
    <mergeCell ref="D34:D35"/>
    <mergeCell ref="E34:E35"/>
    <mergeCell ref="C30:C31"/>
    <mergeCell ref="D30:D31"/>
    <mergeCell ref="E30:E31"/>
    <mergeCell ref="E32:E33"/>
    <mergeCell ref="E28:E29"/>
    <mergeCell ref="E38:E39"/>
    <mergeCell ref="C72:C73"/>
    <mergeCell ref="B36:B37"/>
    <mergeCell ref="C36:C37"/>
    <mergeCell ref="D36:D37"/>
    <mergeCell ref="E36:E37"/>
    <mergeCell ref="B40:B41"/>
    <mergeCell ref="C40:C41"/>
    <mergeCell ref="D40:D41"/>
    <mergeCell ref="B70:B71"/>
    <mergeCell ref="B38:B39"/>
    <mergeCell ref="C38:C39"/>
    <mergeCell ref="D38:D39"/>
    <mergeCell ref="AA14:AA15"/>
    <mergeCell ref="AA26:AA27"/>
    <mergeCell ref="Z26:Z27"/>
    <mergeCell ref="B32:B33"/>
    <mergeCell ref="C32:C33"/>
    <mergeCell ref="D32:D33"/>
    <mergeCell ref="B34:B35"/>
    <mergeCell ref="E72:E73"/>
    <mergeCell ref="E70:E71"/>
    <mergeCell ref="B74:B75"/>
    <mergeCell ref="C74:C75"/>
    <mergeCell ref="D74:D75"/>
    <mergeCell ref="E74:E75"/>
    <mergeCell ref="B72:B73"/>
    <mergeCell ref="C70:C71"/>
    <mergeCell ref="D70:D71"/>
    <mergeCell ref="B76:B77"/>
    <mergeCell ref="C76:C77"/>
    <mergeCell ref="D76:D77"/>
    <mergeCell ref="C82:C83"/>
    <mergeCell ref="D82:D83"/>
    <mergeCell ref="B78:B79"/>
    <mergeCell ref="C78:C79"/>
    <mergeCell ref="D78:D79"/>
    <mergeCell ref="B80:B81"/>
    <mergeCell ref="C80:C81"/>
    <mergeCell ref="D80:D81"/>
    <mergeCell ref="E80:E81"/>
    <mergeCell ref="B84:B85"/>
    <mergeCell ref="C84:C85"/>
    <mergeCell ref="D84:D85"/>
    <mergeCell ref="E84:E85"/>
    <mergeCell ref="E86:E87"/>
    <mergeCell ref="E92:E93"/>
    <mergeCell ref="C90:C91"/>
    <mergeCell ref="D90:D91"/>
    <mergeCell ref="E90:E91"/>
    <mergeCell ref="E82:E83"/>
    <mergeCell ref="B90:B91"/>
    <mergeCell ref="B86:B87"/>
    <mergeCell ref="B82:B83"/>
    <mergeCell ref="B92:B93"/>
    <mergeCell ref="C92:C93"/>
    <mergeCell ref="D92:D93"/>
    <mergeCell ref="C86:C87"/>
    <mergeCell ref="D86:D87"/>
    <mergeCell ref="Z98:Z99"/>
    <mergeCell ref="AA98:AA99"/>
    <mergeCell ref="T96:T97"/>
    <mergeCell ref="Z96:Z97"/>
    <mergeCell ref="AA96:AA97"/>
    <mergeCell ref="X96:X97"/>
    <mergeCell ref="AH61:AI62"/>
    <mergeCell ref="AJ61:AK62"/>
    <mergeCell ref="AL61:AM62"/>
    <mergeCell ref="L70:L71"/>
    <mergeCell ref="N70:N71"/>
    <mergeCell ref="AA70:AA71"/>
    <mergeCell ref="P68:P69"/>
    <mergeCell ref="R68:R69"/>
    <mergeCell ref="T68:T69"/>
    <mergeCell ref="X68:X69"/>
    <mergeCell ref="AB10:AB11"/>
    <mergeCell ref="AB12:AB13"/>
    <mergeCell ref="AB14:AB15"/>
    <mergeCell ref="AB26:AB27"/>
    <mergeCell ref="AB18:AB19"/>
    <mergeCell ref="AB20:AB21"/>
    <mergeCell ref="AB22:AB23"/>
    <mergeCell ref="AB24:AB25"/>
    <mergeCell ref="AB16:AB17"/>
    <mergeCell ref="AB28:AB29"/>
    <mergeCell ref="AB30:AB31"/>
    <mergeCell ref="AB32:AB33"/>
    <mergeCell ref="AB34:AB35"/>
    <mergeCell ref="AB36:AB37"/>
    <mergeCell ref="AB38:AB39"/>
    <mergeCell ref="AB40:AB41"/>
    <mergeCell ref="AB68:AB69"/>
    <mergeCell ref="AB46:AB47"/>
    <mergeCell ref="AB48:AB49"/>
    <mergeCell ref="AB50:AB51"/>
    <mergeCell ref="AB52:AB53"/>
    <mergeCell ref="AB54:AB55"/>
    <mergeCell ref="AB56:AB57"/>
    <mergeCell ref="AB42:AB43"/>
    <mergeCell ref="AB70:AB71"/>
    <mergeCell ref="AB72:AB73"/>
    <mergeCell ref="AB74:AB75"/>
    <mergeCell ref="AB76:AB77"/>
    <mergeCell ref="AB78:AB79"/>
    <mergeCell ref="AB80:AB81"/>
    <mergeCell ref="AB82:AB83"/>
    <mergeCell ref="AB84:AB85"/>
    <mergeCell ref="AB86:AB87"/>
    <mergeCell ref="AB88:AB89"/>
    <mergeCell ref="AB90:AB91"/>
    <mergeCell ref="AB92:AB93"/>
    <mergeCell ref="AB94:AB95"/>
    <mergeCell ref="AB96:AB97"/>
    <mergeCell ref="AB98:AB99"/>
    <mergeCell ref="B42:B43"/>
    <mergeCell ref="C42:C43"/>
    <mergeCell ref="D42:D43"/>
    <mergeCell ref="E42:E43"/>
    <mergeCell ref="F42:F43"/>
    <mergeCell ref="H42:H43"/>
    <mergeCell ref="J42:J43"/>
    <mergeCell ref="L42:L43"/>
    <mergeCell ref="N42:N43"/>
    <mergeCell ref="P42:P43"/>
    <mergeCell ref="R42:R43"/>
    <mergeCell ref="Z42:Z43"/>
    <mergeCell ref="AA42:AA43"/>
    <mergeCell ref="B44:B45"/>
    <mergeCell ref="C44:C45"/>
    <mergeCell ref="D44:D45"/>
    <mergeCell ref="E44:E45"/>
    <mergeCell ref="F44:F45"/>
    <mergeCell ref="H44:H45"/>
    <mergeCell ref="J44:J45"/>
    <mergeCell ref="L44:L45"/>
    <mergeCell ref="N44:N45"/>
    <mergeCell ref="P44:P45"/>
    <mergeCell ref="R44:R45"/>
    <mergeCell ref="T44:T45"/>
    <mergeCell ref="V44:V45"/>
    <mergeCell ref="X44:X45"/>
    <mergeCell ref="Z44:Z45"/>
    <mergeCell ref="AA44:AA45"/>
    <mergeCell ref="AB44:AB45"/>
    <mergeCell ref="B46:B47"/>
    <mergeCell ref="C46:C47"/>
    <mergeCell ref="D46:D47"/>
    <mergeCell ref="E46:E47"/>
    <mergeCell ref="F46:F47"/>
    <mergeCell ref="H46:H47"/>
    <mergeCell ref="J46:J47"/>
    <mergeCell ref="L46:L47"/>
    <mergeCell ref="N46:N47"/>
    <mergeCell ref="P46:P47"/>
    <mergeCell ref="R46:R47"/>
    <mergeCell ref="T46:T47"/>
    <mergeCell ref="V46:V47"/>
    <mergeCell ref="X46:X47"/>
    <mergeCell ref="Z46:Z47"/>
    <mergeCell ref="AA46:AA47"/>
    <mergeCell ref="B48:B49"/>
    <mergeCell ref="C48:C49"/>
    <mergeCell ref="D48:D49"/>
    <mergeCell ref="E48:E49"/>
    <mergeCell ref="F48:F49"/>
    <mergeCell ref="H48:H49"/>
    <mergeCell ref="J48:J49"/>
    <mergeCell ref="L48:L49"/>
    <mergeCell ref="N48:N49"/>
    <mergeCell ref="P48:P49"/>
    <mergeCell ref="R48:R49"/>
    <mergeCell ref="T48:T49"/>
    <mergeCell ref="V48:V49"/>
    <mergeCell ref="X48:X49"/>
    <mergeCell ref="Z48:Z49"/>
    <mergeCell ref="AA48:AA49"/>
    <mergeCell ref="B50:B51"/>
    <mergeCell ref="C50:C51"/>
    <mergeCell ref="D50:D51"/>
    <mergeCell ref="E50:E51"/>
    <mergeCell ref="F50:F51"/>
    <mergeCell ref="H50:H51"/>
    <mergeCell ref="J50:J51"/>
    <mergeCell ref="L50:L51"/>
    <mergeCell ref="N50:N51"/>
    <mergeCell ref="P50:P51"/>
    <mergeCell ref="R50:R51"/>
    <mergeCell ref="T50:T51"/>
    <mergeCell ref="V50:V51"/>
    <mergeCell ref="X50:X51"/>
    <mergeCell ref="Z50:Z51"/>
    <mergeCell ref="AA50:AA51"/>
    <mergeCell ref="B52:B53"/>
    <mergeCell ref="C52:C53"/>
    <mergeCell ref="D52:D53"/>
    <mergeCell ref="E52:E53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A52:AA53"/>
    <mergeCell ref="B54:B55"/>
    <mergeCell ref="C54:C55"/>
    <mergeCell ref="D54:D55"/>
    <mergeCell ref="E54:E55"/>
    <mergeCell ref="F54:F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Z54:Z55"/>
    <mergeCell ref="AA54:AA55"/>
    <mergeCell ref="B56:B57"/>
    <mergeCell ref="C56:C57"/>
    <mergeCell ref="D56:D57"/>
    <mergeCell ref="E56:E57"/>
    <mergeCell ref="F56:F57"/>
    <mergeCell ref="H56:H57"/>
    <mergeCell ref="J56:J57"/>
    <mergeCell ref="L56:L57"/>
    <mergeCell ref="N56:N57"/>
    <mergeCell ref="P56:P57"/>
    <mergeCell ref="R56:R57"/>
    <mergeCell ref="T56:T57"/>
    <mergeCell ref="V56:V57"/>
    <mergeCell ref="X56:X57"/>
    <mergeCell ref="Z56:Z57"/>
    <mergeCell ref="AA56:AA57"/>
    <mergeCell ref="B58:B59"/>
    <mergeCell ref="C58:C59"/>
    <mergeCell ref="D58:D59"/>
    <mergeCell ref="E58:E59"/>
    <mergeCell ref="F58:F59"/>
    <mergeCell ref="H58:H59"/>
    <mergeCell ref="J58:J59"/>
    <mergeCell ref="L58:L59"/>
    <mergeCell ref="N58:N59"/>
    <mergeCell ref="P58:P59"/>
    <mergeCell ref="R58:R59"/>
    <mergeCell ref="T58:T59"/>
    <mergeCell ref="V58:V59"/>
    <mergeCell ref="X58:X59"/>
    <mergeCell ref="Z58:Z59"/>
    <mergeCell ref="AA58:AA59"/>
    <mergeCell ref="AB58:AB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T60:T61"/>
    <mergeCell ref="V60:V61"/>
    <mergeCell ref="X60:X61"/>
    <mergeCell ref="Z60:Z61"/>
    <mergeCell ref="AA60:AA61"/>
    <mergeCell ref="AB60:AB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T62:T63"/>
    <mergeCell ref="V62:V63"/>
    <mergeCell ref="X62:X63"/>
    <mergeCell ref="Z62:Z63"/>
    <mergeCell ref="AA62:AA63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4:P65"/>
    <mergeCell ref="R64:R65"/>
    <mergeCell ref="T64:T65"/>
    <mergeCell ref="V64:V65"/>
    <mergeCell ref="X64:X65"/>
    <mergeCell ref="Z64:Z65"/>
    <mergeCell ref="AA64:AA65"/>
    <mergeCell ref="AB64:AB65"/>
    <mergeCell ref="B66:B67"/>
    <mergeCell ref="C66:C67"/>
    <mergeCell ref="D66:D67"/>
    <mergeCell ref="E66:E67"/>
    <mergeCell ref="F66:F67"/>
    <mergeCell ref="H66:H67"/>
    <mergeCell ref="J66:J67"/>
    <mergeCell ref="L66:L67"/>
    <mergeCell ref="N66:N67"/>
    <mergeCell ref="P66:P67"/>
    <mergeCell ref="R66:R67"/>
    <mergeCell ref="T66:T67"/>
    <mergeCell ref="V66:V67"/>
    <mergeCell ref="X66:X67"/>
    <mergeCell ref="Z66:Z67"/>
    <mergeCell ref="AA66:AA67"/>
    <mergeCell ref="AB66:AB67"/>
    <mergeCell ref="B16:B17"/>
    <mergeCell ref="C16:C17"/>
    <mergeCell ref="D16:D17"/>
    <mergeCell ref="E16:E17"/>
    <mergeCell ref="F16:F17"/>
    <mergeCell ref="H16:H17"/>
    <mergeCell ref="R16:R17"/>
    <mergeCell ref="T16:T17"/>
    <mergeCell ref="V16:V17"/>
    <mergeCell ref="X16:X17"/>
    <mergeCell ref="Z16:Z17"/>
    <mergeCell ref="AA16:AA17"/>
    <mergeCell ref="B18:B19"/>
    <mergeCell ref="C18:C19"/>
    <mergeCell ref="D18:D19"/>
    <mergeCell ref="E18:E19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A18:AA19"/>
    <mergeCell ref="B20:B21"/>
    <mergeCell ref="C20:C21"/>
    <mergeCell ref="D20:D21"/>
    <mergeCell ref="E20:E21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AA20:AA21"/>
    <mergeCell ref="B22:B23"/>
    <mergeCell ref="C22:C23"/>
    <mergeCell ref="D22:D23"/>
    <mergeCell ref="E22:E23"/>
    <mergeCell ref="F22:F23"/>
    <mergeCell ref="H22:H23"/>
    <mergeCell ref="J22:J23"/>
    <mergeCell ref="L22:L23"/>
    <mergeCell ref="N22:N23"/>
    <mergeCell ref="P22:P23"/>
    <mergeCell ref="R22:R23"/>
    <mergeCell ref="T22:T23"/>
    <mergeCell ref="V22:V23"/>
    <mergeCell ref="X22:X23"/>
    <mergeCell ref="Z22:Z23"/>
    <mergeCell ref="AA22:AA23"/>
    <mergeCell ref="B24:B25"/>
    <mergeCell ref="C24:C25"/>
    <mergeCell ref="D24:D25"/>
    <mergeCell ref="E24:E25"/>
    <mergeCell ref="F24:F25"/>
    <mergeCell ref="H24:H25"/>
    <mergeCell ref="V24:V25"/>
    <mergeCell ref="X24:X25"/>
    <mergeCell ref="Z24:Z25"/>
    <mergeCell ref="AA24:AA25"/>
    <mergeCell ref="J24:J25"/>
    <mergeCell ref="L24:L25"/>
    <mergeCell ref="N24:N25"/>
    <mergeCell ref="P24:P25"/>
    <mergeCell ref="R24:R25"/>
    <mergeCell ref="T24:T25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7"/>
  <sheetViews>
    <sheetView zoomScalePageLayoutView="0" workbookViewId="0" topLeftCell="A46">
      <selection activeCell="A1" sqref="A1:G10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92" t="s">
        <v>57</v>
      </c>
      <c r="B1" s="292"/>
      <c r="C1" s="292"/>
      <c r="D1" s="292"/>
      <c r="E1" s="292"/>
      <c r="F1" s="292"/>
      <c r="G1" s="292"/>
    </row>
    <row r="2" spans="1:10" ht="24" customHeight="1">
      <c r="A2" s="282" t="str">
        <f>HYPERLINK('[1]реквизиты'!$A$2)</f>
        <v>Первенство России по самбо среди юношей 1997-1998 гг.р.</v>
      </c>
      <c r="B2" s="283"/>
      <c r="C2" s="283"/>
      <c r="D2" s="283"/>
      <c r="E2" s="283"/>
      <c r="F2" s="283"/>
      <c r="G2" s="283"/>
      <c r="H2" s="5"/>
      <c r="I2" s="5"/>
      <c r="J2" s="5"/>
    </row>
    <row r="3" spans="1:7" ht="15" customHeight="1">
      <c r="A3" s="284" t="str">
        <f>HYPERLINK('[1]реквизиты'!$A$3)</f>
        <v>24-27 июня 2013 год   г.Отрадный</v>
      </c>
      <c r="B3" s="284"/>
      <c r="C3" s="284"/>
      <c r="D3" s="284"/>
      <c r="E3" s="284"/>
      <c r="F3" s="284"/>
      <c r="G3" s="284"/>
    </row>
    <row r="4" ht="12.75">
      <c r="D4" s="9" t="s">
        <v>255</v>
      </c>
    </row>
    <row r="5" spans="1:7" ht="12.75">
      <c r="A5" s="276" t="s">
        <v>1</v>
      </c>
      <c r="B5" s="285" t="s">
        <v>5</v>
      </c>
      <c r="C5" s="276" t="s">
        <v>2</v>
      </c>
      <c r="D5" s="276" t="s">
        <v>3</v>
      </c>
      <c r="E5" s="276" t="s">
        <v>36</v>
      </c>
      <c r="F5" s="276" t="s">
        <v>8</v>
      </c>
      <c r="G5" s="276" t="s">
        <v>9</v>
      </c>
    </row>
    <row r="6" spans="1:7" ht="12.75">
      <c r="A6" s="276"/>
      <c r="B6" s="276"/>
      <c r="C6" s="276"/>
      <c r="D6" s="276"/>
      <c r="E6" s="276"/>
      <c r="F6" s="276"/>
      <c r="G6" s="276"/>
    </row>
    <row r="7" spans="1:7" ht="12.75" customHeight="1">
      <c r="A7" s="279" t="s">
        <v>10</v>
      </c>
      <c r="B7" s="280">
        <v>1</v>
      </c>
      <c r="C7" s="275" t="s">
        <v>93</v>
      </c>
      <c r="D7" s="276" t="s">
        <v>94</v>
      </c>
      <c r="E7" s="277" t="s">
        <v>66</v>
      </c>
      <c r="F7" s="278"/>
      <c r="G7" s="274" t="s">
        <v>95</v>
      </c>
    </row>
    <row r="8" spans="1:7" ht="12.75">
      <c r="A8" s="279"/>
      <c r="B8" s="281"/>
      <c r="C8" s="275"/>
      <c r="D8" s="276"/>
      <c r="E8" s="277"/>
      <c r="F8" s="278"/>
      <c r="G8" s="274"/>
    </row>
    <row r="9" spans="1:7" ht="12.75" customHeight="1">
      <c r="A9" s="279" t="s">
        <v>11</v>
      </c>
      <c r="B9" s="280">
        <v>2</v>
      </c>
      <c r="C9" s="275" t="s">
        <v>96</v>
      </c>
      <c r="D9" s="276" t="s">
        <v>97</v>
      </c>
      <c r="E9" s="277" t="s">
        <v>98</v>
      </c>
      <c r="F9" s="278"/>
      <c r="G9" s="274" t="s">
        <v>99</v>
      </c>
    </row>
    <row r="10" spans="1:7" ht="12.75" customHeight="1">
      <c r="A10" s="279"/>
      <c r="B10" s="281"/>
      <c r="C10" s="275"/>
      <c r="D10" s="276"/>
      <c r="E10" s="277"/>
      <c r="F10" s="278"/>
      <c r="G10" s="274"/>
    </row>
    <row r="11" spans="1:7" ht="12.75" customHeight="1">
      <c r="A11" s="279" t="s">
        <v>12</v>
      </c>
      <c r="B11" s="280">
        <v>3</v>
      </c>
      <c r="C11" s="275" t="s">
        <v>100</v>
      </c>
      <c r="D11" s="276" t="s">
        <v>101</v>
      </c>
      <c r="E11" s="277" t="s">
        <v>102</v>
      </c>
      <c r="F11" s="278"/>
      <c r="G11" s="274" t="s">
        <v>103</v>
      </c>
    </row>
    <row r="12" spans="1:7" ht="12.75" customHeight="1">
      <c r="A12" s="279"/>
      <c r="B12" s="281"/>
      <c r="C12" s="275"/>
      <c r="D12" s="276"/>
      <c r="E12" s="277"/>
      <c r="F12" s="278"/>
      <c r="G12" s="274"/>
    </row>
    <row r="13" spans="1:7" ht="12.75" customHeight="1">
      <c r="A13" s="279" t="s">
        <v>13</v>
      </c>
      <c r="B13" s="280">
        <v>4</v>
      </c>
      <c r="C13" s="275" t="s">
        <v>104</v>
      </c>
      <c r="D13" s="276" t="s">
        <v>105</v>
      </c>
      <c r="E13" s="277" t="s">
        <v>106</v>
      </c>
      <c r="F13" s="278"/>
      <c r="G13" s="274" t="s">
        <v>107</v>
      </c>
    </row>
    <row r="14" spans="1:7" ht="12.75" customHeight="1">
      <c r="A14" s="279"/>
      <c r="B14" s="281"/>
      <c r="C14" s="275"/>
      <c r="D14" s="276"/>
      <c r="E14" s="277"/>
      <c r="F14" s="278"/>
      <c r="G14" s="274"/>
    </row>
    <row r="15" spans="1:7" ht="12.75" customHeight="1">
      <c r="A15" s="279" t="s">
        <v>14</v>
      </c>
      <c r="B15" s="280">
        <v>5</v>
      </c>
      <c r="C15" s="275" t="s">
        <v>108</v>
      </c>
      <c r="D15" s="276" t="s">
        <v>109</v>
      </c>
      <c r="E15" s="277" t="s">
        <v>110</v>
      </c>
      <c r="F15" s="278"/>
      <c r="G15" s="274" t="s">
        <v>111</v>
      </c>
    </row>
    <row r="16" spans="1:7" ht="12.75" customHeight="1">
      <c r="A16" s="279"/>
      <c r="B16" s="281"/>
      <c r="C16" s="275"/>
      <c r="D16" s="276"/>
      <c r="E16" s="277"/>
      <c r="F16" s="278"/>
      <c r="G16" s="274"/>
    </row>
    <row r="17" spans="1:7" ht="12.75" customHeight="1">
      <c r="A17" s="279" t="s">
        <v>15</v>
      </c>
      <c r="B17" s="280">
        <v>6</v>
      </c>
      <c r="C17" s="275" t="s">
        <v>112</v>
      </c>
      <c r="D17" s="276" t="s">
        <v>113</v>
      </c>
      <c r="E17" s="277" t="s">
        <v>68</v>
      </c>
      <c r="F17" s="278"/>
      <c r="G17" s="274" t="s">
        <v>114</v>
      </c>
    </row>
    <row r="18" spans="1:7" ht="12.75" customHeight="1">
      <c r="A18" s="279"/>
      <c r="B18" s="281"/>
      <c r="C18" s="275"/>
      <c r="D18" s="276"/>
      <c r="E18" s="277"/>
      <c r="F18" s="278"/>
      <c r="G18" s="274"/>
    </row>
    <row r="19" spans="1:7" ht="12.75" customHeight="1">
      <c r="A19" s="279" t="s">
        <v>16</v>
      </c>
      <c r="B19" s="280">
        <v>7</v>
      </c>
      <c r="C19" s="275" t="s">
        <v>115</v>
      </c>
      <c r="D19" s="276" t="s">
        <v>116</v>
      </c>
      <c r="E19" s="277" t="s">
        <v>117</v>
      </c>
      <c r="F19" s="278"/>
      <c r="G19" s="274" t="s">
        <v>118</v>
      </c>
    </row>
    <row r="20" spans="1:7" ht="12.75" customHeight="1">
      <c r="A20" s="279"/>
      <c r="B20" s="281"/>
      <c r="C20" s="275"/>
      <c r="D20" s="276"/>
      <c r="E20" s="277"/>
      <c r="F20" s="278"/>
      <c r="G20" s="274"/>
    </row>
    <row r="21" spans="1:7" ht="12.75" customHeight="1">
      <c r="A21" s="279" t="s">
        <v>17</v>
      </c>
      <c r="B21" s="280">
        <v>8</v>
      </c>
      <c r="C21" s="275" t="s">
        <v>119</v>
      </c>
      <c r="D21" s="276" t="s">
        <v>120</v>
      </c>
      <c r="E21" s="277" t="s">
        <v>121</v>
      </c>
      <c r="F21" s="278"/>
      <c r="G21" s="274" t="s">
        <v>122</v>
      </c>
    </row>
    <row r="22" spans="1:7" ht="12.75" customHeight="1">
      <c r="A22" s="279"/>
      <c r="B22" s="281"/>
      <c r="C22" s="275"/>
      <c r="D22" s="276"/>
      <c r="E22" s="277"/>
      <c r="F22" s="278"/>
      <c r="G22" s="274"/>
    </row>
    <row r="23" spans="1:7" ht="12.75" customHeight="1">
      <c r="A23" s="279" t="s">
        <v>18</v>
      </c>
      <c r="B23" s="280">
        <v>9</v>
      </c>
      <c r="C23" s="275" t="s">
        <v>123</v>
      </c>
      <c r="D23" s="276" t="s">
        <v>124</v>
      </c>
      <c r="E23" s="277" t="s">
        <v>125</v>
      </c>
      <c r="F23" s="278"/>
      <c r="G23" s="274" t="s">
        <v>126</v>
      </c>
    </row>
    <row r="24" spans="1:7" ht="12.75" customHeight="1">
      <c r="A24" s="279"/>
      <c r="B24" s="281"/>
      <c r="C24" s="275"/>
      <c r="D24" s="276"/>
      <c r="E24" s="277"/>
      <c r="F24" s="278"/>
      <c r="G24" s="274"/>
    </row>
    <row r="25" spans="1:7" ht="12.75" customHeight="1">
      <c r="A25" s="279" t="s">
        <v>19</v>
      </c>
      <c r="B25" s="280">
        <v>10</v>
      </c>
      <c r="C25" s="275" t="s">
        <v>127</v>
      </c>
      <c r="D25" s="276" t="s">
        <v>128</v>
      </c>
      <c r="E25" s="277" t="s">
        <v>129</v>
      </c>
      <c r="F25" s="278"/>
      <c r="G25" s="274" t="s">
        <v>130</v>
      </c>
    </row>
    <row r="26" spans="1:7" ht="12.75" customHeight="1">
      <c r="A26" s="279"/>
      <c r="B26" s="281"/>
      <c r="C26" s="275"/>
      <c r="D26" s="276"/>
      <c r="E26" s="277"/>
      <c r="F26" s="278"/>
      <c r="G26" s="274"/>
    </row>
    <row r="27" spans="1:7" ht="12.75" customHeight="1">
      <c r="A27" s="279" t="s">
        <v>20</v>
      </c>
      <c r="B27" s="280">
        <v>11</v>
      </c>
      <c r="C27" s="275" t="s">
        <v>131</v>
      </c>
      <c r="D27" s="276" t="s">
        <v>132</v>
      </c>
      <c r="E27" s="277" t="s">
        <v>133</v>
      </c>
      <c r="F27" s="278"/>
      <c r="G27" s="274" t="s">
        <v>134</v>
      </c>
    </row>
    <row r="28" spans="1:7" ht="12.75" customHeight="1">
      <c r="A28" s="279"/>
      <c r="B28" s="281"/>
      <c r="C28" s="275"/>
      <c r="D28" s="276"/>
      <c r="E28" s="277"/>
      <c r="F28" s="278"/>
      <c r="G28" s="274"/>
    </row>
    <row r="29" spans="1:7" ht="12.75" customHeight="1">
      <c r="A29" s="279" t="s">
        <v>21</v>
      </c>
      <c r="B29" s="280">
        <v>12</v>
      </c>
      <c r="C29" s="275" t="s">
        <v>135</v>
      </c>
      <c r="D29" s="276" t="s">
        <v>136</v>
      </c>
      <c r="E29" s="277" t="s">
        <v>68</v>
      </c>
      <c r="F29" s="278"/>
      <c r="G29" s="274" t="s">
        <v>137</v>
      </c>
    </row>
    <row r="30" spans="1:7" ht="12.75">
      <c r="A30" s="279"/>
      <c r="B30" s="281"/>
      <c r="C30" s="275"/>
      <c r="D30" s="276"/>
      <c r="E30" s="277"/>
      <c r="F30" s="278"/>
      <c r="G30" s="274"/>
    </row>
    <row r="31" spans="1:7" ht="12.75" customHeight="1">
      <c r="A31" s="279" t="s">
        <v>37</v>
      </c>
      <c r="B31" s="281">
        <v>13</v>
      </c>
      <c r="C31" s="275" t="s">
        <v>138</v>
      </c>
      <c r="D31" s="276" t="s">
        <v>97</v>
      </c>
      <c r="E31" s="277" t="s">
        <v>139</v>
      </c>
      <c r="F31" s="278"/>
      <c r="G31" s="274" t="s">
        <v>140</v>
      </c>
    </row>
    <row r="32" spans="1:7" ht="12.75">
      <c r="A32" s="279"/>
      <c r="B32" s="281"/>
      <c r="C32" s="275"/>
      <c r="D32" s="276"/>
      <c r="E32" s="277"/>
      <c r="F32" s="278"/>
      <c r="G32" s="274"/>
    </row>
    <row r="33" spans="1:7" ht="12.75" customHeight="1">
      <c r="A33" s="279" t="s">
        <v>38</v>
      </c>
      <c r="B33" s="280">
        <v>14</v>
      </c>
      <c r="C33" s="275" t="s">
        <v>141</v>
      </c>
      <c r="D33" s="276" t="s">
        <v>142</v>
      </c>
      <c r="E33" s="277" t="s">
        <v>143</v>
      </c>
      <c r="F33" s="278"/>
      <c r="G33" s="274" t="s">
        <v>144</v>
      </c>
    </row>
    <row r="34" spans="1:7" ht="12.75">
      <c r="A34" s="279"/>
      <c r="B34" s="281"/>
      <c r="C34" s="275"/>
      <c r="D34" s="276"/>
      <c r="E34" s="277"/>
      <c r="F34" s="278"/>
      <c r="G34" s="274"/>
    </row>
    <row r="35" spans="1:7" ht="12.75" customHeight="1">
      <c r="A35" s="279" t="s">
        <v>39</v>
      </c>
      <c r="B35" s="280">
        <v>15</v>
      </c>
      <c r="C35" s="275" t="s">
        <v>145</v>
      </c>
      <c r="D35" s="276" t="s">
        <v>146</v>
      </c>
      <c r="E35" s="277" t="s">
        <v>143</v>
      </c>
      <c r="F35" s="278"/>
      <c r="G35" s="274" t="s">
        <v>147</v>
      </c>
    </row>
    <row r="36" spans="1:7" ht="12.75">
      <c r="A36" s="279"/>
      <c r="B36" s="281"/>
      <c r="C36" s="275"/>
      <c r="D36" s="276"/>
      <c r="E36" s="277"/>
      <c r="F36" s="278"/>
      <c r="G36" s="274"/>
    </row>
    <row r="37" spans="1:7" ht="12.75" customHeight="1">
      <c r="A37" s="279" t="s">
        <v>40</v>
      </c>
      <c r="B37" s="280">
        <v>16</v>
      </c>
      <c r="C37" s="275" t="s">
        <v>148</v>
      </c>
      <c r="D37" s="276" t="s">
        <v>149</v>
      </c>
      <c r="E37" s="277" t="s">
        <v>150</v>
      </c>
      <c r="F37" s="278"/>
      <c r="G37" s="274" t="s">
        <v>151</v>
      </c>
    </row>
    <row r="38" spans="1:7" ht="12.75">
      <c r="A38" s="279"/>
      <c r="B38" s="281"/>
      <c r="C38" s="275"/>
      <c r="D38" s="276"/>
      <c r="E38" s="277"/>
      <c r="F38" s="278"/>
      <c r="G38" s="274"/>
    </row>
    <row r="39" spans="1:7" ht="12.75" customHeight="1">
      <c r="A39" s="279" t="s">
        <v>41</v>
      </c>
      <c r="B39" s="280">
        <v>17</v>
      </c>
      <c r="C39" s="275" t="s">
        <v>152</v>
      </c>
      <c r="D39" s="276" t="s">
        <v>153</v>
      </c>
      <c r="E39" s="277" t="s">
        <v>71</v>
      </c>
      <c r="F39" s="278"/>
      <c r="G39" s="274" t="s">
        <v>154</v>
      </c>
    </row>
    <row r="40" spans="1:7" ht="12.75">
      <c r="A40" s="279"/>
      <c r="B40" s="281"/>
      <c r="C40" s="275"/>
      <c r="D40" s="276"/>
      <c r="E40" s="277"/>
      <c r="F40" s="278"/>
      <c r="G40" s="274"/>
    </row>
    <row r="41" spans="1:7" ht="12.75" customHeight="1">
      <c r="A41" s="279" t="s">
        <v>42</v>
      </c>
      <c r="B41" s="280">
        <v>18</v>
      </c>
      <c r="C41" s="275" t="s">
        <v>155</v>
      </c>
      <c r="D41" s="276" t="s">
        <v>156</v>
      </c>
      <c r="E41" s="277" t="s">
        <v>157</v>
      </c>
      <c r="F41" s="278"/>
      <c r="G41" s="274" t="s">
        <v>158</v>
      </c>
    </row>
    <row r="42" spans="1:7" ht="12.75">
      <c r="A42" s="279"/>
      <c r="B42" s="281"/>
      <c r="C42" s="275"/>
      <c r="D42" s="276"/>
      <c r="E42" s="277"/>
      <c r="F42" s="278"/>
      <c r="G42" s="274"/>
    </row>
    <row r="43" spans="1:7" ht="12.75" customHeight="1">
      <c r="A43" s="279" t="s">
        <v>43</v>
      </c>
      <c r="B43" s="280">
        <v>19</v>
      </c>
      <c r="C43" s="275" t="s">
        <v>159</v>
      </c>
      <c r="D43" s="276" t="s">
        <v>160</v>
      </c>
      <c r="E43" s="277" t="s">
        <v>161</v>
      </c>
      <c r="F43" s="278"/>
      <c r="G43" s="274" t="s">
        <v>162</v>
      </c>
    </row>
    <row r="44" spans="1:7" ht="12.75">
      <c r="A44" s="279"/>
      <c r="B44" s="281"/>
      <c r="C44" s="275"/>
      <c r="D44" s="276"/>
      <c r="E44" s="277"/>
      <c r="F44" s="278"/>
      <c r="G44" s="274"/>
    </row>
    <row r="45" spans="1:7" ht="12.75" customHeight="1">
      <c r="A45" s="279" t="s">
        <v>44</v>
      </c>
      <c r="B45" s="280">
        <v>20</v>
      </c>
      <c r="C45" s="275" t="s">
        <v>163</v>
      </c>
      <c r="D45" s="276" t="s">
        <v>164</v>
      </c>
      <c r="E45" s="277" t="s">
        <v>106</v>
      </c>
      <c r="F45" s="278"/>
      <c r="G45" s="274" t="s">
        <v>165</v>
      </c>
    </row>
    <row r="46" spans="1:7" ht="12.75">
      <c r="A46" s="279"/>
      <c r="B46" s="281"/>
      <c r="C46" s="275"/>
      <c r="D46" s="276"/>
      <c r="E46" s="277"/>
      <c r="F46" s="278"/>
      <c r="G46" s="274"/>
    </row>
    <row r="47" spans="1:7" ht="12.75" customHeight="1">
      <c r="A47" s="279" t="s">
        <v>45</v>
      </c>
      <c r="B47" s="280">
        <v>21</v>
      </c>
      <c r="C47" s="275" t="s">
        <v>166</v>
      </c>
      <c r="D47" s="276" t="s">
        <v>167</v>
      </c>
      <c r="E47" s="277" t="s">
        <v>168</v>
      </c>
      <c r="F47" s="278"/>
      <c r="G47" s="274" t="s">
        <v>169</v>
      </c>
    </row>
    <row r="48" spans="1:7" ht="12.75">
      <c r="A48" s="279"/>
      <c r="B48" s="281"/>
      <c r="C48" s="275"/>
      <c r="D48" s="276"/>
      <c r="E48" s="277"/>
      <c r="F48" s="278"/>
      <c r="G48" s="274"/>
    </row>
    <row r="49" spans="1:7" ht="12.75" customHeight="1">
      <c r="A49" s="279" t="s">
        <v>46</v>
      </c>
      <c r="B49" s="280">
        <v>22</v>
      </c>
      <c r="C49" s="275" t="s">
        <v>170</v>
      </c>
      <c r="D49" s="276" t="s">
        <v>171</v>
      </c>
      <c r="E49" s="277" t="s">
        <v>172</v>
      </c>
      <c r="F49" s="278"/>
      <c r="G49" s="274" t="s">
        <v>173</v>
      </c>
    </row>
    <row r="50" spans="1:7" ht="12.75">
      <c r="A50" s="279"/>
      <c r="B50" s="281"/>
      <c r="C50" s="275"/>
      <c r="D50" s="276"/>
      <c r="E50" s="277"/>
      <c r="F50" s="278"/>
      <c r="G50" s="274"/>
    </row>
    <row r="51" spans="1:7" ht="12.75" customHeight="1">
      <c r="A51" s="279" t="s">
        <v>47</v>
      </c>
      <c r="B51" s="280">
        <v>23</v>
      </c>
      <c r="C51" s="275" t="s">
        <v>174</v>
      </c>
      <c r="D51" s="276" t="s">
        <v>175</v>
      </c>
      <c r="E51" s="277" t="s">
        <v>68</v>
      </c>
      <c r="F51" s="278"/>
      <c r="G51" s="274" t="s">
        <v>72</v>
      </c>
    </row>
    <row r="52" spans="1:7" ht="12.75">
      <c r="A52" s="279"/>
      <c r="B52" s="281"/>
      <c r="C52" s="275"/>
      <c r="D52" s="276"/>
      <c r="E52" s="277"/>
      <c r="F52" s="278"/>
      <c r="G52" s="274"/>
    </row>
    <row r="53" spans="1:7" ht="12.75" customHeight="1">
      <c r="A53" s="279" t="s">
        <v>48</v>
      </c>
      <c r="B53" s="280">
        <v>24</v>
      </c>
      <c r="C53" s="275" t="s">
        <v>176</v>
      </c>
      <c r="D53" s="276" t="s">
        <v>177</v>
      </c>
      <c r="E53" s="277" t="s">
        <v>69</v>
      </c>
      <c r="F53" s="278"/>
      <c r="G53" s="274" t="s">
        <v>178</v>
      </c>
    </row>
    <row r="54" spans="1:7" ht="12.75">
      <c r="A54" s="279"/>
      <c r="B54" s="281"/>
      <c r="C54" s="275"/>
      <c r="D54" s="276"/>
      <c r="E54" s="277"/>
      <c r="F54" s="278"/>
      <c r="G54" s="274"/>
    </row>
    <row r="55" spans="1:7" ht="12.75" customHeight="1">
      <c r="A55" s="279" t="s">
        <v>49</v>
      </c>
      <c r="B55" s="280">
        <v>25</v>
      </c>
      <c r="C55" s="275" t="s">
        <v>179</v>
      </c>
      <c r="D55" s="276" t="s">
        <v>180</v>
      </c>
      <c r="E55" s="277" t="s">
        <v>106</v>
      </c>
      <c r="F55" s="278"/>
      <c r="G55" s="274" t="s">
        <v>165</v>
      </c>
    </row>
    <row r="56" spans="1:7" ht="12.75">
      <c r="A56" s="279"/>
      <c r="B56" s="281"/>
      <c r="C56" s="275"/>
      <c r="D56" s="276"/>
      <c r="E56" s="277"/>
      <c r="F56" s="278"/>
      <c r="G56" s="274"/>
    </row>
    <row r="57" spans="1:7" ht="12.75" customHeight="1">
      <c r="A57" s="279" t="s">
        <v>50</v>
      </c>
      <c r="B57" s="280">
        <v>26</v>
      </c>
      <c r="C57" s="275" t="s">
        <v>181</v>
      </c>
      <c r="D57" s="276" t="s">
        <v>182</v>
      </c>
      <c r="E57" s="277" t="s">
        <v>183</v>
      </c>
      <c r="F57" s="278"/>
      <c r="G57" s="274" t="s">
        <v>184</v>
      </c>
    </row>
    <row r="58" spans="1:7" ht="12.75">
      <c r="A58" s="279"/>
      <c r="B58" s="281"/>
      <c r="C58" s="275"/>
      <c r="D58" s="276"/>
      <c r="E58" s="277"/>
      <c r="F58" s="278"/>
      <c r="G58" s="274"/>
    </row>
    <row r="59" spans="1:7" ht="12.75" customHeight="1">
      <c r="A59" s="279" t="s">
        <v>51</v>
      </c>
      <c r="B59" s="280">
        <v>27</v>
      </c>
      <c r="C59" s="275" t="s">
        <v>185</v>
      </c>
      <c r="D59" s="276" t="s">
        <v>186</v>
      </c>
      <c r="E59" s="277" t="s">
        <v>187</v>
      </c>
      <c r="F59" s="278"/>
      <c r="G59" s="274" t="s">
        <v>188</v>
      </c>
    </row>
    <row r="60" spans="1:7" ht="12.75">
      <c r="A60" s="279"/>
      <c r="B60" s="281"/>
      <c r="C60" s="275"/>
      <c r="D60" s="276"/>
      <c r="E60" s="277"/>
      <c r="F60" s="278"/>
      <c r="G60" s="274"/>
    </row>
    <row r="61" spans="1:7" ht="12.75" customHeight="1">
      <c r="A61" s="279" t="s">
        <v>52</v>
      </c>
      <c r="B61" s="280">
        <v>28</v>
      </c>
      <c r="C61" s="275" t="s">
        <v>189</v>
      </c>
      <c r="D61" s="276" t="s">
        <v>190</v>
      </c>
      <c r="E61" s="277" t="s">
        <v>70</v>
      </c>
      <c r="F61" s="278"/>
      <c r="G61" s="274" t="s">
        <v>191</v>
      </c>
    </row>
    <row r="62" spans="1:7" ht="12.75">
      <c r="A62" s="279"/>
      <c r="B62" s="281"/>
      <c r="C62" s="275"/>
      <c r="D62" s="276"/>
      <c r="E62" s="277"/>
      <c r="F62" s="278"/>
      <c r="G62" s="274"/>
    </row>
    <row r="63" spans="1:7" ht="12.75" customHeight="1">
      <c r="A63" s="279" t="s">
        <v>53</v>
      </c>
      <c r="B63" s="280">
        <v>29</v>
      </c>
      <c r="C63" s="275" t="s">
        <v>192</v>
      </c>
      <c r="D63" s="276" t="s">
        <v>193</v>
      </c>
      <c r="E63" s="277" t="s">
        <v>125</v>
      </c>
      <c r="F63" s="278"/>
      <c r="G63" s="274" t="s">
        <v>194</v>
      </c>
    </row>
    <row r="64" spans="1:7" ht="12.75" customHeight="1">
      <c r="A64" s="279"/>
      <c r="B64" s="281"/>
      <c r="C64" s="275"/>
      <c r="D64" s="276"/>
      <c r="E64" s="277"/>
      <c r="F64" s="278"/>
      <c r="G64" s="274"/>
    </row>
    <row r="65" spans="1:8" ht="12.75" customHeight="1">
      <c r="A65" s="279" t="s">
        <v>75</v>
      </c>
      <c r="B65" s="280">
        <v>30</v>
      </c>
      <c r="C65" s="275" t="s">
        <v>195</v>
      </c>
      <c r="D65" s="276" t="s">
        <v>196</v>
      </c>
      <c r="E65" s="277" t="s">
        <v>143</v>
      </c>
      <c r="F65" s="278"/>
      <c r="G65" s="274" t="s">
        <v>197</v>
      </c>
      <c r="H65" s="4"/>
    </row>
    <row r="66" spans="1:8" ht="12.75">
      <c r="A66" s="279"/>
      <c r="B66" s="281"/>
      <c r="C66" s="275"/>
      <c r="D66" s="276"/>
      <c r="E66" s="277"/>
      <c r="F66" s="278"/>
      <c r="G66" s="274"/>
      <c r="H66" s="4"/>
    </row>
    <row r="67" spans="1:8" ht="12.75" customHeight="1">
      <c r="A67" s="279" t="s">
        <v>76</v>
      </c>
      <c r="B67" s="280">
        <v>31</v>
      </c>
      <c r="C67" s="275" t="s">
        <v>198</v>
      </c>
      <c r="D67" s="276" t="s">
        <v>199</v>
      </c>
      <c r="E67" s="277" t="s">
        <v>200</v>
      </c>
      <c r="F67" s="278"/>
      <c r="G67" s="274" t="s">
        <v>201</v>
      </c>
      <c r="H67" s="4"/>
    </row>
    <row r="68" spans="1:8" ht="12.75">
      <c r="A68" s="279"/>
      <c r="B68" s="281"/>
      <c r="C68" s="275"/>
      <c r="D68" s="276"/>
      <c r="E68" s="277"/>
      <c r="F68" s="278"/>
      <c r="G68" s="274"/>
      <c r="H68" s="4"/>
    </row>
    <row r="69" spans="1:8" ht="12.75">
      <c r="A69" s="279" t="s">
        <v>77</v>
      </c>
      <c r="B69" s="280">
        <v>32</v>
      </c>
      <c r="C69" s="275" t="s">
        <v>202</v>
      </c>
      <c r="D69" s="276" t="s">
        <v>149</v>
      </c>
      <c r="E69" s="277" t="s">
        <v>150</v>
      </c>
      <c r="F69" s="278"/>
      <c r="G69" s="274" t="s">
        <v>151</v>
      </c>
      <c r="H69" s="4"/>
    </row>
    <row r="70" spans="1:8" ht="12.75">
      <c r="A70" s="279"/>
      <c r="B70" s="281"/>
      <c r="C70" s="275"/>
      <c r="D70" s="276"/>
      <c r="E70" s="277"/>
      <c r="F70" s="278"/>
      <c r="G70" s="274"/>
      <c r="H70" s="4"/>
    </row>
    <row r="71" spans="1:8" ht="12.75" customHeight="1">
      <c r="A71" s="279" t="s">
        <v>78</v>
      </c>
      <c r="B71" s="280">
        <v>33</v>
      </c>
      <c r="C71" s="275" t="s">
        <v>203</v>
      </c>
      <c r="D71" s="276" t="s">
        <v>204</v>
      </c>
      <c r="E71" s="277" t="s">
        <v>205</v>
      </c>
      <c r="F71" s="278"/>
      <c r="G71" s="274" t="s">
        <v>206</v>
      </c>
      <c r="H71" s="4"/>
    </row>
    <row r="72" spans="1:8" ht="12.75">
      <c r="A72" s="279"/>
      <c r="B72" s="281"/>
      <c r="C72" s="275"/>
      <c r="D72" s="276"/>
      <c r="E72" s="277"/>
      <c r="F72" s="278"/>
      <c r="G72" s="274"/>
      <c r="H72" s="4"/>
    </row>
    <row r="73" spans="1:8" ht="12.75" customHeight="1">
      <c r="A73" s="279" t="s">
        <v>79</v>
      </c>
      <c r="B73" s="280">
        <v>34</v>
      </c>
      <c r="C73" s="275" t="s">
        <v>207</v>
      </c>
      <c r="D73" s="276" t="s">
        <v>208</v>
      </c>
      <c r="E73" s="277" t="s">
        <v>68</v>
      </c>
      <c r="F73" s="278"/>
      <c r="G73" s="274" t="s">
        <v>137</v>
      </c>
      <c r="H73" s="4"/>
    </row>
    <row r="74" spans="1:8" ht="12.75">
      <c r="A74" s="279"/>
      <c r="B74" s="281"/>
      <c r="C74" s="275"/>
      <c r="D74" s="276"/>
      <c r="E74" s="277"/>
      <c r="F74" s="278"/>
      <c r="G74" s="274"/>
      <c r="H74" s="4"/>
    </row>
    <row r="75" spans="1:8" ht="12.75" customHeight="1">
      <c r="A75" s="279" t="s">
        <v>80</v>
      </c>
      <c r="B75" s="280">
        <v>35</v>
      </c>
      <c r="C75" s="275" t="s">
        <v>209</v>
      </c>
      <c r="D75" s="276" t="s">
        <v>210</v>
      </c>
      <c r="E75" s="277" t="s">
        <v>211</v>
      </c>
      <c r="F75" s="278"/>
      <c r="G75" s="274" t="s">
        <v>212</v>
      </c>
      <c r="H75" s="4"/>
    </row>
    <row r="76" spans="1:8" ht="12.75">
      <c r="A76" s="279"/>
      <c r="B76" s="281"/>
      <c r="C76" s="275"/>
      <c r="D76" s="276"/>
      <c r="E76" s="277"/>
      <c r="F76" s="278"/>
      <c r="G76" s="274"/>
      <c r="H76" s="4"/>
    </row>
    <row r="77" spans="1:8" ht="12.75" customHeight="1">
      <c r="A77" s="279" t="s">
        <v>81</v>
      </c>
      <c r="B77" s="280">
        <v>36</v>
      </c>
      <c r="C77" s="275" t="s">
        <v>213</v>
      </c>
      <c r="D77" s="276" t="s">
        <v>214</v>
      </c>
      <c r="E77" s="277" t="s">
        <v>215</v>
      </c>
      <c r="F77" s="278"/>
      <c r="G77" s="274" t="s">
        <v>216</v>
      </c>
      <c r="H77" s="4"/>
    </row>
    <row r="78" spans="1:8" ht="12.75">
      <c r="A78" s="279"/>
      <c r="B78" s="281"/>
      <c r="C78" s="275"/>
      <c r="D78" s="276"/>
      <c r="E78" s="277"/>
      <c r="F78" s="278"/>
      <c r="G78" s="274"/>
      <c r="H78" s="4"/>
    </row>
    <row r="79" spans="1:8" ht="12.75" customHeight="1">
      <c r="A79" s="279" t="s">
        <v>82</v>
      </c>
      <c r="B79" s="280">
        <v>37</v>
      </c>
      <c r="C79" s="275" t="s">
        <v>217</v>
      </c>
      <c r="D79" s="276" t="s">
        <v>218</v>
      </c>
      <c r="E79" s="277" t="s">
        <v>219</v>
      </c>
      <c r="F79" s="278"/>
      <c r="G79" s="274" t="s">
        <v>220</v>
      </c>
      <c r="H79" s="4"/>
    </row>
    <row r="80" spans="1:8" ht="12.75">
      <c r="A80" s="279"/>
      <c r="B80" s="281"/>
      <c r="C80" s="275"/>
      <c r="D80" s="276"/>
      <c r="E80" s="277"/>
      <c r="F80" s="278"/>
      <c r="G80" s="274"/>
      <c r="H80" s="4"/>
    </row>
    <row r="81" spans="1:8" ht="12.75" customHeight="1">
      <c r="A81" s="279" t="s">
        <v>83</v>
      </c>
      <c r="B81" s="280">
        <v>38</v>
      </c>
      <c r="C81" s="275" t="s">
        <v>221</v>
      </c>
      <c r="D81" s="276" t="s">
        <v>222</v>
      </c>
      <c r="E81" s="277" t="s">
        <v>71</v>
      </c>
      <c r="F81" s="278"/>
      <c r="G81" s="274" t="s">
        <v>223</v>
      </c>
      <c r="H81" s="4"/>
    </row>
    <row r="82" spans="1:8" ht="12.75">
      <c r="A82" s="279"/>
      <c r="B82" s="281"/>
      <c r="C82" s="275"/>
      <c r="D82" s="276"/>
      <c r="E82" s="277"/>
      <c r="F82" s="278"/>
      <c r="G82" s="274"/>
      <c r="H82" s="4"/>
    </row>
    <row r="83" spans="1:8" ht="12.75" customHeight="1">
      <c r="A83" s="279" t="s">
        <v>84</v>
      </c>
      <c r="B83" s="280">
        <v>39</v>
      </c>
      <c r="C83" s="275" t="s">
        <v>224</v>
      </c>
      <c r="D83" s="276" t="s">
        <v>225</v>
      </c>
      <c r="E83" s="277" t="s">
        <v>226</v>
      </c>
      <c r="F83" s="278"/>
      <c r="G83" s="274" t="s">
        <v>227</v>
      </c>
      <c r="H83" s="4"/>
    </row>
    <row r="84" spans="1:8" ht="12.75">
      <c r="A84" s="279"/>
      <c r="B84" s="281"/>
      <c r="C84" s="275"/>
      <c r="D84" s="276"/>
      <c r="E84" s="277"/>
      <c r="F84" s="278"/>
      <c r="G84" s="274"/>
      <c r="H84" s="4"/>
    </row>
    <row r="85" spans="1:8" ht="12.75" customHeight="1">
      <c r="A85" s="279" t="s">
        <v>85</v>
      </c>
      <c r="B85" s="280">
        <v>40</v>
      </c>
      <c r="C85" s="275" t="s">
        <v>228</v>
      </c>
      <c r="D85" s="276" t="s">
        <v>229</v>
      </c>
      <c r="E85" s="277" t="s">
        <v>68</v>
      </c>
      <c r="F85" s="278"/>
      <c r="G85" s="274" t="s">
        <v>230</v>
      </c>
      <c r="H85" s="4"/>
    </row>
    <row r="86" spans="1:8" ht="12.75">
      <c r="A86" s="279"/>
      <c r="B86" s="281"/>
      <c r="C86" s="275"/>
      <c r="D86" s="276"/>
      <c r="E86" s="277"/>
      <c r="F86" s="278"/>
      <c r="G86" s="274"/>
      <c r="H86" s="4"/>
    </row>
    <row r="87" spans="1:8" ht="12.75" customHeight="1">
      <c r="A87" s="279" t="s">
        <v>86</v>
      </c>
      <c r="B87" s="280">
        <v>41</v>
      </c>
      <c r="C87" s="275" t="s">
        <v>231</v>
      </c>
      <c r="D87" s="276" t="s">
        <v>232</v>
      </c>
      <c r="E87" s="277" t="s">
        <v>121</v>
      </c>
      <c r="F87" s="278"/>
      <c r="G87" s="274" t="s">
        <v>122</v>
      </c>
      <c r="H87" s="4"/>
    </row>
    <row r="88" spans="1:8" ht="12.75">
      <c r="A88" s="279"/>
      <c r="B88" s="281"/>
      <c r="C88" s="275"/>
      <c r="D88" s="276"/>
      <c r="E88" s="277"/>
      <c r="F88" s="278"/>
      <c r="G88" s="274"/>
      <c r="H88" s="4"/>
    </row>
    <row r="89" spans="1:8" ht="12.75" customHeight="1">
      <c r="A89" s="279" t="s">
        <v>87</v>
      </c>
      <c r="B89" s="280">
        <v>42</v>
      </c>
      <c r="C89" s="275" t="s">
        <v>233</v>
      </c>
      <c r="D89" s="276" t="s">
        <v>234</v>
      </c>
      <c r="E89" s="277" t="s">
        <v>235</v>
      </c>
      <c r="F89" s="278"/>
      <c r="G89" s="274" t="s">
        <v>111</v>
      </c>
      <c r="H89" s="4"/>
    </row>
    <row r="90" spans="1:8" ht="12.75">
      <c r="A90" s="279"/>
      <c r="B90" s="281"/>
      <c r="C90" s="275"/>
      <c r="D90" s="276"/>
      <c r="E90" s="277"/>
      <c r="F90" s="278"/>
      <c r="G90" s="274"/>
      <c r="H90" s="4"/>
    </row>
    <row r="91" spans="1:8" ht="12.75" customHeight="1">
      <c r="A91" s="279" t="s">
        <v>88</v>
      </c>
      <c r="B91" s="280">
        <v>43</v>
      </c>
      <c r="C91" s="275" t="s">
        <v>236</v>
      </c>
      <c r="D91" s="276" t="s">
        <v>237</v>
      </c>
      <c r="E91" s="277" t="s">
        <v>238</v>
      </c>
      <c r="F91" s="278"/>
      <c r="G91" s="274" t="s">
        <v>239</v>
      </c>
      <c r="H91" s="4"/>
    </row>
    <row r="92" spans="1:8" ht="12.75">
      <c r="A92" s="279"/>
      <c r="B92" s="281"/>
      <c r="C92" s="275"/>
      <c r="D92" s="276"/>
      <c r="E92" s="277"/>
      <c r="F92" s="278"/>
      <c r="G92" s="274"/>
      <c r="H92" s="4"/>
    </row>
    <row r="93" spans="1:8" ht="12.75" customHeight="1">
      <c r="A93" s="279" t="s">
        <v>89</v>
      </c>
      <c r="B93" s="280">
        <v>44</v>
      </c>
      <c r="C93" s="275" t="s">
        <v>240</v>
      </c>
      <c r="D93" s="276" t="s">
        <v>241</v>
      </c>
      <c r="E93" s="277" t="s">
        <v>67</v>
      </c>
      <c r="F93" s="278"/>
      <c r="G93" s="274" t="s">
        <v>242</v>
      </c>
      <c r="H93" s="4"/>
    </row>
    <row r="94" spans="1:8" ht="12.75">
      <c r="A94" s="279"/>
      <c r="B94" s="281"/>
      <c r="C94" s="275"/>
      <c r="D94" s="276"/>
      <c r="E94" s="277"/>
      <c r="F94" s="278"/>
      <c r="G94" s="274"/>
      <c r="H94" s="4"/>
    </row>
    <row r="95" spans="1:8" ht="12.75" customHeight="1">
      <c r="A95" s="279" t="s">
        <v>90</v>
      </c>
      <c r="B95" s="280">
        <v>45</v>
      </c>
      <c r="C95" s="275" t="s">
        <v>243</v>
      </c>
      <c r="D95" s="276" t="s">
        <v>244</v>
      </c>
      <c r="E95" s="277" t="s">
        <v>245</v>
      </c>
      <c r="F95" s="278"/>
      <c r="G95" s="274" t="s">
        <v>246</v>
      </c>
      <c r="H95" s="4"/>
    </row>
    <row r="96" spans="1:8" ht="12.75">
      <c r="A96" s="279"/>
      <c r="B96" s="281"/>
      <c r="C96" s="275"/>
      <c r="D96" s="276"/>
      <c r="E96" s="277"/>
      <c r="F96" s="278"/>
      <c r="G96" s="274"/>
      <c r="H96" s="4"/>
    </row>
    <row r="97" spans="1:8" ht="12.75" customHeight="1">
      <c r="A97" s="279" t="s">
        <v>91</v>
      </c>
      <c r="B97" s="281">
        <v>46</v>
      </c>
      <c r="C97" s="275" t="s">
        <v>247</v>
      </c>
      <c r="D97" s="276" t="s">
        <v>248</v>
      </c>
      <c r="E97" s="277" t="s">
        <v>249</v>
      </c>
      <c r="F97" s="278"/>
      <c r="G97" s="274" t="s">
        <v>250</v>
      </c>
      <c r="H97" s="4"/>
    </row>
    <row r="98" spans="1:8" ht="12.75">
      <c r="A98" s="279"/>
      <c r="B98" s="281"/>
      <c r="C98" s="275"/>
      <c r="D98" s="276"/>
      <c r="E98" s="277"/>
      <c r="F98" s="278"/>
      <c r="G98" s="274"/>
      <c r="H98" s="4"/>
    </row>
    <row r="99" spans="1:8" ht="12.75" customHeight="1">
      <c r="A99" s="279" t="s">
        <v>92</v>
      </c>
      <c r="B99" s="280">
        <v>47</v>
      </c>
      <c r="C99" s="275" t="s">
        <v>251</v>
      </c>
      <c r="D99" s="276" t="s">
        <v>252</v>
      </c>
      <c r="E99" s="277" t="s">
        <v>253</v>
      </c>
      <c r="F99" s="278"/>
      <c r="G99" s="274" t="s">
        <v>254</v>
      </c>
      <c r="H99" s="4"/>
    </row>
    <row r="100" spans="1:8" ht="12.75">
      <c r="A100" s="279"/>
      <c r="B100" s="281"/>
      <c r="C100" s="275"/>
      <c r="D100" s="276"/>
      <c r="E100" s="277"/>
      <c r="F100" s="278"/>
      <c r="G100" s="274"/>
      <c r="H100" s="4"/>
    </row>
    <row r="101" spans="1:8" ht="12.75">
      <c r="A101" s="286"/>
      <c r="B101" s="287"/>
      <c r="C101" s="289"/>
      <c r="D101" s="290"/>
      <c r="E101" s="290"/>
      <c r="F101" s="291"/>
      <c r="G101" s="289"/>
      <c r="H101" s="4"/>
    </row>
    <row r="102" spans="1:8" ht="12.75">
      <c r="A102" s="286"/>
      <c r="B102" s="288"/>
      <c r="C102" s="289"/>
      <c r="D102" s="290"/>
      <c r="E102" s="290"/>
      <c r="F102" s="291"/>
      <c r="G102" s="289"/>
      <c r="H102" s="4"/>
    </row>
    <row r="103" spans="1:8" ht="12.75">
      <c r="A103" s="286"/>
      <c r="B103" s="287"/>
      <c r="C103" s="289"/>
      <c r="D103" s="290"/>
      <c r="E103" s="290"/>
      <c r="F103" s="291"/>
      <c r="G103" s="289"/>
      <c r="H103" s="4"/>
    </row>
    <row r="104" spans="1:8" ht="12.75">
      <c r="A104" s="286"/>
      <c r="B104" s="288"/>
      <c r="C104" s="289"/>
      <c r="D104" s="290"/>
      <c r="E104" s="290"/>
      <c r="F104" s="291"/>
      <c r="G104" s="289"/>
      <c r="H104" s="4"/>
    </row>
    <row r="105" spans="1:8" ht="12.75">
      <c r="A105" s="286"/>
      <c r="B105" s="287"/>
      <c r="C105" s="289"/>
      <c r="D105" s="290"/>
      <c r="E105" s="290"/>
      <c r="F105" s="291"/>
      <c r="G105" s="289"/>
      <c r="H105" s="4"/>
    </row>
    <row r="106" spans="1:8" ht="12.75">
      <c r="A106" s="286"/>
      <c r="B106" s="288"/>
      <c r="C106" s="289"/>
      <c r="D106" s="290"/>
      <c r="E106" s="290"/>
      <c r="F106" s="291"/>
      <c r="G106" s="289"/>
      <c r="H106" s="4"/>
    </row>
    <row r="107" spans="1:8" ht="12.75">
      <c r="A107" s="286"/>
      <c r="B107" s="287"/>
      <c r="C107" s="289"/>
      <c r="D107" s="290"/>
      <c r="E107" s="290"/>
      <c r="F107" s="291"/>
      <c r="G107" s="289"/>
      <c r="H107" s="4"/>
    </row>
    <row r="108" spans="1:8" ht="12.75">
      <c r="A108" s="286"/>
      <c r="B108" s="288"/>
      <c r="C108" s="289"/>
      <c r="D108" s="290"/>
      <c r="E108" s="290"/>
      <c r="F108" s="291"/>
      <c r="G108" s="289"/>
      <c r="H108" s="4"/>
    </row>
    <row r="109" spans="1:8" ht="12.75">
      <c r="A109" s="286"/>
      <c r="B109" s="287"/>
      <c r="C109" s="289"/>
      <c r="D109" s="290"/>
      <c r="E109" s="290"/>
      <c r="F109" s="291"/>
      <c r="G109" s="289"/>
      <c r="H109" s="4"/>
    </row>
    <row r="110" spans="1:8" ht="12.75">
      <c r="A110" s="286"/>
      <c r="B110" s="288"/>
      <c r="C110" s="289"/>
      <c r="D110" s="290"/>
      <c r="E110" s="290"/>
      <c r="F110" s="291"/>
      <c r="G110" s="289"/>
      <c r="H110" s="4"/>
    </row>
    <row r="111" spans="1:8" ht="12.75">
      <c r="A111" s="286"/>
      <c r="B111" s="287"/>
      <c r="C111" s="289"/>
      <c r="D111" s="290"/>
      <c r="E111" s="290"/>
      <c r="F111" s="291"/>
      <c r="G111" s="289"/>
      <c r="H111" s="4"/>
    </row>
    <row r="112" spans="1:8" ht="12.75">
      <c r="A112" s="286"/>
      <c r="B112" s="288"/>
      <c r="C112" s="289"/>
      <c r="D112" s="290"/>
      <c r="E112" s="290"/>
      <c r="F112" s="291"/>
      <c r="G112" s="289"/>
      <c r="H112" s="4"/>
    </row>
    <row r="113" spans="1:8" ht="12.75">
      <c r="A113" s="286"/>
      <c r="B113" s="287"/>
      <c r="C113" s="289"/>
      <c r="D113" s="290"/>
      <c r="E113" s="290"/>
      <c r="F113" s="291"/>
      <c r="G113" s="289"/>
      <c r="H113" s="4"/>
    </row>
    <row r="114" spans="1:8" ht="12.75">
      <c r="A114" s="286"/>
      <c r="B114" s="288"/>
      <c r="C114" s="289"/>
      <c r="D114" s="290"/>
      <c r="E114" s="290"/>
      <c r="F114" s="291"/>
      <c r="G114" s="289"/>
      <c r="H114" s="4"/>
    </row>
    <row r="115" spans="1:8" ht="12.75">
      <c r="A115" s="286"/>
      <c r="B115" s="287"/>
      <c r="C115" s="289"/>
      <c r="D115" s="290"/>
      <c r="E115" s="290"/>
      <c r="F115" s="291"/>
      <c r="G115" s="289"/>
      <c r="H115" s="4"/>
    </row>
    <row r="116" spans="1:8" ht="12.75">
      <c r="A116" s="286"/>
      <c r="B116" s="288"/>
      <c r="C116" s="289"/>
      <c r="D116" s="290"/>
      <c r="E116" s="290"/>
      <c r="F116" s="291"/>
      <c r="G116" s="289"/>
      <c r="H116" s="4"/>
    </row>
    <row r="117" spans="1:8" ht="12.75">
      <c r="A117" s="286"/>
      <c r="B117" s="287"/>
      <c r="C117" s="289"/>
      <c r="D117" s="290"/>
      <c r="E117" s="290"/>
      <c r="F117" s="291"/>
      <c r="G117" s="289"/>
      <c r="H117" s="4"/>
    </row>
    <row r="118" spans="1:8" ht="12.75">
      <c r="A118" s="286"/>
      <c r="B118" s="288"/>
      <c r="C118" s="289"/>
      <c r="D118" s="290"/>
      <c r="E118" s="290"/>
      <c r="F118" s="291"/>
      <c r="G118" s="289"/>
      <c r="H118" s="4"/>
    </row>
    <row r="119" spans="1:8" ht="12.75">
      <c r="A119" s="286"/>
      <c r="B119" s="287"/>
      <c r="C119" s="289"/>
      <c r="D119" s="290"/>
      <c r="E119" s="290"/>
      <c r="F119" s="291"/>
      <c r="G119" s="289"/>
      <c r="H119" s="4"/>
    </row>
    <row r="120" spans="1:8" ht="12.75">
      <c r="A120" s="286"/>
      <c r="B120" s="288"/>
      <c r="C120" s="289"/>
      <c r="D120" s="290"/>
      <c r="E120" s="290"/>
      <c r="F120" s="291"/>
      <c r="G120" s="289"/>
      <c r="H120" s="4"/>
    </row>
    <row r="121" spans="1:8" ht="12.75">
      <c r="A121" s="286"/>
      <c r="B121" s="287"/>
      <c r="C121" s="289"/>
      <c r="D121" s="290"/>
      <c r="E121" s="290"/>
      <c r="F121" s="291"/>
      <c r="G121" s="289"/>
      <c r="H121" s="4"/>
    </row>
    <row r="122" spans="1:8" ht="12.75">
      <c r="A122" s="286"/>
      <c r="B122" s="288"/>
      <c r="C122" s="289"/>
      <c r="D122" s="290"/>
      <c r="E122" s="290"/>
      <c r="F122" s="291"/>
      <c r="G122" s="289"/>
      <c r="H122" s="4"/>
    </row>
    <row r="123" spans="1:8" ht="12.75">
      <c r="A123" s="286"/>
      <c r="B123" s="287"/>
      <c r="C123" s="289"/>
      <c r="D123" s="290"/>
      <c r="E123" s="290"/>
      <c r="F123" s="291"/>
      <c r="G123" s="289"/>
      <c r="H123" s="4"/>
    </row>
    <row r="124" spans="1:8" ht="12.75">
      <c r="A124" s="286"/>
      <c r="B124" s="288"/>
      <c r="C124" s="289"/>
      <c r="D124" s="290"/>
      <c r="E124" s="290"/>
      <c r="F124" s="291"/>
      <c r="G124" s="289"/>
      <c r="H124" s="4"/>
    </row>
    <row r="125" spans="1:8" ht="12.75">
      <c r="A125" s="286"/>
      <c r="B125" s="287"/>
      <c r="C125" s="289"/>
      <c r="D125" s="290"/>
      <c r="E125" s="290"/>
      <c r="F125" s="291"/>
      <c r="G125" s="289"/>
      <c r="H125" s="4"/>
    </row>
    <row r="126" spans="1:8" ht="12.75">
      <c r="A126" s="286"/>
      <c r="B126" s="288"/>
      <c r="C126" s="289"/>
      <c r="D126" s="290"/>
      <c r="E126" s="290"/>
      <c r="F126" s="291"/>
      <c r="G126" s="289"/>
      <c r="H126" s="4"/>
    </row>
    <row r="127" spans="1:8" ht="12.75">
      <c r="A127" s="286"/>
      <c r="B127" s="287"/>
      <c r="C127" s="289"/>
      <c r="D127" s="290"/>
      <c r="E127" s="290"/>
      <c r="F127" s="291"/>
      <c r="G127" s="289"/>
      <c r="H127" s="4"/>
    </row>
    <row r="128" spans="1:8" ht="12.75">
      <c r="A128" s="286"/>
      <c r="B128" s="288"/>
      <c r="C128" s="289"/>
      <c r="D128" s="290"/>
      <c r="E128" s="290"/>
      <c r="F128" s="291"/>
      <c r="G128" s="289"/>
      <c r="H128" s="4"/>
    </row>
    <row r="129" spans="1:8" ht="12.75">
      <c r="A129" s="286"/>
      <c r="B129" s="287"/>
      <c r="C129" s="289"/>
      <c r="D129" s="290"/>
      <c r="E129" s="290"/>
      <c r="F129" s="291"/>
      <c r="G129" s="289"/>
      <c r="H129" s="4"/>
    </row>
    <row r="130" spans="1:8" ht="12.75">
      <c r="A130" s="286"/>
      <c r="B130" s="288"/>
      <c r="C130" s="289"/>
      <c r="D130" s="290"/>
      <c r="E130" s="290"/>
      <c r="F130" s="291"/>
      <c r="G130" s="289"/>
      <c r="H130" s="4"/>
    </row>
    <row r="131" spans="1:8" ht="12.75">
      <c r="A131" s="286"/>
      <c r="B131" s="287"/>
      <c r="C131" s="289"/>
      <c r="D131" s="290"/>
      <c r="E131" s="290"/>
      <c r="F131" s="291"/>
      <c r="G131" s="289"/>
      <c r="H131" s="4"/>
    </row>
    <row r="132" spans="1:8" ht="12.75">
      <c r="A132" s="286"/>
      <c r="B132" s="288"/>
      <c r="C132" s="289"/>
      <c r="D132" s="290"/>
      <c r="E132" s="290"/>
      <c r="F132" s="291"/>
      <c r="G132" s="289"/>
      <c r="H132" s="4"/>
    </row>
    <row r="133" spans="1:8" ht="12.75">
      <c r="A133" s="286"/>
      <c r="B133" s="287"/>
      <c r="C133" s="289"/>
      <c r="D133" s="290"/>
      <c r="E133" s="290"/>
      <c r="F133" s="291"/>
      <c r="G133" s="289"/>
      <c r="H133" s="4"/>
    </row>
    <row r="134" spans="1:8" ht="12.75">
      <c r="A134" s="286"/>
      <c r="B134" s="288"/>
      <c r="C134" s="289"/>
      <c r="D134" s="290"/>
      <c r="E134" s="290"/>
      <c r="F134" s="291"/>
      <c r="G134" s="289"/>
      <c r="H134" s="4"/>
    </row>
    <row r="135" spans="1:8" ht="12.75">
      <c r="A135" s="286"/>
      <c r="B135" s="287"/>
      <c r="C135" s="289"/>
      <c r="D135" s="290"/>
      <c r="E135" s="290"/>
      <c r="F135" s="291"/>
      <c r="G135" s="289"/>
      <c r="H135" s="4"/>
    </row>
    <row r="136" spans="1:8" ht="12.75">
      <c r="A136" s="286"/>
      <c r="B136" s="288"/>
      <c r="C136" s="289"/>
      <c r="D136" s="290"/>
      <c r="E136" s="290"/>
      <c r="F136" s="291"/>
      <c r="G136" s="289"/>
      <c r="H136" s="4"/>
    </row>
    <row r="137" spans="1:8" ht="12.75">
      <c r="A137" s="286"/>
      <c r="B137" s="287"/>
      <c r="C137" s="289"/>
      <c r="D137" s="290"/>
      <c r="E137" s="290"/>
      <c r="F137" s="291"/>
      <c r="G137" s="289"/>
      <c r="H137" s="4"/>
    </row>
    <row r="138" spans="1:8" ht="12.75">
      <c r="A138" s="286"/>
      <c r="B138" s="288"/>
      <c r="C138" s="289"/>
      <c r="D138" s="290"/>
      <c r="E138" s="290"/>
      <c r="F138" s="291"/>
      <c r="G138" s="289"/>
      <c r="H138" s="4"/>
    </row>
    <row r="139" spans="1:8" ht="12.75">
      <c r="A139" s="286"/>
      <c r="B139" s="287"/>
      <c r="C139" s="289"/>
      <c r="D139" s="290"/>
      <c r="E139" s="290"/>
      <c r="F139" s="291"/>
      <c r="G139" s="289"/>
      <c r="H139" s="4"/>
    </row>
    <row r="140" spans="1:8" ht="12.75">
      <c r="A140" s="286"/>
      <c r="B140" s="288"/>
      <c r="C140" s="289"/>
      <c r="D140" s="290"/>
      <c r="E140" s="290"/>
      <c r="F140" s="291"/>
      <c r="G140" s="289"/>
      <c r="H140" s="4"/>
    </row>
    <row r="141" spans="1:8" ht="12.75">
      <c r="A141" s="286"/>
      <c r="B141" s="287"/>
      <c r="C141" s="289"/>
      <c r="D141" s="290"/>
      <c r="E141" s="290"/>
      <c r="F141" s="291"/>
      <c r="G141" s="289"/>
      <c r="H141" s="4"/>
    </row>
    <row r="142" spans="1:8" ht="12.75">
      <c r="A142" s="286"/>
      <c r="B142" s="288"/>
      <c r="C142" s="289"/>
      <c r="D142" s="290"/>
      <c r="E142" s="290"/>
      <c r="F142" s="291"/>
      <c r="G142" s="289"/>
      <c r="H142" s="4"/>
    </row>
    <row r="143" spans="1:8" ht="12.75">
      <c r="A143" s="286"/>
      <c r="B143" s="287"/>
      <c r="C143" s="289"/>
      <c r="D143" s="290"/>
      <c r="E143" s="290"/>
      <c r="F143" s="291"/>
      <c r="G143" s="289"/>
      <c r="H143" s="4"/>
    </row>
    <row r="144" spans="1:8" ht="12.75">
      <c r="A144" s="286"/>
      <c r="B144" s="288"/>
      <c r="C144" s="289"/>
      <c r="D144" s="290"/>
      <c r="E144" s="290"/>
      <c r="F144" s="291"/>
      <c r="G144" s="289"/>
      <c r="H144" s="4"/>
    </row>
    <row r="145" spans="1:8" ht="12.75">
      <c r="A145" s="286"/>
      <c r="B145" s="287"/>
      <c r="C145" s="289"/>
      <c r="D145" s="290"/>
      <c r="E145" s="290"/>
      <c r="F145" s="291"/>
      <c r="G145" s="289"/>
      <c r="H145" s="4"/>
    </row>
    <row r="146" spans="1:8" ht="12.75">
      <c r="A146" s="286"/>
      <c r="B146" s="288"/>
      <c r="C146" s="289"/>
      <c r="D146" s="290"/>
      <c r="E146" s="290"/>
      <c r="F146" s="291"/>
      <c r="G146" s="289"/>
      <c r="H146" s="4"/>
    </row>
    <row r="147" spans="1:8" ht="12.75">
      <c r="A147" s="286"/>
      <c r="B147" s="287"/>
      <c r="C147" s="289"/>
      <c r="D147" s="290"/>
      <c r="E147" s="290"/>
      <c r="F147" s="291"/>
      <c r="G147" s="289"/>
      <c r="H147" s="4"/>
    </row>
    <row r="148" spans="1:8" ht="12.75">
      <c r="A148" s="286"/>
      <c r="B148" s="288"/>
      <c r="C148" s="289"/>
      <c r="D148" s="290"/>
      <c r="E148" s="290"/>
      <c r="F148" s="291"/>
      <c r="G148" s="289"/>
      <c r="H148" s="4"/>
    </row>
    <row r="149" spans="1:8" ht="12.75">
      <c r="A149" s="286"/>
      <c r="B149" s="287"/>
      <c r="C149" s="289"/>
      <c r="D149" s="290"/>
      <c r="E149" s="290"/>
      <c r="F149" s="291"/>
      <c r="G149" s="289"/>
      <c r="H149" s="4"/>
    </row>
    <row r="150" spans="1:8" ht="12.75">
      <c r="A150" s="286"/>
      <c r="B150" s="288"/>
      <c r="C150" s="289"/>
      <c r="D150" s="290"/>
      <c r="E150" s="290"/>
      <c r="F150" s="291"/>
      <c r="G150" s="289"/>
      <c r="H150" s="4"/>
    </row>
    <row r="151" spans="1:8" ht="12.75">
      <c r="A151" s="286"/>
      <c r="B151" s="287"/>
      <c r="C151" s="289"/>
      <c r="D151" s="290"/>
      <c r="E151" s="290"/>
      <c r="F151" s="291"/>
      <c r="G151" s="289"/>
      <c r="H151" s="4"/>
    </row>
    <row r="152" spans="1:8" ht="12.75">
      <c r="A152" s="286"/>
      <c r="B152" s="288"/>
      <c r="C152" s="289"/>
      <c r="D152" s="290"/>
      <c r="E152" s="290"/>
      <c r="F152" s="291"/>
      <c r="G152" s="289"/>
      <c r="H152" s="4"/>
    </row>
    <row r="153" spans="1:8" ht="12.75">
      <c r="A153" s="286"/>
      <c r="B153" s="287"/>
      <c r="C153" s="289"/>
      <c r="D153" s="290"/>
      <c r="E153" s="290"/>
      <c r="F153" s="291"/>
      <c r="G153" s="289"/>
      <c r="H153" s="4"/>
    </row>
    <row r="154" spans="1:8" ht="12.75">
      <c r="A154" s="286"/>
      <c r="B154" s="288"/>
      <c r="C154" s="289"/>
      <c r="D154" s="290"/>
      <c r="E154" s="290"/>
      <c r="F154" s="291"/>
      <c r="G154" s="289"/>
      <c r="H154" s="4"/>
    </row>
    <row r="155" spans="1:8" ht="12.75">
      <c r="A155" s="286"/>
      <c r="B155" s="287"/>
      <c r="C155" s="289"/>
      <c r="D155" s="290"/>
      <c r="E155" s="290"/>
      <c r="F155" s="291"/>
      <c r="G155" s="289"/>
      <c r="H155" s="4"/>
    </row>
    <row r="156" spans="1:8" ht="12.75">
      <c r="A156" s="286"/>
      <c r="B156" s="288"/>
      <c r="C156" s="289"/>
      <c r="D156" s="290"/>
      <c r="E156" s="290"/>
      <c r="F156" s="291"/>
      <c r="G156" s="289"/>
      <c r="H156" s="4"/>
    </row>
    <row r="157" spans="1:8" ht="12.75">
      <c r="A157" s="286"/>
      <c r="B157" s="287"/>
      <c r="C157" s="289"/>
      <c r="D157" s="290"/>
      <c r="E157" s="290"/>
      <c r="F157" s="291"/>
      <c r="G157" s="289"/>
      <c r="H157" s="4"/>
    </row>
    <row r="158" spans="1:8" ht="12.75">
      <c r="A158" s="286"/>
      <c r="B158" s="288"/>
      <c r="C158" s="289"/>
      <c r="D158" s="290"/>
      <c r="E158" s="290"/>
      <c r="F158" s="291"/>
      <c r="G158" s="289"/>
      <c r="H158" s="4"/>
    </row>
    <row r="159" spans="1:8" ht="12.75">
      <c r="A159" s="286"/>
      <c r="B159" s="287"/>
      <c r="C159" s="289"/>
      <c r="D159" s="290"/>
      <c r="E159" s="290"/>
      <c r="F159" s="291"/>
      <c r="G159" s="289"/>
      <c r="H159" s="4"/>
    </row>
    <row r="160" spans="1:8" ht="12.75">
      <c r="A160" s="286"/>
      <c r="B160" s="288"/>
      <c r="C160" s="289"/>
      <c r="D160" s="290"/>
      <c r="E160" s="290"/>
      <c r="F160" s="291"/>
      <c r="G160" s="289"/>
      <c r="H160" s="4"/>
    </row>
    <row r="161" spans="1:8" ht="12.75">
      <c r="A161" s="286"/>
      <c r="B161" s="287"/>
      <c r="C161" s="289"/>
      <c r="D161" s="290"/>
      <c r="E161" s="290"/>
      <c r="F161" s="291"/>
      <c r="G161" s="289"/>
      <c r="H161" s="4"/>
    </row>
    <row r="162" spans="1:8" ht="12.75">
      <c r="A162" s="286"/>
      <c r="B162" s="288"/>
      <c r="C162" s="289"/>
      <c r="D162" s="290"/>
      <c r="E162" s="290"/>
      <c r="F162" s="291"/>
      <c r="G162" s="289"/>
      <c r="H162" s="4"/>
    </row>
    <row r="163" spans="1:8" ht="12.75">
      <c r="A163" s="286"/>
      <c r="B163" s="287"/>
      <c r="C163" s="289"/>
      <c r="D163" s="290"/>
      <c r="E163" s="290"/>
      <c r="F163" s="291"/>
      <c r="G163" s="289"/>
      <c r="H163" s="4"/>
    </row>
    <row r="164" spans="1:8" ht="12.75">
      <c r="A164" s="286"/>
      <c r="B164" s="288"/>
      <c r="C164" s="289"/>
      <c r="D164" s="290"/>
      <c r="E164" s="290"/>
      <c r="F164" s="291"/>
      <c r="G164" s="289"/>
      <c r="H164" s="4"/>
    </row>
    <row r="165" spans="1:8" ht="12.75">
      <c r="A165" s="286"/>
      <c r="B165" s="287"/>
      <c r="C165" s="289"/>
      <c r="D165" s="290"/>
      <c r="E165" s="290"/>
      <c r="F165" s="291"/>
      <c r="G165" s="289"/>
      <c r="H165" s="4"/>
    </row>
    <row r="166" spans="1:8" ht="12.75">
      <c r="A166" s="286"/>
      <c r="B166" s="288"/>
      <c r="C166" s="289"/>
      <c r="D166" s="290"/>
      <c r="E166" s="290"/>
      <c r="F166" s="291"/>
      <c r="G166" s="289"/>
      <c r="H166" s="4"/>
    </row>
    <row r="167" spans="1:8" ht="12.75">
      <c r="A167" s="286"/>
      <c r="B167" s="287"/>
      <c r="C167" s="289"/>
      <c r="D167" s="290"/>
      <c r="E167" s="290"/>
      <c r="F167" s="291"/>
      <c r="G167" s="289"/>
      <c r="H167" s="4"/>
    </row>
    <row r="168" spans="1:8" ht="12.75">
      <c r="A168" s="286"/>
      <c r="B168" s="288"/>
      <c r="C168" s="289"/>
      <c r="D168" s="290"/>
      <c r="E168" s="290"/>
      <c r="F168" s="291"/>
      <c r="G168" s="289"/>
      <c r="H168" s="4"/>
    </row>
    <row r="169" spans="1:8" ht="12.75">
      <c r="A169" s="286"/>
      <c r="B169" s="287"/>
      <c r="C169" s="289"/>
      <c r="D169" s="290"/>
      <c r="E169" s="290"/>
      <c r="F169" s="291"/>
      <c r="G169" s="289"/>
      <c r="H169" s="4"/>
    </row>
    <row r="170" spans="1:8" ht="12.75">
      <c r="A170" s="286"/>
      <c r="B170" s="288"/>
      <c r="C170" s="289"/>
      <c r="D170" s="290"/>
      <c r="E170" s="290"/>
      <c r="F170" s="291"/>
      <c r="G170" s="289"/>
      <c r="H170" s="4"/>
    </row>
    <row r="171" spans="1:8" ht="12.75">
      <c r="A171" s="32"/>
      <c r="B171" s="33"/>
      <c r="C171" s="23"/>
      <c r="D171" s="24"/>
      <c r="E171" s="24"/>
      <c r="F171" s="34"/>
      <c r="G171" s="23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</sheetData>
  <sheetProtection/>
  <mergeCells count="584">
    <mergeCell ref="D169:D170"/>
    <mergeCell ref="A1:G1"/>
    <mergeCell ref="E167:E168"/>
    <mergeCell ref="F167:F168"/>
    <mergeCell ref="G167:G168"/>
    <mergeCell ref="E163:E164"/>
    <mergeCell ref="F163:F164"/>
    <mergeCell ref="G163:G164"/>
    <mergeCell ref="A165:A166"/>
    <mergeCell ref="E169:E170"/>
    <mergeCell ref="F169:F170"/>
    <mergeCell ref="G169:G170"/>
    <mergeCell ref="E165:E166"/>
    <mergeCell ref="F165:F166"/>
    <mergeCell ref="G165:G166"/>
    <mergeCell ref="A169:A170"/>
    <mergeCell ref="B169:B170"/>
    <mergeCell ref="C169:C170"/>
    <mergeCell ref="D165:D166"/>
    <mergeCell ref="A167:A168"/>
    <mergeCell ref="B167:B168"/>
    <mergeCell ref="C167:C168"/>
    <mergeCell ref="D167:D168"/>
    <mergeCell ref="B165:B166"/>
    <mergeCell ref="C165:C166"/>
    <mergeCell ref="A163:A164"/>
    <mergeCell ref="B163:B164"/>
    <mergeCell ref="C163:C164"/>
    <mergeCell ref="D163:D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C155:C156"/>
    <mergeCell ref="D155:D156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C147:C148"/>
    <mergeCell ref="D147:D148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C139:C140"/>
    <mergeCell ref="D139:D140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C131:C132"/>
    <mergeCell ref="D131:D132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3:E74"/>
    <mergeCell ref="F73:F74"/>
    <mergeCell ref="C73:C74"/>
    <mergeCell ref="D73:D74"/>
    <mergeCell ref="A75:A76"/>
    <mergeCell ref="B75:B76"/>
    <mergeCell ref="G73:G74"/>
    <mergeCell ref="A77:A78"/>
    <mergeCell ref="B77:B78"/>
    <mergeCell ref="C77:C78"/>
    <mergeCell ref="D77:D78"/>
    <mergeCell ref="E77:E78"/>
    <mergeCell ref="F77:F78"/>
    <mergeCell ref="G77:G78"/>
    <mergeCell ref="A73:A74"/>
    <mergeCell ref="B73:B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5:E66"/>
    <mergeCell ref="F65:F66"/>
    <mergeCell ref="C65:C66"/>
    <mergeCell ref="D65:D66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E63:E64"/>
    <mergeCell ref="F63:F64"/>
    <mergeCell ref="G63:G64"/>
    <mergeCell ref="A63:A64"/>
    <mergeCell ref="B63:B64"/>
    <mergeCell ref="C63:C64"/>
    <mergeCell ref="D63:D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C55:C56"/>
    <mergeCell ref="D55:D56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C39:C40"/>
    <mergeCell ref="D39:D40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G13:G14"/>
    <mergeCell ref="A15:A16"/>
    <mergeCell ref="B15:B16"/>
    <mergeCell ref="C15:C16"/>
    <mergeCell ref="D15:D16"/>
    <mergeCell ref="E15:E16"/>
    <mergeCell ref="F15:F16"/>
    <mergeCell ref="G15:G16"/>
    <mergeCell ref="B9:B10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G21:G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E75:E76"/>
    <mergeCell ref="F75:F76"/>
    <mergeCell ref="G75:G76"/>
    <mergeCell ref="C75:C76"/>
    <mergeCell ref="D75:D7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3"/>
  <sheetViews>
    <sheetView tabSelected="1" zoomScalePageLayoutView="0" workbookViewId="0" topLeftCell="A76">
      <selection activeCell="I91" sqref="I9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8" t="s">
        <v>54</v>
      </c>
      <c r="B1" s="298"/>
      <c r="C1" s="298"/>
      <c r="D1" s="298"/>
      <c r="E1" s="298"/>
      <c r="F1" s="298"/>
      <c r="G1" s="29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50" t="s">
        <v>58</v>
      </c>
      <c r="B2" s="250"/>
      <c r="C2" s="250"/>
      <c r="D2" s="256" t="str">
        <f>HYPERLINK('[1]реквизиты'!$A$2)</f>
        <v>Первенство России по самбо среди юношей 1997-1998 гг.р.</v>
      </c>
      <c r="E2" s="299"/>
      <c r="F2" s="299"/>
      <c r="G2" s="30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>
      <c r="B3" s="50"/>
      <c r="C3" s="50"/>
      <c r="D3" s="301" t="str">
        <f>HYPERLINK('[1]реквизиты'!$A$3)</f>
        <v>24-27 июня 2013 год   г.Отрадный</v>
      </c>
      <c r="E3" s="301"/>
      <c r="F3" s="301"/>
      <c r="G3" s="75" t="str">
        <f>HYPERLINK('пр.взв'!D4)</f>
        <v>В.к.   50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6" t="s">
        <v>22</v>
      </c>
      <c r="B4" s="285" t="s">
        <v>5</v>
      </c>
      <c r="C4" s="276" t="s">
        <v>2</v>
      </c>
      <c r="D4" s="276" t="s">
        <v>3</v>
      </c>
      <c r="E4" s="276" t="s">
        <v>4</v>
      </c>
      <c r="F4" s="276" t="s">
        <v>8</v>
      </c>
      <c r="G4" s="27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76"/>
      <c r="B5" s="276"/>
      <c r="C5" s="276"/>
      <c r="D5" s="276"/>
      <c r="E5" s="276"/>
      <c r="F5" s="276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3" t="s">
        <v>10</v>
      </c>
      <c r="B6" s="294">
        <v>1</v>
      </c>
      <c r="C6" s="296" t="str">
        <f>VLOOKUP(B6,'пр.взв'!B7:G334,2,FALSE)</f>
        <v>БОГАТЫРЕВ Ахмед Курейшевич</v>
      </c>
      <c r="D6" s="276" t="str">
        <f>VLOOKUP(B6,'пр.взв'!B7:G334,3,FALSE)</f>
        <v>18.10.98 КМС</v>
      </c>
      <c r="E6" s="297" t="str">
        <f>VLOOKUP(B6,'пр.взв'!B7:G334,4,FALSE)</f>
        <v>СКФО, республика Ингушетия, г. Назрань, Д</v>
      </c>
      <c r="F6" s="276">
        <f>VLOOKUP(B6,'пр.взв'!B7:G334,5,FALSE)</f>
        <v>0</v>
      </c>
      <c r="G6" s="296" t="str">
        <f>VLOOKUP(B6,'пр.взв'!B7:G334,6,FALSE)</f>
        <v>Чахкиев И.М.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93"/>
      <c r="B7" s="295"/>
      <c r="C7" s="296"/>
      <c r="D7" s="276"/>
      <c r="E7" s="297"/>
      <c r="F7" s="276"/>
      <c r="G7" s="296"/>
    </row>
    <row r="8" spans="1:7" ht="10.5" customHeight="1">
      <c r="A8" s="293" t="s">
        <v>11</v>
      </c>
      <c r="B8" s="294">
        <v>22</v>
      </c>
      <c r="C8" s="296" t="str">
        <f>VLOOKUP(B8,'пр.взв'!B9:G336,2,FALSE)</f>
        <v>ЯВРУМЯН Рудольф Александрович</v>
      </c>
      <c r="D8" s="276" t="str">
        <f>VLOOKUP(B8,'пр.взв'!B9:G336,3,FALSE)</f>
        <v>11.05.97 КМС</v>
      </c>
      <c r="E8" s="297" t="str">
        <f>VLOOKUP(B8,'пр.взв'!B9:G336,4,FALSE)</f>
        <v>ЮФО, Краснодарский край, г. Армавир, Д</v>
      </c>
      <c r="F8" s="276">
        <f>VLOOKUP(B8,'пр.взв'!B9:G336,5,FALSE)</f>
        <v>0</v>
      </c>
      <c r="G8" s="296" t="str">
        <f>VLOOKUP(B8,'пр.взв'!B9:G336,6,FALSE)</f>
        <v>Бородин В.Г., Елиазян С.К.</v>
      </c>
    </row>
    <row r="9" spans="1:7" ht="10.5" customHeight="1">
      <c r="A9" s="293"/>
      <c r="B9" s="295"/>
      <c r="C9" s="296"/>
      <c r="D9" s="276"/>
      <c r="E9" s="297"/>
      <c r="F9" s="276"/>
      <c r="G9" s="296"/>
    </row>
    <row r="10" spans="1:7" ht="10.5" customHeight="1">
      <c r="A10" s="293" t="s">
        <v>12</v>
      </c>
      <c r="B10" s="294">
        <v>32</v>
      </c>
      <c r="C10" s="296" t="str">
        <f>VLOOKUP(B10,'пр.взв'!B11:G338,2,FALSE)</f>
        <v>КУРБАНГАЛЕЕВ Альмир Дамирович</v>
      </c>
      <c r="D10" s="276" t="str">
        <f>VLOOKUP(B10,'пр.взв'!B11:G338,3,FALSE)</f>
        <v>06.08.97 кмс</v>
      </c>
      <c r="E10" s="297" t="str">
        <f>VLOOKUP(B10,'пр.взв'!B11:G338,4,FALSE)</f>
        <v>ПФО,Оренбургская,Соль-Елец МО</v>
      </c>
      <c r="F10" s="276">
        <f>VLOOKUP(B10,'пр.взв'!B11:G338,5,FALSE)</f>
        <v>0</v>
      </c>
      <c r="G10" s="296" t="str">
        <f>VLOOKUP(B10,'пр.взв'!B11:G338,6,FALSE)</f>
        <v>Кожевников НС</v>
      </c>
    </row>
    <row r="11" spans="1:7" ht="10.5" customHeight="1">
      <c r="A11" s="293"/>
      <c r="B11" s="295"/>
      <c r="C11" s="296"/>
      <c r="D11" s="276"/>
      <c r="E11" s="297"/>
      <c r="F11" s="276"/>
      <c r="G11" s="296"/>
    </row>
    <row r="12" spans="1:7" ht="10.5" customHeight="1">
      <c r="A12" s="293" t="s">
        <v>12</v>
      </c>
      <c r="B12" s="294">
        <v>30</v>
      </c>
      <c r="C12" s="296" t="str">
        <f>VLOOKUP(B12,'пр.взв'!B13:G340,2,FALSE)</f>
        <v>АБДУЛЛАЕВ Давид Расулович</v>
      </c>
      <c r="D12" s="276" t="str">
        <f>VLOOKUP(B12,'пр.взв'!B13:G340,3,FALSE)</f>
        <v>15.09.98 1р</v>
      </c>
      <c r="E12" s="297" t="str">
        <f>VLOOKUP(B12,'пр.взв'!B13:G340,4,FALSE)</f>
        <v>УрФО, ХМАО-Югра, МО</v>
      </c>
      <c r="F12" s="276">
        <f>VLOOKUP(B12,'пр.взв'!B13:G340,5,FALSE)</f>
        <v>0</v>
      </c>
      <c r="G12" s="296" t="str">
        <f>VLOOKUP(B12,'пр.взв'!B13:G340,6,FALSE)</f>
        <v>Дыбенко К.В., Шмелев А.В.</v>
      </c>
    </row>
    <row r="13" spans="1:7" ht="10.5" customHeight="1">
      <c r="A13" s="293"/>
      <c r="B13" s="295"/>
      <c r="C13" s="296"/>
      <c r="D13" s="276"/>
      <c r="E13" s="297"/>
      <c r="F13" s="276"/>
      <c r="G13" s="296"/>
    </row>
    <row r="14" spans="1:7" ht="10.5" customHeight="1">
      <c r="A14" s="293" t="s">
        <v>14</v>
      </c>
      <c r="B14" s="294">
        <v>23</v>
      </c>
      <c r="C14" s="296" t="str">
        <f>VLOOKUP(B14,'пр.взв'!B15:G342,2,FALSE)</f>
        <v>ШИШКОВ Николай Николаевич </v>
      </c>
      <c r="D14" s="276" t="str">
        <f>VLOOKUP(B14,'пр.взв'!B15:G342,3,FALSE)</f>
        <v>10.09.98 1р</v>
      </c>
      <c r="E14" s="297" t="str">
        <f>VLOOKUP(B14,'пр.взв'!B15:G342,4,FALSE)</f>
        <v>Москва</v>
      </c>
      <c r="F14" s="276">
        <f>VLOOKUP(B14,'пр.взв'!B15:G342,5,FALSE)</f>
        <v>0</v>
      </c>
      <c r="G14" s="296" t="str">
        <f>VLOOKUP(B14,'пр.взв'!B15:G342,6,FALSE)</f>
        <v>Алямкин ВГ Павлов ДА Казеев АЕ</v>
      </c>
    </row>
    <row r="15" spans="1:7" ht="10.5" customHeight="1">
      <c r="A15" s="293"/>
      <c r="B15" s="295"/>
      <c r="C15" s="296"/>
      <c r="D15" s="276"/>
      <c r="E15" s="297"/>
      <c r="F15" s="276"/>
      <c r="G15" s="296"/>
    </row>
    <row r="16" spans="1:7" ht="10.5" customHeight="1">
      <c r="A16" s="293" t="s">
        <v>15</v>
      </c>
      <c r="B16" s="294">
        <v>42</v>
      </c>
      <c r="C16" s="296" t="str">
        <f>VLOOKUP(B16,'пр.взв'!B17:G344,2,FALSE)</f>
        <v>ХАН Никита Алексеевич</v>
      </c>
      <c r="D16" s="276" t="str">
        <f>VLOOKUP(B16,'пр.взв'!B17:G344,3,FALSE)</f>
        <v>15.10.98 1р</v>
      </c>
      <c r="E16" s="297" t="str">
        <f>VLOOKUP(B16,'пр.взв'!B17:G344,4,FALSE)</f>
        <v>ЦФО,Тамбовская,Тамбов МО</v>
      </c>
      <c r="F16" s="276">
        <f>VLOOKUP(B16,'пр.взв'!B17:G344,5,FALSE)</f>
        <v>0</v>
      </c>
      <c r="G16" s="296" t="str">
        <f>VLOOKUP(B16,'пр.взв'!B17:G344,6,FALSE)</f>
        <v>Кувалдин СН Кувалдин АН</v>
      </c>
    </row>
    <row r="17" spans="1:7" ht="10.5" customHeight="1">
      <c r="A17" s="293"/>
      <c r="B17" s="295"/>
      <c r="C17" s="296"/>
      <c r="D17" s="276"/>
      <c r="E17" s="297"/>
      <c r="F17" s="276"/>
      <c r="G17" s="296"/>
    </row>
    <row r="18" spans="1:7" ht="10.5" customHeight="1">
      <c r="A18" s="293" t="s">
        <v>16</v>
      </c>
      <c r="B18" s="294">
        <v>47</v>
      </c>
      <c r="C18" s="296" t="str">
        <f>VLOOKUP(B18,'пр.взв'!B19:G346,2,FALSE)</f>
        <v>АЛЕКСЕЕВ Никита Витальевич</v>
      </c>
      <c r="D18" s="276" t="str">
        <f>VLOOKUP(B18,'пр.взв'!B19:G346,3,FALSE)</f>
        <v>07.03.98 1р</v>
      </c>
      <c r="E18" s="297" t="str">
        <f>VLOOKUP(B18,'пр.взв'!B19:G346,4,FALSE)</f>
        <v>ПФО,Башкортостан,Стерлитамак,МО</v>
      </c>
      <c r="F18" s="276">
        <f>VLOOKUP(B18,'пр.взв'!B19:G346,5,FALSE)</f>
        <v>0</v>
      </c>
      <c r="G18" s="296" t="str">
        <f>VLOOKUP(B18,'пр.взв'!B19:G346,6,FALSE)</f>
        <v>Алексеев ВГ</v>
      </c>
    </row>
    <row r="19" spans="1:7" ht="10.5" customHeight="1">
      <c r="A19" s="293"/>
      <c r="B19" s="295"/>
      <c r="C19" s="296"/>
      <c r="D19" s="276"/>
      <c r="E19" s="297"/>
      <c r="F19" s="276"/>
      <c r="G19" s="296"/>
    </row>
    <row r="20" spans="1:7" ht="10.5" customHeight="1">
      <c r="A20" s="293" t="s">
        <v>17</v>
      </c>
      <c r="B20" s="294">
        <v>11</v>
      </c>
      <c r="C20" s="296" t="str">
        <f>VLOOKUP(B20,'пр.взв'!B21:G348,2,FALSE)</f>
        <v>ВАСИЛЬЕВ Илья Викторович</v>
      </c>
      <c r="D20" s="276" t="str">
        <f>VLOOKUP(B20,'пр.взв'!B21:G348,3,FALSE)</f>
        <v>07.07.97 1р</v>
      </c>
      <c r="E20" s="297" t="str">
        <f>VLOOKUP(B20,'пр.взв'!B21:G348,4,FALSE)</f>
        <v>СФО,Алтайский,Бийск МО</v>
      </c>
      <c r="F20" s="276">
        <f>VLOOKUP(B20,'пр.взв'!B21:G348,5,FALSE)</f>
        <v>0</v>
      </c>
      <c r="G20" s="296" t="str">
        <f>VLOOKUP(B20,'пр.взв'!B21:G348,6,FALSE)</f>
        <v>Шалюта ПВ</v>
      </c>
    </row>
    <row r="21" spans="1:7" ht="10.5" customHeight="1">
      <c r="A21" s="293"/>
      <c r="B21" s="295"/>
      <c r="C21" s="296"/>
      <c r="D21" s="276"/>
      <c r="E21" s="297"/>
      <c r="F21" s="276"/>
      <c r="G21" s="296"/>
    </row>
    <row r="22" spans="1:7" ht="10.5" customHeight="1">
      <c r="A22" s="293" t="s">
        <v>286</v>
      </c>
      <c r="B22" s="294">
        <v>6</v>
      </c>
      <c r="C22" s="296" t="str">
        <f>'пр.взв'!C17</f>
        <v>ПОНОМАРЕНКО Артем Дмитриевич </v>
      </c>
      <c r="D22" s="276" t="str">
        <f>'пр.взв'!D17</f>
        <v>27.09.97 3р</v>
      </c>
      <c r="E22" s="297" t="str">
        <f>'пр.взв'!E17</f>
        <v>Москва</v>
      </c>
      <c r="F22" s="276">
        <f>'пр.взв'!F17</f>
        <v>0</v>
      </c>
      <c r="G22" s="296" t="str">
        <f>'пр.взв'!G17</f>
        <v>Пучков СА</v>
      </c>
    </row>
    <row r="23" spans="1:7" ht="10.5" customHeight="1">
      <c r="A23" s="293"/>
      <c r="B23" s="295"/>
      <c r="C23" s="296"/>
      <c r="D23" s="276"/>
      <c r="E23" s="297"/>
      <c r="F23" s="276"/>
      <c r="G23" s="296"/>
    </row>
    <row r="24" spans="1:7" ht="10.5" customHeight="1">
      <c r="A24" s="293" t="s">
        <v>286</v>
      </c>
      <c r="B24" s="294">
        <v>40</v>
      </c>
      <c r="C24" s="296" t="str">
        <f>VLOOKUP(B24,'пр.взв'!B25:G352,2,FALSE)</f>
        <v>ШАРОВ Тигран Олегович </v>
      </c>
      <c r="D24" s="276" t="str">
        <f>VLOOKUP(B24,'пр.взв'!B25:G352,3,FALSE)</f>
        <v>13.02.98 2р</v>
      </c>
      <c r="E24" s="297" t="str">
        <f>VLOOKUP(B24,'пр.взв'!B25:G352,4,FALSE)</f>
        <v>Москва</v>
      </c>
      <c r="F24" s="276">
        <f>VLOOKUP(B24,'пр.взв'!B25:G352,5,FALSE)</f>
        <v>0</v>
      </c>
      <c r="G24" s="296" t="str">
        <f>VLOOKUP(B24,'пр.взв'!B25:G352,6,FALSE)</f>
        <v>Дроков АН Тухфатуллин ИШ</v>
      </c>
    </row>
    <row r="25" spans="1:7" ht="10.5" customHeight="1">
      <c r="A25" s="293"/>
      <c r="B25" s="295"/>
      <c r="C25" s="296"/>
      <c r="D25" s="276"/>
      <c r="E25" s="297"/>
      <c r="F25" s="276"/>
      <c r="G25" s="296"/>
    </row>
    <row r="26" spans="1:7" ht="10.5" customHeight="1">
      <c r="A26" s="293" t="s">
        <v>20</v>
      </c>
      <c r="B26" s="294">
        <v>39</v>
      </c>
      <c r="C26" s="296" t="str">
        <f>VLOOKUP(B26,'пр.взв'!B27:G354,2,FALSE)</f>
        <v>МНАЦАКАНЯН Владимир Андреевич</v>
      </c>
      <c r="D26" s="276" t="str">
        <f>VLOOKUP(B26,'пр.взв'!B27:G354,3,FALSE)</f>
        <v>27.04.97 1р</v>
      </c>
      <c r="E26" s="297" t="str">
        <f>VLOOKUP(B26,'пр.взв'!B27:G354,4,FALSE)</f>
        <v>ЮФО, Краснодарский край, г. Курганинск, МО</v>
      </c>
      <c r="F26" s="276">
        <f>VLOOKUP(B26,'пр.взв'!B27:G354,5,FALSE)</f>
        <v>0</v>
      </c>
      <c r="G26" s="296" t="str">
        <f>VLOOKUP(B26,'пр.взв'!B27:G354,6,FALSE)</f>
        <v>Нефедов Д.Н.</v>
      </c>
    </row>
    <row r="27" spans="1:7" ht="10.5" customHeight="1">
      <c r="A27" s="293"/>
      <c r="B27" s="295"/>
      <c r="C27" s="296"/>
      <c r="D27" s="276"/>
      <c r="E27" s="297"/>
      <c r="F27" s="276"/>
      <c r="G27" s="296"/>
    </row>
    <row r="28" spans="1:7" ht="10.5" customHeight="1">
      <c r="A28" s="293" t="s">
        <v>21</v>
      </c>
      <c r="B28" s="294">
        <v>28</v>
      </c>
      <c r="C28" s="296" t="str">
        <f>VLOOKUP(B28,'пр.взв'!B29:G356,2,FALSE)</f>
        <v>СИМУНЯН Эдуард Эдуардович</v>
      </c>
      <c r="D28" s="276" t="str">
        <f>VLOOKUP(B28,'пр.взв'!B29:G356,3,FALSE)</f>
        <v>27.09.97 3юн</v>
      </c>
      <c r="E28" s="297" t="str">
        <f>VLOOKUP(B28,'пр.взв'!B29:G356,4,FALSE)</f>
        <v>ЮФО, Краснодарский край, г. Туапсе, Д</v>
      </c>
      <c r="F28" s="276">
        <f>VLOOKUP(B28,'пр.взв'!B29:G356,5,FALSE)</f>
        <v>0</v>
      </c>
      <c r="G28" s="296" t="str">
        <f>VLOOKUP(B28,'пр.взв'!B29:G356,6,FALSE)</f>
        <v>Гаспарян Г.К.</v>
      </c>
    </row>
    <row r="29" spans="1:7" ht="10.5" customHeight="1">
      <c r="A29" s="293"/>
      <c r="B29" s="295"/>
      <c r="C29" s="296"/>
      <c r="D29" s="276"/>
      <c r="E29" s="297"/>
      <c r="F29" s="276"/>
      <c r="G29" s="296"/>
    </row>
    <row r="30" spans="1:7" ht="10.5" customHeight="1">
      <c r="A30" s="293" t="s">
        <v>37</v>
      </c>
      <c r="B30" s="294">
        <v>25</v>
      </c>
      <c r="C30" s="296" t="str">
        <f>VLOOKUP(B30,'пр.взв'!B31:G358,2,FALSE)</f>
        <v>ПЛЕХАНОВ Савелий Дмитриевич</v>
      </c>
      <c r="D30" s="276" t="str">
        <f>VLOOKUP(B30,'пр.взв'!B31:G358,3,FALSE)</f>
        <v>17.11.98 3р.</v>
      </c>
      <c r="E30" s="297" t="str">
        <f>VLOOKUP(B30,'пр.взв'!B31:G358,4,FALSE)</f>
        <v>УрФО, Курганская обл., г. Курган, МО</v>
      </c>
      <c r="F30" s="276">
        <f>VLOOKUP(B30,'пр.взв'!B31:G358,5,FALSE)</f>
        <v>0</v>
      </c>
      <c r="G30" s="296" t="str">
        <f>VLOOKUP(B30,'пр.взв'!B31:G358,6,FALSE)</f>
        <v>Осипов В.Ю., Кудрявцев С.Ю.</v>
      </c>
    </row>
    <row r="31" spans="1:14" ht="10.5" customHeight="1">
      <c r="A31" s="293"/>
      <c r="B31" s="295"/>
      <c r="C31" s="296"/>
      <c r="D31" s="276"/>
      <c r="E31" s="297"/>
      <c r="F31" s="276"/>
      <c r="G31" s="296"/>
      <c r="H31" s="6"/>
      <c r="I31" s="6"/>
      <c r="J31" s="6"/>
      <c r="L31" s="6"/>
      <c r="M31" s="6"/>
      <c r="N31" s="6"/>
    </row>
    <row r="32" spans="1:14" ht="10.5" customHeight="1">
      <c r="A32" s="293" t="s">
        <v>38</v>
      </c>
      <c r="B32" s="294">
        <v>45</v>
      </c>
      <c r="C32" s="296" t="str">
        <f>VLOOKUP(B32,'пр.взв'!B33:G360,2,FALSE)</f>
        <v>МЕДВЕДЕВ Кирилл Станиславович</v>
      </c>
      <c r="D32" s="276" t="str">
        <f>VLOOKUP(B32,'пр.взв'!B33:G360,3,FALSE)</f>
        <v>16.12.98 1юн</v>
      </c>
      <c r="E32" s="297" t="str">
        <f>VLOOKUP(B32,'пр.взв'!B33:G360,4,FALSE)</f>
        <v>ПФО, Самарская обл., г. Сызрань</v>
      </c>
      <c r="F32" s="276">
        <f>VLOOKUP(B32,'пр.взв'!B33:G360,5,FALSE)</f>
        <v>0</v>
      </c>
      <c r="G32" s="296" t="str">
        <f>VLOOKUP(B32,'пр.взв'!B33:G360,6,FALSE)</f>
        <v>Арычков А.А., Брагин Д.В.</v>
      </c>
      <c r="H32" s="6"/>
      <c r="I32" s="6"/>
      <c r="J32" s="6"/>
      <c r="L32" s="6"/>
      <c r="M32" s="6"/>
      <c r="N32" s="6"/>
    </row>
    <row r="33" spans="1:14" ht="10.5" customHeight="1">
      <c r="A33" s="293"/>
      <c r="B33" s="295"/>
      <c r="C33" s="296"/>
      <c r="D33" s="276"/>
      <c r="E33" s="297"/>
      <c r="F33" s="276"/>
      <c r="G33" s="296"/>
      <c r="H33" s="6"/>
      <c r="I33" s="6"/>
      <c r="J33" s="6"/>
      <c r="L33" s="6"/>
      <c r="M33" s="6"/>
      <c r="N33" s="6"/>
    </row>
    <row r="34" spans="1:7" ht="10.5" customHeight="1">
      <c r="A34" s="293" t="s">
        <v>288</v>
      </c>
      <c r="B34" s="294">
        <v>35</v>
      </c>
      <c r="C34" s="296" t="str">
        <f>VLOOKUP(B34,'пр.взв'!B35:G362,2,FALSE)</f>
        <v>ШЕРИЕВ Муртаз Ауесович</v>
      </c>
      <c r="D34" s="276" t="str">
        <f>VLOOKUP(B34,'пр.взв'!B35:G362,3,FALSE)</f>
        <v>06.06.98 1р</v>
      </c>
      <c r="E34" s="297" t="str">
        <f>VLOOKUP(B34,'пр.взв'!B35:G362,4,FALSE)</f>
        <v>СКФО,КБР,Д</v>
      </c>
      <c r="F34" s="276">
        <f>VLOOKUP(B34,'пр.взв'!B35:G362,5,FALSE)</f>
        <v>0</v>
      </c>
      <c r="G34" s="296" t="str">
        <f>VLOOKUP(B34,'пр.взв'!B35:G362,6,FALSE)</f>
        <v>Гаунов а</v>
      </c>
    </row>
    <row r="35" spans="1:7" ht="10.5" customHeight="1">
      <c r="A35" s="293"/>
      <c r="B35" s="295"/>
      <c r="C35" s="296"/>
      <c r="D35" s="276"/>
      <c r="E35" s="297"/>
      <c r="F35" s="276"/>
      <c r="G35" s="296"/>
    </row>
    <row r="36" spans="1:7" ht="10.5" customHeight="1">
      <c r="A36" s="293" t="s">
        <v>288</v>
      </c>
      <c r="B36" s="294">
        <v>13</v>
      </c>
      <c r="C36" s="296" t="str">
        <f>'пр.взв'!C31</f>
        <v>КОРОСТЕЛЕВ Роман Александрович</v>
      </c>
      <c r="D36" s="276" t="str">
        <f>'пр.взв'!D31</f>
        <v>14.05.97 1р</v>
      </c>
      <c r="E36" s="297" t="str">
        <f>'пр.взв'!E31</f>
        <v>ЦФО,Тамбовская,Староюрьево МО</v>
      </c>
      <c r="F36" s="276">
        <f>'пр.взв'!F31</f>
        <v>0</v>
      </c>
      <c r="G36" s="296" t="str">
        <f>'пр.взв'!G31</f>
        <v>Ркаян АВ</v>
      </c>
    </row>
    <row r="37" spans="1:7" ht="10.5" customHeight="1">
      <c r="A37" s="293"/>
      <c r="B37" s="295"/>
      <c r="C37" s="296"/>
      <c r="D37" s="276"/>
      <c r="E37" s="297"/>
      <c r="F37" s="276"/>
      <c r="G37" s="296"/>
    </row>
    <row r="38" spans="1:7" ht="10.5" customHeight="1">
      <c r="A38" s="293" t="s">
        <v>41</v>
      </c>
      <c r="B38" s="294">
        <v>46</v>
      </c>
      <c r="C38" s="296" t="str">
        <f>VLOOKUP(B38,'пр.взв'!B39:G366,2,FALSE)</f>
        <v>МАШАРОВ Сергей Владимирович</v>
      </c>
      <c r="D38" s="276" t="str">
        <f>VLOOKUP(B38,'пр.взв'!B39:G366,3,FALSE)</f>
        <v>05.03.97 1р</v>
      </c>
      <c r="E38" s="297" t="str">
        <f>VLOOKUP(B38,'пр.взв'!B39:G366,4,FALSE)</f>
        <v>СФО,Новосибирская,Куйбышев</v>
      </c>
      <c r="F38" s="276">
        <f>VLOOKUP(B38,'пр.взв'!B39:G366,5,FALSE)</f>
        <v>0</v>
      </c>
      <c r="G38" s="296" t="str">
        <f>VLOOKUP(B38,'пр.взв'!B39:G366,6,FALSE)</f>
        <v>Гасишвили ЯТ</v>
      </c>
    </row>
    <row r="39" spans="1:7" ht="10.5" customHeight="1">
      <c r="A39" s="293" t="e">
        <f>HYPERLINK('[1]реквизиты'!$A$20)</f>
        <v>#REF!</v>
      </c>
      <c r="B39" s="295"/>
      <c r="C39" s="296"/>
      <c r="D39" s="276"/>
      <c r="E39" s="297"/>
      <c r="F39" s="276"/>
      <c r="G39" s="296"/>
    </row>
    <row r="40" spans="1:7" ht="10.5" customHeight="1">
      <c r="A40" s="293" t="s">
        <v>42</v>
      </c>
      <c r="B40" s="294">
        <v>3</v>
      </c>
      <c r="C40" s="296" t="str">
        <f>'пр.взв'!C11</f>
        <v>МАРКЕЛОВ Владислав Робертович</v>
      </c>
      <c r="D40" s="276" t="str">
        <f>'пр.взв'!D11</f>
        <v>03.12.97 2р</v>
      </c>
      <c r="E40" s="297" t="str">
        <f>'пр.взв'!E11</f>
        <v>ЮФО, Краснодарский край, г. Калинин, МО</v>
      </c>
      <c r="F40" s="276">
        <f>'пр.взв'!F11</f>
        <v>0</v>
      </c>
      <c r="G40" s="296" t="str">
        <f>'пр.взв'!G11</f>
        <v>Садыков </v>
      </c>
    </row>
    <row r="41" spans="1:7" ht="10.5" customHeight="1">
      <c r="A41" s="293"/>
      <c r="B41" s="295"/>
      <c r="C41" s="296"/>
      <c r="D41" s="276"/>
      <c r="E41" s="297"/>
      <c r="F41" s="276"/>
      <c r="G41" s="296"/>
    </row>
    <row r="42" spans="1:7" ht="10.5" customHeight="1">
      <c r="A42" s="293" t="s">
        <v>43</v>
      </c>
      <c r="B42" s="294">
        <v>14</v>
      </c>
      <c r="C42" s="296" t="str">
        <f>'пр.взв'!C33</f>
        <v>АСКЕРОВ Иманмурза Исабекович</v>
      </c>
      <c r="D42" s="276" t="str">
        <f>'пр.взв'!D33</f>
        <v>12.11.97 1р</v>
      </c>
      <c r="E42" s="297" t="str">
        <f>'пр.взв'!E33</f>
        <v>УрФО, ХМАО-Югра, МО</v>
      </c>
      <c r="F42" s="276">
        <f>'пр.взв'!F33</f>
        <v>0</v>
      </c>
      <c r="G42" s="296" t="str">
        <f>'пр.взв'!G33</f>
        <v>Соколов Т.В.</v>
      </c>
    </row>
    <row r="43" spans="1:7" ht="10.5" customHeight="1">
      <c r="A43" s="293"/>
      <c r="B43" s="295"/>
      <c r="C43" s="296"/>
      <c r="D43" s="276"/>
      <c r="E43" s="297"/>
      <c r="F43" s="276"/>
      <c r="G43" s="296"/>
    </row>
    <row r="44" spans="1:7" ht="10.5" customHeight="1">
      <c r="A44" s="293" t="s">
        <v>44</v>
      </c>
      <c r="B44" s="294">
        <v>36</v>
      </c>
      <c r="C44" s="296" t="str">
        <f>VLOOKUP(B44,'пр.взв'!B45:G372,2,FALSE)</f>
        <v>ЛУПОВ Виктор Вадимович</v>
      </c>
      <c r="D44" s="276" t="str">
        <f>VLOOKUP(B44,'пр.взв'!B45:G372,3,FALSE)</f>
        <v>02.04.97 1р</v>
      </c>
      <c r="E44" s="297" t="str">
        <f>VLOOKUP(B44,'пр.взв'!B45:G372,4,FALSE)</f>
        <v>ЦФО, Рязанская обл., г. Рязань, Проф</v>
      </c>
      <c r="F44" s="276">
        <f>VLOOKUP(B44,'пр.взв'!B45:G372,5,FALSE)</f>
        <v>0</v>
      </c>
      <c r="G44" s="296" t="str">
        <f>VLOOKUP(B44,'пр.взв'!B45:G372,6,FALSE)</f>
        <v>Яковенко Д.В., Брагин И.Е.</v>
      </c>
    </row>
    <row r="45" spans="1:7" ht="10.5" customHeight="1">
      <c r="A45" s="293"/>
      <c r="B45" s="295"/>
      <c r="C45" s="296"/>
      <c r="D45" s="276"/>
      <c r="E45" s="297"/>
      <c r="F45" s="276"/>
      <c r="G45" s="296"/>
    </row>
    <row r="46" spans="1:7" ht="10.5" customHeight="1">
      <c r="A46" s="293" t="s">
        <v>287</v>
      </c>
      <c r="B46" s="294">
        <v>10</v>
      </c>
      <c r="C46" s="296" t="str">
        <f>'пр.взв'!C25</f>
        <v>АНДРЕЕВ Александр Сергеевич</v>
      </c>
      <c r="D46" s="276" t="str">
        <f>'пр.взв'!D25</f>
        <v>06.11.98 кмс</v>
      </c>
      <c r="E46" s="297" t="str">
        <f>'пр.взв'!E25</f>
        <v>ДФО,Хабаровский,Комсомольск МО</v>
      </c>
      <c r="F46" s="276">
        <f>'пр.взв'!F25</f>
        <v>0</v>
      </c>
      <c r="G46" s="296" t="str">
        <f>'пр.взв'!G25</f>
        <v>Сухомлинов ИА</v>
      </c>
    </row>
    <row r="47" spans="1:7" ht="10.5" customHeight="1">
      <c r="A47" s="293"/>
      <c r="B47" s="295"/>
      <c r="C47" s="296"/>
      <c r="D47" s="276"/>
      <c r="E47" s="297"/>
      <c r="F47" s="276"/>
      <c r="G47" s="296"/>
    </row>
    <row r="48" spans="1:7" ht="10.5" customHeight="1">
      <c r="A48" s="293" t="s">
        <v>287</v>
      </c>
      <c r="B48" s="294">
        <v>20</v>
      </c>
      <c r="C48" s="296" t="str">
        <f>'пр.взв'!C45</f>
        <v>СЕДИНКИН Данил Алексеевич</v>
      </c>
      <c r="D48" s="276" t="str">
        <f>'пр.взв'!D45</f>
        <v>24.11.98 3р</v>
      </c>
      <c r="E48" s="297" t="str">
        <f>'пр.взв'!E45</f>
        <v>УрФО, Курганская обл., г. Курган, МО</v>
      </c>
      <c r="F48" s="276">
        <f>'пр.взв'!F45</f>
        <v>0</v>
      </c>
      <c r="G48" s="296" t="str">
        <f>'пр.взв'!G45</f>
        <v>Осипов В.Ю., Кудрявцев С.Ю.</v>
      </c>
    </row>
    <row r="49" spans="1:7" ht="10.5" customHeight="1">
      <c r="A49" s="293"/>
      <c r="B49" s="295"/>
      <c r="C49" s="296"/>
      <c r="D49" s="276"/>
      <c r="E49" s="297"/>
      <c r="F49" s="276"/>
      <c r="G49" s="296"/>
    </row>
    <row r="50" spans="1:7" ht="10.5" customHeight="1">
      <c r="A50" s="293" t="s">
        <v>290</v>
      </c>
      <c r="B50" s="294">
        <v>17</v>
      </c>
      <c r="C50" s="296" t="str">
        <f>'пр.взв'!C39</f>
        <v>ЩЕЧЕЛОВ Анатолий Тимофеевич</v>
      </c>
      <c r="D50" s="276" t="str">
        <f>'пр.взв'!D39</f>
        <v>05.06.98 1р</v>
      </c>
      <c r="E50" s="297" t="str">
        <f>'пр.взв'!E39</f>
        <v>Санкт-Петербург, МО</v>
      </c>
      <c r="F50" s="276">
        <f>'пр.взв'!F39</f>
        <v>0</v>
      </c>
      <c r="G50" s="296" t="str">
        <f>'пр.взв'!G39</f>
        <v>Бельтюков А.А.</v>
      </c>
    </row>
    <row r="51" spans="1:7" ht="10.5" customHeight="1">
      <c r="A51" s="293"/>
      <c r="B51" s="295"/>
      <c r="C51" s="296"/>
      <c r="D51" s="276"/>
      <c r="E51" s="297"/>
      <c r="F51" s="276"/>
      <c r="G51" s="296"/>
    </row>
    <row r="52" spans="1:7" ht="10.5" customHeight="1">
      <c r="A52" s="293" t="s">
        <v>290</v>
      </c>
      <c r="B52" s="294">
        <v>18</v>
      </c>
      <c r="C52" s="296" t="str">
        <f>'пр.взв'!C41</f>
        <v>БУХТИН Владислав Кириллович</v>
      </c>
      <c r="D52" s="276" t="str">
        <f>'пр.взв'!D41</f>
        <v>18.02.98 1р</v>
      </c>
      <c r="E52" s="297" t="str">
        <f>'пр.взв'!E41</f>
        <v>ПФО,Саратовская, Балашов ПР</v>
      </c>
      <c r="F52" s="276">
        <f>'пр.взв'!F41</f>
        <v>0</v>
      </c>
      <c r="G52" s="296" t="str">
        <f>'пр.взв'!G41</f>
        <v>Разваляев СВ</v>
      </c>
    </row>
    <row r="53" spans="1:7" ht="10.5" customHeight="1">
      <c r="A53" s="293"/>
      <c r="B53" s="295"/>
      <c r="C53" s="296"/>
      <c r="D53" s="276"/>
      <c r="E53" s="297"/>
      <c r="F53" s="276"/>
      <c r="G53" s="296"/>
    </row>
    <row r="54" spans="1:7" ht="10.5" customHeight="1">
      <c r="A54" s="293" t="s">
        <v>289</v>
      </c>
      <c r="B54" s="294">
        <v>16</v>
      </c>
      <c r="C54" s="296" t="str">
        <f>'пр.взв'!C37</f>
        <v>КУРБАНГАЛЕЕВ Амир Дамирович</v>
      </c>
      <c r="D54" s="276" t="str">
        <f>'пр.взв'!D37</f>
        <v>06.08.97 кмс</v>
      </c>
      <c r="E54" s="297" t="str">
        <f>'пр.взв'!E37</f>
        <v>ПФО,Оренбургская,Соль-Елец МО</v>
      </c>
      <c r="F54" s="276">
        <f>'пр.взв'!F37</f>
        <v>0</v>
      </c>
      <c r="G54" s="296" t="str">
        <f>'пр.взв'!G37</f>
        <v>Кожевников НС</v>
      </c>
    </row>
    <row r="55" spans="1:7" ht="10.5" customHeight="1">
      <c r="A55" s="293"/>
      <c r="B55" s="295"/>
      <c r="C55" s="296"/>
      <c r="D55" s="276"/>
      <c r="E55" s="297"/>
      <c r="F55" s="276"/>
      <c r="G55" s="296"/>
    </row>
    <row r="56" spans="1:7" ht="10.5" customHeight="1">
      <c r="A56" s="293" t="s">
        <v>289</v>
      </c>
      <c r="B56" s="294">
        <v>37</v>
      </c>
      <c r="C56" s="296" t="str">
        <f>VLOOKUP(B56,'пр.взв'!B57:G384,2,FALSE)</f>
        <v>ГОРКОВЕЦ Артем Глебович</v>
      </c>
      <c r="D56" s="276" t="str">
        <f>VLOOKUP(B56,'пр.взв'!B57:G384,3,FALSE)</f>
        <v>09.10.97 КМС</v>
      </c>
      <c r="E56" s="297" t="str">
        <f>VLOOKUP(B56,'пр.взв'!B57:G384,4,FALSE)</f>
        <v>ПФО, Пермь, МО</v>
      </c>
      <c r="F56" s="276">
        <f>VLOOKUP(B56,'пр.взв'!B57:G384,5,FALSE)</f>
        <v>0</v>
      </c>
      <c r="G56" s="296" t="str">
        <f>VLOOKUP(B56,'пр.взв'!B57:G384,6,FALSE)</f>
        <v>Газеев А.Г.</v>
      </c>
    </row>
    <row r="57" spans="1:7" ht="10.5" customHeight="1">
      <c r="A57" s="293"/>
      <c r="B57" s="295"/>
      <c r="C57" s="296"/>
      <c r="D57" s="276"/>
      <c r="E57" s="297"/>
      <c r="F57" s="276"/>
      <c r="G57" s="296"/>
    </row>
    <row r="58" spans="1:16" ht="10.5" customHeight="1">
      <c r="A58" s="293" t="s">
        <v>51</v>
      </c>
      <c r="B58" s="294">
        <v>41</v>
      </c>
      <c r="C58" s="296" t="str">
        <f>VLOOKUP(B58,'пр.взв'!B59:G386,2,FALSE)</f>
        <v>КИСИЛЕВ Михаил Владимирович </v>
      </c>
      <c r="D58" s="276" t="str">
        <f>VLOOKUP(B58,'пр.взв'!B59:G386,3,FALSE)</f>
        <v>30.06.97 1р</v>
      </c>
      <c r="E58" s="297" t="str">
        <f>VLOOKUP(B58,'пр.взв'!B59:G386,4,FALSE)</f>
        <v>УРФО ,Свердловская обл Екатеринбург</v>
      </c>
      <c r="F58" s="276">
        <f>VLOOKUP(B58,'пр.взв'!B59:G386,5,FALSE)</f>
        <v>0</v>
      </c>
      <c r="G58" s="296" t="str">
        <f>VLOOKUP(B58,'пр.взв'!B59:G386,6,FALSE)</f>
        <v>Рыбин РВ</v>
      </c>
      <c r="J58" s="36"/>
      <c r="K58" s="40"/>
      <c r="L58" s="40"/>
      <c r="M58" s="41"/>
      <c r="N58" s="43"/>
      <c r="P58" s="45"/>
    </row>
    <row r="59" spans="1:16" ht="10.5" customHeight="1">
      <c r="A59" s="293"/>
      <c r="B59" s="295"/>
      <c r="C59" s="296"/>
      <c r="D59" s="276"/>
      <c r="E59" s="297"/>
      <c r="F59" s="276"/>
      <c r="G59" s="296"/>
      <c r="J59" s="47"/>
      <c r="K59" s="40"/>
      <c r="L59" s="55"/>
      <c r="M59" s="62"/>
      <c r="N59" s="43"/>
      <c r="O59" s="4"/>
      <c r="P59" s="45"/>
    </row>
    <row r="60" spans="1:7" ht="10.5" customHeight="1">
      <c r="A60" s="293" t="s">
        <v>285</v>
      </c>
      <c r="B60" s="294">
        <v>29</v>
      </c>
      <c r="C60" s="296" t="str">
        <f>VLOOKUP(B60,'пр.взв'!B61:G388,2,FALSE)</f>
        <v>НЕМЕШ Вадим Васильевич </v>
      </c>
      <c r="D60" s="276" t="str">
        <f>VLOOKUP(B60,'пр.взв'!B61:G388,3,FALSE)</f>
        <v>21.03.97 2р</v>
      </c>
      <c r="E60" s="297" t="str">
        <f>VLOOKUP(B60,'пр.взв'!B61:G388,4,FALSE)</f>
        <v>ЮФО,Ростов-на-Дону</v>
      </c>
      <c r="F60" s="276">
        <f>VLOOKUP(B60,'пр.взв'!B61:G388,5,FALSE)</f>
        <v>0</v>
      </c>
      <c r="G60" s="296" t="str">
        <f>VLOOKUP(B60,'пр.взв'!B61:G388,6,FALSE)</f>
        <v>Пантелеев ЕА Коржуков ВН</v>
      </c>
    </row>
    <row r="61" spans="1:7" ht="10.5" customHeight="1">
      <c r="A61" s="293"/>
      <c r="B61" s="295"/>
      <c r="C61" s="296"/>
      <c r="D61" s="276"/>
      <c r="E61" s="297"/>
      <c r="F61" s="276"/>
      <c r="G61" s="296"/>
    </row>
    <row r="62" spans="1:7" ht="10.5" customHeight="1">
      <c r="A62" s="293" t="s">
        <v>285</v>
      </c>
      <c r="B62" s="294">
        <v>33</v>
      </c>
      <c r="C62" s="296" t="str">
        <f>VLOOKUP(B62,'пр.взв'!B63:G390,2,FALSE)</f>
        <v>ДЬЯЧЕНКО Роман Валерьевич</v>
      </c>
      <c r="D62" s="276" t="str">
        <f>VLOOKUP(B62,'пр.взв'!B63:G390,3,FALSE)</f>
        <v>24.08.98 1р</v>
      </c>
      <c r="E62" s="297" t="str">
        <f>VLOOKUP(B62,'пр.взв'!B63:G390,4,FALSE)</f>
        <v>ЦФО, Московская обл., г. Электросталь, ЮР</v>
      </c>
      <c r="F62" s="276">
        <f>VLOOKUP(B62,'пр.взв'!B63:G390,5,FALSE)</f>
        <v>0</v>
      </c>
      <c r="G62" s="296" t="str">
        <f>VLOOKUP(B62,'пр.взв'!B63:G390,6,FALSE)</f>
        <v>Поликарпов А.А., Липаткин М.Б.</v>
      </c>
    </row>
    <row r="63" spans="1:7" ht="10.5" customHeight="1">
      <c r="A63" s="293"/>
      <c r="B63" s="295"/>
      <c r="C63" s="296"/>
      <c r="D63" s="276"/>
      <c r="E63" s="297"/>
      <c r="F63" s="276"/>
      <c r="G63" s="296"/>
    </row>
    <row r="64" spans="1:7" ht="10.5" customHeight="1">
      <c r="A64" s="293" t="s">
        <v>285</v>
      </c>
      <c r="B64" s="294">
        <v>2</v>
      </c>
      <c r="C64" s="296" t="str">
        <f>'пр.взв'!C9</f>
        <v>ВАРЕНЦОВ Антон Сергеевич</v>
      </c>
      <c r="D64" s="276" t="str">
        <f>'пр.взв'!D9</f>
        <v>14.05.97 1р</v>
      </c>
      <c r="E64" s="297" t="str">
        <f>'пр.взв'!E9</f>
        <v>ЦФО, Кострома, Д</v>
      </c>
      <c r="F64" s="276">
        <f>'пр.взв'!F9</f>
        <v>0</v>
      </c>
      <c r="G64" s="296" t="str">
        <f>'пр.взв'!G9</f>
        <v>Степанов А.А.</v>
      </c>
    </row>
    <row r="65" spans="1:7" ht="13.5" customHeight="1">
      <c r="A65" s="293"/>
      <c r="B65" s="295"/>
      <c r="C65" s="296"/>
      <c r="D65" s="276"/>
      <c r="E65" s="297"/>
      <c r="F65" s="276"/>
      <c r="G65" s="296"/>
    </row>
    <row r="66" spans="1:13" ht="12.75">
      <c r="A66" s="293" t="s">
        <v>76</v>
      </c>
      <c r="B66" s="294">
        <v>5</v>
      </c>
      <c r="C66" s="296" t="str">
        <f>'пр.взв'!C15</f>
        <v>АЙДЕМИРОВ Минатула Уллубиевич</v>
      </c>
      <c r="D66" s="276" t="str">
        <f>'пр.взв'!D15</f>
        <v>13.05.98 1р</v>
      </c>
      <c r="E66" s="297" t="str">
        <f>'пр.взв'!E15</f>
        <v>ЦФО,Тамбовская,Тамбов ЛОК</v>
      </c>
      <c r="F66" s="276">
        <f>'пр.взв'!F15</f>
        <v>0</v>
      </c>
      <c r="G66" s="296" t="str">
        <f>'пр.взв'!G15</f>
        <v>Кувалдин СН Кувалдин АН</v>
      </c>
      <c r="H66" s="4"/>
      <c r="I66" s="4"/>
      <c r="J66" s="4"/>
      <c r="K66" s="4"/>
      <c r="L66" s="4"/>
      <c r="M66" s="4"/>
    </row>
    <row r="67" spans="1:13" ht="15" customHeight="1">
      <c r="A67" s="293"/>
      <c r="B67" s="295"/>
      <c r="C67" s="296"/>
      <c r="D67" s="276"/>
      <c r="E67" s="297"/>
      <c r="F67" s="276"/>
      <c r="G67" s="296"/>
      <c r="H67" s="4"/>
      <c r="I67" s="4"/>
      <c r="J67" s="4"/>
      <c r="K67" s="4"/>
      <c r="L67" s="4"/>
      <c r="M67" s="4"/>
    </row>
    <row r="68" spans="1:10" ht="12.75">
      <c r="A68" s="293" t="s">
        <v>77</v>
      </c>
      <c r="B68" s="294">
        <v>7</v>
      </c>
      <c r="C68" s="296" t="str">
        <f>'пр.взв'!C19</f>
        <v>ПОПОВ Кирилл Андреевич</v>
      </c>
      <c r="D68" s="276" t="str">
        <f>'пр.взв'!D19</f>
        <v>12.05.98 1р</v>
      </c>
      <c r="E68" s="297" t="str">
        <f>'пр.взв'!E19</f>
        <v>ЦФО,Калужская,Обнинск МО</v>
      </c>
      <c r="F68" s="276">
        <f>'пр.взв'!F19</f>
        <v>0</v>
      </c>
      <c r="G68" s="296" t="str">
        <f>'пр.взв'!G19</f>
        <v>Волков СВ Малинкин АФ</v>
      </c>
      <c r="H68" s="4"/>
      <c r="I68" s="4"/>
      <c r="J68" s="4"/>
    </row>
    <row r="69" spans="1:10" ht="16.5" customHeight="1">
      <c r="A69" s="293"/>
      <c r="B69" s="295"/>
      <c r="C69" s="296"/>
      <c r="D69" s="276"/>
      <c r="E69" s="297"/>
      <c r="F69" s="276"/>
      <c r="G69" s="296"/>
      <c r="H69" s="4"/>
      <c r="I69" s="4"/>
      <c r="J69" s="4"/>
    </row>
    <row r="70" spans="1:10" ht="12.75">
      <c r="A70" s="293" t="s">
        <v>78</v>
      </c>
      <c r="B70" s="294">
        <v>44</v>
      </c>
      <c r="C70" s="296" t="str">
        <f>VLOOKUP(B70,'пр.взв'!B71:G398,2,FALSE)</f>
        <v>КУИЗ Бислан Кимович</v>
      </c>
      <c r="D70" s="276" t="str">
        <f>VLOOKUP(B70,'пр.взв'!B71:G398,3,FALSE)</f>
        <v>03.11.97 1р</v>
      </c>
      <c r="E70" s="297" t="str">
        <f>VLOOKUP(B70,'пр.взв'!B71:G398,4,FALSE)</f>
        <v>ЮФО,Адыгея</v>
      </c>
      <c r="F70" s="276">
        <f>VLOOKUP(B70,'пр.взв'!B71:G398,5,FALSE)</f>
        <v>0</v>
      </c>
      <c r="G70" s="296" t="str">
        <f>VLOOKUP(B70,'пр.взв'!B71:G398,6,FALSE)</f>
        <v>Хапай Ас.</v>
      </c>
      <c r="H70" s="4"/>
      <c r="I70" s="4"/>
      <c r="J70" s="4"/>
    </row>
    <row r="71" spans="1:10" ht="12.75">
      <c r="A71" s="293"/>
      <c r="B71" s="295"/>
      <c r="C71" s="296"/>
      <c r="D71" s="276"/>
      <c r="E71" s="297"/>
      <c r="F71" s="276"/>
      <c r="G71" s="296"/>
      <c r="H71" s="4"/>
      <c r="I71" s="4"/>
      <c r="J71" s="4"/>
    </row>
    <row r="72" spans="1:10" ht="12.75">
      <c r="A72" s="293" t="s">
        <v>79</v>
      </c>
      <c r="B72" s="294">
        <v>34</v>
      </c>
      <c r="C72" s="296" t="str">
        <f>VLOOKUP(B72,'пр.взв'!B73:G400,2,FALSE)</f>
        <v>ГАРЧУ Олег Иванович </v>
      </c>
      <c r="D72" s="276" t="str">
        <f>VLOOKUP(B72,'пр.взв'!B73:G400,3,FALSE)</f>
        <v>10.02.98 КМС</v>
      </c>
      <c r="E72" s="297" t="str">
        <f>VLOOKUP(B72,'пр.взв'!B73:G400,4,FALSE)</f>
        <v>Москва</v>
      </c>
      <c r="F72" s="276">
        <f>VLOOKUP(B72,'пр.взв'!B73:G400,5,FALSE)</f>
        <v>0</v>
      </c>
      <c r="G72" s="296" t="str">
        <f>VLOOKUP(B72,'пр.взв'!B73:G400,6,FALSE)</f>
        <v>Астахов ВВ Такташев ВШ</v>
      </c>
      <c r="H72" s="4"/>
      <c r="I72" s="4"/>
      <c r="J72" s="4"/>
    </row>
    <row r="73" spans="1:10" ht="12.75">
      <c r="A73" s="293"/>
      <c r="B73" s="295"/>
      <c r="C73" s="296"/>
      <c r="D73" s="276"/>
      <c r="E73" s="297"/>
      <c r="F73" s="276"/>
      <c r="G73" s="296"/>
      <c r="H73" s="4"/>
      <c r="I73" s="4"/>
      <c r="J73" s="4"/>
    </row>
    <row r="74" spans="1:10" ht="12.75">
      <c r="A74" s="293" t="s">
        <v>266</v>
      </c>
      <c r="B74" s="294">
        <v>4</v>
      </c>
      <c r="C74" s="296" t="str">
        <f>'пр.взв'!C13</f>
        <v>МАКСИМОВ Владислав Леонидович</v>
      </c>
      <c r="D74" s="276" t="str">
        <f>'пр.взв'!D13</f>
        <v>05.08.97 3р</v>
      </c>
      <c r="E74" s="297" t="str">
        <f>'пр.взв'!E13</f>
        <v>УрФО, Курганская обл., г. Курган, МО</v>
      </c>
      <c r="F74" s="276">
        <f>'пр.взв'!F13</f>
        <v>0</v>
      </c>
      <c r="G74" s="296" t="str">
        <f>'пр.взв'!G13</f>
        <v>Евтодеев В.Ф.</v>
      </c>
      <c r="H74" s="4"/>
      <c r="I74" s="4"/>
      <c r="J74" s="4"/>
    </row>
    <row r="75" spans="1:10" ht="12.75">
      <c r="A75" s="293"/>
      <c r="B75" s="295"/>
      <c r="C75" s="296"/>
      <c r="D75" s="276"/>
      <c r="E75" s="297"/>
      <c r="F75" s="276"/>
      <c r="G75" s="296"/>
      <c r="H75" s="4"/>
      <c r="I75" s="4"/>
      <c r="J75" s="4"/>
    </row>
    <row r="76" spans="1:10" ht="12.75">
      <c r="A76" s="293" t="s">
        <v>266</v>
      </c>
      <c r="B76" s="294">
        <v>9</v>
      </c>
      <c r="C76" s="296" t="str">
        <f>'пр.взв'!C23</f>
        <v>СТЕПАНЦЕВ Алексей Сергеевич </v>
      </c>
      <c r="D76" s="276" t="str">
        <f>'пр.взв'!D23</f>
        <v>27.02.97 1р</v>
      </c>
      <c r="E76" s="297" t="str">
        <f>'пр.взв'!E23</f>
        <v>ЮФО,Ростов-на-Дону</v>
      </c>
      <c r="F76" s="276">
        <f>'пр.взв'!F23</f>
        <v>0</v>
      </c>
      <c r="G76" s="296" t="str">
        <f>'пр.взв'!G23</f>
        <v>Пантелеев ЕА</v>
      </c>
      <c r="H76" s="4"/>
      <c r="I76" s="4"/>
      <c r="J76" s="4"/>
    </row>
    <row r="77" spans="1:10" ht="12.75">
      <c r="A77" s="293"/>
      <c r="B77" s="295"/>
      <c r="C77" s="296"/>
      <c r="D77" s="276"/>
      <c r="E77" s="297"/>
      <c r="F77" s="276"/>
      <c r="G77" s="296"/>
      <c r="H77" s="4"/>
      <c r="I77" s="4"/>
      <c r="J77" s="4"/>
    </row>
    <row r="78" spans="1:10" ht="12.75">
      <c r="A78" s="293" t="s">
        <v>266</v>
      </c>
      <c r="B78" s="294">
        <v>12</v>
      </c>
      <c r="C78" s="296" t="str">
        <f>'пр.взв'!C29</f>
        <v>ЗУХРАБОВ Хасбулат Махачевич</v>
      </c>
      <c r="D78" s="276" t="str">
        <f>'пр.взв'!D29</f>
        <v>29.05.97 1р</v>
      </c>
      <c r="E78" s="297" t="str">
        <f>'пр.взв'!E29</f>
        <v>Москва</v>
      </c>
      <c r="F78" s="276">
        <f>'пр.взв'!F29</f>
        <v>0</v>
      </c>
      <c r="G78" s="296" t="str">
        <f>'пр.взв'!G29</f>
        <v>Астахов ВВ Такташев ВШ</v>
      </c>
      <c r="H78" s="4"/>
      <c r="I78" s="4"/>
      <c r="J78" s="4"/>
    </row>
    <row r="79" spans="1:10" ht="12.75">
      <c r="A79" s="293"/>
      <c r="B79" s="295"/>
      <c r="C79" s="296"/>
      <c r="D79" s="276"/>
      <c r="E79" s="297"/>
      <c r="F79" s="276"/>
      <c r="G79" s="296"/>
      <c r="H79" s="4"/>
      <c r="I79" s="4"/>
      <c r="J79" s="4"/>
    </row>
    <row r="80" spans="1:10" ht="12.75">
      <c r="A80" s="293" t="s">
        <v>266</v>
      </c>
      <c r="B80" s="294">
        <v>15</v>
      </c>
      <c r="C80" s="296" t="str">
        <f>'пр.взв'!C35</f>
        <v>ГАСАНБЕКОВ Имам Заурбекович</v>
      </c>
      <c r="D80" s="276" t="str">
        <f>'пр.взв'!D35</f>
        <v>10.03.97 1р</v>
      </c>
      <c r="E80" s="297" t="str">
        <f>'пр.взв'!E35</f>
        <v>УрФО, ХМАО-Югра, МО</v>
      </c>
      <c r="F80" s="276">
        <f>'пр.взв'!F35</f>
        <v>0</v>
      </c>
      <c r="G80" s="296" t="str">
        <f>'пр.взв'!G35</f>
        <v>Закарьяев А.Ф.</v>
      </c>
      <c r="H80" s="4"/>
      <c r="I80" s="4"/>
      <c r="J80" s="4"/>
    </row>
    <row r="81" spans="1:10" ht="12.75">
      <c r="A81" s="293"/>
      <c r="B81" s="295"/>
      <c r="C81" s="296"/>
      <c r="D81" s="276"/>
      <c r="E81" s="297"/>
      <c r="F81" s="276"/>
      <c r="G81" s="296"/>
      <c r="H81" s="4"/>
      <c r="I81" s="4"/>
      <c r="J81" s="4"/>
    </row>
    <row r="82" spans="1:10" ht="12.75">
      <c r="A82" s="293" t="s">
        <v>266</v>
      </c>
      <c r="B82" s="294">
        <v>19</v>
      </c>
      <c r="C82" s="296" t="str">
        <f>'пр.взв'!C43</f>
        <v>АКУЛЬШИН Александр Сергеевич</v>
      </c>
      <c r="D82" s="276" t="str">
        <f>'пр.взв'!D43</f>
        <v>12.03.98 2юн</v>
      </c>
      <c r="E82" s="297" t="str">
        <f>'пр.взв'!E43</f>
        <v>УрФО, г. Челябинск, МО</v>
      </c>
      <c r="F82" s="276">
        <f>'пр.взв'!F43</f>
        <v>0</v>
      </c>
      <c r="G82" s="296" t="str">
        <f>'пр.взв'!G43</f>
        <v>Абдурахманов И.А., Симонов В.С.</v>
      </c>
      <c r="H82" s="4"/>
      <c r="I82" s="4"/>
      <c r="J82" s="4"/>
    </row>
    <row r="83" spans="1:10" ht="12.75">
      <c r="A83" s="293"/>
      <c r="B83" s="295"/>
      <c r="C83" s="296"/>
      <c r="D83" s="276"/>
      <c r="E83" s="297"/>
      <c r="F83" s="276"/>
      <c r="G83" s="296"/>
      <c r="H83" s="4"/>
      <c r="I83" s="4"/>
      <c r="J83" s="4"/>
    </row>
    <row r="84" spans="1:10" ht="12.75">
      <c r="A84" s="293" t="s">
        <v>266</v>
      </c>
      <c r="B84" s="294">
        <v>24</v>
      </c>
      <c r="C84" s="296" t="str">
        <f>'пр.взв'!C53</f>
        <v>ИЛЛАРИОНОВ Артем Александрович </v>
      </c>
      <c r="D84" s="276" t="str">
        <f>'пр.взв'!D53</f>
        <v>02.09.97 2р</v>
      </c>
      <c r="E84" s="297" t="str">
        <f>'пр.взв'!E53</f>
        <v>ПФО,Чувашская республика Чебоксары</v>
      </c>
      <c r="F84" s="276">
        <f>'пр.взв'!F53</f>
        <v>0</v>
      </c>
      <c r="G84" s="296" t="str">
        <f>'пр.взв'!G53</f>
        <v>Пчелов СГ</v>
      </c>
      <c r="H84" s="4"/>
      <c r="I84" s="4"/>
      <c r="J84" s="4"/>
    </row>
    <row r="85" spans="1:10" ht="12.75">
      <c r="A85" s="293"/>
      <c r="B85" s="295"/>
      <c r="C85" s="296"/>
      <c r="D85" s="276"/>
      <c r="E85" s="297"/>
      <c r="F85" s="276"/>
      <c r="G85" s="296"/>
      <c r="H85" s="4"/>
      <c r="I85" s="4"/>
      <c r="J85" s="4"/>
    </row>
    <row r="86" spans="1:10" ht="12.75">
      <c r="A86" s="293" t="s">
        <v>266</v>
      </c>
      <c r="B86" s="294">
        <v>26</v>
      </c>
      <c r="C86" s="296" t="str">
        <f>'пр.взв'!C57</f>
        <v>БРАЙЦЕВ Кирилл Алексеевич </v>
      </c>
      <c r="D86" s="276" t="str">
        <f>'пр.взв'!D57</f>
        <v>26.06.99 1р</v>
      </c>
      <c r="E86" s="297" t="str">
        <f>'пр.взв'!E57</f>
        <v>ПФО,Нижегородская обл нижний Новгород</v>
      </c>
      <c r="F86" s="276">
        <f>'пр.взв'!F57</f>
        <v>0</v>
      </c>
      <c r="G86" s="296" t="str">
        <f>'пр.взв'!G57</f>
        <v>Симанов МВ Гаврилов АЕ</v>
      </c>
      <c r="H86" s="4"/>
      <c r="I86" s="4"/>
      <c r="J86" s="4"/>
    </row>
    <row r="87" spans="1:10" ht="12.75">
      <c r="A87" s="293"/>
      <c r="B87" s="295"/>
      <c r="C87" s="296"/>
      <c r="D87" s="276"/>
      <c r="E87" s="297"/>
      <c r="F87" s="276"/>
      <c r="G87" s="296"/>
      <c r="H87" s="4"/>
      <c r="I87" s="4"/>
      <c r="J87" s="4"/>
    </row>
    <row r="88" spans="1:10" ht="12.75">
      <c r="A88" s="293" t="s">
        <v>266</v>
      </c>
      <c r="B88" s="294">
        <v>43</v>
      </c>
      <c r="C88" s="296" t="str">
        <f>VLOOKUP(B88,'пр.взв'!B89:G416,2,FALSE)</f>
        <v>ЗОБОВ Александр Викторович</v>
      </c>
      <c r="D88" s="276" t="str">
        <f>VLOOKUP(B88,'пр.взв'!B89:G416,3,FALSE)</f>
        <v>08.01.98 1р</v>
      </c>
      <c r="E88" s="297" t="str">
        <f>VLOOKUP(B88,'пр.взв'!B89:G416,4,FALSE)</f>
        <v>СФО, Красноярский край, г. Ужур</v>
      </c>
      <c r="F88" s="276">
        <f>VLOOKUP(B88,'пр.взв'!B89:G416,5,FALSE)</f>
        <v>0</v>
      </c>
      <c r="G88" s="296" t="str">
        <f>VLOOKUP(B88,'пр.взв'!B89:G416,6,FALSE)</f>
        <v>Комлева И.С., Воробьев А.А.</v>
      </c>
      <c r="H88" s="4"/>
      <c r="I88" s="4"/>
      <c r="J88" s="4"/>
    </row>
    <row r="89" spans="1:10" ht="12.75">
      <c r="A89" s="293"/>
      <c r="B89" s="295"/>
      <c r="C89" s="296"/>
      <c r="D89" s="276"/>
      <c r="E89" s="297"/>
      <c r="F89" s="276"/>
      <c r="G89" s="296"/>
      <c r="H89" s="4"/>
      <c r="I89" s="4"/>
      <c r="J89" s="4"/>
    </row>
    <row r="90" spans="1:10" ht="12.75">
      <c r="A90" s="293" t="s">
        <v>88</v>
      </c>
      <c r="B90" s="294">
        <v>31</v>
      </c>
      <c r="C90" s="296" t="str">
        <f>'пр.взв'!C13</f>
        <v>МАКСИМОВ Владислав Леонидович</v>
      </c>
      <c r="D90" s="276" t="str">
        <f>'пр.взв'!D13</f>
        <v>05.08.97 3р</v>
      </c>
      <c r="E90" s="297" t="str">
        <f>'пр.взв'!E13</f>
        <v>УрФО, Курганская обл., г. Курган, МО</v>
      </c>
      <c r="F90" s="276">
        <f>'пр.взв'!F13</f>
        <v>0</v>
      </c>
      <c r="G90" s="296" t="str">
        <f>'пр.взв'!G13</f>
        <v>Евтодеев В.Ф.</v>
      </c>
      <c r="H90" s="4"/>
      <c r="I90" s="4"/>
      <c r="J90" s="4"/>
    </row>
    <row r="91" spans="1:10" ht="12.75">
      <c r="A91" s="293"/>
      <c r="B91" s="295"/>
      <c r="C91" s="296"/>
      <c r="D91" s="276"/>
      <c r="E91" s="297"/>
      <c r="F91" s="276"/>
      <c r="G91" s="296"/>
      <c r="H91" s="4"/>
      <c r="I91" s="4"/>
      <c r="J91" s="4"/>
    </row>
    <row r="92" spans="1:10" ht="12.75">
      <c r="A92" s="293" t="s">
        <v>89</v>
      </c>
      <c r="B92" s="294">
        <v>38</v>
      </c>
      <c r="C92" s="296" t="str">
        <f>'пр.взв'!C81</f>
        <v>ЧЕРНЫШЕВ Николай Николаевич</v>
      </c>
      <c r="D92" s="276" t="str">
        <f>'пр.взв'!D81</f>
        <v>24.03.98 1р</v>
      </c>
      <c r="E92" s="297" t="str">
        <f>'пр.взв'!E81</f>
        <v>Санкт-Петербург, МО</v>
      </c>
      <c r="F92" s="276">
        <f>'пр.взв'!F81</f>
        <v>0</v>
      </c>
      <c r="G92" s="296" t="str">
        <f>'пр.взв'!G81</f>
        <v>Козлов А.А., Сатин И.А.</v>
      </c>
      <c r="H92" s="4"/>
      <c r="I92" s="4"/>
      <c r="J92" s="4"/>
    </row>
    <row r="93" spans="1:10" ht="12.75">
      <c r="A93" s="293"/>
      <c r="B93" s="295"/>
      <c r="C93" s="296"/>
      <c r="D93" s="276"/>
      <c r="E93" s="297"/>
      <c r="F93" s="276"/>
      <c r="G93" s="296"/>
      <c r="H93" s="4"/>
      <c r="I93" s="4"/>
      <c r="J93" s="4"/>
    </row>
    <row r="94" spans="1:10" ht="12.75">
      <c r="A94" s="293" t="s">
        <v>90</v>
      </c>
      <c r="B94" s="294">
        <v>8</v>
      </c>
      <c r="C94" s="296" t="str">
        <f>'пр.взв'!C21</f>
        <v>ВИРЯСОВ Богдан Юрьевич </v>
      </c>
      <c r="D94" s="276" t="str">
        <f>'пр.взв'!D21</f>
        <v>24.01.98 1р</v>
      </c>
      <c r="E94" s="297" t="str">
        <f>'пр.взв'!E21</f>
        <v>УРФО ,Свердловская обл Екатеринбург</v>
      </c>
      <c r="F94" s="276">
        <f>'пр.взв'!F21</f>
        <v>0</v>
      </c>
      <c r="G94" s="296" t="str">
        <f>'пр.взв'!G21</f>
        <v>Рыбин РВ</v>
      </c>
      <c r="H94" s="4"/>
      <c r="I94" s="4"/>
      <c r="J94" s="4"/>
    </row>
    <row r="95" spans="1:10" ht="12.75">
      <c r="A95" s="293"/>
      <c r="B95" s="295"/>
      <c r="C95" s="296"/>
      <c r="D95" s="276"/>
      <c r="E95" s="297"/>
      <c r="F95" s="276"/>
      <c r="G95" s="296"/>
      <c r="H95" s="4"/>
      <c r="I95" s="4"/>
      <c r="J95" s="4"/>
    </row>
    <row r="96" spans="1:10" ht="12.75">
      <c r="A96" s="293" t="s">
        <v>91</v>
      </c>
      <c r="B96" s="294">
        <v>21</v>
      </c>
      <c r="C96" s="296" t="str">
        <f>'пр.взв'!C47</f>
        <v>СУЛЕЙМАНОВ Фуад Палад-оглы</v>
      </c>
      <c r="D96" s="276" t="str">
        <f>'пр.взв'!D47</f>
        <v>04.06.97 1р</v>
      </c>
      <c r="E96" s="297" t="str">
        <f>'пр.взв'!E47</f>
        <v>СФО,Томская,МО</v>
      </c>
      <c r="F96" s="276">
        <f>'пр.взв'!F47</f>
        <v>0</v>
      </c>
      <c r="G96" s="296" t="str">
        <f>'пр.взв'!G47</f>
        <v>Соколов МБ</v>
      </c>
      <c r="H96" s="4"/>
      <c r="I96" s="4"/>
      <c r="J96" s="4"/>
    </row>
    <row r="97" spans="1:10" ht="12.75">
      <c r="A97" s="293"/>
      <c r="B97" s="295"/>
      <c r="C97" s="296"/>
      <c r="D97" s="276"/>
      <c r="E97" s="297"/>
      <c r="F97" s="276"/>
      <c r="G97" s="296"/>
      <c r="H97" s="4"/>
      <c r="I97" s="4"/>
      <c r="J97" s="4"/>
    </row>
    <row r="98" spans="1:10" ht="12.75">
      <c r="A98" s="293" t="s">
        <v>92</v>
      </c>
      <c r="B98" s="294">
        <v>27</v>
      </c>
      <c r="C98" s="296" t="str">
        <f>'пр.взв'!C59</f>
        <v>ДЖОВБАТЫРОВ Ахмед Мусаевич</v>
      </c>
      <c r="D98" s="276" t="str">
        <f>'пр.взв'!D59</f>
        <v>08.02.99 1юн</v>
      </c>
      <c r="E98" s="297" t="str">
        <f>'пр.взв'!E59</f>
        <v>ПФО, Самарская обл., г. Новосемейкино</v>
      </c>
      <c r="F98" s="276">
        <f>'пр.взв'!F59</f>
        <v>0</v>
      </c>
      <c r="G98" s="296" t="str">
        <f>'пр.взв'!G59</f>
        <v>Кизельбаш В.Г.</v>
      </c>
      <c r="H98" s="4"/>
      <c r="I98" s="4"/>
      <c r="J98" s="4"/>
    </row>
    <row r="99" spans="1:10" ht="12.75">
      <c r="A99" s="293"/>
      <c r="B99" s="295"/>
      <c r="C99" s="296"/>
      <c r="D99" s="276"/>
      <c r="E99" s="297"/>
      <c r="F99" s="276"/>
      <c r="G99" s="296"/>
      <c r="H99" s="4"/>
      <c r="I99" s="4"/>
      <c r="J99" s="4"/>
    </row>
    <row r="100" spans="1:10" ht="12.75">
      <c r="A100" s="51"/>
      <c r="B100" s="33"/>
      <c r="C100" s="23"/>
      <c r="D100" s="24"/>
      <c r="E100" s="26"/>
      <c r="F100" s="52"/>
      <c r="G100" s="23"/>
      <c r="H100" s="4"/>
      <c r="I100" s="4"/>
      <c r="J100" s="4"/>
    </row>
    <row r="101" spans="1:10" ht="16.5">
      <c r="A101" s="36" t="str">
        <f>HYPERLINK('[1]реквизиты'!$A$6)</f>
        <v>Гл. судья, судья МК</v>
      </c>
      <c r="B101" s="40"/>
      <c r="C101" s="40"/>
      <c r="D101" s="41"/>
      <c r="E101" s="43" t="str">
        <f>HYPERLINK('[1]реквизиты'!$G$6)</f>
        <v>В.И.Зотов </v>
      </c>
      <c r="G101" s="45" t="str">
        <f>HYPERLINK('[1]реквизиты'!$G$7)</f>
        <v>/Энгельс/</v>
      </c>
      <c r="H101" s="4"/>
      <c r="I101" s="4"/>
      <c r="J101" s="4"/>
    </row>
    <row r="102" spans="1:10" ht="16.5">
      <c r="A102" s="47" t="str">
        <f>HYPERLINK('[1]реквизиты'!$A$8)</f>
        <v>Гл. секретарь, судья РК</v>
      </c>
      <c r="B102" s="40"/>
      <c r="C102" s="55"/>
      <c r="D102" s="62"/>
      <c r="E102" s="43" t="str">
        <f>HYPERLINK('[1]реквизиты'!$G$8)</f>
        <v>А.С.Тимошин</v>
      </c>
      <c r="F102" s="4"/>
      <c r="G102" s="45" t="str">
        <f>HYPERLINK('[1]реквизиты'!$G$9)</f>
        <v>/Рыбинск/</v>
      </c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sheetProtection/>
  <mergeCells count="340">
    <mergeCell ref="E96:E97"/>
    <mergeCell ref="F96:F97"/>
    <mergeCell ref="C96:C97"/>
    <mergeCell ref="D96:D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88:E89"/>
    <mergeCell ref="F88:F89"/>
    <mergeCell ref="C88:C89"/>
    <mergeCell ref="D88:D89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0:E81"/>
    <mergeCell ref="F80:F81"/>
    <mergeCell ref="C80:C81"/>
    <mergeCell ref="D80:D81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C72:C73"/>
    <mergeCell ref="D72:D73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6:G67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A66:A67"/>
    <mergeCell ref="B66:B67"/>
    <mergeCell ref="C66:C67"/>
    <mergeCell ref="D66:D67"/>
    <mergeCell ref="E66:E67"/>
    <mergeCell ref="F66:F6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50     кг.</v>
      </c>
    </row>
    <row r="2" ht="12.75">
      <c r="C2" s="7" t="s">
        <v>283</v>
      </c>
    </row>
    <row r="3" ht="12.75">
      <c r="C3" s="8" t="s">
        <v>30</v>
      </c>
    </row>
    <row r="4" spans="1:9" ht="12.75">
      <c r="A4" s="276" t="s">
        <v>31</v>
      </c>
      <c r="B4" s="276" t="s">
        <v>5</v>
      </c>
      <c r="C4" s="308" t="s">
        <v>2</v>
      </c>
      <c r="D4" s="276" t="s">
        <v>24</v>
      </c>
      <c r="E4" s="276" t="s">
        <v>25</v>
      </c>
      <c r="F4" s="276" t="s">
        <v>26</v>
      </c>
      <c r="G4" s="276" t="s">
        <v>27</v>
      </c>
      <c r="H4" s="276" t="s">
        <v>28</v>
      </c>
      <c r="I4" s="276" t="s">
        <v>29</v>
      </c>
    </row>
    <row r="5" spans="1:9" ht="12.75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>
      <c r="A6" s="306"/>
      <c r="B6" s="309">
        <v>22</v>
      </c>
      <c r="C6" s="303" t="str">
        <f>'пр.взв'!C49</f>
        <v>ЯВРУМЯН Рудольф Александрович</v>
      </c>
      <c r="D6" s="303" t="str">
        <f>'пр.взв'!D49</f>
        <v>11.05.97 КМС</v>
      </c>
      <c r="E6" s="303" t="str">
        <f>'пр.взв'!E49</f>
        <v>ЮФО, Краснодарский край, г. Армавир, Д</v>
      </c>
      <c r="F6" s="304"/>
      <c r="G6" s="307"/>
      <c r="H6" s="278"/>
      <c r="I6" s="276"/>
    </row>
    <row r="7" spans="1:9" ht="12.75">
      <c r="A7" s="306"/>
      <c r="B7" s="276"/>
      <c r="C7" s="303"/>
      <c r="D7" s="303"/>
      <c r="E7" s="303"/>
      <c r="F7" s="304"/>
      <c r="G7" s="304"/>
      <c r="H7" s="278"/>
      <c r="I7" s="276"/>
    </row>
    <row r="8" spans="1:9" ht="12.75">
      <c r="A8" s="302"/>
      <c r="B8" s="309">
        <v>32</v>
      </c>
      <c r="C8" s="303" t="str">
        <f>'пр.взв'!C69</f>
        <v>КУРБАНГАЛЕЕВ Альмир Дамирович</v>
      </c>
      <c r="D8" s="303" t="str">
        <f>'пр.взв'!D69</f>
        <v>06.08.97 кмс</v>
      </c>
      <c r="E8" s="303" t="str">
        <f>'пр.взв'!E69</f>
        <v>ПФО,Оренбургская,Соль-Елец МО</v>
      </c>
      <c r="F8" s="304"/>
      <c r="G8" s="304"/>
      <c r="H8" s="276"/>
      <c r="I8" s="276"/>
    </row>
    <row r="9" spans="1:9" ht="12.75">
      <c r="A9" s="302"/>
      <c r="B9" s="276"/>
      <c r="C9" s="303"/>
      <c r="D9" s="303"/>
      <c r="E9" s="303"/>
      <c r="F9" s="304"/>
      <c r="G9" s="304"/>
      <c r="H9" s="276"/>
      <c r="I9" s="276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  50     кг.</v>
      </c>
    </row>
    <row r="16" spans="1:9" ht="12.75">
      <c r="A16" s="276" t="s">
        <v>31</v>
      </c>
      <c r="B16" s="276" t="s">
        <v>5</v>
      </c>
      <c r="C16" s="308" t="s">
        <v>2</v>
      </c>
      <c r="D16" s="276" t="s">
        <v>24</v>
      </c>
      <c r="E16" s="276" t="s">
        <v>25</v>
      </c>
      <c r="F16" s="276" t="s">
        <v>26</v>
      </c>
      <c r="G16" s="276" t="s">
        <v>27</v>
      </c>
      <c r="H16" s="276" t="s">
        <v>28</v>
      </c>
      <c r="I16" s="276" t="s">
        <v>29</v>
      </c>
    </row>
    <row r="17" spans="1:9" ht="12.75">
      <c r="A17" s="305"/>
      <c r="B17" s="305"/>
      <c r="C17" s="305"/>
      <c r="D17" s="305"/>
      <c r="E17" s="305"/>
      <c r="F17" s="305"/>
      <c r="G17" s="305"/>
      <c r="H17" s="305"/>
      <c r="I17" s="305"/>
    </row>
    <row r="18" spans="1:9" ht="12.75">
      <c r="A18" s="306"/>
      <c r="B18" s="309">
        <v>30</v>
      </c>
      <c r="C18" s="303" t="str">
        <f>'пр.взв'!C65</f>
        <v>АБДУЛЛАЕВ Давид Расулович</v>
      </c>
      <c r="D18" s="303" t="str">
        <f>'пр.взв'!D65</f>
        <v>15.09.98 1р</v>
      </c>
      <c r="E18" s="303" t="str">
        <f>'пр.взв'!E65</f>
        <v>УрФО, ХМАО-Югра, МО</v>
      </c>
      <c r="F18" s="304"/>
      <c r="G18" s="307"/>
      <c r="H18" s="278"/>
      <c r="I18" s="276"/>
    </row>
    <row r="19" spans="1:9" ht="12.75">
      <c r="A19" s="306"/>
      <c r="B19" s="276"/>
      <c r="C19" s="303"/>
      <c r="D19" s="303"/>
      <c r="E19" s="303"/>
      <c r="F19" s="304"/>
      <c r="G19" s="304"/>
      <c r="H19" s="278"/>
      <c r="I19" s="276"/>
    </row>
    <row r="20" spans="1:9" ht="12.75">
      <c r="A20" s="302"/>
      <c r="B20" s="309">
        <v>1</v>
      </c>
      <c r="C20" s="303" t="str">
        <f>'пр.взв'!C7</f>
        <v>БОГАТЫРЕВ Ахмед Курейшевич</v>
      </c>
      <c r="D20" s="303" t="str">
        <f>'пр.взв'!D7</f>
        <v>18.10.98 КМС</v>
      </c>
      <c r="E20" s="303" t="str">
        <f>'пр.взв'!E7</f>
        <v>СКФО, республика Ингушетия, г. Назрань, Д</v>
      </c>
      <c r="F20" s="304"/>
      <c r="G20" s="304"/>
      <c r="H20" s="276"/>
      <c r="I20" s="276"/>
    </row>
    <row r="21" spans="1:9" ht="12.75">
      <c r="A21" s="302"/>
      <c r="B21" s="276"/>
      <c r="C21" s="303"/>
      <c r="D21" s="303"/>
      <c r="E21" s="303"/>
      <c r="F21" s="304"/>
      <c r="G21" s="304"/>
      <c r="H21" s="276"/>
      <c r="I21" s="276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  50     кг.</v>
      </c>
    </row>
    <row r="29" spans="1:9" ht="12.75">
      <c r="A29" s="276" t="s">
        <v>31</v>
      </c>
      <c r="B29" s="276" t="s">
        <v>5</v>
      </c>
      <c r="C29" s="308" t="s">
        <v>2</v>
      </c>
      <c r="D29" s="276" t="s">
        <v>24</v>
      </c>
      <c r="E29" s="276" t="s">
        <v>25</v>
      </c>
      <c r="F29" s="276" t="s">
        <v>26</v>
      </c>
      <c r="G29" s="276" t="s">
        <v>27</v>
      </c>
      <c r="H29" s="276" t="s">
        <v>28</v>
      </c>
      <c r="I29" s="276" t="s">
        <v>29</v>
      </c>
    </row>
    <row r="30" spans="1:9" ht="12.75">
      <c r="A30" s="305"/>
      <c r="B30" s="305"/>
      <c r="C30" s="305"/>
      <c r="D30" s="305"/>
      <c r="E30" s="305"/>
      <c r="F30" s="305"/>
      <c r="G30" s="305"/>
      <c r="H30" s="305"/>
      <c r="I30" s="305"/>
    </row>
    <row r="31" spans="1:9" ht="12.75">
      <c r="A31" s="306"/>
      <c r="B31" s="276">
        <v>22</v>
      </c>
      <c r="C31" s="303" t="str">
        <f>'пр.взв'!C49</f>
        <v>ЯВРУМЯН Рудольф Александрович</v>
      </c>
      <c r="D31" s="303" t="str">
        <f>'пр.взв'!D49</f>
        <v>11.05.97 КМС</v>
      </c>
      <c r="E31" s="303" t="str">
        <f>'пр.взв'!E49</f>
        <v>ЮФО, Краснодарский край, г. Армавир, Д</v>
      </c>
      <c r="F31" s="304"/>
      <c r="G31" s="307"/>
      <c r="H31" s="278"/>
      <c r="I31" s="276"/>
    </row>
    <row r="32" spans="1:9" ht="12.75">
      <c r="A32" s="306"/>
      <c r="B32" s="276"/>
      <c r="C32" s="303"/>
      <c r="D32" s="303"/>
      <c r="E32" s="303"/>
      <c r="F32" s="304"/>
      <c r="G32" s="304"/>
      <c r="H32" s="278"/>
      <c r="I32" s="276"/>
    </row>
    <row r="33" spans="1:9" ht="12.75">
      <c r="A33" s="302"/>
      <c r="B33" s="276">
        <v>1</v>
      </c>
      <c r="C33" s="303" t="str">
        <f>'пр.взв'!C7</f>
        <v>БОГАТЫРЕВ Ахмед Курейшевич</v>
      </c>
      <c r="D33" s="303" t="str">
        <f>'пр.взв'!D7</f>
        <v>18.10.98 КМС</v>
      </c>
      <c r="E33" s="303" t="str">
        <f>'пр.взв'!E7</f>
        <v>СКФО, республика Ингушетия, г. Назрань, Д</v>
      </c>
      <c r="F33" s="304"/>
      <c r="G33" s="304"/>
      <c r="H33" s="276"/>
      <c r="I33" s="276"/>
    </row>
    <row r="34" spans="1:9" ht="12.75">
      <c r="A34" s="302"/>
      <c r="B34" s="276"/>
      <c r="C34" s="303"/>
      <c r="D34" s="303"/>
      <c r="E34" s="303"/>
      <c r="F34" s="304"/>
      <c r="G34" s="304"/>
      <c r="H34" s="276"/>
      <c r="I34" s="276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2013-06-27T13:47:43Z</cp:lastPrinted>
  <dcterms:created xsi:type="dcterms:W3CDTF">1996-10-08T23:32:33Z</dcterms:created>
  <dcterms:modified xsi:type="dcterms:W3CDTF">2013-06-27T13:48:01Z</dcterms:modified>
  <cp:category/>
  <cp:version/>
  <cp:contentType/>
  <cp:contentStatus/>
</cp:coreProperties>
</file>