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<sst xmlns="http://schemas.openxmlformats.org/spreadsheetml/2006/main" count="216" uniqueCount="159">
  <si>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</si>
  <si>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</si>
  <si>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</si>
  <si>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</si>
  <si>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</si>
  <si>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</si>
  <si>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</si>
  <si>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</si>
  <si>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</si>
  <si>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</si>
  <si>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</si>
  <si>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</si>
  <si>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</si>
  <si>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</si>
  <si>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</si>
  <si>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</si>
  <si>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</si>
  <si>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</si>
  <si>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</si>
  <si>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</si>
  <si>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</si>
  <si>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</si>
  <si>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</si>
  <si>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</si>
  <si>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</si>
  <si>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</si>
  <si>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</si>
  <si>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</si>
  <si>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</si>
  <si>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</si>
  <si>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</si>
  <si>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</si>
  <si>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</si>
  <si>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</si>
  <si>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</si>
  <si>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</si>
  <si>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</si>
  <si>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</si>
  <si>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</si>
  <si>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</si>
  <si>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</si>
  <si>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</si>
  <si>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</si>
  <si>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</si>
  <si>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</si>
  <si>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</si>
  <si>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</si>
  <si>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</si>
  <si>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</si>
  <si>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</si>
  <si>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</si>
  <si>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</si>
  <si>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</si>
  <si>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</si>
  <si>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</si>
  <si>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</si>
  <si>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</si>
  <si>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</si>
  <si>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</si>
  <si>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</si>
  <si>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</si>
  <si>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</si>
  <si>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СКФО, республика Ингушетия, г. Назрань, Д</t>
  </si>
  <si>
    <t>ЮФО,Адыгея</t>
  </si>
  <si>
    <t>Москва</t>
  </si>
  <si>
    <t>ПФО,Башкортостан,Октябрьский,мсмп</t>
  </si>
  <si>
    <t>Алямкин ВГ Павлов ДА Казеев АЕ</t>
  </si>
  <si>
    <t>1 КРУГ А</t>
  </si>
  <si>
    <t xml:space="preserve">  1 КРУГ Б</t>
  </si>
  <si>
    <t>свободен</t>
  </si>
  <si>
    <t>Астахов ВВ Такташев ВШ</t>
  </si>
  <si>
    <t>СФО,Алтайский,Барнаул МО</t>
  </si>
  <si>
    <t>01.07.97 1р</t>
  </si>
  <si>
    <t>ПФО,Оренбургская,Бузулук МО</t>
  </si>
  <si>
    <t>Плотников ПД</t>
  </si>
  <si>
    <t>УрФО, ХМАО-Югра, МО</t>
  </si>
  <si>
    <t>ПЛЕШАКОВ Виталий Олегович</t>
  </si>
  <si>
    <t>04.03.97 1р</t>
  </si>
  <si>
    <t>ЦФО, Тамбоская,ПР</t>
  </si>
  <si>
    <t>Быков ЕИ Инякин АА</t>
  </si>
  <si>
    <t>ТЕРЕНТЬЕВ Никита Константинович</t>
  </si>
  <si>
    <t>07.12.97 1р</t>
  </si>
  <si>
    <t>ПФО, Пермь, МО</t>
  </si>
  <si>
    <t>Забалуев С.А.</t>
  </si>
  <si>
    <t>ГАЛЯУТДИНОВ Александр Вячеславович</t>
  </si>
  <si>
    <t>04.12.97 1р</t>
  </si>
  <si>
    <t>СЗФО,Псковская,Псков,МО</t>
  </si>
  <si>
    <t>Алекминский ДС Михайлов ДВ</t>
  </si>
  <si>
    <t>АКСЕНОВ Тигран Эдуардович</t>
  </si>
  <si>
    <t>08.03.97 кмс</t>
  </si>
  <si>
    <t>Аксёнов И</t>
  </si>
  <si>
    <t>БАДОСОВ Артём Альбертович</t>
  </si>
  <si>
    <t>23.02.98 1р</t>
  </si>
  <si>
    <t>Коротеев АЮ</t>
  </si>
  <si>
    <t>СЫСОЕВ Сергей Сергеевич</t>
  </si>
  <si>
    <t>03.05.97 1р</t>
  </si>
  <si>
    <t xml:space="preserve">УРФО,Свердловская обл Богданович </t>
  </si>
  <si>
    <t>Пургин ИВ</t>
  </si>
  <si>
    <t>УГЛЯНСКИЙ Илья Викторович</t>
  </si>
  <si>
    <t>22.08.99 2р</t>
  </si>
  <si>
    <t xml:space="preserve">КИРИЛЛИН Данил Анатольевич </t>
  </si>
  <si>
    <t>06.11.98 1р</t>
  </si>
  <si>
    <t>ДФО,Республика Саха (Якутия) Нюрба</t>
  </si>
  <si>
    <t>Федоров ПП</t>
  </si>
  <si>
    <t>ЦЕЧОЕВ Алихан Султанович</t>
  </si>
  <si>
    <t>05.10.97 КМС</t>
  </si>
  <si>
    <t>Чахкиев И.М.</t>
  </si>
  <si>
    <t xml:space="preserve">ПОДЧЕРЕДНИЧЕНКО Никита Михайлович </t>
  </si>
  <si>
    <t>07.03.98 1р</t>
  </si>
  <si>
    <t>СЕЛЕЗНЁВ Виталий Сергеевич</t>
  </si>
  <si>
    <t>26.04.97 кмс</t>
  </si>
  <si>
    <t>ЦФО,Ярославская,Тутаев МО</t>
  </si>
  <si>
    <t>Лавриков АВ Боков ВН Еремеев АГ</t>
  </si>
  <si>
    <t>СТРЕЛОВ Максим Дмитриевич</t>
  </si>
  <si>
    <t>16.04.97 1р</t>
  </si>
  <si>
    <t>СФО, Кемеровская обл., МО</t>
  </si>
  <si>
    <t>Стрелов Д.И.</t>
  </si>
  <si>
    <t>ПУСТОВАЛОВ Дмитрий Леонидович</t>
  </si>
  <si>
    <t>09.05.98 1р</t>
  </si>
  <si>
    <t>ПФО,Саратовская,Балашов ПР</t>
  </si>
  <si>
    <t>Глухов ВН</t>
  </si>
  <si>
    <t>БЕЛЫЙ Артём Сергеевич</t>
  </si>
  <si>
    <t>12.03.97 1р</t>
  </si>
  <si>
    <t>ЦФО,Владимирская,Владимир,МО</t>
  </si>
  <si>
    <t>Коновалов АВ</t>
  </si>
  <si>
    <t xml:space="preserve">АХМЕДОВ Эмин Дашдамирович </t>
  </si>
  <si>
    <t>20.03.97 1р</t>
  </si>
  <si>
    <t>УРФО,Свердловская обл Екатеринбург</t>
  </si>
  <si>
    <t>Афиногеев ИН</t>
  </si>
  <si>
    <t>ТЛЯРУКОВ Аслан Хусинович</t>
  </si>
  <si>
    <t>Хапай А</t>
  </si>
  <si>
    <t>СТЕННИКОВ Вячеслав Иванович</t>
  </si>
  <si>
    <t>25.03.97 1р</t>
  </si>
  <si>
    <t>СФО, Красноярский край, г. Ужур</t>
  </si>
  <si>
    <t>Комлева И.С., Воробьев А.А.</t>
  </si>
  <si>
    <t>АВЕТИСЯН Армен Мартунович</t>
  </si>
  <si>
    <t>05.05.97 1юн</t>
  </si>
  <si>
    <t>ПФО, Самарская обл., г. Новосемейкино</t>
  </si>
  <si>
    <t>Кизельбаш В.Г.</t>
  </si>
  <si>
    <t>ГАЛЛЯМОВ Алмаз Русланович</t>
  </si>
  <si>
    <t>12.03.79 1р</t>
  </si>
  <si>
    <t>Шаймухамедов РА Залеев РГ</t>
  </si>
  <si>
    <t xml:space="preserve">ХАЧАТРЯН Вагиф Левонович </t>
  </si>
  <si>
    <t>12.07.97 1р</t>
  </si>
  <si>
    <t>ЦФО, Воронежская обл Таловск МО</t>
  </si>
  <si>
    <t>Алексеев ЮВ</t>
  </si>
  <si>
    <t>СТАРЧУН Роман Игоревич</t>
  </si>
  <si>
    <t>01.08.97 3р.</t>
  </si>
  <si>
    <t>ДВФО, Сахалинская обл., г. Корсаков, МО</t>
  </si>
  <si>
    <t>Подгорный А.А., Шаларь С.В., Булатов Е.А.</t>
  </si>
  <si>
    <t>ЗАВЬЯЛОВ Георгий Иванович</t>
  </si>
  <si>
    <t>20.12.97 1р</t>
  </si>
  <si>
    <t>Акимова Т.В.</t>
  </si>
  <si>
    <t>КАРГАЕВ Александр Михайлович</t>
  </si>
  <si>
    <t>ЦФО,Мос.обл,Климовск</t>
  </si>
  <si>
    <t>Колганов ИВ Воробьёв ДВ</t>
  </si>
  <si>
    <t xml:space="preserve">БАБАЯН Владимир Каренович </t>
  </si>
  <si>
    <t>25.05.97 1р</t>
  </si>
  <si>
    <t>В.к.   84   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</si>
</sst>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1" fillId="33" borderId="14" xfId="0" applyFont="1" applyFill="1" applyBorder="1" applyAlignment="1">
      <alignment horizontal="center" vertical="center"/>
    </xf>
    <xf numFmtId="49" fontId="32" fillId="33" borderId="15" xfId="0" applyNumberFormat="1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2" fillId="33" borderId="19" xfId="0" applyNumberFormat="1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49" fontId="32" fillId="33" borderId="20" xfId="0" applyNumberFormat="1" applyFont="1" applyFill="1" applyBorder="1" applyAlignment="1">
      <alignment horizontal="center" vertical="center"/>
    </xf>
    <xf numFmtId="49" fontId="32" fillId="33" borderId="21" xfId="0" applyNumberFormat="1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49" fontId="32" fillId="34" borderId="18" xfId="0" applyNumberFormat="1" applyFont="1" applyFill="1" applyBorder="1" applyAlignment="1">
      <alignment horizontal="center" vertical="center"/>
    </xf>
    <xf numFmtId="49" fontId="32" fillId="34" borderId="19" xfId="0" applyNumberFormat="1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49" fontId="32" fillId="34" borderId="20" xfId="0" applyNumberFormat="1" applyFont="1" applyFill="1" applyBorder="1" applyAlignment="1">
      <alignment horizontal="center" vertical="center"/>
    </xf>
    <xf numFmtId="49" fontId="32" fillId="34" borderId="21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36" borderId="23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7" borderId="23" xfId="0" applyFont="1" applyFill="1" applyBorder="1" applyAlignment="1">
      <alignment horizontal="center" vertical="center"/>
    </xf>
    <xf numFmtId="0" fontId="29" fillId="37" borderId="28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vertical="center"/>
    </xf>
    <xf numFmtId="0" fontId="25" fillId="38" borderId="29" xfId="42" applyFont="1" applyFill="1" applyBorder="1" applyAlignment="1" applyProtection="1">
      <alignment horizontal="center" vertical="center" wrapText="1"/>
      <protection/>
    </xf>
    <xf numFmtId="0" fontId="25" fillId="38" borderId="30" xfId="42" applyFont="1" applyFill="1" applyBorder="1" applyAlignment="1" applyProtection="1">
      <alignment horizontal="center" vertical="center" wrapText="1"/>
      <protection/>
    </xf>
    <xf numFmtId="0" fontId="25" fillId="38" borderId="31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6" borderId="29" xfId="42" applyFont="1" applyFill="1" applyBorder="1" applyAlignment="1" applyProtection="1">
      <alignment horizontal="center" vertical="center"/>
      <protection/>
    </xf>
    <xf numFmtId="0" fontId="28" fillId="36" borderId="30" xfId="42" applyFont="1" applyFill="1" applyBorder="1" applyAlignment="1" applyProtection="1">
      <alignment horizontal="center" vertical="center"/>
      <protection/>
    </xf>
    <xf numFmtId="0" fontId="28" fillId="36" borderId="31" xfId="42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left" vertical="center" wrapText="1"/>
      <protection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9" xfId="42" applyFont="1" applyBorder="1" applyAlignment="1" applyProtection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27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11" fillId="34" borderId="23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20" fillId="0" borderId="30" xfId="42" applyNumberFormat="1" applyFont="1" applyFill="1" applyBorder="1" applyAlignment="1" applyProtection="1">
      <alignment horizontal="center" vertical="center" wrapText="1"/>
      <protection/>
    </xf>
    <xf numFmtId="0" fontId="20" fillId="0" borderId="31" xfId="42" applyNumberFormat="1" applyFont="1" applyFill="1" applyBorder="1" applyAlignment="1" applyProtection="1">
      <alignment horizontal="center" vertical="center" wrapText="1"/>
      <protection/>
    </xf>
    <xf numFmtId="0" fontId="22" fillId="0" borderId="55" xfId="0" applyFont="1" applyBorder="1" applyAlignment="1">
      <alignment horizontal="center" vertical="center" textRotation="90" wrapText="1"/>
    </xf>
    <xf numFmtId="0" fontId="22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11" fillId="33" borderId="55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33" fillId="34" borderId="58" xfId="0" applyFont="1" applyFill="1" applyBorder="1" applyAlignment="1">
      <alignment horizontal="center" vertical="center"/>
    </xf>
    <xf numFmtId="0" fontId="33" fillId="34" borderId="54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31" fillId="34" borderId="58" xfId="0" applyFont="1" applyFill="1" applyBorder="1" applyAlignment="1">
      <alignment horizontal="center" vertical="center"/>
    </xf>
    <xf numFmtId="0" fontId="31" fillId="34" borderId="54" xfId="0" applyFont="1" applyFill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/>
    </xf>
    <xf numFmtId="0" fontId="13" fillId="39" borderId="59" xfId="0" applyFont="1" applyFill="1" applyBorder="1" applyAlignment="1">
      <alignment horizontal="center" vertical="center" wrapText="1"/>
    </xf>
    <xf numFmtId="0" fontId="13" fillId="39" borderId="60" xfId="0" applyFont="1" applyFill="1" applyBorder="1" applyAlignment="1">
      <alignment horizontal="center" vertical="center" wrapText="1"/>
    </xf>
    <xf numFmtId="0" fontId="13" fillId="39" borderId="61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39" borderId="62" xfId="0" applyFont="1" applyFill="1" applyBorder="1" applyAlignment="1">
      <alignment horizontal="center" vertical="center" wrapText="1"/>
    </xf>
    <xf numFmtId="0" fontId="31" fillId="33" borderId="63" xfId="0" applyFont="1" applyFill="1" applyBorder="1" applyAlignment="1">
      <alignment horizontal="center" vertical="center"/>
    </xf>
    <xf numFmtId="0" fontId="31" fillId="33" borderId="64" xfId="0" applyFont="1" applyFill="1" applyBorder="1" applyAlignment="1">
      <alignment horizontal="center" vertical="center"/>
    </xf>
    <xf numFmtId="0" fontId="33" fillId="34" borderId="65" xfId="0" applyFont="1" applyFill="1" applyBorder="1" applyAlignment="1">
      <alignment horizontal="center" vertical="center"/>
    </xf>
    <xf numFmtId="0" fontId="33" fillId="34" borderId="64" xfId="0" applyFont="1" applyFill="1" applyBorder="1" applyAlignment="1">
      <alignment horizontal="center" vertical="center"/>
    </xf>
    <xf numFmtId="0" fontId="33" fillId="34" borderId="66" xfId="0" applyFont="1" applyFill="1" applyBorder="1" applyAlignment="1">
      <alignment horizontal="center" vertical="center"/>
    </xf>
    <xf numFmtId="0" fontId="31" fillId="34" borderId="65" xfId="0" applyFont="1" applyFill="1" applyBorder="1" applyAlignment="1">
      <alignment horizontal="center" vertical="center"/>
    </xf>
    <xf numFmtId="0" fontId="31" fillId="34" borderId="64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23" fillId="37" borderId="55" xfId="0" applyFont="1" applyFill="1" applyBorder="1" applyAlignment="1">
      <alignment horizontal="center" vertical="center" textRotation="90" wrapText="1"/>
    </xf>
    <xf numFmtId="0" fontId="23" fillId="37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1" fillId="34" borderId="68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67" xfId="0" applyFont="1" applyFill="1" applyBorder="1" applyAlignment="1">
      <alignment horizontal="left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1" fillId="33" borderId="6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67" xfId="0" applyFont="1" applyFill="1" applyBorder="1" applyAlignment="1">
      <alignment horizontal="left" vertical="center" wrapText="1"/>
    </xf>
    <xf numFmtId="0" fontId="14" fillId="34" borderId="69" xfId="0" applyFont="1" applyFill="1" applyBorder="1" applyAlignment="1">
      <alignment horizontal="center" vertical="center" wrapText="1"/>
    </xf>
    <xf numFmtId="0" fontId="14" fillId="34" borderId="70" xfId="0" applyFont="1" applyFill="1" applyBorder="1" applyAlignment="1">
      <alignment horizontal="center" vertical="center" wrapText="1"/>
    </xf>
    <xf numFmtId="0" fontId="11" fillId="34" borderId="71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14" fillId="33" borderId="70" xfId="0" applyFont="1" applyFill="1" applyBorder="1" applyAlignment="1">
      <alignment horizontal="center" vertical="center" wrapText="1"/>
    </xf>
    <xf numFmtId="0" fontId="11" fillId="33" borderId="71" xfId="0" applyFont="1" applyFill="1" applyBorder="1" applyAlignment="1">
      <alignment horizontal="center" vertical="center" wrapText="1"/>
    </xf>
    <xf numFmtId="0" fontId="31" fillId="33" borderId="65" xfId="0" applyFont="1" applyFill="1" applyBorder="1" applyAlignment="1">
      <alignment horizontal="center" vertical="center"/>
    </xf>
    <xf numFmtId="0" fontId="31" fillId="33" borderId="58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3" fillId="33" borderId="65" xfId="0" applyFont="1" applyFill="1" applyBorder="1" applyAlignment="1">
      <alignment horizontal="center" vertical="center"/>
    </xf>
    <xf numFmtId="0" fontId="33" fillId="33" borderId="64" xfId="0" applyFont="1" applyFill="1" applyBorder="1" applyAlignment="1">
      <alignment horizontal="center" vertical="center"/>
    </xf>
    <xf numFmtId="0" fontId="33" fillId="33" borderId="58" xfId="0" applyFont="1" applyFill="1" applyBorder="1" applyAlignment="1">
      <alignment horizontal="center" vertical="center"/>
    </xf>
    <xf numFmtId="0" fontId="33" fillId="33" borderId="54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3" fillId="33" borderId="66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left" vertical="center" wrapText="1"/>
    </xf>
    <xf numFmtId="0" fontId="2" fillId="34" borderId="72" xfId="0" applyFont="1" applyFill="1" applyBorder="1" applyAlignment="1">
      <alignment horizontal="center" vertical="center" wrapText="1"/>
    </xf>
    <xf numFmtId="0" fontId="33" fillId="34" borderId="63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7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14" fontId="2" fillId="0" borderId="4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0" xfId="42" applyNumberFormat="1" applyFont="1" applyFill="1" applyBorder="1" applyAlignment="1" applyProtection="1">
      <alignment horizontal="center" vertical="center" wrapText="1"/>
      <protection/>
    </xf>
    <xf numFmtId="0" fontId="5" fillId="0" borderId="31" xfId="42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0" fillId="0" borderId="43" xfId="42" applyFont="1" applyFill="1" applyBorder="1" applyAlignment="1" applyProtection="1">
      <alignment horizontal="left" vertical="center" wrapText="1"/>
      <protection/>
    </xf>
    <xf numFmtId="0" fontId="5" fillId="0" borderId="43" xfId="0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2" t="str">
        <f>HYPERLINK('[2]реквизиты'!$A$2)</f>
        <v>Наименование соревнования</v>
      </c>
      <c r="B1" s="103"/>
      <c r="C1" s="103"/>
      <c r="D1" s="103"/>
      <c r="E1" s="103"/>
      <c r="F1" s="103"/>
      <c r="G1" s="103"/>
      <c r="H1" s="104"/>
    </row>
    <row r="2" spans="1:8" ht="17.25" customHeight="1">
      <c r="A2" s="105" t="str">
        <f>HYPERLINK('[2]реквизиты'!$A$3)</f>
        <v>дата и место проведения</v>
      </c>
      <c r="B2" s="105"/>
      <c r="C2" s="105"/>
      <c r="D2" s="105"/>
      <c r="E2" s="105"/>
      <c r="F2" s="105"/>
      <c r="G2" s="105"/>
      <c r="H2" s="105"/>
    </row>
    <row r="3" spans="1:8" ht="18.75" thickBot="1">
      <c r="A3" s="106" t="s">
        <v>56</v>
      </c>
      <c r="B3" s="106"/>
      <c r="C3" s="106"/>
      <c r="D3" s="106"/>
      <c r="E3" s="106"/>
      <c r="F3" s="106"/>
      <c r="G3" s="106"/>
      <c r="H3" s="106"/>
    </row>
    <row r="4" spans="2:8" ht="18.75" thickBot="1">
      <c r="B4" s="55"/>
      <c r="C4" s="56"/>
      <c r="D4" s="107" t="str">
        <f>HYPERLINK('[3]пр.взв.'!F3)</f>
        <v>в.к.   кг</v>
      </c>
      <c r="E4" s="108"/>
      <c r="F4" s="109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99" t="s">
        <v>57</v>
      </c>
      <c r="B6" s="92" t="e">
        <f>VLOOKUP(J6,'пр.взв'!B7:G54,2,FALSE)</f>
        <v>#N/A</v>
      </c>
      <c r="C6" s="92"/>
      <c r="D6" s="92"/>
      <c r="E6" s="92"/>
      <c r="F6" s="92"/>
      <c r="G6" s="92"/>
      <c r="H6" s="85" t="e">
        <f>VLOOKUP(J6,'пр.взв'!B7:G54,2,FALSE)</f>
        <v>#N/A</v>
      </c>
      <c r="I6" s="56"/>
      <c r="J6" s="57">
        <v>0</v>
      </c>
    </row>
    <row r="7" spans="1:10" ht="18">
      <c r="A7" s="100"/>
      <c r="B7" s="93"/>
      <c r="C7" s="93"/>
      <c r="D7" s="93"/>
      <c r="E7" s="93"/>
      <c r="F7" s="93"/>
      <c r="G7" s="93"/>
      <c r="H7" s="94"/>
      <c r="I7" s="56"/>
      <c r="J7" s="57"/>
    </row>
    <row r="8" spans="1:10" ht="18">
      <c r="A8" s="100"/>
      <c r="B8" s="95" t="e">
        <f>VLOOKUP(J6,'пр.взв'!B7:G54,2,FALSE)</f>
        <v>#N/A</v>
      </c>
      <c r="C8" s="95"/>
      <c r="D8" s="95"/>
      <c r="E8" s="95"/>
      <c r="F8" s="95"/>
      <c r="G8" s="95"/>
      <c r="H8" s="94"/>
      <c r="I8" s="56"/>
      <c r="J8" s="57"/>
    </row>
    <row r="9" spans="1:10" ht="18.75" thickBot="1">
      <c r="A9" s="101"/>
      <c r="B9" s="87"/>
      <c r="C9" s="87"/>
      <c r="D9" s="87"/>
      <c r="E9" s="87"/>
      <c r="F9" s="87"/>
      <c r="G9" s="87"/>
      <c r="H9" s="88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96" t="s">
        <v>58</v>
      </c>
      <c r="B11" s="92" t="e">
        <f>VLOOKUP(J11,'пр.взв'!B2:G59,2,FALSE)</f>
        <v>#N/A</v>
      </c>
      <c r="C11" s="92"/>
      <c r="D11" s="92"/>
      <c r="E11" s="92"/>
      <c r="F11" s="92"/>
      <c r="G11" s="92"/>
      <c r="H11" s="85" t="e">
        <f>VLOOKUP(J11,'пр.взв'!B2:G59,2,FALSE)</f>
        <v>#N/A</v>
      </c>
      <c r="I11" s="56"/>
      <c r="J11" s="57">
        <v>0</v>
      </c>
    </row>
    <row r="12" spans="1:10" ht="18" customHeight="1">
      <c r="A12" s="97"/>
      <c r="B12" s="93"/>
      <c r="C12" s="93"/>
      <c r="D12" s="93"/>
      <c r="E12" s="93"/>
      <c r="F12" s="93"/>
      <c r="G12" s="93"/>
      <c r="H12" s="94"/>
      <c r="I12" s="56"/>
      <c r="J12" s="57"/>
    </row>
    <row r="13" spans="1:10" ht="18">
      <c r="A13" s="97"/>
      <c r="B13" s="95" t="e">
        <f>VLOOKUP(J11,'пр.взв'!B2:G59,2,FALSE)</f>
        <v>#N/A</v>
      </c>
      <c r="C13" s="95"/>
      <c r="D13" s="95"/>
      <c r="E13" s="95"/>
      <c r="F13" s="95"/>
      <c r="G13" s="95"/>
      <c r="H13" s="94"/>
      <c r="I13" s="56"/>
      <c r="J13" s="57"/>
    </row>
    <row r="14" spans="1:10" ht="18.75" thickBot="1">
      <c r="A14" s="98"/>
      <c r="B14" s="87"/>
      <c r="C14" s="87"/>
      <c r="D14" s="87"/>
      <c r="E14" s="87"/>
      <c r="F14" s="87"/>
      <c r="G14" s="87"/>
      <c r="H14" s="88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89" t="s">
        <v>59</v>
      </c>
      <c r="B16" s="92" t="e">
        <f>VLOOKUP(J16,'пр.взв'!B1:G64,2,FALSE)</f>
        <v>#N/A</v>
      </c>
      <c r="C16" s="92"/>
      <c r="D16" s="92"/>
      <c r="E16" s="92"/>
      <c r="F16" s="92"/>
      <c r="G16" s="92"/>
      <c r="H16" s="85" t="e">
        <f>VLOOKUP(J16,'пр.взв'!B1:G64,2,FALSE)</f>
        <v>#N/A</v>
      </c>
      <c r="I16" s="56"/>
      <c r="J16" s="57">
        <v>0</v>
      </c>
    </row>
    <row r="17" spans="1:10" ht="18" customHeight="1">
      <c r="A17" s="90"/>
      <c r="B17" s="93"/>
      <c r="C17" s="93"/>
      <c r="D17" s="93"/>
      <c r="E17" s="93"/>
      <c r="F17" s="93"/>
      <c r="G17" s="93"/>
      <c r="H17" s="94"/>
      <c r="I17" s="56"/>
      <c r="J17" s="57"/>
    </row>
    <row r="18" spans="1:10" ht="18">
      <c r="A18" s="90"/>
      <c r="B18" s="95" t="e">
        <f>VLOOKUP(J16,'пр.взв'!B1:G64,2,FALSE)</f>
        <v>#N/A</v>
      </c>
      <c r="C18" s="95"/>
      <c r="D18" s="95"/>
      <c r="E18" s="95"/>
      <c r="F18" s="95"/>
      <c r="G18" s="95"/>
      <c r="H18" s="94"/>
      <c r="I18" s="56"/>
      <c r="J18" s="57"/>
    </row>
    <row r="19" spans="1:10" ht="18.75" thickBot="1">
      <c r="A19" s="91"/>
      <c r="B19" s="87"/>
      <c r="C19" s="87"/>
      <c r="D19" s="87"/>
      <c r="E19" s="87"/>
      <c r="F19" s="87"/>
      <c r="G19" s="87"/>
      <c r="H19" s="88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89" t="s">
        <v>59</v>
      </c>
      <c r="B21" s="92" t="e">
        <f>VLOOKUP(J21,'пр.взв'!B2:G69,2,FALSE)</f>
        <v>#N/A</v>
      </c>
      <c r="C21" s="92"/>
      <c r="D21" s="92"/>
      <c r="E21" s="92"/>
      <c r="F21" s="92"/>
      <c r="G21" s="92"/>
      <c r="H21" s="85" t="e">
        <f>VLOOKUP(J21,'пр.взв'!B2:G69,2,FALSE)</f>
        <v>#N/A</v>
      </c>
      <c r="I21" s="56"/>
      <c r="J21" s="57">
        <v>0</v>
      </c>
    </row>
    <row r="22" spans="1:10" ht="18" customHeight="1">
      <c r="A22" s="90"/>
      <c r="B22" s="93"/>
      <c r="C22" s="93"/>
      <c r="D22" s="93"/>
      <c r="E22" s="93"/>
      <c r="F22" s="93"/>
      <c r="G22" s="93"/>
      <c r="H22" s="94"/>
      <c r="I22" s="56"/>
      <c r="J22" s="57"/>
    </row>
    <row r="23" spans="1:9" ht="18">
      <c r="A23" s="90"/>
      <c r="B23" s="95" t="e">
        <f>VLOOKUP(J21,'пр.взв'!B2:G69,2,FALSE)</f>
        <v>#N/A</v>
      </c>
      <c r="C23" s="95"/>
      <c r="D23" s="95"/>
      <c r="E23" s="95"/>
      <c r="F23" s="95"/>
      <c r="G23" s="95"/>
      <c r="H23" s="94"/>
      <c r="I23" s="56"/>
    </row>
    <row r="24" spans="1:9" ht="18.75" thickBot="1">
      <c r="A24" s="91"/>
      <c r="B24" s="87"/>
      <c r="C24" s="87"/>
      <c r="D24" s="87"/>
      <c r="E24" s="87"/>
      <c r="F24" s="87"/>
      <c r="G24" s="87"/>
      <c r="H24" s="88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60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83" t="e">
        <f>VLOOKUP(J28,'пр.взв'!B7:G84,6,FALSE)</f>
        <v>#N/A</v>
      </c>
      <c r="B28" s="84"/>
      <c r="C28" s="84"/>
      <c r="D28" s="84"/>
      <c r="E28" s="84"/>
      <c r="F28" s="84"/>
      <c r="G28" s="84"/>
      <c r="H28" s="85"/>
      <c r="J28">
        <v>0</v>
      </c>
    </row>
    <row r="29" spans="1:8" ht="13.5" thickBot="1">
      <c r="A29" s="86"/>
      <c r="B29" s="87"/>
      <c r="C29" s="87"/>
      <c r="D29" s="87"/>
      <c r="E29" s="87"/>
      <c r="F29" s="87"/>
      <c r="G29" s="87"/>
      <c r="H29" s="88"/>
    </row>
    <row r="32" spans="1:8" ht="18">
      <c r="A32" s="56" t="s">
        <v>61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5" sqref="B5:B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0" t="s">
        <v>23</v>
      </c>
      <c r="C1" s="110"/>
      <c r="D1" s="110"/>
      <c r="E1" s="110"/>
      <c r="F1" s="110"/>
      <c r="G1" s="110"/>
      <c r="H1" s="110"/>
      <c r="I1" s="110"/>
      <c r="K1" s="142" t="s">
        <v>23</v>
      </c>
      <c r="L1" s="142"/>
      <c r="M1" s="142"/>
      <c r="N1" s="142"/>
      <c r="O1" s="142"/>
      <c r="P1" s="142"/>
      <c r="Q1" s="142"/>
      <c r="R1" s="142"/>
    </row>
    <row r="2" spans="1:18" ht="15" customHeight="1" thickBot="1">
      <c r="A2" s="13"/>
      <c r="B2" s="15"/>
      <c r="C2" s="15" t="s">
        <v>67</v>
      </c>
      <c r="D2" s="15"/>
      <c r="E2" s="15"/>
      <c r="F2" s="35" t="str">
        <f>HYPERLINK('пр.взв'!D4)</f>
        <v>В.к.   84      кг.</v>
      </c>
      <c r="G2" s="15"/>
      <c r="H2" s="15"/>
      <c r="I2" s="15"/>
      <c r="K2" s="2"/>
      <c r="L2" s="2" t="s">
        <v>68</v>
      </c>
      <c r="M2" s="2"/>
      <c r="N2" s="2"/>
      <c r="O2" s="35" t="str">
        <f>HYPERLINK('пр.взв'!D4)</f>
        <v>В.к.   84      кг.</v>
      </c>
      <c r="P2" s="2"/>
      <c r="Q2" s="2"/>
      <c r="R2" s="2"/>
    </row>
    <row r="3" spans="1:18" ht="12.75">
      <c r="A3" s="136"/>
      <c r="B3" s="111" t="s">
        <v>5</v>
      </c>
      <c r="C3" s="113" t="s">
        <v>2</v>
      </c>
      <c r="D3" s="115" t="s">
        <v>24</v>
      </c>
      <c r="E3" s="113" t="s">
        <v>25</v>
      </c>
      <c r="F3" s="113" t="s">
        <v>26</v>
      </c>
      <c r="G3" s="115" t="s">
        <v>27</v>
      </c>
      <c r="H3" s="113" t="s">
        <v>28</v>
      </c>
      <c r="I3" s="117" t="s">
        <v>29</v>
      </c>
      <c r="K3" s="143" t="s">
        <v>5</v>
      </c>
      <c r="L3" s="145" t="s">
        <v>2</v>
      </c>
      <c r="M3" s="147" t="s">
        <v>24</v>
      </c>
      <c r="N3" s="145" t="s">
        <v>25</v>
      </c>
      <c r="O3" s="145" t="s">
        <v>26</v>
      </c>
      <c r="P3" s="147" t="s">
        <v>27</v>
      </c>
      <c r="Q3" s="145" t="s">
        <v>28</v>
      </c>
      <c r="R3" s="149" t="s">
        <v>29</v>
      </c>
    </row>
    <row r="4" spans="1:18" ht="13.5" thickBot="1">
      <c r="A4" s="136"/>
      <c r="B4" s="112"/>
      <c r="C4" s="114"/>
      <c r="D4" s="116"/>
      <c r="E4" s="114"/>
      <c r="F4" s="114"/>
      <c r="G4" s="116"/>
      <c r="H4" s="114"/>
      <c r="I4" s="118"/>
      <c r="K4" s="144"/>
      <c r="L4" s="146"/>
      <c r="M4" s="148"/>
      <c r="N4" s="146"/>
      <c r="O4" s="146"/>
      <c r="P4" s="148"/>
      <c r="Q4" s="146"/>
      <c r="R4" s="150"/>
    </row>
    <row r="5" spans="1:18" ht="12.75">
      <c r="A5" s="136"/>
      <c r="B5" s="119">
        <v>1</v>
      </c>
      <c r="C5" s="121" t="str">
        <f>VLOOKUP(B5,'пр.взв'!B7:E54,2,FALSE)</f>
        <v>ПЛЕШАКОВ Виталий Олегович</v>
      </c>
      <c r="D5" s="123" t="str">
        <f>VLOOKUP(B5,'пр.взв'!B7:F54,3,FALSE)</f>
        <v>04.03.97 1р</v>
      </c>
      <c r="E5" s="123" t="str">
        <f>VLOOKUP(B5,'пр.взв'!B5:G54,4,FALSE)</f>
        <v>ЦФО, Тамбоская,ПР</v>
      </c>
      <c r="F5" s="125"/>
      <c r="G5" s="125"/>
      <c r="H5" s="127"/>
      <c r="I5" s="129"/>
      <c r="K5" s="119">
        <v>16</v>
      </c>
      <c r="L5" s="121" t="str">
        <f>VLOOKUP(K5,'пр.взв'!B7:E54,2,FALSE)</f>
        <v>ТЛЯРУКОВ Аслан Хусинович</v>
      </c>
      <c r="M5" s="121" t="str">
        <f>VLOOKUP(K5,'пр.взв'!B7:G54,3,FALSE)</f>
        <v>01.07.97 1р</v>
      </c>
      <c r="N5" s="121" t="str">
        <f>VLOOKUP(K5,'пр.взв'!B7:G54,4,FALSE)</f>
        <v>ЮФО,Адыгея</v>
      </c>
      <c r="O5" s="125"/>
      <c r="P5" s="125"/>
      <c r="Q5" s="127"/>
      <c r="R5" s="129"/>
    </row>
    <row r="6" spans="1:18" ht="12.75">
      <c r="A6" s="136"/>
      <c r="B6" s="120"/>
      <c r="C6" s="122"/>
      <c r="D6" s="124"/>
      <c r="E6" s="124"/>
      <c r="F6" s="126"/>
      <c r="G6" s="126"/>
      <c r="H6" s="128"/>
      <c r="I6" s="130"/>
      <c r="K6" s="120"/>
      <c r="L6" s="122"/>
      <c r="M6" s="122"/>
      <c r="N6" s="122"/>
      <c r="O6" s="126"/>
      <c r="P6" s="126"/>
      <c r="Q6" s="128"/>
      <c r="R6" s="130"/>
    </row>
    <row r="7" spans="1:18" ht="12.75">
      <c r="A7" s="136"/>
      <c r="B7" s="120">
        <v>2</v>
      </c>
      <c r="C7" s="133" t="str">
        <f>VLOOKUP(B7,'пр.взв'!B7:G54,2,FALSE)</f>
        <v>ТЕРЕНТЬЕВ Никита Константинович</v>
      </c>
      <c r="D7" s="124" t="str">
        <f>VLOOKUP(B7,'пр.взв'!B7:G54,3,FALSE)</f>
        <v>07.12.97 1р</v>
      </c>
      <c r="E7" s="124" t="str">
        <f>VLOOKUP(B7,'пр.взв'!B7:G54,4,FALSE)</f>
        <v>ПФО, Пермь, МО</v>
      </c>
      <c r="F7" s="126"/>
      <c r="G7" s="126"/>
      <c r="H7" s="128"/>
      <c r="I7" s="130"/>
      <c r="K7" s="120">
        <v>17</v>
      </c>
      <c r="L7" s="133" t="str">
        <f>VLOOKUP(K7,'пр.взв'!B7:E54,2,FALSE)</f>
        <v>СТЕННИКОВ Вячеслав Иванович</v>
      </c>
      <c r="M7" s="133" t="str">
        <f>VLOOKUP(K7,'пр.взв'!B7:G56,3,FALSE)</f>
        <v>25.03.97 1р</v>
      </c>
      <c r="N7" s="133" t="str">
        <f>VLOOKUP(K7,'пр.взв'!B7:G56,4,FALSE)</f>
        <v>СФО, Красноярский край, г. Ужур</v>
      </c>
      <c r="O7" s="126"/>
      <c r="P7" s="126"/>
      <c r="Q7" s="128"/>
      <c r="R7" s="130"/>
    </row>
    <row r="8" spans="1:18" ht="13.5" thickBot="1">
      <c r="A8" s="136"/>
      <c r="B8" s="132"/>
      <c r="C8" s="134"/>
      <c r="D8" s="135"/>
      <c r="E8" s="135"/>
      <c r="F8" s="137"/>
      <c r="G8" s="137"/>
      <c r="H8" s="138"/>
      <c r="I8" s="131"/>
      <c r="K8" s="132"/>
      <c r="L8" s="122"/>
      <c r="M8" s="122"/>
      <c r="N8" s="122"/>
      <c r="O8" s="137"/>
      <c r="P8" s="137"/>
      <c r="Q8" s="138"/>
      <c r="R8" s="131"/>
    </row>
    <row r="9" spans="1:18" ht="12.75">
      <c r="A9" s="136"/>
      <c r="B9" s="119">
        <v>3</v>
      </c>
      <c r="C9" s="121" t="str">
        <f>VLOOKUP(B9,'пр.взв'!B7:E844,2,FALSE)</f>
        <v>ГАЛЯУТДИНОВ Александр Вячеславович</v>
      </c>
      <c r="D9" s="123" t="str">
        <f>VLOOKUP(B9,'пр.взв'!B7:F57,3,FALSE)</f>
        <v>04.12.97 1р</v>
      </c>
      <c r="E9" s="123" t="str">
        <f>VLOOKUP(B9,'пр.взв'!B7:G57,4,FALSE)</f>
        <v>СЗФО,Псковская,Псков,МО</v>
      </c>
      <c r="F9" s="125"/>
      <c r="G9" s="125"/>
      <c r="H9" s="127"/>
      <c r="I9" s="129"/>
      <c r="K9" s="119">
        <v>18</v>
      </c>
      <c r="L9" s="121" t="str">
        <f>VLOOKUP(K9,'пр.взв'!B7:E54,2,FALSE)</f>
        <v>АВЕТИСЯН Армен Мартунович</v>
      </c>
      <c r="M9" s="121" t="str">
        <f>VLOOKUP(K9,'пр.взв'!B7:G58,3,FALSE)</f>
        <v>05.05.97 1юн</v>
      </c>
      <c r="N9" s="121" t="str">
        <f>VLOOKUP(K9,'пр.взв'!B7:G58,4,FALSE)</f>
        <v>ПФО, Самарская обл., г. Новосемейкино</v>
      </c>
      <c r="O9" s="125"/>
      <c r="P9" s="125"/>
      <c r="Q9" s="127"/>
      <c r="R9" s="129"/>
    </row>
    <row r="10" spans="1:18" ht="12.75">
      <c r="A10" s="136"/>
      <c r="B10" s="120"/>
      <c r="C10" s="122"/>
      <c r="D10" s="124"/>
      <c r="E10" s="124"/>
      <c r="F10" s="126"/>
      <c r="G10" s="126"/>
      <c r="H10" s="128"/>
      <c r="I10" s="130"/>
      <c r="K10" s="120"/>
      <c r="L10" s="122"/>
      <c r="M10" s="122"/>
      <c r="N10" s="122"/>
      <c r="O10" s="126"/>
      <c r="P10" s="126"/>
      <c r="Q10" s="128"/>
      <c r="R10" s="130"/>
    </row>
    <row r="11" spans="1:18" ht="12.75">
      <c r="A11" s="136"/>
      <c r="B11" s="120">
        <v>4</v>
      </c>
      <c r="C11" s="133" t="str">
        <f>VLOOKUP(B11,'пр.взв'!B7:E54,2,FALSE)</f>
        <v>АКСЕНОВ Тигран Эдуардович</v>
      </c>
      <c r="D11" s="124" t="str">
        <f>VLOOKUP(B11,'пр.взв'!B7:G58,3,FALSE)</f>
        <v>08.03.97 кмс</v>
      </c>
      <c r="E11" s="124" t="str">
        <f>VLOOKUP(B11,'пр.взв'!B7:G58,4,FALSE)</f>
        <v>ЮФО,Адыгея</v>
      </c>
      <c r="F11" s="126"/>
      <c r="G11" s="126"/>
      <c r="H11" s="128"/>
      <c r="I11" s="130"/>
      <c r="K11" s="120">
        <v>19</v>
      </c>
      <c r="L11" s="133" t="str">
        <f>VLOOKUP(K11,'пр.взв'!B7:E54,2,FALSE)</f>
        <v>ГАЛЛЯМОВ Алмаз Русланович</v>
      </c>
      <c r="M11" s="133" t="str">
        <f>VLOOKUP(K11,'пр.взв'!B7:G60,3,FALSE)</f>
        <v>12.03.79 1р</v>
      </c>
      <c r="N11" s="133" t="str">
        <f>VLOOKUP(K11,'пр.взв'!B7:G60,4,FALSE)</f>
        <v>ПФО,Башкортостан,Октябрьский,мсмп</v>
      </c>
      <c r="O11" s="126"/>
      <c r="P11" s="126"/>
      <c r="Q11" s="128"/>
      <c r="R11" s="130"/>
    </row>
    <row r="12" spans="1:18" ht="13.5" thickBot="1">
      <c r="A12" s="136"/>
      <c r="B12" s="132"/>
      <c r="C12" s="134"/>
      <c r="D12" s="135"/>
      <c r="E12" s="135"/>
      <c r="F12" s="137"/>
      <c r="G12" s="137"/>
      <c r="H12" s="138"/>
      <c r="I12" s="131"/>
      <c r="K12" s="132"/>
      <c r="L12" s="122"/>
      <c r="M12" s="122"/>
      <c r="N12" s="122"/>
      <c r="O12" s="137"/>
      <c r="P12" s="137"/>
      <c r="Q12" s="138"/>
      <c r="R12" s="131"/>
    </row>
    <row r="13" spans="1:18" ht="12.75">
      <c r="A13" s="136"/>
      <c r="B13" s="119">
        <v>5</v>
      </c>
      <c r="C13" s="121" t="str">
        <f>VLOOKUP(B13,'пр.взв'!B7:E54,2,FALSE)</f>
        <v>БАДОСОВ Артём Альбертович</v>
      </c>
      <c r="D13" s="123" t="str">
        <f>VLOOKUP(B13,'пр.взв'!B5:F61,3,FALSE)</f>
        <v>23.02.98 1р</v>
      </c>
      <c r="E13" s="123" t="str">
        <f>VLOOKUP(B13,'пр.взв'!B3:G61,4,FALSE)</f>
        <v>СФО,Алтайский,Барнаул МО</v>
      </c>
      <c r="F13" s="125"/>
      <c r="G13" s="125"/>
      <c r="H13" s="127"/>
      <c r="I13" s="129"/>
      <c r="K13" s="119">
        <v>20</v>
      </c>
      <c r="L13" s="121" t="str">
        <f>VLOOKUP(K13,'пр.взв'!B7:E54,2,FALSE)</f>
        <v>ХАЧАТРЯН Вагиф Левонович </v>
      </c>
      <c r="M13" s="121" t="str">
        <f>VLOOKUP(K13,'пр.взв'!B5:G62,3,FALSE)</f>
        <v>12.07.97 1р</v>
      </c>
      <c r="N13" s="121" t="str">
        <f>VLOOKUP(K13,'пр.взв'!B5:G62,4,FALSE)</f>
        <v>ЦФО, Воронежская обл Таловск МО</v>
      </c>
      <c r="O13" s="125"/>
      <c r="P13" s="125"/>
      <c r="Q13" s="127"/>
      <c r="R13" s="129"/>
    </row>
    <row r="14" spans="1:18" ht="12.75">
      <c r="A14" s="136"/>
      <c r="B14" s="120"/>
      <c r="C14" s="122"/>
      <c r="D14" s="124"/>
      <c r="E14" s="124"/>
      <c r="F14" s="126"/>
      <c r="G14" s="126"/>
      <c r="H14" s="128"/>
      <c r="I14" s="130"/>
      <c r="K14" s="120"/>
      <c r="L14" s="122"/>
      <c r="M14" s="122"/>
      <c r="N14" s="122"/>
      <c r="O14" s="126"/>
      <c r="P14" s="126"/>
      <c r="Q14" s="128"/>
      <c r="R14" s="130"/>
    </row>
    <row r="15" spans="1:18" ht="12.75">
      <c r="A15" s="136"/>
      <c r="B15" s="120">
        <v>6</v>
      </c>
      <c r="C15" s="133" t="str">
        <f>VLOOKUP(B15,'пр.взв'!B7:E54,2,FALSE)</f>
        <v>СЫСОЕВ Сергей Сергеевич</v>
      </c>
      <c r="D15" s="124" t="str">
        <f>VLOOKUP(B15,'пр.взв'!B5:G62,3,FALSE)</f>
        <v>03.05.97 1р</v>
      </c>
      <c r="E15" s="124" t="str">
        <f>VLOOKUP(B15,'пр.взв'!B5:G62,4,FALSE)</f>
        <v>УРФО,Свердловская обл Богданович </v>
      </c>
      <c r="F15" s="126"/>
      <c r="G15" s="126"/>
      <c r="H15" s="128"/>
      <c r="I15" s="130"/>
      <c r="K15" s="120">
        <v>21</v>
      </c>
      <c r="L15" s="133" t="str">
        <f>VLOOKUP(K15,'пр.взв'!B7:E54,2,FALSE)</f>
        <v>СТАРЧУН Роман Игоревич</v>
      </c>
      <c r="M15" s="133" t="str">
        <f>VLOOKUP(K15,'пр.взв'!B5:G64,3,FALSE)</f>
        <v>01.08.97 3р.</v>
      </c>
      <c r="N15" s="133" t="str">
        <f>VLOOKUP(K15,'пр.взв'!B5:G64,4,FALSE)</f>
        <v>ДВФО, Сахалинская обл., г. Корсаков, МО</v>
      </c>
      <c r="O15" s="126"/>
      <c r="P15" s="126"/>
      <c r="Q15" s="128"/>
      <c r="R15" s="130"/>
    </row>
    <row r="16" spans="1:18" ht="13.5" thickBot="1">
      <c r="A16" s="136"/>
      <c r="B16" s="132"/>
      <c r="C16" s="134"/>
      <c r="D16" s="135"/>
      <c r="E16" s="135"/>
      <c r="F16" s="137"/>
      <c r="G16" s="137"/>
      <c r="H16" s="138"/>
      <c r="I16" s="131"/>
      <c r="K16" s="132"/>
      <c r="L16" s="122"/>
      <c r="M16" s="122"/>
      <c r="N16" s="122"/>
      <c r="O16" s="137"/>
      <c r="P16" s="137"/>
      <c r="Q16" s="138"/>
      <c r="R16" s="131"/>
    </row>
    <row r="17" spans="1:18" ht="12.75">
      <c r="A17" s="136"/>
      <c r="B17" s="119">
        <v>7</v>
      </c>
      <c r="C17" s="121" t="str">
        <f>VLOOKUP(B17,'пр.взв'!B7:E54,2,FALSE)</f>
        <v>УГЛЯНСКИЙ Илья Викторович</v>
      </c>
      <c r="D17" s="123" t="str">
        <f>VLOOKUP(B17,'пр.взв'!B7:F65,3,FALSE)</f>
        <v>22.08.99 2р</v>
      </c>
      <c r="E17" s="123" t="str">
        <f>VLOOKUP(B17,'пр.взв'!B7:G65,4,FALSE)</f>
        <v>ПФО,Оренбургская,Бузулук МО</v>
      </c>
      <c r="F17" s="125"/>
      <c r="G17" s="125"/>
      <c r="H17" s="127"/>
      <c r="I17" s="129"/>
      <c r="K17" s="119">
        <v>22</v>
      </c>
      <c r="L17" s="121" t="str">
        <f>VLOOKUP(K17,'пр.взв'!B7:E54,2,FALSE)</f>
        <v>ЗАВЬЯЛОВ Георгий Иванович</v>
      </c>
      <c r="M17" s="121" t="str">
        <f>VLOOKUP(K17,'пр.взв'!B7:G66,3,FALSE)</f>
        <v>20.12.97 1р</v>
      </c>
      <c r="N17" s="121" t="str">
        <f>VLOOKUP(K17,'пр.взв'!B7:G66,4,FALSE)</f>
        <v>УрФО, ХМАО-Югра, МО</v>
      </c>
      <c r="O17" s="125"/>
      <c r="P17" s="125"/>
      <c r="Q17" s="127"/>
      <c r="R17" s="129"/>
    </row>
    <row r="18" spans="1:18" ht="12.75">
      <c r="A18" s="136"/>
      <c r="B18" s="120"/>
      <c r="C18" s="122"/>
      <c r="D18" s="124"/>
      <c r="E18" s="124"/>
      <c r="F18" s="126"/>
      <c r="G18" s="126"/>
      <c r="H18" s="128"/>
      <c r="I18" s="130"/>
      <c r="K18" s="120"/>
      <c r="L18" s="122"/>
      <c r="M18" s="122"/>
      <c r="N18" s="122"/>
      <c r="O18" s="126"/>
      <c r="P18" s="126"/>
      <c r="Q18" s="128"/>
      <c r="R18" s="130"/>
    </row>
    <row r="19" spans="1:18" ht="12.75">
      <c r="A19" s="136"/>
      <c r="B19" s="120">
        <v>8</v>
      </c>
      <c r="C19" s="133" t="str">
        <f>VLOOKUP(B19,'пр.взв'!B7:E54,2,FALSE)</f>
        <v>КИРИЛЛИН Данил Анатольевич </v>
      </c>
      <c r="D19" s="124" t="str">
        <f>VLOOKUP(B19,'пр.взв'!B7:G66,3,FALSE)</f>
        <v>06.11.98 1р</v>
      </c>
      <c r="E19" s="124" t="str">
        <f>VLOOKUP(B19,'пр.взв'!B7:G66,4,FALSE)</f>
        <v>ДФО,Республика Саха (Якутия) Нюрба</v>
      </c>
      <c r="F19" s="126"/>
      <c r="G19" s="126"/>
      <c r="H19" s="128"/>
      <c r="I19" s="130"/>
      <c r="K19" s="120">
        <v>23</v>
      </c>
      <c r="L19" s="133" t="str">
        <f>VLOOKUP(K19,'пр.взв'!B7:E54,2,FALSE)</f>
        <v>КАРГАЕВ Александр Михайлович</v>
      </c>
      <c r="M19" s="133" t="str">
        <f>VLOOKUP(K19,'пр.взв'!B7:G68,3,FALSE)</f>
        <v>20.03.97 1р</v>
      </c>
      <c r="N19" s="133" t="str">
        <f>VLOOKUP(K19,'пр.взв'!B7:G68,4,FALSE)</f>
        <v>ЦФО,Мос.обл,Климовск</v>
      </c>
      <c r="O19" s="126"/>
      <c r="P19" s="126"/>
      <c r="Q19" s="128"/>
      <c r="R19" s="130"/>
    </row>
    <row r="20" spans="1:18" ht="13.5" thickBot="1">
      <c r="A20" s="136"/>
      <c r="B20" s="132"/>
      <c r="C20" s="134"/>
      <c r="D20" s="135"/>
      <c r="E20" s="135"/>
      <c r="F20" s="137"/>
      <c r="G20" s="137"/>
      <c r="H20" s="138"/>
      <c r="I20" s="131"/>
      <c r="K20" s="132"/>
      <c r="L20" s="122"/>
      <c r="M20" s="122"/>
      <c r="N20" s="122"/>
      <c r="O20" s="137"/>
      <c r="P20" s="137"/>
      <c r="Q20" s="138"/>
      <c r="R20" s="131"/>
    </row>
    <row r="21" spans="1:18" ht="12.75">
      <c r="A21" s="136"/>
      <c r="B21" s="119">
        <v>9</v>
      </c>
      <c r="C21" s="121" t="str">
        <f>VLOOKUP(B21,'пр.взв'!B7:E54,2,FALSE)</f>
        <v>ЦЕЧОЕВ Алихан Султанович</v>
      </c>
      <c r="D21" s="123" t="str">
        <f>VLOOKUP(B21,'пр.взв'!B3:F69,3,FALSE)</f>
        <v>05.10.97 КМС</v>
      </c>
      <c r="E21" s="123" t="str">
        <f>VLOOKUP(B21,'пр.взв'!B2:G69,4,FALSE)</f>
        <v>СКФО, республика Ингушетия, г. Назрань, Д</v>
      </c>
      <c r="F21" s="125"/>
      <c r="G21" s="125"/>
      <c r="H21" s="127"/>
      <c r="I21" s="129"/>
      <c r="K21" s="119">
        <v>24</v>
      </c>
      <c r="L21" s="121" t="str">
        <f>VLOOKUP(K21,'пр.взв'!B7:E54,2,FALSE)</f>
        <v>БАБАЯН Владимир Каренович </v>
      </c>
      <c r="M21" s="121" t="str">
        <f>VLOOKUP(K21,'пр.взв'!B3:G70,3,FALSE)</f>
        <v>25.05.97 1р</v>
      </c>
      <c r="N21" s="121" t="str">
        <f>VLOOKUP(K21,'пр.взв'!B3:G70,4,FALSE)</f>
        <v>Москва</v>
      </c>
      <c r="O21" s="125"/>
      <c r="P21" s="125"/>
      <c r="Q21" s="127"/>
      <c r="R21" s="129"/>
    </row>
    <row r="22" spans="1:18" ht="12.75">
      <c r="A22" s="136"/>
      <c r="B22" s="120"/>
      <c r="C22" s="122"/>
      <c r="D22" s="124"/>
      <c r="E22" s="124"/>
      <c r="F22" s="126"/>
      <c r="G22" s="126"/>
      <c r="H22" s="128"/>
      <c r="I22" s="130"/>
      <c r="K22" s="120"/>
      <c r="L22" s="122"/>
      <c r="M22" s="122"/>
      <c r="N22" s="122"/>
      <c r="O22" s="126"/>
      <c r="P22" s="126"/>
      <c r="Q22" s="128"/>
      <c r="R22" s="130"/>
    </row>
    <row r="23" spans="1:18" ht="12.75">
      <c r="A23" s="136"/>
      <c r="B23" s="120">
        <v>10</v>
      </c>
      <c r="C23" s="133" t="str">
        <f>VLOOKUP(B23,'пр.взв'!B7:E54,2,FALSE)</f>
        <v>ПОДЧЕРЕДНИЧЕНКО Никита Михайлович </v>
      </c>
      <c r="D23" s="124" t="str">
        <f>VLOOKUP(B23,'пр.взв'!B3:G70,3,FALSE)</f>
        <v>07.03.98 1р</v>
      </c>
      <c r="E23" s="124" t="str">
        <f>VLOOKUP(B23,'пр.взв'!B2:G70,4,FALSE)</f>
        <v>Москва</v>
      </c>
      <c r="F23" s="126"/>
      <c r="G23" s="126"/>
      <c r="H23" s="128"/>
      <c r="I23" s="130"/>
      <c r="K23" s="120">
        <v>25</v>
      </c>
      <c r="L23" s="133" t="e">
        <f>VLOOKUP(K23,'пр.взв'!B6:E58,2,FALSE)</f>
        <v>#N/A</v>
      </c>
      <c r="M23" s="133" t="e">
        <f>VLOOKUP(K23,'пр.взв'!B3:G72,3,FALSE)</f>
        <v>#N/A</v>
      </c>
      <c r="N23" s="133" t="e">
        <f>VLOOKUP(K23,'пр.взв'!B3:G72,4,FALSE)</f>
        <v>#N/A</v>
      </c>
      <c r="O23" s="126"/>
      <c r="P23" s="126"/>
      <c r="Q23" s="128"/>
      <c r="R23" s="130"/>
    </row>
    <row r="24" spans="1:18" ht="13.5" thickBot="1">
      <c r="A24" s="136"/>
      <c r="B24" s="132"/>
      <c r="C24" s="134"/>
      <c r="D24" s="135"/>
      <c r="E24" s="135"/>
      <c r="F24" s="137"/>
      <c r="G24" s="137"/>
      <c r="H24" s="138"/>
      <c r="I24" s="131"/>
      <c r="K24" s="132"/>
      <c r="L24" s="122"/>
      <c r="M24" s="122"/>
      <c r="N24" s="122"/>
      <c r="O24" s="137"/>
      <c r="P24" s="137"/>
      <c r="Q24" s="138"/>
      <c r="R24" s="131"/>
    </row>
    <row r="25" spans="1:18" ht="12.75">
      <c r="A25" s="136"/>
      <c r="B25" s="119">
        <v>11</v>
      </c>
      <c r="C25" s="121" t="str">
        <f>VLOOKUP(B25,'пр.взв'!B7:E54,2,FALSE)</f>
        <v>СЕЛЕЗНЁВ Виталий Сергеевич</v>
      </c>
      <c r="D25" s="123" t="str">
        <f>VLOOKUP(B25,'пр.взв'!B7:F73,3,FALSE)</f>
        <v>26.04.97 кмс</v>
      </c>
      <c r="E25" s="123" t="str">
        <f>VLOOKUP(B25,'пр.взв'!B2:G73,4,FALSE)</f>
        <v>ЦФО,Ярославская,Тутаев МО</v>
      </c>
      <c r="F25" s="125"/>
      <c r="G25" s="125"/>
      <c r="H25" s="127"/>
      <c r="I25" s="129"/>
      <c r="K25" s="119">
        <v>26</v>
      </c>
      <c r="L25" s="121" t="e">
        <f>VLOOKUP(K25,'пр.взв'!B7:E54,2,FALSE)</f>
        <v>#N/A</v>
      </c>
      <c r="M25" s="121" t="e">
        <f>VLOOKUP(K25,'пр.взв'!B2:G74,3,FALSE)</f>
        <v>#N/A</v>
      </c>
      <c r="N25" s="121" t="e">
        <f>VLOOKUP(K25,'пр.взв'!B7:G74,4,FALSE)</f>
        <v>#N/A</v>
      </c>
      <c r="O25" s="125"/>
      <c r="P25" s="125"/>
      <c r="Q25" s="127"/>
      <c r="R25" s="129"/>
    </row>
    <row r="26" spans="1:18" ht="12.75">
      <c r="A26" s="136"/>
      <c r="B26" s="120"/>
      <c r="C26" s="122"/>
      <c r="D26" s="124"/>
      <c r="E26" s="124"/>
      <c r="F26" s="126"/>
      <c r="G26" s="126"/>
      <c r="H26" s="128"/>
      <c r="I26" s="130"/>
      <c r="K26" s="120"/>
      <c r="L26" s="122"/>
      <c r="M26" s="122"/>
      <c r="N26" s="122"/>
      <c r="O26" s="126"/>
      <c r="P26" s="126"/>
      <c r="Q26" s="128"/>
      <c r="R26" s="130"/>
    </row>
    <row r="27" spans="1:18" ht="12.75">
      <c r="A27" s="136"/>
      <c r="B27" s="120">
        <v>12</v>
      </c>
      <c r="C27" s="133" t="str">
        <f>VLOOKUP(B27,'пр.взв'!B7:E54,2,FALSE)</f>
        <v>СТРЕЛОВ Максим Дмитриевич</v>
      </c>
      <c r="D27" s="124" t="str">
        <f>VLOOKUP(B27,'пр.взв'!B7:G74,3,FALSE)</f>
        <v>16.04.97 1р</v>
      </c>
      <c r="E27" s="124" t="str">
        <f>VLOOKUP(B27,'пр.взв'!B2:G74,4,FALSE)</f>
        <v>СФО, Кемеровская обл., МО</v>
      </c>
      <c r="F27" s="126"/>
      <c r="G27" s="126"/>
      <c r="H27" s="128"/>
      <c r="I27" s="130"/>
      <c r="K27" s="120">
        <v>27</v>
      </c>
      <c r="L27" s="133" t="e">
        <f>VLOOKUP(K27,'пр.взв'!B7:E54,2,FALSE)</f>
        <v>#N/A</v>
      </c>
      <c r="M27" s="133" t="e">
        <f>VLOOKUP(K27,'пр.взв'!B2:G76,3,FALSE)</f>
        <v>#N/A</v>
      </c>
      <c r="N27" s="133" t="e">
        <f>VLOOKUP(K27,'пр.взв'!B7:G76,4,FALSE)</f>
        <v>#N/A</v>
      </c>
      <c r="O27" s="126"/>
      <c r="P27" s="126"/>
      <c r="Q27" s="128"/>
      <c r="R27" s="130"/>
    </row>
    <row r="28" spans="1:18" ht="13.5" thickBot="1">
      <c r="A28" s="136"/>
      <c r="B28" s="132"/>
      <c r="C28" s="134"/>
      <c r="D28" s="135"/>
      <c r="E28" s="135"/>
      <c r="F28" s="137"/>
      <c r="G28" s="137"/>
      <c r="H28" s="138"/>
      <c r="I28" s="131"/>
      <c r="K28" s="132"/>
      <c r="L28" s="122"/>
      <c r="M28" s="122"/>
      <c r="N28" s="122"/>
      <c r="O28" s="137"/>
      <c r="P28" s="137"/>
      <c r="Q28" s="138"/>
      <c r="R28" s="131"/>
    </row>
    <row r="29" spans="1:18" ht="12.75">
      <c r="A29" s="136"/>
      <c r="B29" s="119">
        <v>13</v>
      </c>
      <c r="C29" s="121" t="str">
        <f>VLOOKUP(B29,'пр.взв'!B7:E54,2,FALSE)</f>
        <v>ПУСТОВАЛОВ Дмитрий Леонидович</v>
      </c>
      <c r="D29" s="123" t="str">
        <f>VLOOKUP(B29,'пр.взв'!B3:F77,3,FALSE)</f>
        <v>09.05.98 1р</v>
      </c>
      <c r="E29" s="123" t="str">
        <f>VLOOKUP(B29,'пр.взв'!B2:G77,4,FALSE)</f>
        <v>ПФО,Саратовская,Балашов ПР</v>
      </c>
      <c r="F29" s="125"/>
      <c r="G29" s="125"/>
      <c r="H29" s="127"/>
      <c r="I29" s="129"/>
      <c r="K29" s="119">
        <v>28</v>
      </c>
      <c r="L29" s="121" t="e">
        <f>VLOOKUP(K29,'пр.взв'!B7:E54,2,FALSE)</f>
        <v>#N/A</v>
      </c>
      <c r="M29" s="121" t="e">
        <f>VLOOKUP(K29,'пр.взв'!B3:G78,3,FALSE)</f>
        <v>#N/A</v>
      </c>
      <c r="N29" s="121" t="e">
        <f>VLOOKUP(K29,'пр.взв'!B3:G78,4,FALSE)</f>
        <v>#N/A</v>
      </c>
      <c r="O29" s="125"/>
      <c r="P29" s="125"/>
      <c r="Q29" s="127"/>
      <c r="R29" s="129"/>
    </row>
    <row r="30" spans="1:18" ht="12.75">
      <c r="A30" s="136"/>
      <c r="B30" s="120"/>
      <c r="C30" s="122"/>
      <c r="D30" s="124"/>
      <c r="E30" s="124"/>
      <c r="F30" s="126"/>
      <c r="G30" s="126"/>
      <c r="H30" s="128"/>
      <c r="I30" s="130"/>
      <c r="K30" s="120"/>
      <c r="L30" s="122"/>
      <c r="M30" s="122"/>
      <c r="N30" s="122"/>
      <c r="O30" s="126"/>
      <c r="P30" s="126"/>
      <c r="Q30" s="128"/>
      <c r="R30" s="130"/>
    </row>
    <row r="31" spans="1:18" ht="12.75">
      <c r="A31" s="136"/>
      <c r="B31" s="120">
        <v>14</v>
      </c>
      <c r="C31" s="133" t="str">
        <f>VLOOKUP(B31,'пр.взв'!B7:E54,2,FALSE)</f>
        <v>БЕЛЫЙ Артём Сергеевич</v>
      </c>
      <c r="D31" s="124" t="str">
        <f>VLOOKUP(B31,'пр.взв'!B3:G78,3,FALSE)</f>
        <v>12.03.97 1р</v>
      </c>
      <c r="E31" s="124" t="str">
        <f>VLOOKUP(B31,'пр.взв'!B3:G78,4,FALSE)</f>
        <v>ЦФО,Владимирская,Владимир,МО</v>
      </c>
      <c r="F31" s="126"/>
      <c r="G31" s="126"/>
      <c r="H31" s="128"/>
      <c r="I31" s="130"/>
      <c r="K31" s="120">
        <v>29</v>
      </c>
      <c r="L31" s="133" t="e">
        <f>VLOOKUP(K31,'пр.взв'!B7:E54,2,FALSE)</f>
        <v>#N/A</v>
      </c>
      <c r="M31" s="133" t="e">
        <f>VLOOKUP(K31,'пр.взв'!B3:G80,3,FALSE)</f>
        <v>#N/A</v>
      </c>
      <c r="N31" s="133" t="e">
        <f>VLOOKUP(K31,'пр.взв'!B3:G80,4,FALSE)</f>
        <v>#N/A</v>
      </c>
      <c r="O31" s="126"/>
      <c r="P31" s="126"/>
      <c r="Q31" s="128"/>
      <c r="R31" s="130"/>
    </row>
    <row r="32" spans="1:18" ht="13.5" thickBot="1">
      <c r="A32" s="136"/>
      <c r="B32" s="132"/>
      <c r="C32" s="134"/>
      <c r="D32" s="135"/>
      <c r="E32" s="135"/>
      <c r="F32" s="137"/>
      <c r="G32" s="137"/>
      <c r="H32" s="138"/>
      <c r="I32" s="131"/>
      <c r="K32" s="132"/>
      <c r="L32" s="122"/>
      <c r="M32" s="122"/>
      <c r="N32" s="122"/>
      <c r="O32" s="137"/>
      <c r="P32" s="137"/>
      <c r="Q32" s="138"/>
      <c r="R32" s="131"/>
    </row>
    <row r="33" spans="1:18" ht="12.75">
      <c r="A33" s="136"/>
      <c r="B33" s="119">
        <v>15</v>
      </c>
      <c r="C33" s="121" t="str">
        <f>VLOOKUP(B33,'пр.взв'!B7:E54,2,FALSE)</f>
        <v>АХМЕДОВ Эмин Дашдамирович </v>
      </c>
      <c r="D33" s="123" t="str">
        <f>VLOOKUP(B33,'пр.взв'!B5:F81,3,FALSE)</f>
        <v>20.03.97 1р</v>
      </c>
      <c r="E33" s="123" t="str">
        <f>VLOOKUP(B33,'пр.взв'!B3:G81,4,FALSE)</f>
        <v>УРФО,Свердловская обл Екатеринбург</v>
      </c>
      <c r="F33" s="125" t="s">
        <v>69</v>
      </c>
      <c r="G33" s="125"/>
      <c r="H33" s="127"/>
      <c r="I33" s="129"/>
      <c r="K33" s="119"/>
      <c r="L33" s="121" t="e">
        <f>VLOOKUP(K33,'пр.взв'!B7:E54,2,FALSE)</f>
        <v>#N/A</v>
      </c>
      <c r="M33" s="121" t="e">
        <f>VLOOKUP(K33,'пр.взв'!B3:G82,3,FALSE)</f>
        <v>#N/A</v>
      </c>
      <c r="N33" s="121" t="e">
        <f>VLOOKUP(K33,'пр.взв'!B3:G82,4,FALSE)</f>
        <v>#N/A</v>
      </c>
      <c r="O33" s="125"/>
      <c r="P33" s="125"/>
      <c r="Q33" s="127"/>
      <c r="R33" s="129"/>
    </row>
    <row r="34" spans="1:18" ht="12.75">
      <c r="A34" s="136"/>
      <c r="B34" s="120"/>
      <c r="C34" s="122"/>
      <c r="D34" s="124"/>
      <c r="E34" s="124"/>
      <c r="F34" s="126"/>
      <c r="G34" s="126"/>
      <c r="H34" s="128"/>
      <c r="I34" s="130"/>
      <c r="K34" s="120"/>
      <c r="L34" s="122"/>
      <c r="M34" s="122"/>
      <c r="N34" s="122"/>
      <c r="O34" s="126"/>
      <c r="P34" s="126"/>
      <c r="Q34" s="128"/>
      <c r="R34" s="130"/>
    </row>
    <row r="35" spans="1:18" ht="12.75">
      <c r="A35" s="136"/>
      <c r="B35" s="120"/>
      <c r="C35" s="133" t="e">
        <f>VLOOKUP(B35,'пр.взв'!B7:E54,2,FALSE)</f>
        <v>#N/A</v>
      </c>
      <c r="D35" s="124" t="e">
        <f>VLOOKUP(B35,'пр.взв'!B5:G82,3,FALSE)</f>
        <v>#N/A</v>
      </c>
      <c r="E35" s="124" t="e">
        <f>VLOOKUP(B35,'пр.взв'!B3:G82,4,FALSE)</f>
        <v>#N/A</v>
      </c>
      <c r="F35" s="126"/>
      <c r="G35" s="126"/>
      <c r="H35" s="128"/>
      <c r="I35" s="130"/>
      <c r="K35" s="120"/>
      <c r="L35" s="133" t="e">
        <f>VLOOKUP(K35,'пр.взв'!B7:E54,2,FALSE)</f>
        <v>#N/A</v>
      </c>
      <c r="M35" s="133" t="e">
        <f>VLOOKUP(K35,'пр.взв'!B3:G84,3,FALSE)</f>
        <v>#N/A</v>
      </c>
      <c r="N35" s="133" t="e">
        <f>VLOOKUP(K35,'пр.взв'!B3:G84,4,FALSE)</f>
        <v>#N/A</v>
      </c>
      <c r="O35" s="126"/>
      <c r="P35" s="126"/>
      <c r="Q35" s="128"/>
      <c r="R35" s="130"/>
    </row>
    <row r="36" spans="1:18" ht="13.5" thickBot="1">
      <c r="A36" s="136"/>
      <c r="B36" s="132"/>
      <c r="C36" s="134"/>
      <c r="D36" s="135"/>
      <c r="E36" s="135"/>
      <c r="F36" s="137"/>
      <c r="G36" s="137"/>
      <c r="H36" s="138"/>
      <c r="I36" s="131"/>
      <c r="K36" s="132"/>
      <c r="L36" s="122"/>
      <c r="M36" s="122"/>
      <c r="N36" s="122"/>
      <c r="O36" s="137"/>
      <c r="P36" s="137"/>
      <c r="Q36" s="138"/>
      <c r="R36" s="131"/>
    </row>
    <row r="37" spans="1:18" ht="12.75">
      <c r="A37" s="136"/>
      <c r="B37" s="119"/>
      <c r="C37" s="121" t="e">
        <f>VLOOKUP(B37,'пр.взв'!B7:E54,2,FALSE)</f>
        <v>#N/A</v>
      </c>
      <c r="D37" s="123" t="e">
        <f>VLOOKUP(B37,'пр.взв'!B3:F85,3,FALSE)</f>
        <v>#N/A</v>
      </c>
      <c r="E37" s="123" t="e">
        <f>VLOOKUP(B37,'пр.взв'!B7:G85,4,FALSE)</f>
        <v>#N/A</v>
      </c>
      <c r="F37" s="125"/>
      <c r="G37" s="125"/>
      <c r="H37" s="127"/>
      <c r="I37" s="129"/>
      <c r="K37" s="119"/>
      <c r="L37" s="121" t="e">
        <f>VLOOKUP(K37,'пр.взв'!B7:E54,2,FALSE)</f>
        <v>#N/A</v>
      </c>
      <c r="M37" s="121" t="e">
        <f>VLOOKUP(K37,'пр.взв'!B3:G86,3,FALSE)</f>
        <v>#N/A</v>
      </c>
      <c r="N37" s="121" t="e">
        <f>VLOOKUP(K37,'пр.взв'!B3:G86,4,FALSE)</f>
        <v>#N/A</v>
      </c>
      <c r="O37" s="125"/>
      <c r="P37" s="125"/>
      <c r="Q37" s="127"/>
      <c r="R37" s="129"/>
    </row>
    <row r="38" spans="1:18" ht="12.75">
      <c r="A38" s="136"/>
      <c r="B38" s="120"/>
      <c r="C38" s="122"/>
      <c r="D38" s="124"/>
      <c r="E38" s="124"/>
      <c r="F38" s="126"/>
      <c r="G38" s="126"/>
      <c r="H38" s="128"/>
      <c r="I38" s="130"/>
      <c r="K38" s="120"/>
      <c r="L38" s="122"/>
      <c r="M38" s="122"/>
      <c r="N38" s="122"/>
      <c r="O38" s="126"/>
      <c r="P38" s="126"/>
      <c r="Q38" s="128"/>
      <c r="R38" s="130"/>
    </row>
    <row r="39" spans="1:18" ht="12.75">
      <c r="A39" s="136"/>
      <c r="B39" s="120"/>
      <c r="C39" s="133" t="e">
        <f>VLOOKUP(B39,'пр.взв'!B7:E54,2,FALSE)</f>
        <v>#N/A</v>
      </c>
      <c r="D39" s="124" t="e">
        <f>VLOOKUP(B39,'пр.взв'!B3:G86,3,FALSE)</f>
        <v>#N/A</v>
      </c>
      <c r="E39" s="124" t="e">
        <f>VLOOKUP(B39,'пр.взв'!B3:G86,4,FALSE)</f>
        <v>#N/A</v>
      </c>
      <c r="F39" s="126"/>
      <c r="G39" s="126"/>
      <c r="H39" s="128"/>
      <c r="I39" s="130"/>
      <c r="K39" s="120"/>
      <c r="L39" s="133" t="e">
        <f>VLOOKUP(K39,'пр.взв'!B7:E54,2,FALSE)</f>
        <v>#N/A</v>
      </c>
      <c r="M39" s="133" t="e">
        <f>VLOOKUP(K39,'пр.взв'!B3:G88,3,FALSE)</f>
        <v>#N/A</v>
      </c>
      <c r="N39" s="133" t="e">
        <f>VLOOKUP(K39,'пр.взв'!B3:G88,4,FALSE)</f>
        <v>#N/A</v>
      </c>
      <c r="O39" s="126"/>
      <c r="P39" s="126"/>
      <c r="Q39" s="128"/>
      <c r="R39" s="130"/>
    </row>
    <row r="40" spans="1:18" ht="13.5" thickBot="1">
      <c r="A40" s="136"/>
      <c r="B40" s="132"/>
      <c r="C40" s="134"/>
      <c r="D40" s="135"/>
      <c r="E40" s="135"/>
      <c r="F40" s="137"/>
      <c r="G40" s="137"/>
      <c r="H40" s="138"/>
      <c r="I40" s="131"/>
      <c r="K40" s="132"/>
      <c r="L40" s="122"/>
      <c r="M40" s="122"/>
      <c r="N40" s="122"/>
      <c r="O40" s="137"/>
      <c r="P40" s="137"/>
      <c r="Q40" s="138"/>
      <c r="R40" s="131"/>
    </row>
    <row r="41" spans="1:18" ht="12.75">
      <c r="A41" s="136"/>
      <c r="B41" s="119"/>
      <c r="C41" s="121" t="e">
        <f>VLOOKUP(B41,'пр.взв'!B7:E54,2,FALSE)</f>
        <v>#N/A</v>
      </c>
      <c r="D41" s="123" t="e">
        <f>VLOOKUP(B41,'пр.взв'!B3:F89,3,FALSE)</f>
        <v>#N/A</v>
      </c>
      <c r="E41" s="123" t="e">
        <f>VLOOKUP(B41,'пр.взв'!B4:G89,4,FALSE)</f>
        <v>#N/A</v>
      </c>
      <c r="F41" s="125"/>
      <c r="G41" s="125"/>
      <c r="H41" s="127"/>
      <c r="I41" s="129"/>
      <c r="K41" s="119"/>
      <c r="L41" s="121" t="e">
        <f>VLOOKUP(K41,'пр.взв'!B7:E54,2,FALSE)</f>
        <v>#N/A</v>
      </c>
      <c r="M41" s="121" t="e">
        <f>VLOOKUP(K41,'пр.взв'!B4:G90,3,FALSE)</f>
        <v>#N/A</v>
      </c>
      <c r="N41" s="121" t="e">
        <f>VLOOKUP(K41,'пр.взв'!B4:G90,4,FALSE)</f>
        <v>#N/A</v>
      </c>
      <c r="O41" s="125"/>
      <c r="P41" s="125"/>
      <c r="Q41" s="127"/>
      <c r="R41" s="129"/>
    </row>
    <row r="42" spans="1:18" ht="12.75">
      <c r="A42" s="136"/>
      <c r="B42" s="120"/>
      <c r="C42" s="122"/>
      <c r="D42" s="124"/>
      <c r="E42" s="124"/>
      <c r="F42" s="126"/>
      <c r="G42" s="126"/>
      <c r="H42" s="128"/>
      <c r="I42" s="130"/>
      <c r="K42" s="120"/>
      <c r="L42" s="122"/>
      <c r="M42" s="122"/>
      <c r="N42" s="122"/>
      <c r="O42" s="126"/>
      <c r="P42" s="126"/>
      <c r="Q42" s="128"/>
      <c r="R42" s="130"/>
    </row>
    <row r="43" spans="1:18" ht="12.75">
      <c r="A43" s="136"/>
      <c r="B43" s="120"/>
      <c r="C43" s="133" t="e">
        <f>VLOOKUP(B43,'пр.взв'!B7:E54,2,FALSE)</f>
        <v>#N/A</v>
      </c>
      <c r="D43" s="124" t="e">
        <f>VLOOKUP(B43,'пр.взв'!B3:G90,3,FALSE)</f>
        <v>#N/A</v>
      </c>
      <c r="E43" s="124" t="e">
        <f>VLOOKUP(B43,'пр.взв'!B4:G90,4,FALSE)</f>
        <v>#N/A</v>
      </c>
      <c r="F43" s="126"/>
      <c r="G43" s="126"/>
      <c r="H43" s="128"/>
      <c r="I43" s="130"/>
      <c r="K43" s="120"/>
      <c r="L43" s="133" t="e">
        <f>VLOOKUP(K43,'пр.взв'!B7:F54,2,FALSE)</f>
        <v>#N/A</v>
      </c>
      <c r="M43" s="133" t="e">
        <f>VLOOKUP(K43,'пр.взв'!B4:G92,3,FALSE)</f>
        <v>#N/A</v>
      </c>
      <c r="N43" s="133" t="e">
        <f>VLOOKUP(K43,'пр.взв'!B4:G92,4,FALSE)</f>
        <v>#N/A</v>
      </c>
      <c r="O43" s="126"/>
      <c r="P43" s="126"/>
      <c r="Q43" s="128"/>
      <c r="R43" s="130"/>
    </row>
    <row r="44" spans="1:18" ht="13.5" thickBot="1">
      <c r="A44" s="136"/>
      <c r="B44" s="132"/>
      <c r="C44" s="134"/>
      <c r="D44" s="135"/>
      <c r="E44" s="135"/>
      <c r="F44" s="137"/>
      <c r="G44" s="137"/>
      <c r="H44" s="138"/>
      <c r="I44" s="131"/>
      <c r="K44" s="132"/>
      <c r="L44" s="122"/>
      <c r="M44" s="122"/>
      <c r="N44" s="122"/>
      <c r="O44" s="137"/>
      <c r="P44" s="137"/>
      <c r="Q44" s="138"/>
      <c r="R44" s="131"/>
    </row>
    <row r="45" spans="1:18" ht="12.75">
      <c r="A45" s="136"/>
      <c r="B45" s="119"/>
      <c r="C45" s="121" t="e">
        <f>VLOOKUP(B45,'пр.взв'!B7:E54,2,FALSE)</f>
        <v>#N/A</v>
      </c>
      <c r="D45" s="123" t="e">
        <f>VLOOKUP(B45,'пр.взв'!B7:F93,3,FALSE)</f>
        <v>#N/A</v>
      </c>
      <c r="E45" s="123" t="e">
        <f>VLOOKUP(B45,'пр.взв'!B4:G93,4,FALSE)</f>
        <v>#N/A</v>
      </c>
      <c r="F45" s="125"/>
      <c r="G45" s="125"/>
      <c r="H45" s="127"/>
      <c r="I45" s="129"/>
      <c r="K45" s="119"/>
      <c r="L45" s="121" t="e">
        <f>VLOOKUP(K45,'пр.взв'!B7:E54,2,FALSE)</f>
        <v>#N/A</v>
      </c>
      <c r="M45" s="121" t="e">
        <f>VLOOKUP(K45,'пр.взв'!B4:G94,3,FALSE)</f>
        <v>#N/A</v>
      </c>
      <c r="N45" s="121" t="e">
        <f>VLOOKUP(K45,'пр.взв'!B4:G94,4,FALSE)</f>
        <v>#N/A</v>
      </c>
      <c r="O45" s="125"/>
      <c r="P45" s="125"/>
      <c r="Q45" s="127"/>
      <c r="R45" s="129"/>
    </row>
    <row r="46" spans="1:18" ht="12.75">
      <c r="A46" s="136"/>
      <c r="B46" s="120"/>
      <c r="C46" s="122"/>
      <c r="D46" s="124"/>
      <c r="E46" s="124"/>
      <c r="F46" s="126"/>
      <c r="G46" s="126"/>
      <c r="H46" s="128"/>
      <c r="I46" s="130"/>
      <c r="K46" s="120"/>
      <c r="L46" s="122"/>
      <c r="M46" s="122"/>
      <c r="N46" s="122"/>
      <c r="O46" s="126"/>
      <c r="P46" s="126"/>
      <c r="Q46" s="128"/>
      <c r="R46" s="130"/>
    </row>
    <row r="47" spans="1:18" ht="12.75">
      <c r="A47" s="136"/>
      <c r="B47" s="120"/>
      <c r="C47" s="133" t="e">
        <f>VLOOKUP(B47,'пр.взв'!B7:E54,2,FALSE)</f>
        <v>#N/A</v>
      </c>
      <c r="D47" s="124" t="e">
        <f>VLOOKUP(B47,'пр.взв'!B7:G94,3,FALSE)</f>
        <v>#N/A</v>
      </c>
      <c r="E47" s="124" t="e">
        <f>VLOOKUP(B47,'пр.взв'!B4:G94,4,FALSE)</f>
        <v>#N/A</v>
      </c>
      <c r="F47" s="126"/>
      <c r="G47" s="126"/>
      <c r="H47" s="128"/>
      <c r="I47" s="130"/>
      <c r="K47" s="120"/>
      <c r="L47" s="133" t="e">
        <f>VLOOKUP(K47,'пр.взв'!B7:E54,2,FALSE)</f>
        <v>#N/A</v>
      </c>
      <c r="M47" s="133" t="e">
        <f>VLOOKUP(K47,'пр.взв'!B4:G96,3,FALSE)</f>
        <v>#N/A</v>
      </c>
      <c r="N47" s="133" t="e">
        <f>VLOOKUP(K47,'пр.взв'!B4:G96,4,FALSE)</f>
        <v>#N/A</v>
      </c>
      <c r="O47" s="126"/>
      <c r="P47" s="126"/>
      <c r="Q47" s="128"/>
      <c r="R47" s="130"/>
    </row>
    <row r="48" spans="1:18" ht="13.5" thickBot="1">
      <c r="A48" s="136"/>
      <c r="B48" s="132"/>
      <c r="C48" s="134"/>
      <c r="D48" s="135"/>
      <c r="E48" s="135"/>
      <c r="F48" s="137"/>
      <c r="G48" s="137"/>
      <c r="H48" s="138"/>
      <c r="I48" s="131"/>
      <c r="K48" s="132"/>
      <c r="L48" s="122"/>
      <c r="M48" s="122"/>
      <c r="N48" s="122"/>
      <c r="O48" s="137"/>
      <c r="P48" s="137"/>
      <c r="Q48" s="138"/>
      <c r="R48" s="131"/>
    </row>
    <row r="49" spans="1:18" ht="12.75">
      <c r="A49" s="136"/>
      <c r="B49" s="119"/>
      <c r="C49" s="121" t="e">
        <f>VLOOKUP(B49,'пр.взв'!B3:E54,2,FALSE)</f>
        <v>#N/A</v>
      </c>
      <c r="D49" s="123" t="e">
        <f>VLOOKUP(B49,'пр.взв'!B5:F97,3,FALSE)</f>
        <v>#N/A</v>
      </c>
      <c r="E49" s="123" t="e">
        <f>VLOOKUP(B49,'пр.взв'!B4:G97,4,FALSE)</f>
        <v>#N/A</v>
      </c>
      <c r="F49" s="125"/>
      <c r="G49" s="125"/>
      <c r="H49" s="127"/>
      <c r="I49" s="129"/>
      <c r="K49" s="119"/>
      <c r="L49" s="121" t="e">
        <f>VLOOKUP(K49,'пр.взв'!B7:E54,2,FALSE)</f>
        <v>#N/A</v>
      </c>
      <c r="M49" s="121" t="e">
        <f>VLOOKUP(K49,'пр.взв'!B5:G98,3,FALSE)</f>
        <v>#N/A</v>
      </c>
      <c r="N49" s="121" t="e">
        <f>VLOOKUP(K49,'пр.взв'!B5:G98,4,FALSE)</f>
        <v>#N/A</v>
      </c>
      <c r="O49" s="125"/>
      <c r="P49" s="125"/>
      <c r="Q49" s="127"/>
      <c r="R49" s="129"/>
    </row>
    <row r="50" spans="1:18" ht="12.75">
      <c r="A50" s="136"/>
      <c r="B50" s="120"/>
      <c r="C50" s="122"/>
      <c r="D50" s="124"/>
      <c r="E50" s="124"/>
      <c r="F50" s="126"/>
      <c r="G50" s="126"/>
      <c r="H50" s="128"/>
      <c r="I50" s="130"/>
      <c r="K50" s="120"/>
      <c r="L50" s="122"/>
      <c r="M50" s="122"/>
      <c r="N50" s="122"/>
      <c r="O50" s="126"/>
      <c r="P50" s="126"/>
      <c r="Q50" s="128"/>
      <c r="R50" s="130"/>
    </row>
    <row r="51" spans="1:18" ht="12.75">
      <c r="A51" s="136"/>
      <c r="B51" s="120"/>
      <c r="C51" s="133" t="e">
        <f>VLOOKUP(B51,'пр.взв'!B7:E54,2,FALSE)</f>
        <v>#N/A</v>
      </c>
      <c r="D51" s="124" t="e">
        <f>VLOOKUP(B51,'пр.взв'!B5:G98,3,FALSE)</f>
        <v>#N/A</v>
      </c>
      <c r="E51" s="124" t="e">
        <f>VLOOKUP(B51,'пр.взв'!B5:G98,4,FALSE)</f>
        <v>#N/A</v>
      </c>
      <c r="F51" s="126"/>
      <c r="G51" s="126"/>
      <c r="H51" s="128"/>
      <c r="I51" s="130"/>
      <c r="K51" s="120"/>
      <c r="L51" s="133" t="e">
        <f>VLOOKUP(K51,'пр.взв'!B7:E54,2,FALSE)</f>
        <v>#N/A</v>
      </c>
      <c r="M51" s="133" t="e">
        <f>VLOOKUP(K51,'пр.взв'!B5:G100,3,FALSE)</f>
        <v>#N/A</v>
      </c>
      <c r="N51" s="133" t="e">
        <f>VLOOKUP(K51,'пр.взв'!B5:G100,4,FALSE)</f>
        <v>#N/A</v>
      </c>
      <c r="O51" s="126"/>
      <c r="P51" s="126"/>
      <c r="Q51" s="128"/>
      <c r="R51" s="130"/>
    </row>
    <row r="52" spans="1:18" ht="13.5" thickBot="1">
      <c r="A52" s="136"/>
      <c r="B52" s="132"/>
      <c r="C52" s="134"/>
      <c r="D52" s="135"/>
      <c r="E52" s="135"/>
      <c r="F52" s="137"/>
      <c r="G52" s="137"/>
      <c r="H52" s="138"/>
      <c r="I52" s="131"/>
      <c r="K52" s="132"/>
      <c r="L52" s="122"/>
      <c r="M52" s="122"/>
      <c r="N52" s="122"/>
      <c r="O52" s="137"/>
      <c r="P52" s="137"/>
      <c r="Q52" s="138"/>
      <c r="R52" s="131"/>
    </row>
    <row r="53" spans="1:18" ht="12.75">
      <c r="A53" s="136"/>
      <c r="B53" s="119"/>
      <c r="C53" s="121" t="e">
        <f>VLOOKUP(B53,'пр.взв'!B7:E54,2,FALSE)</f>
        <v>#N/A</v>
      </c>
      <c r="D53" s="123" t="e">
        <f>VLOOKUP(B53,'пр.взв'!B5:F101,3,FALSE)</f>
        <v>#N/A</v>
      </c>
      <c r="E53" s="123" t="e">
        <f>VLOOKUP(B53,'пр.взв'!B5:G101,4,FALSE)</f>
        <v>#N/A</v>
      </c>
      <c r="F53" s="125"/>
      <c r="G53" s="125"/>
      <c r="H53" s="127"/>
      <c r="I53" s="129"/>
      <c r="K53" s="119"/>
      <c r="L53" s="121" t="e">
        <f>VLOOKUP(K53,'пр.взв'!B7:E54,2,FALSE)</f>
        <v>#N/A</v>
      </c>
      <c r="M53" s="121" t="e">
        <f>VLOOKUP(K53,'пр.взв'!B5:G102,3,FALSE)</f>
        <v>#N/A</v>
      </c>
      <c r="N53" s="121" t="e">
        <f>VLOOKUP(K53,'пр.взв'!B5:G102,4,FALSE)</f>
        <v>#N/A</v>
      </c>
      <c r="O53" s="125"/>
      <c r="P53" s="125"/>
      <c r="Q53" s="127"/>
      <c r="R53" s="129"/>
    </row>
    <row r="54" spans="1:18" ht="12.75">
      <c r="A54" s="136"/>
      <c r="B54" s="120"/>
      <c r="C54" s="122"/>
      <c r="D54" s="124"/>
      <c r="E54" s="124"/>
      <c r="F54" s="126"/>
      <c r="G54" s="126"/>
      <c r="H54" s="128"/>
      <c r="I54" s="130"/>
      <c r="K54" s="120"/>
      <c r="L54" s="122"/>
      <c r="M54" s="122"/>
      <c r="N54" s="122"/>
      <c r="O54" s="126"/>
      <c r="P54" s="126"/>
      <c r="Q54" s="128"/>
      <c r="R54" s="130"/>
    </row>
    <row r="55" spans="1:18" ht="12.75">
      <c r="A55" s="136"/>
      <c r="B55" s="120"/>
      <c r="C55" s="133" t="e">
        <f>VLOOKUP(B55,'пр.взв'!B7:E54,2,FALSE)</f>
        <v>#N/A</v>
      </c>
      <c r="D55" s="124" t="e">
        <f>VLOOKUP(B55,'пр.взв'!B5:G102,3,FALSE)</f>
        <v>#N/A</v>
      </c>
      <c r="E55" s="124" t="e">
        <f>VLOOKUP(B55,'пр.взв'!B5:G102,4,FALSE)</f>
        <v>#N/A</v>
      </c>
      <c r="F55" s="126"/>
      <c r="G55" s="126"/>
      <c r="H55" s="128"/>
      <c r="I55" s="130"/>
      <c r="K55" s="120"/>
      <c r="L55" s="133" t="e">
        <f>VLOOKUP(K55,'пр.взв'!B7:E54,2,FALSE)</f>
        <v>#N/A</v>
      </c>
      <c r="M55" s="133" t="e">
        <f>VLOOKUP(K55,'пр.взв'!B5:G104,3,FALSE)</f>
        <v>#N/A</v>
      </c>
      <c r="N55" s="133" t="e">
        <f>VLOOKUP(K55,'пр.взв'!B5:G104,4,FALSE)</f>
        <v>#N/A</v>
      </c>
      <c r="O55" s="126"/>
      <c r="P55" s="126"/>
      <c r="Q55" s="128"/>
      <c r="R55" s="130"/>
    </row>
    <row r="56" spans="1:18" ht="13.5" thickBot="1">
      <c r="A56" s="136"/>
      <c r="B56" s="132"/>
      <c r="C56" s="134"/>
      <c r="D56" s="135"/>
      <c r="E56" s="135"/>
      <c r="F56" s="137"/>
      <c r="G56" s="137"/>
      <c r="H56" s="138"/>
      <c r="I56" s="131"/>
      <c r="K56" s="132"/>
      <c r="L56" s="122"/>
      <c r="M56" s="122"/>
      <c r="N56" s="122"/>
      <c r="O56" s="137"/>
      <c r="P56" s="137"/>
      <c r="Q56" s="138"/>
      <c r="R56" s="131"/>
    </row>
    <row r="57" spans="1:18" ht="12.75">
      <c r="A57" s="136"/>
      <c r="B57" s="119"/>
      <c r="C57" s="121" t="e">
        <f>VLOOKUP(B57,'пр.взв'!B7:E54,2,FALSE)</f>
        <v>#N/A</v>
      </c>
      <c r="D57" s="123" t="e">
        <f>VLOOKUP(B57,'пр.взв'!B5:F105,3,FALSE)</f>
        <v>#N/A</v>
      </c>
      <c r="E57" s="123" t="e">
        <f>VLOOKUP(B57,'пр.взв'!B5:G105,4,FALSE)</f>
        <v>#N/A</v>
      </c>
      <c r="F57" s="139"/>
      <c r="G57" s="125"/>
      <c r="H57" s="127"/>
      <c r="I57" s="129"/>
      <c r="K57" s="119"/>
      <c r="L57" s="121" t="e">
        <f>VLOOKUP(K57,'пр.взв'!B7:E54,2,FALSE)</f>
        <v>#N/A</v>
      </c>
      <c r="M57" s="121" t="e">
        <f>VLOOKUP(K57,'пр.взв'!B5:G106,3,FALSE)</f>
        <v>#N/A</v>
      </c>
      <c r="N57" s="121" t="e">
        <f>VLOOKUP(K57,'пр.взв'!B5:G106,4,FALSE)</f>
        <v>#N/A</v>
      </c>
      <c r="O57" s="139"/>
      <c r="P57" s="125"/>
      <c r="Q57" s="127"/>
      <c r="R57" s="129"/>
    </row>
    <row r="58" spans="1:18" ht="12.75">
      <c r="A58" s="136"/>
      <c r="B58" s="120"/>
      <c r="C58" s="122"/>
      <c r="D58" s="124"/>
      <c r="E58" s="124"/>
      <c r="F58" s="140"/>
      <c r="G58" s="126"/>
      <c r="H58" s="128"/>
      <c r="I58" s="130"/>
      <c r="K58" s="120"/>
      <c r="L58" s="122"/>
      <c r="M58" s="122"/>
      <c r="N58" s="122"/>
      <c r="O58" s="140"/>
      <c r="P58" s="126"/>
      <c r="Q58" s="128"/>
      <c r="R58" s="130"/>
    </row>
    <row r="59" spans="1:18" ht="12.75">
      <c r="A59" s="136"/>
      <c r="B59" s="120"/>
      <c r="C59" s="133" t="e">
        <f>VLOOKUP(B59,'пр.взв'!B7:E54,2,FALSE)</f>
        <v>#N/A</v>
      </c>
      <c r="D59" s="124" t="e">
        <f>VLOOKUP(B59,'пр.взв'!B5:G106,3,FALSE)</f>
        <v>#N/A</v>
      </c>
      <c r="E59" s="124" t="e">
        <f>VLOOKUP(B59,'пр.взв'!B5:G106,4,FALSE)</f>
        <v>#N/A</v>
      </c>
      <c r="F59" s="140"/>
      <c r="G59" s="126"/>
      <c r="H59" s="128"/>
      <c r="I59" s="130"/>
      <c r="K59" s="120"/>
      <c r="L59" s="133" t="e">
        <f>VLOOKUP(K59,'пр.взв'!B7:E54,2,FALSE)</f>
        <v>#N/A</v>
      </c>
      <c r="M59" s="122" t="e">
        <f>VLOOKUP(K59,'пр.взв'!B5:G108,3,FALSE)</f>
        <v>#N/A</v>
      </c>
      <c r="N59" s="122" t="e">
        <f>VLOOKUP(K59,'пр.взв'!B5:G108,4,FALSE)</f>
        <v>#N/A</v>
      </c>
      <c r="O59" s="140"/>
      <c r="P59" s="126"/>
      <c r="Q59" s="128"/>
      <c r="R59" s="130"/>
    </row>
    <row r="60" spans="1:18" ht="13.5" thickBot="1">
      <c r="A60" s="136"/>
      <c r="B60" s="132"/>
      <c r="C60" s="134"/>
      <c r="D60" s="135"/>
      <c r="E60" s="135"/>
      <c r="F60" s="141"/>
      <c r="G60" s="137"/>
      <c r="H60" s="138"/>
      <c r="I60" s="131"/>
      <c r="K60" s="132"/>
      <c r="L60" s="134"/>
      <c r="M60" s="134"/>
      <c r="N60" s="134"/>
      <c r="O60" s="141"/>
      <c r="P60" s="137"/>
      <c r="Q60" s="138"/>
      <c r="R60" s="13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A29:A30"/>
    <mergeCell ref="A27:A28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D41:D42"/>
    <mergeCell ref="D45:D46"/>
    <mergeCell ref="B29:B30"/>
    <mergeCell ref="C29:C30"/>
    <mergeCell ref="B47:B48"/>
    <mergeCell ref="C47:C48"/>
    <mergeCell ref="D47:D48"/>
    <mergeCell ref="D15:D16"/>
    <mergeCell ref="E15:E16"/>
    <mergeCell ref="F15:F16"/>
    <mergeCell ref="G15:G16"/>
    <mergeCell ref="D23:D24"/>
    <mergeCell ref="E23:E24"/>
    <mergeCell ref="F23:F24"/>
    <mergeCell ref="E39:E40"/>
    <mergeCell ref="F39:F40"/>
    <mergeCell ref="G39:G40"/>
    <mergeCell ref="B41:B42"/>
    <mergeCell ref="E29:E30"/>
    <mergeCell ref="F29:F30"/>
    <mergeCell ref="G29:G30"/>
    <mergeCell ref="D29:D30"/>
    <mergeCell ref="C41:C42"/>
    <mergeCell ref="D33:D3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G53:G54"/>
    <mergeCell ref="F43:F44"/>
    <mergeCell ref="G43:G44"/>
    <mergeCell ref="F51:F52"/>
    <mergeCell ref="G51:G52"/>
    <mergeCell ref="E41:E42"/>
    <mergeCell ref="E45:E46"/>
    <mergeCell ref="F45:F46"/>
    <mergeCell ref="E47:E48"/>
    <mergeCell ref="E49:E50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H29:H30"/>
    <mergeCell ref="I29:I30"/>
    <mergeCell ref="D31:D32"/>
    <mergeCell ref="G31:G32"/>
    <mergeCell ref="H31:H32"/>
    <mergeCell ref="I31:I32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45:H46"/>
    <mergeCell ref="I45:I46"/>
    <mergeCell ref="B45:B46"/>
    <mergeCell ref="C45:C4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B19:B20"/>
    <mergeCell ref="C19:C20"/>
    <mergeCell ref="D19:D20"/>
    <mergeCell ref="E19:E20"/>
    <mergeCell ref="F19:F20"/>
    <mergeCell ref="G19:G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88"/>
  <sheetViews>
    <sheetView tabSelected="1" zoomScalePageLayoutView="0" workbookViewId="0" topLeftCell="A1">
      <pane xSplit="5" ySplit="5" topLeftCell="F3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E38" sqref="AE3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1" t="s">
        <v>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1:28" ht="24.75" customHeight="1" thickBot="1">
      <c r="A2" s="18"/>
      <c r="B2" s="178" t="s">
        <v>51</v>
      </c>
      <c r="C2" s="179"/>
      <c r="D2" s="179"/>
      <c r="E2" s="179"/>
      <c r="F2" s="179"/>
      <c r="G2" s="179"/>
      <c r="H2" s="179"/>
      <c r="I2" s="179"/>
      <c r="J2" s="179"/>
      <c r="K2" s="159" t="str">
        <f>HYPERLINK('[1]реквизиты'!$A$2)</f>
        <v>Первенство России по самбо среди юношей 1997-1998 гг.р.</v>
      </c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1"/>
    </row>
    <row r="3" spans="1:30" ht="20.25" customHeight="1" thickBot="1">
      <c r="A3" s="19"/>
      <c r="B3" s="155" t="str">
        <f>HYPERLINK('[1]реквизиты'!$A$3)</f>
        <v>24-27 июня 2013 год   г.Отрадный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52" t="str">
        <f>HYPERLINK('пр.взв'!D4)</f>
        <v>В.к.   84      кг.</v>
      </c>
      <c r="Y3" s="153"/>
      <c r="Z3" s="153"/>
      <c r="AA3" s="153"/>
      <c r="AB3" s="154"/>
      <c r="AC3" s="16"/>
      <c r="AD3" s="16"/>
    </row>
    <row r="4" spans="1:34" ht="14.25" customHeight="1" thickBot="1">
      <c r="A4" s="209"/>
      <c r="B4" s="210" t="s">
        <v>5</v>
      </c>
      <c r="C4" s="212" t="s">
        <v>2</v>
      </c>
      <c r="D4" s="180" t="s">
        <v>3</v>
      </c>
      <c r="E4" s="182" t="s">
        <v>52</v>
      </c>
      <c r="F4" s="188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/>
      <c r="Z4" s="162" t="s">
        <v>7</v>
      </c>
      <c r="AA4" s="164" t="s">
        <v>55</v>
      </c>
      <c r="AB4" s="205" t="s">
        <v>22</v>
      </c>
      <c r="AC4" s="16"/>
      <c r="AD4" s="16"/>
      <c r="AH4" s="20"/>
    </row>
    <row r="5" spans="1:33" ht="15" customHeight="1" thickBot="1">
      <c r="A5" s="209"/>
      <c r="B5" s="211"/>
      <c r="C5" s="213"/>
      <c r="D5" s="181"/>
      <c r="E5" s="183"/>
      <c r="F5" s="185">
        <v>1</v>
      </c>
      <c r="G5" s="187"/>
      <c r="H5" s="185">
        <v>2</v>
      </c>
      <c r="I5" s="186"/>
      <c r="J5" s="192">
        <v>3</v>
      </c>
      <c r="K5" s="187"/>
      <c r="L5" s="185">
        <v>4</v>
      </c>
      <c r="M5" s="186"/>
      <c r="N5" s="192">
        <v>5</v>
      </c>
      <c r="O5" s="187"/>
      <c r="P5" s="185">
        <v>6</v>
      </c>
      <c r="Q5" s="186"/>
      <c r="R5" s="192">
        <v>7</v>
      </c>
      <c r="S5" s="187"/>
      <c r="T5" s="185">
        <v>8</v>
      </c>
      <c r="U5" s="186"/>
      <c r="V5" s="185">
        <v>9</v>
      </c>
      <c r="W5" s="186"/>
      <c r="X5" s="185">
        <v>10</v>
      </c>
      <c r="Y5" s="186"/>
      <c r="Z5" s="163"/>
      <c r="AA5" s="165"/>
      <c r="AB5" s="206"/>
      <c r="AC5" s="31"/>
      <c r="AD5" s="31"/>
      <c r="AE5" s="22"/>
      <c r="AF5" s="22"/>
      <c r="AG5" s="3"/>
    </row>
    <row r="6" spans="1:34" ht="12" customHeight="1">
      <c r="A6" s="207"/>
      <c r="B6" s="219">
        <v>1</v>
      </c>
      <c r="C6" s="221" t="str">
        <f>VLOOKUP(B6,'пр.взв'!B7:E54,2,FALSE)</f>
        <v>ПЛЕШАКОВ Виталий Олегович</v>
      </c>
      <c r="D6" s="201" t="str">
        <f>VLOOKUP(B6,'пр.взв'!B7:F54,3,FALSE)</f>
        <v>04.03.97 1р</v>
      </c>
      <c r="E6" s="201" t="str">
        <f>VLOOKUP(B6,'пр.взв'!B7:G54,4,FALSE)</f>
        <v>ЦФО, Тамбоская,ПР</v>
      </c>
      <c r="F6" s="193">
        <v>2</v>
      </c>
      <c r="G6" s="63"/>
      <c r="H6" s="184"/>
      <c r="I6" s="63"/>
      <c r="J6" s="184"/>
      <c r="K6" s="63"/>
      <c r="L6" s="184"/>
      <c r="M6" s="63"/>
      <c r="N6" s="184"/>
      <c r="O6" s="63"/>
      <c r="P6" s="184"/>
      <c r="Q6" s="63"/>
      <c r="R6" s="184"/>
      <c r="S6" s="63"/>
      <c r="T6" s="184"/>
      <c r="U6" s="63"/>
      <c r="V6" s="184"/>
      <c r="W6" s="63"/>
      <c r="X6" s="184"/>
      <c r="Y6" s="63"/>
      <c r="Z6" s="173"/>
      <c r="AA6" s="166">
        <f>SUM(G6+I6+K6+M6+O6+Q6+S6+U6+W6+Y6)</f>
        <v>0</v>
      </c>
      <c r="AB6" s="166"/>
      <c r="AC6" s="29"/>
      <c r="AD6" s="29"/>
      <c r="AE6" s="29"/>
      <c r="AF6" s="29"/>
      <c r="AG6" s="29"/>
      <c r="AH6" s="29"/>
    </row>
    <row r="7" spans="1:34" ht="12" customHeight="1" thickBot="1">
      <c r="A7" s="208"/>
      <c r="B7" s="220"/>
      <c r="C7" s="222"/>
      <c r="D7" s="202"/>
      <c r="E7" s="202"/>
      <c r="F7" s="194"/>
      <c r="G7" s="64"/>
      <c r="H7" s="184"/>
      <c r="I7" s="64"/>
      <c r="J7" s="184"/>
      <c r="K7" s="64"/>
      <c r="L7" s="184"/>
      <c r="M7" s="64"/>
      <c r="N7" s="184"/>
      <c r="O7" s="64"/>
      <c r="P7" s="184"/>
      <c r="Q7" s="64"/>
      <c r="R7" s="184"/>
      <c r="S7" s="64"/>
      <c r="T7" s="184"/>
      <c r="U7" s="64"/>
      <c r="V7" s="184"/>
      <c r="W7" s="64"/>
      <c r="X7" s="184"/>
      <c r="Y7" s="64"/>
      <c r="Z7" s="174"/>
      <c r="AA7" s="167"/>
      <c r="AB7" s="167"/>
      <c r="AC7" s="29"/>
      <c r="AD7" s="29"/>
      <c r="AE7" s="29"/>
      <c r="AF7" s="29"/>
      <c r="AG7" s="29"/>
      <c r="AH7" s="29"/>
    </row>
    <row r="8" spans="1:34" ht="12" customHeight="1" thickTop="1">
      <c r="A8" s="207"/>
      <c r="B8" s="229">
        <v>2</v>
      </c>
      <c r="C8" s="221" t="str">
        <f>VLOOKUP(B8,'пр.взв'!B9:E54,2,FALSE)</f>
        <v>ТЕРЕНТЬЕВ Никита Константинович</v>
      </c>
      <c r="D8" s="201" t="str">
        <f>VLOOKUP(B8,'пр.взв'!B9:F56,3,FALSE)</f>
        <v>07.12.97 1р</v>
      </c>
      <c r="E8" s="201" t="str">
        <f>VLOOKUP(B8,'пр.взв'!B9:G56,4,FALSE)</f>
        <v>ПФО, Пермь, МО</v>
      </c>
      <c r="F8" s="231">
        <v>1</v>
      </c>
      <c r="G8" s="65"/>
      <c r="H8" s="232"/>
      <c r="I8" s="65"/>
      <c r="J8" s="232"/>
      <c r="K8" s="65"/>
      <c r="L8" s="232"/>
      <c r="M8" s="65"/>
      <c r="N8" s="232"/>
      <c r="O8" s="65"/>
      <c r="P8" s="232"/>
      <c r="Q8" s="65"/>
      <c r="R8" s="232"/>
      <c r="S8" s="65"/>
      <c r="T8" s="232"/>
      <c r="U8" s="66"/>
      <c r="V8" s="232"/>
      <c r="W8" s="66"/>
      <c r="X8" s="232"/>
      <c r="Y8" s="66"/>
      <c r="Z8" s="173"/>
      <c r="AA8" s="166">
        <f>SUM(G8+I8+K8+M8+O8+Q8+S8+U8+W8+Y8)</f>
        <v>0</v>
      </c>
      <c r="AB8" s="166"/>
      <c r="AC8" s="29"/>
      <c r="AD8" s="29"/>
      <c r="AE8" s="29"/>
      <c r="AF8" s="29"/>
      <c r="AG8" s="29"/>
      <c r="AH8" s="29"/>
    </row>
    <row r="9" spans="1:34" ht="12" customHeight="1" thickBot="1">
      <c r="A9" s="214"/>
      <c r="B9" s="230"/>
      <c r="C9" s="222"/>
      <c r="D9" s="202"/>
      <c r="E9" s="202"/>
      <c r="F9" s="194"/>
      <c r="G9" s="67"/>
      <c r="H9" s="233"/>
      <c r="I9" s="67"/>
      <c r="J9" s="233"/>
      <c r="K9" s="67"/>
      <c r="L9" s="233"/>
      <c r="M9" s="67"/>
      <c r="N9" s="233"/>
      <c r="O9" s="67"/>
      <c r="P9" s="233"/>
      <c r="Q9" s="67"/>
      <c r="R9" s="233"/>
      <c r="S9" s="67"/>
      <c r="T9" s="233"/>
      <c r="U9" s="68"/>
      <c r="V9" s="233"/>
      <c r="W9" s="68"/>
      <c r="X9" s="233"/>
      <c r="Y9" s="68"/>
      <c r="Z9" s="174"/>
      <c r="AA9" s="167"/>
      <c r="AB9" s="167"/>
      <c r="AC9" s="29"/>
      <c r="AD9" s="29"/>
      <c r="AE9" s="29"/>
      <c r="AF9" s="29"/>
      <c r="AG9" s="29"/>
      <c r="AH9" s="29"/>
    </row>
    <row r="10" spans="1:34" ht="12" customHeight="1" thickTop="1">
      <c r="A10" s="17"/>
      <c r="B10" s="219">
        <v>3</v>
      </c>
      <c r="C10" s="221" t="str">
        <f>VLOOKUP(B10,'пр.взв'!B11:E54,2,FALSE)</f>
        <v>ГАЛЯУТДИНОВ Александр Вячеславович</v>
      </c>
      <c r="D10" s="201" t="str">
        <f>VLOOKUP(B10,'пр.взв'!B11:F58,3,FALSE)</f>
        <v>04.12.97 1р</v>
      </c>
      <c r="E10" s="201" t="str">
        <f>VLOOKUP(B10,'пр.взв'!B11:G58,4,FALSE)</f>
        <v>СЗФО,Псковская,Псков,МО</v>
      </c>
      <c r="F10" s="234">
        <v>4</v>
      </c>
      <c r="G10" s="69"/>
      <c r="H10" s="236"/>
      <c r="I10" s="69"/>
      <c r="J10" s="236"/>
      <c r="K10" s="69"/>
      <c r="L10" s="236"/>
      <c r="M10" s="69"/>
      <c r="N10" s="236"/>
      <c r="O10" s="69"/>
      <c r="P10" s="236"/>
      <c r="Q10" s="69"/>
      <c r="R10" s="236"/>
      <c r="S10" s="69"/>
      <c r="T10" s="236"/>
      <c r="U10" s="70"/>
      <c r="V10" s="236"/>
      <c r="W10" s="70"/>
      <c r="X10" s="236"/>
      <c r="Y10" s="70"/>
      <c r="Z10" s="173"/>
      <c r="AA10" s="166">
        <f>SUM(G10+I10+K10+M10+O10+Q10+S10+U10+W10+Y10)</f>
        <v>0</v>
      </c>
      <c r="AB10" s="166"/>
      <c r="AC10" s="29"/>
      <c r="AD10" s="29"/>
      <c r="AE10" s="29"/>
      <c r="AF10" s="29"/>
      <c r="AG10" s="29"/>
      <c r="AH10" s="29"/>
    </row>
    <row r="11" spans="1:34" ht="12" customHeight="1" thickBot="1">
      <c r="A11" s="17"/>
      <c r="B11" s="220"/>
      <c r="C11" s="222"/>
      <c r="D11" s="202"/>
      <c r="E11" s="202"/>
      <c r="F11" s="235"/>
      <c r="G11" s="67"/>
      <c r="H11" s="237"/>
      <c r="I11" s="67"/>
      <c r="J11" s="237"/>
      <c r="K11" s="67"/>
      <c r="L11" s="237"/>
      <c r="M11" s="67"/>
      <c r="N11" s="237"/>
      <c r="O11" s="67"/>
      <c r="P11" s="237"/>
      <c r="Q11" s="67"/>
      <c r="R11" s="237"/>
      <c r="S11" s="67"/>
      <c r="T11" s="237"/>
      <c r="U11" s="68"/>
      <c r="V11" s="237"/>
      <c r="W11" s="68"/>
      <c r="X11" s="237"/>
      <c r="Y11" s="68"/>
      <c r="Z11" s="174"/>
      <c r="AA11" s="167"/>
      <c r="AB11" s="167"/>
      <c r="AC11" s="29"/>
      <c r="AD11" s="29"/>
      <c r="AE11" s="29"/>
      <c r="AF11" s="29"/>
      <c r="AG11" s="29"/>
      <c r="AH11" s="29"/>
    </row>
    <row r="12" spans="1:34" ht="12" customHeight="1" thickTop="1">
      <c r="A12" s="17"/>
      <c r="B12" s="229">
        <v>4</v>
      </c>
      <c r="C12" s="221" t="str">
        <f>VLOOKUP(B12,'пр.взв'!B13:E54,2,FALSE)</f>
        <v>АКСЕНОВ Тигран Эдуардович</v>
      </c>
      <c r="D12" s="201" t="str">
        <f>VLOOKUP(B12,'пр.взв'!B13:F60,3,FALSE)</f>
        <v>08.03.97 кмс</v>
      </c>
      <c r="E12" s="201" t="str">
        <f>VLOOKUP(B12,'пр.взв'!B13:G60,4,FALSE)</f>
        <v>ЮФО,Адыгея</v>
      </c>
      <c r="F12" s="234">
        <v>3</v>
      </c>
      <c r="G12" s="69"/>
      <c r="H12" s="236"/>
      <c r="I12" s="69"/>
      <c r="J12" s="236"/>
      <c r="K12" s="69"/>
      <c r="L12" s="236"/>
      <c r="M12" s="69"/>
      <c r="N12" s="236"/>
      <c r="O12" s="69"/>
      <c r="P12" s="236"/>
      <c r="Q12" s="69"/>
      <c r="R12" s="236"/>
      <c r="S12" s="69"/>
      <c r="T12" s="236"/>
      <c r="U12" s="70"/>
      <c r="V12" s="236"/>
      <c r="W12" s="70"/>
      <c r="X12" s="236"/>
      <c r="Y12" s="70"/>
      <c r="Z12" s="173"/>
      <c r="AA12" s="166">
        <f>SUM(G12+I12+K12+M12+O12+Q12+S12+U12+W12+Y12)</f>
        <v>0</v>
      </c>
      <c r="AB12" s="166"/>
      <c r="AC12" s="29"/>
      <c r="AD12" s="29"/>
      <c r="AE12" s="29"/>
      <c r="AF12" s="29"/>
      <c r="AG12" s="29"/>
      <c r="AH12" s="29"/>
    </row>
    <row r="13" spans="1:34" ht="12" customHeight="1" thickBot="1">
      <c r="A13" s="17"/>
      <c r="B13" s="230"/>
      <c r="C13" s="222"/>
      <c r="D13" s="202"/>
      <c r="E13" s="202"/>
      <c r="F13" s="235"/>
      <c r="G13" s="67"/>
      <c r="H13" s="237"/>
      <c r="I13" s="67"/>
      <c r="J13" s="237"/>
      <c r="K13" s="67"/>
      <c r="L13" s="237"/>
      <c r="M13" s="67"/>
      <c r="N13" s="237"/>
      <c r="O13" s="67"/>
      <c r="P13" s="237"/>
      <c r="Q13" s="67"/>
      <c r="R13" s="237"/>
      <c r="S13" s="67"/>
      <c r="T13" s="237"/>
      <c r="U13" s="68"/>
      <c r="V13" s="237"/>
      <c r="W13" s="68"/>
      <c r="X13" s="237"/>
      <c r="Y13" s="68"/>
      <c r="Z13" s="174"/>
      <c r="AA13" s="167"/>
      <c r="AB13" s="167"/>
      <c r="AC13" s="29"/>
      <c r="AD13" s="29"/>
      <c r="AE13" s="29"/>
      <c r="AF13" s="29"/>
      <c r="AG13" s="29"/>
      <c r="AH13" s="29"/>
    </row>
    <row r="14" spans="1:34" ht="12" customHeight="1" thickTop="1">
      <c r="A14" s="17"/>
      <c r="B14" s="219">
        <v>5</v>
      </c>
      <c r="C14" s="221" t="str">
        <f>VLOOKUP(B14,'пр.взв'!B15:E54,2,FALSE)</f>
        <v>БАДОСОВ Артём Альбертович</v>
      </c>
      <c r="D14" s="201" t="str">
        <f>VLOOKUP(B14,'пр.взв'!B15:F62,3,FALSE)</f>
        <v>23.02.98 1р</v>
      </c>
      <c r="E14" s="201" t="str">
        <f>VLOOKUP(B14,'пр.взв'!B15:G62,4,FALSE)</f>
        <v>СФО,Алтайский,Барнаул МО</v>
      </c>
      <c r="F14" s="234">
        <v>6</v>
      </c>
      <c r="G14" s="69"/>
      <c r="H14" s="236"/>
      <c r="I14" s="69"/>
      <c r="J14" s="236"/>
      <c r="K14" s="69"/>
      <c r="L14" s="236"/>
      <c r="M14" s="69"/>
      <c r="N14" s="236"/>
      <c r="O14" s="69"/>
      <c r="P14" s="236"/>
      <c r="Q14" s="69"/>
      <c r="R14" s="236"/>
      <c r="S14" s="69"/>
      <c r="T14" s="236"/>
      <c r="U14" s="70"/>
      <c r="V14" s="236"/>
      <c r="W14" s="70"/>
      <c r="X14" s="236"/>
      <c r="Y14" s="70"/>
      <c r="Z14" s="173"/>
      <c r="AA14" s="166">
        <f>SUM(G14+I14+K14+M14+O14+Q14+S14+U14+W14+Y14)</f>
        <v>0</v>
      </c>
      <c r="AB14" s="166"/>
      <c r="AC14" s="29"/>
      <c r="AD14" s="29"/>
      <c r="AE14" s="29"/>
      <c r="AF14" s="29"/>
      <c r="AG14" s="29"/>
      <c r="AH14" s="29"/>
    </row>
    <row r="15" spans="1:34" ht="12" customHeight="1" thickBot="1">
      <c r="A15" s="17"/>
      <c r="B15" s="220"/>
      <c r="C15" s="222"/>
      <c r="D15" s="202"/>
      <c r="E15" s="202"/>
      <c r="F15" s="235"/>
      <c r="G15" s="67"/>
      <c r="H15" s="237"/>
      <c r="I15" s="67"/>
      <c r="J15" s="237"/>
      <c r="K15" s="67"/>
      <c r="L15" s="237"/>
      <c r="M15" s="67"/>
      <c r="N15" s="237"/>
      <c r="O15" s="67"/>
      <c r="P15" s="237"/>
      <c r="Q15" s="67"/>
      <c r="R15" s="237"/>
      <c r="S15" s="67"/>
      <c r="T15" s="237"/>
      <c r="U15" s="68"/>
      <c r="V15" s="237"/>
      <c r="W15" s="68"/>
      <c r="X15" s="237"/>
      <c r="Y15" s="68"/>
      <c r="Z15" s="174"/>
      <c r="AA15" s="167"/>
      <c r="AB15" s="167"/>
      <c r="AC15" s="29"/>
      <c r="AD15" s="29"/>
      <c r="AE15" s="29"/>
      <c r="AF15" s="29"/>
      <c r="AG15" s="29"/>
      <c r="AH15" s="29"/>
    </row>
    <row r="16" spans="1:34" ht="12" customHeight="1" thickTop="1">
      <c r="A16" s="17"/>
      <c r="B16" s="229">
        <v>6</v>
      </c>
      <c r="C16" s="221" t="str">
        <f>VLOOKUP(B16,'пр.взв'!B17:E54,2,FALSE)</f>
        <v>СЫСОЕВ Сергей Сергеевич</v>
      </c>
      <c r="D16" s="201" t="str">
        <f>VLOOKUP(B16,'пр.взв'!B17:F64,3,FALSE)</f>
        <v>03.05.97 1р</v>
      </c>
      <c r="E16" s="201" t="str">
        <f>VLOOKUP(B16,'пр.взв'!B17:G64,4,FALSE)</f>
        <v>УРФО,Свердловская обл Богданович </v>
      </c>
      <c r="F16" s="234">
        <v>5</v>
      </c>
      <c r="G16" s="69"/>
      <c r="H16" s="236"/>
      <c r="I16" s="69"/>
      <c r="J16" s="236"/>
      <c r="K16" s="69"/>
      <c r="L16" s="236"/>
      <c r="M16" s="69"/>
      <c r="N16" s="236"/>
      <c r="O16" s="69"/>
      <c r="P16" s="236"/>
      <c r="Q16" s="69"/>
      <c r="R16" s="236"/>
      <c r="S16" s="69"/>
      <c r="T16" s="236"/>
      <c r="U16" s="70"/>
      <c r="V16" s="236"/>
      <c r="W16" s="70"/>
      <c r="X16" s="236"/>
      <c r="Y16" s="70"/>
      <c r="Z16" s="173"/>
      <c r="AA16" s="166">
        <f>SUM(G16+I16+K16+M16+O16+Q16+S16+U16+W16+Y16)</f>
        <v>0</v>
      </c>
      <c r="AB16" s="166"/>
      <c r="AC16" s="29"/>
      <c r="AD16" s="29"/>
      <c r="AE16" s="29"/>
      <c r="AF16" s="29"/>
      <c r="AG16" s="29"/>
      <c r="AH16" s="29"/>
    </row>
    <row r="17" spans="1:34" ht="12" customHeight="1" thickBot="1">
      <c r="A17" s="17"/>
      <c r="B17" s="230"/>
      <c r="C17" s="222"/>
      <c r="D17" s="202"/>
      <c r="E17" s="202"/>
      <c r="F17" s="235"/>
      <c r="G17" s="67"/>
      <c r="H17" s="237"/>
      <c r="I17" s="67"/>
      <c r="J17" s="237"/>
      <c r="K17" s="67"/>
      <c r="L17" s="237"/>
      <c r="M17" s="67"/>
      <c r="N17" s="237"/>
      <c r="O17" s="67"/>
      <c r="P17" s="237"/>
      <c r="Q17" s="67"/>
      <c r="R17" s="237"/>
      <c r="S17" s="67"/>
      <c r="T17" s="237"/>
      <c r="U17" s="68"/>
      <c r="V17" s="237"/>
      <c r="W17" s="68"/>
      <c r="X17" s="237"/>
      <c r="Y17" s="68"/>
      <c r="Z17" s="174"/>
      <c r="AA17" s="167"/>
      <c r="AB17" s="167"/>
      <c r="AC17" s="29"/>
      <c r="AD17" s="29"/>
      <c r="AE17" s="29"/>
      <c r="AF17" s="29"/>
      <c r="AG17" s="29"/>
      <c r="AH17" s="29"/>
    </row>
    <row r="18" spans="1:34" ht="12" customHeight="1" thickTop="1">
      <c r="A18" s="17"/>
      <c r="B18" s="219">
        <v>7</v>
      </c>
      <c r="C18" s="221" t="str">
        <f>VLOOKUP(B18,'пр.взв'!B19:E54,2,FALSE)</f>
        <v>УГЛЯНСКИЙ Илья Викторович</v>
      </c>
      <c r="D18" s="201" t="str">
        <f>VLOOKUP(B18,'пр.взв'!B19:F66,3,FALSE)</f>
        <v>22.08.99 2р</v>
      </c>
      <c r="E18" s="201" t="str">
        <f>VLOOKUP(B18,'пр.взв'!B19:G66,4,FALSE)</f>
        <v>ПФО,Оренбургская,Бузулук МО</v>
      </c>
      <c r="F18" s="234">
        <v>8</v>
      </c>
      <c r="G18" s="69"/>
      <c r="H18" s="236"/>
      <c r="I18" s="69"/>
      <c r="J18" s="236"/>
      <c r="K18" s="69"/>
      <c r="L18" s="236"/>
      <c r="M18" s="69"/>
      <c r="N18" s="236"/>
      <c r="O18" s="69"/>
      <c r="P18" s="236"/>
      <c r="Q18" s="69"/>
      <c r="R18" s="236"/>
      <c r="S18" s="69"/>
      <c r="T18" s="236"/>
      <c r="U18" s="70"/>
      <c r="V18" s="236"/>
      <c r="W18" s="70"/>
      <c r="X18" s="236"/>
      <c r="Y18" s="70"/>
      <c r="Z18" s="173"/>
      <c r="AA18" s="166">
        <f>SUM(G18+I18+K18+M18+O18+Q18+S18+U18+W18+Y18)</f>
        <v>0</v>
      </c>
      <c r="AB18" s="166"/>
      <c r="AC18" s="29"/>
      <c r="AD18" s="29"/>
      <c r="AE18" s="29"/>
      <c r="AF18" s="29"/>
      <c r="AG18" s="29"/>
      <c r="AH18" s="29"/>
    </row>
    <row r="19" spans="1:34" ht="12" customHeight="1" thickBot="1">
      <c r="A19" s="17"/>
      <c r="B19" s="220"/>
      <c r="C19" s="222"/>
      <c r="D19" s="202"/>
      <c r="E19" s="202"/>
      <c r="F19" s="235"/>
      <c r="G19" s="67"/>
      <c r="H19" s="237"/>
      <c r="I19" s="67"/>
      <c r="J19" s="237"/>
      <c r="K19" s="67"/>
      <c r="L19" s="237"/>
      <c r="M19" s="67"/>
      <c r="N19" s="237"/>
      <c r="O19" s="67"/>
      <c r="P19" s="237"/>
      <c r="Q19" s="67"/>
      <c r="R19" s="237"/>
      <c r="S19" s="67"/>
      <c r="T19" s="237"/>
      <c r="U19" s="68"/>
      <c r="V19" s="237"/>
      <c r="W19" s="68"/>
      <c r="X19" s="237"/>
      <c r="Y19" s="68"/>
      <c r="Z19" s="174"/>
      <c r="AA19" s="167"/>
      <c r="AB19" s="167"/>
      <c r="AC19" s="29"/>
      <c r="AD19" s="29"/>
      <c r="AE19" s="29"/>
      <c r="AF19" s="29"/>
      <c r="AG19" s="29"/>
      <c r="AH19" s="29"/>
    </row>
    <row r="20" spans="1:34" ht="12" customHeight="1" thickTop="1">
      <c r="A20" s="17"/>
      <c r="B20" s="229">
        <v>8</v>
      </c>
      <c r="C20" s="221" t="str">
        <f>VLOOKUP(B20,'пр.взв'!B21:E54,2,FALSE)</f>
        <v>КИРИЛЛИН Данил Анатольевич </v>
      </c>
      <c r="D20" s="201" t="str">
        <f>VLOOKUP(B20,'пр.взв'!B21:F68,3,FALSE)</f>
        <v>06.11.98 1р</v>
      </c>
      <c r="E20" s="201" t="str">
        <f>VLOOKUP(B20,'пр.взв'!B21:G68,4,FALSE)</f>
        <v>ДФО,Республика Саха (Якутия) Нюрба</v>
      </c>
      <c r="F20" s="234">
        <v>7</v>
      </c>
      <c r="G20" s="69"/>
      <c r="H20" s="236"/>
      <c r="I20" s="69"/>
      <c r="J20" s="236"/>
      <c r="K20" s="69"/>
      <c r="L20" s="236"/>
      <c r="M20" s="69"/>
      <c r="N20" s="236"/>
      <c r="O20" s="69"/>
      <c r="P20" s="236"/>
      <c r="Q20" s="69"/>
      <c r="R20" s="236"/>
      <c r="S20" s="69"/>
      <c r="T20" s="236"/>
      <c r="U20" s="70"/>
      <c r="V20" s="236"/>
      <c r="W20" s="70"/>
      <c r="X20" s="236"/>
      <c r="Y20" s="70"/>
      <c r="Z20" s="173"/>
      <c r="AA20" s="166">
        <f>SUM(G20+I20+K20+M20+O20+Q20+S20+U20+W20+Y20)</f>
        <v>0</v>
      </c>
      <c r="AB20" s="166"/>
      <c r="AC20" s="29"/>
      <c r="AD20" s="29"/>
      <c r="AE20" s="29"/>
      <c r="AF20" s="29"/>
      <c r="AG20" s="29"/>
      <c r="AH20" s="29"/>
    </row>
    <row r="21" spans="1:34" ht="12" customHeight="1" thickBot="1">
      <c r="A21" s="17"/>
      <c r="B21" s="230"/>
      <c r="C21" s="222"/>
      <c r="D21" s="202"/>
      <c r="E21" s="202"/>
      <c r="F21" s="235"/>
      <c r="G21" s="67"/>
      <c r="H21" s="237"/>
      <c r="I21" s="67"/>
      <c r="J21" s="237"/>
      <c r="K21" s="67"/>
      <c r="L21" s="237"/>
      <c r="M21" s="67"/>
      <c r="N21" s="237"/>
      <c r="O21" s="67"/>
      <c r="P21" s="237"/>
      <c r="Q21" s="67"/>
      <c r="R21" s="237"/>
      <c r="S21" s="67"/>
      <c r="T21" s="237"/>
      <c r="U21" s="68"/>
      <c r="V21" s="237"/>
      <c r="W21" s="68"/>
      <c r="X21" s="237"/>
      <c r="Y21" s="68"/>
      <c r="Z21" s="174"/>
      <c r="AA21" s="167"/>
      <c r="AB21" s="167"/>
      <c r="AC21" s="29"/>
      <c r="AD21" s="29"/>
      <c r="AE21" s="29"/>
      <c r="AF21" s="29"/>
      <c r="AG21" s="29"/>
      <c r="AH21" s="29"/>
    </row>
    <row r="22" spans="1:34" ht="12" customHeight="1" thickTop="1">
      <c r="A22" s="17"/>
      <c r="B22" s="219">
        <v>9</v>
      </c>
      <c r="C22" s="221" t="str">
        <f>VLOOKUP(B22,'пр.взв'!B23:E54,2,FALSE)</f>
        <v>ЦЕЧОЕВ Алихан Султанович</v>
      </c>
      <c r="D22" s="201" t="str">
        <f>VLOOKUP(B22,'пр.взв'!B23:F70,3,FALSE)</f>
        <v>05.10.97 КМС</v>
      </c>
      <c r="E22" s="201" t="str">
        <f>VLOOKUP(B22,'пр.взв'!B23:G70,4,FALSE)</f>
        <v>СКФО, республика Ингушетия, г. Назрань, Д</v>
      </c>
      <c r="F22" s="234">
        <v>10</v>
      </c>
      <c r="G22" s="69"/>
      <c r="H22" s="236"/>
      <c r="I22" s="69"/>
      <c r="J22" s="236"/>
      <c r="K22" s="69"/>
      <c r="L22" s="236"/>
      <c r="M22" s="69"/>
      <c r="N22" s="236"/>
      <c r="O22" s="69"/>
      <c r="P22" s="236"/>
      <c r="Q22" s="69"/>
      <c r="R22" s="236"/>
      <c r="S22" s="69"/>
      <c r="T22" s="236"/>
      <c r="U22" s="70"/>
      <c r="V22" s="236"/>
      <c r="W22" s="70"/>
      <c r="X22" s="236"/>
      <c r="Y22" s="70"/>
      <c r="Z22" s="173"/>
      <c r="AA22" s="166">
        <f>SUM(G22+I22+K22+M22+O22+Q22+S22+U22+W22+Y22)</f>
        <v>0</v>
      </c>
      <c r="AB22" s="166"/>
      <c r="AC22" s="29"/>
      <c r="AD22" s="29"/>
      <c r="AE22" s="29"/>
      <c r="AF22" s="29"/>
      <c r="AG22" s="29"/>
      <c r="AH22" s="29"/>
    </row>
    <row r="23" spans="1:34" ht="12" customHeight="1" thickBot="1">
      <c r="A23" s="17"/>
      <c r="B23" s="220"/>
      <c r="C23" s="222"/>
      <c r="D23" s="202"/>
      <c r="E23" s="202"/>
      <c r="F23" s="235"/>
      <c r="G23" s="67"/>
      <c r="H23" s="237"/>
      <c r="I23" s="67"/>
      <c r="J23" s="237"/>
      <c r="K23" s="67"/>
      <c r="L23" s="237"/>
      <c r="M23" s="67"/>
      <c r="N23" s="237"/>
      <c r="O23" s="67"/>
      <c r="P23" s="237"/>
      <c r="Q23" s="67"/>
      <c r="R23" s="237"/>
      <c r="S23" s="67"/>
      <c r="T23" s="237"/>
      <c r="U23" s="68"/>
      <c r="V23" s="237"/>
      <c r="W23" s="68"/>
      <c r="X23" s="237"/>
      <c r="Y23" s="68"/>
      <c r="Z23" s="174"/>
      <c r="AA23" s="167"/>
      <c r="AB23" s="167"/>
      <c r="AC23" s="29"/>
      <c r="AD23" s="29"/>
      <c r="AE23" s="29"/>
      <c r="AF23" s="29"/>
      <c r="AG23" s="29"/>
      <c r="AH23" s="29"/>
    </row>
    <row r="24" spans="1:34" ht="12" customHeight="1" thickTop="1">
      <c r="A24" s="17"/>
      <c r="B24" s="229">
        <v>10</v>
      </c>
      <c r="C24" s="221" t="str">
        <f>VLOOKUP(B24,'пр.взв'!B25:E54,2,FALSE)</f>
        <v>ПОДЧЕРЕДНИЧЕНКО Никита Михайлович </v>
      </c>
      <c r="D24" s="201" t="str">
        <f>VLOOKUP(B24,'пр.взв'!B25:F72,3,FALSE)</f>
        <v>07.03.98 1р</v>
      </c>
      <c r="E24" s="201" t="str">
        <f>VLOOKUP(B24,'пр.взв'!B25:G72,4,FALSE)</f>
        <v>Москва</v>
      </c>
      <c r="F24" s="234">
        <v>9</v>
      </c>
      <c r="G24" s="69"/>
      <c r="H24" s="236"/>
      <c r="I24" s="69"/>
      <c r="J24" s="236"/>
      <c r="K24" s="69"/>
      <c r="L24" s="236"/>
      <c r="M24" s="69"/>
      <c r="N24" s="236"/>
      <c r="O24" s="69"/>
      <c r="P24" s="236"/>
      <c r="Q24" s="69"/>
      <c r="R24" s="236"/>
      <c r="S24" s="69"/>
      <c r="T24" s="236"/>
      <c r="U24" s="70"/>
      <c r="V24" s="236"/>
      <c r="W24" s="70"/>
      <c r="X24" s="236"/>
      <c r="Y24" s="70"/>
      <c r="Z24" s="173"/>
      <c r="AA24" s="166">
        <f>SUM(G24+I24+K24+M24+O24+Q24+S24+U24+W24+Y24)</f>
        <v>0</v>
      </c>
      <c r="AB24" s="166"/>
      <c r="AC24" s="29"/>
      <c r="AD24" s="29"/>
      <c r="AE24" s="29"/>
      <c r="AF24" s="29"/>
      <c r="AG24" s="29"/>
      <c r="AH24" s="29"/>
    </row>
    <row r="25" spans="1:34" ht="12" customHeight="1" thickBot="1">
      <c r="A25" s="17"/>
      <c r="B25" s="230"/>
      <c r="C25" s="222"/>
      <c r="D25" s="202"/>
      <c r="E25" s="202"/>
      <c r="F25" s="235"/>
      <c r="G25" s="67"/>
      <c r="H25" s="237"/>
      <c r="I25" s="67"/>
      <c r="J25" s="237"/>
      <c r="K25" s="67"/>
      <c r="L25" s="237"/>
      <c r="M25" s="67"/>
      <c r="N25" s="237"/>
      <c r="O25" s="67"/>
      <c r="P25" s="237"/>
      <c r="Q25" s="67"/>
      <c r="R25" s="237"/>
      <c r="S25" s="67"/>
      <c r="T25" s="237"/>
      <c r="U25" s="68"/>
      <c r="V25" s="237"/>
      <c r="W25" s="68"/>
      <c r="X25" s="237"/>
      <c r="Y25" s="68"/>
      <c r="Z25" s="174"/>
      <c r="AA25" s="167"/>
      <c r="AB25" s="167"/>
      <c r="AC25" s="29"/>
      <c r="AD25" s="29"/>
      <c r="AE25" s="29"/>
      <c r="AF25" s="29"/>
      <c r="AG25" s="29"/>
      <c r="AH25" s="29"/>
    </row>
    <row r="26" spans="1:34" ht="12" customHeight="1" thickTop="1">
      <c r="A26" s="17"/>
      <c r="B26" s="219">
        <v>11</v>
      </c>
      <c r="C26" s="221" t="str">
        <f>VLOOKUP(B26,'пр.взв'!B27:E54,2,FALSE)</f>
        <v>СЕЛЕЗНЁВ Виталий Сергеевич</v>
      </c>
      <c r="D26" s="201" t="str">
        <f>VLOOKUP(B26,'пр.взв'!B27:F74,3,FALSE)</f>
        <v>26.04.97 кмс</v>
      </c>
      <c r="E26" s="201" t="str">
        <f>VLOOKUP(B26,'пр.взв'!B27:G74,4,FALSE)</f>
        <v>ЦФО,Ярославская,Тутаев МО</v>
      </c>
      <c r="F26" s="234">
        <v>12</v>
      </c>
      <c r="G26" s="69"/>
      <c r="H26" s="236"/>
      <c r="I26" s="69"/>
      <c r="J26" s="236"/>
      <c r="K26" s="69"/>
      <c r="L26" s="236"/>
      <c r="M26" s="69"/>
      <c r="N26" s="236"/>
      <c r="O26" s="69"/>
      <c r="P26" s="236"/>
      <c r="Q26" s="69"/>
      <c r="R26" s="236"/>
      <c r="S26" s="69"/>
      <c r="T26" s="236"/>
      <c r="U26" s="70"/>
      <c r="V26" s="236"/>
      <c r="W26" s="70"/>
      <c r="X26" s="236"/>
      <c r="Y26" s="70"/>
      <c r="Z26" s="173"/>
      <c r="AA26" s="166">
        <f>SUM(G26+I26+K26+M26+O26+Q26+S26+U26+W26+Y26)</f>
        <v>0</v>
      </c>
      <c r="AB26" s="166"/>
      <c r="AC26" s="29"/>
      <c r="AD26" s="29"/>
      <c r="AE26" s="29"/>
      <c r="AF26" s="29"/>
      <c r="AG26" s="29"/>
      <c r="AH26" s="29"/>
    </row>
    <row r="27" spans="1:34" ht="12" customHeight="1" thickBot="1">
      <c r="A27" s="17"/>
      <c r="B27" s="220"/>
      <c r="C27" s="222"/>
      <c r="D27" s="202"/>
      <c r="E27" s="202"/>
      <c r="F27" s="235"/>
      <c r="G27" s="67"/>
      <c r="H27" s="237"/>
      <c r="I27" s="67"/>
      <c r="J27" s="237"/>
      <c r="K27" s="67"/>
      <c r="L27" s="237"/>
      <c r="M27" s="67"/>
      <c r="N27" s="237"/>
      <c r="O27" s="67"/>
      <c r="P27" s="237"/>
      <c r="Q27" s="67"/>
      <c r="R27" s="237"/>
      <c r="S27" s="67"/>
      <c r="T27" s="237"/>
      <c r="U27" s="68"/>
      <c r="V27" s="237"/>
      <c r="W27" s="68"/>
      <c r="X27" s="237"/>
      <c r="Y27" s="68"/>
      <c r="Z27" s="174"/>
      <c r="AA27" s="167"/>
      <c r="AB27" s="167"/>
      <c r="AC27" s="29"/>
      <c r="AD27" s="29"/>
      <c r="AE27" s="29"/>
      <c r="AF27" s="29"/>
      <c r="AG27" s="29"/>
      <c r="AH27" s="29"/>
    </row>
    <row r="28" spans="1:34" ht="12" customHeight="1" thickTop="1">
      <c r="A28" s="17"/>
      <c r="B28" s="229">
        <v>12</v>
      </c>
      <c r="C28" s="221" t="str">
        <f>VLOOKUP(B28,'пр.взв'!B29:E54,2,FALSE)</f>
        <v>СТРЕЛОВ Максим Дмитриевич</v>
      </c>
      <c r="D28" s="201" t="str">
        <f>VLOOKUP(B28,'пр.взв'!B29:F76,3,FALSE)</f>
        <v>16.04.97 1р</v>
      </c>
      <c r="E28" s="201" t="str">
        <f>VLOOKUP(B28,'пр.взв'!B29:G76,4,FALSE)</f>
        <v>СФО, Кемеровская обл., МО</v>
      </c>
      <c r="F28" s="234">
        <v>11</v>
      </c>
      <c r="G28" s="69"/>
      <c r="H28" s="236"/>
      <c r="I28" s="69"/>
      <c r="J28" s="236"/>
      <c r="K28" s="69"/>
      <c r="L28" s="236"/>
      <c r="M28" s="69"/>
      <c r="N28" s="236"/>
      <c r="O28" s="69"/>
      <c r="P28" s="236"/>
      <c r="Q28" s="69"/>
      <c r="R28" s="236"/>
      <c r="S28" s="69"/>
      <c r="T28" s="236"/>
      <c r="U28" s="70"/>
      <c r="V28" s="236"/>
      <c r="W28" s="70"/>
      <c r="X28" s="236"/>
      <c r="Y28" s="70"/>
      <c r="Z28" s="173"/>
      <c r="AA28" s="166">
        <f>SUM(G28+I28+K28+M28+O28+Q28+S28+U28+W28+Y28)</f>
        <v>0</v>
      </c>
      <c r="AB28" s="166"/>
      <c r="AC28" s="29"/>
      <c r="AD28" s="29"/>
      <c r="AE28" s="29"/>
      <c r="AF28" s="29"/>
      <c r="AG28" s="29"/>
      <c r="AH28" s="29"/>
    </row>
    <row r="29" spans="1:34" ht="12" customHeight="1" thickBot="1">
      <c r="A29" s="17"/>
      <c r="B29" s="238"/>
      <c r="C29" s="239"/>
      <c r="D29" s="240"/>
      <c r="E29" s="240"/>
      <c r="F29" s="241"/>
      <c r="G29" s="71"/>
      <c r="H29" s="242"/>
      <c r="I29" s="71"/>
      <c r="J29" s="242"/>
      <c r="K29" s="71"/>
      <c r="L29" s="242"/>
      <c r="M29" s="71"/>
      <c r="N29" s="242"/>
      <c r="O29" s="71"/>
      <c r="P29" s="242"/>
      <c r="Q29" s="71"/>
      <c r="R29" s="242"/>
      <c r="S29" s="71"/>
      <c r="T29" s="242"/>
      <c r="U29" s="72"/>
      <c r="V29" s="242"/>
      <c r="W29" s="72"/>
      <c r="X29" s="242"/>
      <c r="Y29" s="72"/>
      <c r="Z29" s="243"/>
      <c r="AA29" s="244"/>
      <c r="AB29" s="244"/>
      <c r="AC29" s="29"/>
      <c r="AD29" s="29"/>
      <c r="AE29" s="29"/>
      <c r="AF29" s="29"/>
      <c r="AG29" s="29"/>
      <c r="AH29" s="29"/>
    </row>
    <row r="30" spans="1:34" ht="12" customHeight="1">
      <c r="A30" s="1"/>
      <c r="B30" s="223">
        <v>13</v>
      </c>
      <c r="C30" s="245" t="str">
        <f>VLOOKUP(B30,'пр.взв'!B31:E54,2,FALSE)</f>
        <v>ПУСТОВАЛОВ Дмитрий Леонидович</v>
      </c>
      <c r="D30" s="246" t="str">
        <f>VLOOKUP(B30,'пр.взв'!B31:F78,3,FALSE)</f>
        <v>09.05.98 1р</v>
      </c>
      <c r="E30" s="246" t="str">
        <f>VLOOKUP(B30,'пр.взв'!B31:G78,4,FALSE)</f>
        <v>ПФО,Саратовская,Балашов ПР</v>
      </c>
      <c r="F30" s="247">
        <v>14</v>
      </c>
      <c r="G30" s="73"/>
      <c r="H30" s="248"/>
      <c r="I30" s="73"/>
      <c r="J30" s="248"/>
      <c r="K30" s="73"/>
      <c r="L30" s="248"/>
      <c r="M30" s="73"/>
      <c r="N30" s="248"/>
      <c r="O30" s="73"/>
      <c r="P30" s="248"/>
      <c r="Q30" s="73"/>
      <c r="R30" s="248"/>
      <c r="S30" s="73"/>
      <c r="T30" s="248"/>
      <c r="U30" s="74"/>
      <c r="V30" s="248"/>
      <c r="W30" s="74"/>
      <c r="X30" s="248"/>
      <c r="Y30" s="74"/>
      <c r="Z30" s="249"/>
      <c r="AA30" s="250">
        <f>SUM(G30+I30+K30+M30+O30+Q30+S30+U30+W30+Y30)</f>
        <v>0</v>
      </c>
      <c r="AB30" s="250"/>
      <c r="AC30" s="29"/>
      <c r="AD30" s="29"/>
      <c r="AE30" s="29"/>
      <c r="AF30" s="29"/>
      <c r="AG30" s="29"/>
      <c r="AH30" s="29"/>
    </row>
    <row r="31" spans="1:34" ht="12" customHeight="1" thickBot="1">
      <c r="A31" s="1"/>
      <c r="B31" s="216"/>
      <c r="C31" s="218"/>
      <c r="D31" s="204"/>
      <c r="E31" s="204"/>
      <c r="F31" s="196"/>
      <c r="G31" s="75"/>
      <c r="H31" s="171"/>
      <c r="I31" s="75"/>
      <c r="J31" s="171"/>
      <c r="K31" s="75"/>
      <c r="L31" s="171"/>
      <c r="M31" s="75"/>
      <c r="N31" s="171"/>
      <c r="O31" s="75"/>
      <c r="P31" s="171"/>
      <c r="Q31" s="75"/>
      <c r="R31" s="171"/>
      <c r="S31" s="75"/>
      <c r="T31" s="171"/>
      <c r="U31" s="76"/>
      <c r="V31" s="171"/>
      <c r="W31" s="76"/>
      <c r="X31" s="171"/>
      <c r="Y31" s="76"/>
      <c r="Z31" s="158"/>
      <c r="AA31" s="169"/>
      <c r="AB31" s="169"/>
      <c r="AC31" s="29"/>
      <c r="AD31" s="29"/>
      <c r="AE31" s="29"/>
      <c r="AF31" s="29"/>
      <c r="AG31" s="29"/>
      <c r="AH31" s="29"/>
    </row>
    <row r="32" spans="2:34" ht="12" customHeight="1" thickTop="1">
      <c r="B32" s="224">
        <v>14</v>
      </c>
      <c r="C32" s="217" t="str">
        <f>VLOOKUP(B32,'пр.взв'!B33:E54,2,FALSE)</f>
        <v>БЕЛЫЙ Артём Сергеевич</v>
      </c>
      <c r="D32" s="203" t="str">
        <f>VLOOKUP(B32,'пр.взв'!B33:F80,3,FALSE)</f>
        <v>12.03.97 1р</v>
      </c>
      <c r="E32" s="203" t="str">
        <f>VLOOKUP(B32,'пр.взв'!B33:G80,4,FALSE)</f>
        <v>ЦФО,Владимирская,Владимир,МО</v>
      </c>
      <c r="F32" s="195">
        <v>13</v>
      </c>
      <c r="G32" s="77"/>
      <c r="H32" s="170"/>
      <c r="I32" s="77"/>
      <c r="J32" s="170"/>
      <c r="K32" s="77"/>
      <c r="L32" s="170"/>
      <c r="M32" s="77"/>
      <c r="N32" s="170"/>
      <c r="O32" s="77"/>
      <c r="P32" s="170"/>
      <c r="Q32" s="77"/>
      <c r="R32" s="170"/>
      <c r="S32" s="77"/>
      <c r="T32" s="170"/>
      <c r="U32" s="78"/>
      <c r="V32" s="170"/>
      <c r="W32" s="78"/>
      <c r="X32" s="170"/>
      <c r="Y32" s="78"/>
      <c r="Z32" s="157"/>
      <c r="AA32" s="168">
        <f>SUM(G32+I32+K32+M32+O32+Q32+S32+U32+W32+Y32)</f>
        <v>0</v>
      </c>
      <c r="AB32" s="168"/>
      <c r="AC32" s="29"/>
      <c r="AD32" s="29"/>
      <c r="AE32" s="29"/>
      <c r="AF32" s="29"/>
      <c r="AG32" s="29"/>
      <c r="AH32" s="29"/>
    </row>
    <row r="33" spans="2:34" ht="12" customHeight="1" thickBot="1">
      <c r="B33" s="225"/>
      <c r="C33" s="218"/>
      <c r="D33" s="204"/>
      <c r="E33" s="204"/>
      <c r="F33" s="196"/>
      <c r="G33" s="75"/>
      <c r="H33" s="171"/>
      <c r="I33" s="75"/>
      <c r="J33" s="171"/>
      <c r="K33" s="75"/>
      <c r="L33" s="171"/>
      <c r="M33" s="75"/>
      <c r="N33" s="171"/>
      <c r="O33" s="75"/>
      <c r="P33" s="171"/>
      <c r="Q33" s="75"/>
      <c r="R33" s="171"/>
      <c r="S33" s="75"/>
      <c r="T33" s="171"/>
      <c r="U33" s="76"/>
      <c r="V33" s="171"/>
      <c r="W33" s="76"/>
      <c r="X33" s="171"/>
      <c r="Y33" s="76"/>
      <c r="Z33" s="158"/>
      <c r="AA33" s="169"/>
      <c r="AB33" s="169"/>
      <c r="AC33" s="29"/>
      <c r="AD33" s="29"/>
      <c r="AE33" s="29"/>
      <c r="AF33" s="29"/>
      <c r="AG33" s="29"/>
      <c r="AH33" s="29"/>
    </row>
    <row r="34" spans="2:34" ht="12" customHeight="1" thickTop="1">
      <c r="B34" s="215">
        <v>15</v>
      </c>
      <c r="C34" s="217" t="str">
        <f>VLOOKUP(B34,'пр.взв'!B35:E54,2,FALSE)</f>
        <v>АХМЕДОВ Эмин Дашдамирович </v>
      </c>
      <c r="D34" s="203" t="str">
        <f>VLOOKUP(B34,'пр.взв'!B35:F82,3,FALSE)</f>
        <v>20.03.97 1р</v>
      </c>
      <c r="E34" s="203" t="str">
        <f>VLOOKUP(B34,'пр.взв'!B35:G82,4,FALSE)</f>
        <v>УРФО,Свердловская обл Екатеринбург</v>
      </c>
      <c r="F34" s="198">
        <v>16</v>
      </c>
      <c r="G34" s="79"/>
      <c r="H34" s="176"/>
      <c r="I34" s="79"/>
      <c r="J34" s="176"/>
      <c r="K34" s="79"/>
      <c r="L34" s="176"/>
      <c r="M34" s="79"/>
      <c r="N34" s="176"/>
      <c r="O34" s="79"/>
      <c r="P34" s="176"/>
      <c r="Q34" s="79"/>
      <c r="R34" s="176"/>
      <c r="S34" s="79"/>
      <c r="T34" s="176"/>
      <c r="U34" s="80"/>
      <c r="V34" s="176"/>
      <c r="W34" s="80"/>
      <c r="X34" s="176"/>
      <c r="Y34" s="80"/>
      <c r="Z34" s="157"/>
      <c r="AA34" s="168">
        <f>SUM(G34+I34+K34+M34+O34+Q34+S34+U34+W34+Y34)</f>
        <v>0</v>
      </c>
      <c r="AB34" s="168"/>
      <c r="AC34" s="29"/>
      <c r="AD34" s="29"/>
      <c r="AE34" s="29"/>
      <c r="AF34" s="29"/>
      <c r="AG34" s="29"/>
      <c r="AH34" s="29"/>
    </row>
    <row r="35" spans="2:34" ht="12" customHeight="1" thickBot="1">
      <c r="B35" s="216"/>
      <c r="C35" s="218"/>
      <c r="D35" s="204"/>
      <c r="E35" s="204"/>
      <c r="F35" s="199"/>
      <c r="G35" s="75"/>
      <c r="H35" s="177"/>
      <c r="I35" s="75"/>
      <c r="J35" s="177"/>
      <c r="K35" s="75"/>
      <c r="L35" s="177"/>
      <c r="M35" s="75"/>
      <c r="N35" s="177"/>
      <c r="O35" s="75"/>
      <c r="P35" s="177"/>
      <c r="Q35" s="75"/>
      <c r="R35" s="177"/>
      <c r="S35" s="75"/>
      <c r="T35" s="177"/>
      <c r="U35" s="76"/>
      <c r="V35" s="177"/>
      <c r="W35" s="76"/>
      <c r="X35" s="177"/>
      <c r="Y35" s="76"/>
      <c r="Z35" s="158"/>
      <c r="AA35" s="169"/>
      <c r="AB35" s="169"/>
      <c r="AC35" s="29"/>
      <c r="AD35" s="29"/>
      <c r="AE35" s="29"/>
      <c r="AF35" s="29"/>
      <c r="AG35" s="29"/>
      <c r="AH35" s="29"/>
    </row>
    <row r="36" spans="2:34" ht="12" customHeight="1" thickTop="1">
      <c r="B36" s="224">
        <v>16</v>
      </c>
      <c r="C36" s="217" t="str">
        <f>VLOOKUP(B36,'пр.взв'!B37:E54,2,FALSE)</f>
        <v>ТЛЯРУКОВ Аслан Хусинович</v>
      </c>
      <c r="D36" s="203" t="str">
        <f>VLOOKUP(B36,'пр.взв'!B37:F84,3,FALSE)</f>
        <v>01.07.97 1р</v>
      </c>
      <c r="E36" s="203" t="str">
        <f>VLOOKUP(B36,'пр.взв'!B37:G84,4,FALSE)</f>
        <v>ЮФО,Адыгея</v>
      </c>
      <c r="F36" s="195">
        <v>15</v>
      </c>
      <c r="G36" s="77"/>
      <c r="H36" s="170"/>
      <c r="I36" s="77"/>
      <c r="J36" s="170"/>
      <c r="K36" s="77"/>
      <c r="L36" s="170"/>
      <c r="M36" s="77"/>
      <c r="N36" s="170"/>
      <c r="O36" s="77"/>
      <c r="P36" s="170"/>
      <c r="Q36" s="77"/>
      <c r="R36" s="170"/>
      <c r="S36" s="77"/>
      <c r="T36" s="170"/>
      <c r="U36" s="78"/>
      <c r="V36" s="170"/>
      <c r="W36" s="78"/>
      <c r="X36" s="170"/>
      <c r="Y36" s="78"/>
      <c r="Z36" s="157"/>
      <c r="AA36" s="168">
        <f>SUM(G36+I36+K36+M36+O36+Q36+S36+U36+W36+Y36)</f>
        <v>0</v>
      </c>
      <c r="AB36" s="168"/>
      <c r="AC36" s="29"/>
      <c r="AD36" s="29"/>
      <c r="AE36" s="29"/>
      <c r="AF36" s="29"/>
      <c r="AG36" s="29"/>
      <c r="AH36" s="29"/>
    </row>
    <row r="37" spans="2:34" ht="12" customHeight="1" thickBot="1">
      <c r="B37" s="225"/>
      <c r="C37" s="218"/>
      <c r="D37" s="204"/>
      <c r="E37" s="204"/>
      <c r="F37" s="196"/>
      <c r="G37" s="75"/>
      <c r="H37" s="171"/>
      <c r="I37" s="75"/>
      <c r="J37" s="171"/>
      <c r="K37" s="75"/>
      <c r="L37" s="171"/>
      <c r="M37" s="75"/>
      <c r="N37" s="171"/>
      <c r="O37" s="75"/>
      <c r="P37" s="171"/>
      <c r="Q37" s="75"/>
      <c r="R37" s="171"/>
      <c r="S37" s="75"/>
      <c r="T37" s="171"/>
      <c r="U37" s="76"/>
      <c r="V37" s="171"/>
      <c r="W37" s="76"/>
      <c r="X37" s="171"/>
      <c r="Y37" s="76"/>
      <c r="Z37" s="158"/>
      <c r="AA37" s="169"/>
      <c r="AB37" s="169"/>
      <c r="AC37" s="29"/>
      <c r="AD37" s="29"/>
      <c r="AE37" s="29"/>
      <c r="AF37" s="29"/>
      <c r="AG37" s="29"/>
      <c r="AH37" s="29"/>
    </row>
    <row r="38" spans="2:34" ht="12" customHeight="1" thickTop="1">
      <c r="B38" s="215">
        <v>17</v>
      </c>
      <c r="C38" s="217" t="str">
        <f>VLOOKUP(B38,'пр.взв'!B39:E54,2,FALSE)</f>
        <v>СТЕННИКОВ Вячеслав Иванович</v>
      </c>
      <c r="D38" s="203" t="str">
        <f>VLOOKUP(B38,'пр.взв'!B39:F86,3,FALSE)</f>
        <v>25.03.97 1р</v>
      </c>
      <c r="E38" s="203" t="str">
        <f>VLOOKUP(B38,'пр.взв'!B39:G86,4,FALSE)</f>
        <v>СФО, Красноярский край, г. Ужур</v>
      </c>
      <c r="F38" s="195">
        <v>18</v>
      </c>
      <c r="G38" s="77"/>
      <c r="H38" s="170"/>
      <c r="I38" s="77"/>
      <c r="J38" s="170"/>
      <c r="K38" s="77"/>
      <c r="L38" s="170"/>
      <c r="M38" s="77"/>
      <c r="N38" s="170"/>
      <c r="O38" s="77"/>
      <c r="P38" s="170"/>
      <c r="Q38" s="77"/>
      <c r="R38" s="170"/>
      <c r="S38" s="77"/>
      <c r="T38" s="170"/>
      <c r="U38" s="78"/>
      <c r="V38" s="170"/>
      <c r="W38" s="78"/>
      <c r="X38" s="170"/>
      <c r="Y38" s="78"/>
      <c r="Z38" s="157"/>
      <c r="AA38" s="168">
        <f>SUM(G38+I38+K38+M38+O38+Q38+S38+U38+W38+Y38)</f>
        <v>0</v>
      </c>
      <c r="AB38" s="168"/>
      <c r="AC38" s="29"/>
      <c r="AD38" s="29"/>
      <c r="AE38" s="29"/>
      <c r="AF38" s="29"/>
      <c r="AG38" s="29"/>
      <c r="AH38" s="29"/>
    </row>
    <row r="39" spans="2:34" ht="12" customHeight="1" thickBot="1">
      <c r="B39" s="216"/>
      <c r="C39" s="218"/>
      <c r="D39" s="204"/>
      <c r="E39" s="204"/>
      <c r="F39" s="196"/>
      <c r="G39" s="75"/>
      <c r="H39" s="171"/>
      <c r="I39" s="75"/>
      <c r="J39" s="171"/>
      <c r="K39" s="75"/>
      <c r="L39" s="171"/>
      <c r="M39" s="75"/>
      <c r="N39" s="171"/>
      <c r="O39" s="75"/>
      <c r="P39" s="171"/>
      <c r="Q39" s="75"/>
      <c r="R39" s="171"/>
      <c r="S39" s="75"/>
      <c r="T39" s="171"/>
      <c r="U39" s="76"/>
      <c r="V39" s="171"/>
      <c r="W39" s="76"/>
      <c r="X39" s="171"/>
      <c r="Y39" s="76"/>
      <c r="Z39" s="158"/>
      <c r="AA39" s="169"/>
      <c r="AB39" s="169"/>
      <c r="AC39" s="29"/>
      <c r="AD39" s="29"/>
      <c r="AE39" s="29"/>
      <c r="AF39" s="29"/>
      <c r="AG39" s="29"/>
      <c r="AH39" s="29"/>
    </row>
    <row r="40" spans="2:34" ht="12" customHeight="1" thickTop="1">
      <c r="B40" s="224">
        <v>18</v>
      </c>
      <c r="C40" s="217" t="str">
        <f>VLOOKUP(B40,'пр.взв'!B41:E54,2,FALSE)</f>
        <v>АВЕТИСЯН Армен Мартунович</v>
      </c>
      <c r="D40" s="203" t="str">
        <f>VLOOKUP(B40,'пр.взв'!B41:F88,3,FALSE)</f>
        <v>05.05.97 1юн</v>
      </c>
      <c r="E40" s="203" t="str">
        <f>VLOOKUP(B40,'пр.взв'!B41:G88,4,FALSE)</f>
        <v>ПФО, Самарская обл., г. Новосемейкино</v>
      </c>
      <c r="F40" s="195">
        <v>17</v>
      </c>
      <c r="G40" s="77"/>
      <c r="H40" s="170"/>
      <c r="I40" s="77"/>
      <c r="J40" s="170"/>
      <c r="K40" s="77"/>
      <c r="L40" s="170"/>
      <c r="M40" s="77"/>
      <c r="N40" s="170"/>
      <c r="O40" s="77"/>
      <c r="P40" s="170"/>
      <c r="Q40" s="77"/>
      <c r="R40" s="170"/>
      <c r="S40" s="77"/>
      <c r="T40" s="170"/>
      <c r="U40" s="78"/>
      <c r="V40" s="170"/>
      <c r="W40" s="78"/>
      <c r="X40" s="170"/>
      <c r="Y40" s="78"/>
      <c r="Z40" s="157"/>
      <c r="AA40" s="168">
        <f>SUM(G40+I40+K40+M40+O40+Q40+S40+U40+W40+Y40)</f>
        <v>0</v>
      </c>
      <c r="AB40" s="168"/>
      <c r="AC40" s="29"/>
      <c r="AD40" s="29"/>
      <c r="AE40" s="29"/>
      <c r="AF40" s="29"/>
      <c r="AG40" s="29"/>
      <c r="AH40" s="29"/>
    </row>
    <row r="41" spans="2:34" ht="12" customHeight="1" thickBot="1">
      <c r="B41" s="225"/>
      <c r="C41" s="218"/>
      <c r="D41" s="204"/>
      <c r="E41" s="204"/>
      <c r="F41" s="196"/>
      <c r="G41" s="75"/>
      <c r="H41" s="171"/>
      <c r="I41" s="75"/>
      <c r="J41" s="171"/>
      <c r="K41" s="75"/>
      <c r="L41" s="171"/>
      <c r="M41" s="75"/>
      <c r="N41" s="171"/>
      <c r="O41" s="75"/>
      <c r="P41" s="171"/>
      <c r="Q41" s="75"/>
      <c r="R41" s="171"/>
      <c r="S41" s="75"/>
      <c r="T41" s="171"/>
      <c r="U41" s="76"/>
      <c r="V41" s="171"/>
      <c r="W41" s="76"/>
      <c r="X41" s="171"/>
      <c r="Y41" s="76"/>
      <c r="Z41" s="158"/>
      <c r="AA41" s="169"/>
      <c r="AB41" s="169"/>
      <c r="AC41" s="29"/>
      <c r="AD41" s="29"/>
      <c r="AE41" s="29"/>
      <c r="AF41" s="29"/>
      <c r="AG41" s="29"/>
      <c r="AH41" s="29"/>
    </row>
    <row r="42" spans="2:34" ht="12" customHeight="1" thickTop="1">
      <c r="B42" s="215">
        <v>19</v>
      </c>
      <c r="C42" s="217" t="str">
        <f>VLOOKUP(B42,'пр.взв'!B43:E56,2,FALSE)</f>
        <v>ГАЛЛЯМОВ Алмаз Русланович</v>
      </c>
      <c r="D42" s="203" t="str">
        <f>VLOOKUP(B42,'пр.взв'!B43:F90,3,FALSE)</f>
        <v>12.03.79 1р</v>
      </c>
      <c r="E42" s="203" t="str">
        <f>VLOOKUP(B42,'пр.взв'!B43:G90,4,FALSE)</f>
        <v>ПФО,Башкортостан,Октябрьский,мсмп</v>
      </c>
      <c r="F42" s="195">
        <v>20</v>
      </c>
      <c r="G42" s="77"/>
      <c r="H42" s="170"/>
      <c r="I42" s="77"/>
      <c r="J42" s="170"/>
      <c r="K42" s="77"/>
      <c r="L42" s="170"/>
      <c r="M42" s="77"/>
      <c r="N42" s="170"/>
      <c r="O42" s="77"/>
      <c r="P42" s="170"/>
      <c r="Q42" s="77"/>
      <c r="R42" s="170"/>
      <c r="S42" s="77"/>
      <c r="T42" s="170"/>
      <c r="U42" s="78"/>
      <c r="V42" s="170"/>
      <c r="W42" s="78"/>
      <c r="X42" s="170"/>
      <c r="Y42" s="78"/>
      <c r="Z42" s="157"/>
      <c r="AA42" s="168">
        <f>SUM(G42+I42+K42+M42+O42+Q42+S42+U42+W42+Y42)</f>
        <v>0</v>
      </c>
      <c r="AB42" s="168"/>
      <c r="AC42" s="29"/>
      <c r="AD42" s="29"/>
      <c r="AE42" s="29"/>
      <c r="AF42" s="29"/>
      <c r="AG42" s="29"/>
      <c r="AH42" s="29"/>
    </row>
    <row r="43" spans="2:34" ht="12" customHeight="1" thickBot="1">
      <c r="B43" s="216"/>
      <c r="C43" s="218"/>
      <c r="D43" s="204"/>
      <c r="E43" s="204"/>
      <c r="F43" s="196"/>
      <c r="G43" s="75"/>
      <c r="H43" s="171"/>
      <c r="I43" s="75"/>
      <c r="J43" s="171"/>
      <c r="K43" s="75"/>
      <c r="L43" s="171"/>
      <c r="M43" s="75"/>
      <c r="N43" s="171"/>
      <c r="O43" s="75"/>
      <c r="P43" s="171"/>
      <c r="Q43" s="75"/>
      <c r="R43" s="171"/>
      <c r="S43" s="75"/>
      <c r="T43" s="171"/>
      <c r="U43" s="76"/>
      <c r="V43" s="171"/>
      <c r="W43" s="76"/>
      <c r="X43" s="171"/>
      <c r="Y43" s="76"/>
      <c r="Z43" s="158"/>
      <c r="AA43" s="169"/>
      <c r="AB43" s="169"/>
      <c r="AC43" s="29"/>
      <c r="AD43" s="29"/>
      <c r="AE43" s="29"/>
      <c r="AF43" s="29"/>
      <c r="AG43" s="29"/>
      <c r="AH43" s="29"/>
    </row>
    <row r="44" spans="2:34" ht="12" customHeight="1" thickTop="1">
      <c r="B44" s="224">
        <v>20</v>
      </c>
      <c r="C44" s="217" t="str">
        <f>VLOOKUP(B44,'пр.взв'!B45:E58,2,FALSE)</f>
        <v>ХАЧАТРЯН Вагиф Левонович </v>
      </c>
      <c r="D44" s="203" t="str">
        <f>VLOOKUP(B44,'пр.взв'!B45:F92,3,FALSE)</f>
        <v>12.07.97 1р</v>
      </c>
      <c r="E44" s="203" t="str">
        <f>VLOOKUP(B44,'пр.взв'!B45:G92,4,FALSE)</f>
        <v>ЦФО, Воронежская обл Таловск МО</v>
      </c>
      <c r="F44" s="195">
        <v>19</v>
      </c>
      <c r="G44" s="77"/>
      <c r="H44" s="170"/>
      <c r="I44" s="77"/>
      <c r="J44" s="170"/>
      <c r="K44" s="77"/>
      <c r="L44" s="170"/>
      <c r="M44" s="77"/>
      <c r="N44" s="170"/>
      <c r="O44" s="77"/>
      <c r="P44" s="170"/>
      <c r="Q44" s="77"/>
      <c r="R44" s="170"/>
      <c r="S44" s="77"/>
      <c r="T44" s="170"/>
      <c r="U44" s="78"/>
      <c r="V44" s="170"/>
      <c r="W44" s="78"/>
      <c r="X44" s="170"/>
      <c r="Y44" s="78"/>
      <c r="Z44" s="157"/>
      <c r="AA44" s="168">
        <f>SUM(G44+I44+K44+M44+O44+Q44+S44+U44+W44+Y44)</f>
        <v>0</v>
      </c>
      <c r="AB44" s="168"/>
      <c r="AC44" s="29"/>
      <c r="AD44" s="29"/>
      <c r="AE44" s="29"/>
      <c r="AF44" s="29"/>
      <c r="AG44" s="29"/>
      <c r="AH44" s="29"/>
    </row>
    <row r="45" spans="2:34" ht="12" customHeight="1" thickBot="1">
      <c r="B45" s="225"/>
      <c r="C45" s="218"/>
      <c r="D45" s="204"/>
      <c r="E45" s="204"/>
      <c r="F45" s="196"/>
      <c r="G45" s="75"/>
      <c r="H45" s="171"/>
      <c r="I45" s="75"/>
      <c r="J45" s="171"/>
      <c r="K45" s="75"/>
      <c r="L45" s="171"/>
      <c r="M45" s="75"/>
      <c r="N45" s="171"/>
      <c r="O45" s="75"/>
      <c r="P45" s="171"/>
      <c r="Q45" s="75"/>
      <c r="R45" s="171"/>
      <c r="S45" s="75"/>
      <c r="T45" s="171"/>
      <c r="U45" s="76"/>
      <c r="V45" s="171"/>
      <c r="W45" s="76"/>
      <c r="X45" s="171"/>
      <c r="Y45" s="76"/>
      <c r="Z45" s="158"/>
      <c r="AA45" s="169"/>
      <c r="AB45" s="169"/>
      <c r="AC45" s="29"/>
      <c r="AD45" s="29"/>
      <c r="AE45" s="29"/>
      <c r="AF45" s="29"/>
      <c r="AG45" s="29"/>
      <c r="AH45" s="29"/>
    </row>
    <row r="46" spans="2:34" ht="12" customHeight="1" thickTop="1">
      <c r="B46" s="215">
        <v>21</v>
      </c>
      <c r="C46" s="217" t="str">
        <f>VLOOKUP(B46,'пр.взв'!B47:E60,2,FALSE)</f>
        <v>СТАРЧУН Роман Игоревич</v>
      </c>
      <c r="D46" s="203" t="str">
        <f>VLOOKUP(B46,'пр.взв'!B47:F94,3,FALSE)</f>
        <v>01.08.97 3р.</v>
      </c>
      <c r="E46" s="203" t="str">
        <f>VLOOKUP(B46,'пр.взв'!B47:G94,4,FALSE)</f>
        <v>ДВФО, Сахалинская обл., г. Корсаков, МО</v>
      </c>
      <c r="F46" s="195">
        <v>22</v>
      </c>
      <c r="G46" s="77"/>
      <c r="H46" s="170"/>
      <c r="I46" s="77"/>
      <c r="J46" s="170"/>
      <c r="K46" s="77"/>
      <c r="L46" s="170"/>
      <c r="M46" s="77"/>
      <c r="N46" s="170"/>
      <c r="O46" s="77"/>
      <c r="P46" s="170"/>
      <c r="Q46" s="77"/>
      <c r="R46" s="170"/>
      <c r="S46" s="77"/>
      <c r="T46" s="170"/>
      <c r="U46" s="78"/>
      <c r="V46" s="170"/>
      <c r="W46" s="78"/>
      <c r="X46" s="170"/>
      <c r="Y46" s="78"/>
      <c r="Z46" s="157"/>
      <c r="AA46" s="168">
        <f>SUM(G46+I46+K46+M46+O46+Q46+S46+U46+W46+Y46)</f>
        <v>0</v>
      </c>
      <c r="AB46" s="168"/>
      <c r="AC46" s="29"/>
      <c r="AD46" s="29"/>
      <c r="AE46" s="29"/>
      <c r="AF46" s="29"/>
      <c r="AG46" s="29"/>
      <c r="AH46" s="29"/>
    </row>
    <row r="47" spans="2:34" ht="12" customHeight="1" thickBot="1">
      <c r="B47" s="216"/>
      <c r="C47" s="218"/>
      <c r="D47" s="204"/>
      <c r="E47" s="204"/>
      <c r="F47" s="196"/>
      <c r="G47" s="75"/>
      <c r="H47" s="171"/>
      <c r="I47" s="75"/>
      <c r="J47" s="171"/>
      <c r="K47" s="75"/>
      <c r="L47" s="171"/>
      <c r="M47" s="75"/>
      <c r="N47" s="171"/>
      <c r="O47" s="75"/>
      <c r="P47" s="171"/>
      <c r="Q47" s="75"/>
      <c r="R47" s="171"/>
      <c r="S47" s="75"/>
      <c r="T47" s="171"/>
      <c r="U47" s="76"/>
      <c r="V47" s="171"/>
      <c r="W47" s="76"/>
      <c r="X47" s="171"/>
      <c r="Y47" s="76"/>
      <c r="Z47" s="158"/>
      <c r="AA47" s="169"/>
      <c r="AB47" s="169"/>
      <c r="AC47" s="29"/>
      <c r="AD47" s="29"/>
      <c r="AE47" s="29"/>
      <c r="AF47" s="29"/>
      <c r="AG47" s="29"/>
      <c r="AH47" s="29"/>
    </row>
    <row r="48" spans="2:34" ht="12" customHeight="1" thickTop="1">
      <c r="B48" s="224">
        <v>22</v>
      </c>
      <c r="C48" s="217" t="str">
        <f>VLOOKUP(B48,'пр.взв'!B49:E62,2,FALSE)</f>
        <v>ЗАВЬЯЛОВ Георгий Иванович</v>
      </c>
      <c r="D48" s="203" t="str">
        <f>VLOOKUP(B48,'пр.взв'!B49:F96,3,FALSE)</f>
        <v>20.12.97 1р</v>
      </c>
      <c r="E48" s="203" t="str">
        <f>VLOOKUP(B48,'пр.взв'!B49:G96,4,FALSE)</f>
        <v>УрФО, ХМАО-Югра, МО</v>
      </c>
      <c r="F48" s="195">
        <v>21</v>
      </c>
      <c r="G48" s="77"/>
      <c r="H48" s="170"/>
      <c r="I48" s="77"/>
      <c r="J48" s="170"/>
      <c r="K48" s="77"/>
      <c r="L48" s="170"/>
      <c r="M48" s="77"/>
      <c r="N48" s="170"/>
      <c r="O48" s="77"/>
      <c r="P48" s="170"/>
      <c r="Q48" s="77"/>
      <c r="R48" s="170"/>
      <c r="S48" s="77"/>
      <c r="T48" s="170"/>
      <c r="U48" s="78"/>
      <c r="V48" s="170"/>
      <c r="W48" s="78"/>
      <c r="X48" s="170"/>
      <c r="Y48" s="78"/>
      <c r="Z48" s="157"/>
      <c r="AA48" s="168">
        <f>SUM(G48+I48+K48+M48+O48+Q48+S48+U48+W48+Y48)</f>
        <v>0</v>
      </c>
      <c r="AB48" s="168"/>
      <c r="AC48" s="29"/>
      <c r="AD48" s="29"/>
      <c r="AE48" s="29"/>
      <c r="AF48" s="29"/>
      <c r="AG48" s="29"/>
      <c r="AH48" s="29"/>
    </row>
    <row r="49" spans="2:34" ht="12" customHeight="1" thickBot="1">
      <c r="B49" s="225"/>
      <c r="C49" s="218"/>
      <c r="D49" s="204"/>
      <c r="E49" s="204"/>
      <c r="F49" s="196"/>
      <c r="G49" s="75"/>
      <c r="H49" s="171"/>
      <c r="I49" s="75"/>
      <c r="J49" s="171"/>
      <c r="K49" s="75"/>
      <c r="L49" s="171"/>
      <c r="M49" s="75"/>
      <c r="N49" s="171"/>
      <c r="O49" s="75"/>
      <c r="P49" s="171"/>
      <c r="Q49" s="75"/>
      <c r="R49" s="171"/>
      <c r="S49" s="75"/>
      <c r="T49" s="171"/>
      <c r="U49" s="76"/>
      <c r="V49" s="171"/>
      <c r="W49" s="76"/>
      <c r="X49" s="171"/>
      <c r="Y49" s="76"/>
      <c r="Z49" s="158"/>
      <c r="AA49" s="169"/>
      <c r="AB49" s="169"/>
      <c r="AC49" s="29"/>
      <c r="AD49" s="29"/>
      <c r="AE49" s="29"/>
      <c r="AF49" s="29"/>
      <c r="AG49" s="29"/>
      <c r="AH49" s="29"/>
    </row>
    <row r="50" spans="2:34" ht="12" customHeight="1" thickTop="1">
      <c r="B50" s="215">
        <v>23</v>
      </c>
      <c r="C50" s="217" t="str">
        <f>VLOOKUP(B50,'пр.взв'!B51:E64,2,FALSE)</f>
        <v>КАРГАЕВ Александр Михайлович</v>
      </c>
      <c r="D50" s="203" t="str">
        <f>VLOOKUP(B50,'пр.взв'!B51:F98,3,FALSE)</f>
        <v>20.03.97 1р</v>
      </c>
      <c r="E50" s="203" t="str">
        <f>VLOOKUP(B50,'пр.взв'!B51:G98,4,FALSE)</f>
        <v>ЦФО,Мос.обл,Климовск</v>
      </c>
      <c r="F50" s="195">
        <v>24</v>
      </c>
      <c r="G50" s="77"/>
      <c r="H50" s="170"/>
      <c r="I50" s="77"/>
      <c r="J50" s="170"/>
      <c r="K50" s="77"/>
      <c r="L50" s="170"/>
      <c r="M50" s="77"/>
      <c r="N50" s="170"/>
      <c r="O50" s="77"/>
      <c r="P50" s="170"/>
      <c r="Q50" s="77"/>
      <c r="R50" s="170"/>
      <c r="S50" s="77"/>
      <c r="T50" s="170"/>
      <c r="U50" s="78"/>
      <c r="V50" s="170"/>
      <c r="W50" s="78"/>
      <c r="X50" s="170"/>
      <c r="Y50" s="78"/>
      <c r="Z50" s="157"/>
      <c r="AA50" s="168">
        <f>SUM(G50+I50+K50+M50+O50+Q50+S50+U50+W50+Y50)</f>
        <v>0</v>
      </c>
      <c r="AB50" s="168"/>
      <c r="AC50" s="29"/>
      <c r="AD50" s="29"/>
      <c r="AE50" s="29"/>
      <c r="AF50" s="29"/>
      <c r="AG50" s="29"/>
      <c r="AH50" s="29"/>
    </row>
    <row r="51" spans="2:34" ht="12" customHeight="1" thickBot="1">
      <c r="B51" s="216"/>
      <c r="C51" s="218"/>
      <c r="D51" s="204"/>
      <c r="E51" s="204"/>
      <c r="F51" s="196"/>
      <c r="G51" s="75"/>
      <c r="H51" s="171"/>
      <c r="I51" s="75"/>
      <c r="J51" s="171"/>
      <c r="K51" s="75"/>
      <c r="L51" s="171"/>
      <c r="M51" s="75"/>
      <c r="N51" s="171"/>
      <c r="O51" s="75"/>
      <c r="P51" s="171"/>
      <c r="Q51" s="75"/>
      <c r="R51" s="171"/>
      <c r="S51" s="75"/>
      <c r="T51" s="171"/>
      <c r="U51" s="76"/>
      <c r="V51" s="171"/>
      <c r="W51" s="76"/>
      <c r="X51" s="171"/>
      <c r="Y51" s="76"/>
      <c r="Z51" s="158"/>
      <c r="AA51" s="169"/>
      <c r="AB51" s="169"/>
      <c r="AC51" s="29"/>
      <c r="AD51" s="29"/>
      <c r="AE51" s="29"/>
      <c r="AF51" s="29"/>
      <c r="AG51" s="29"/>
      <c r="AH51" s="29"/>
    </row>
    <row r="52" spans="2:34" ht="12" customHeight="1" thickTop="1">
      <c r="B52" s="224">
        <v>24</v>
      </c>
      <c r="C52" s="217" t="str">
        <f>VLOOKUP(B52,'пр.взв'!B53:E66,2,FALSE)</f>
        <v>БАБАЯН Владимир Каренович </v>
      </c>
      <c r="D52" s="203" t="str">
        <f>VLOOKUP(B52,'пр.взв'!B53:F100,3,FALSE)</f>
        <v>25.05.97 1р</v>
      </c>
      <c r="E52" s="203" t="str">
        <f>VLOOKUP(B52,'пр.взв'!B53:G100,4,FALSE)</f>
        <v>Москва</v>
      </c>
      <c r="F52" s="195">
        <v>23</v>
      </c>
      <c r="G52" s="77"/>
      <c r="H52" s="170"/>
      <c r="I52" s="77"/>
      <c r="J52" s="170"/>
      <c r="K52" s="77"/>
      <c r="L52" s="170"/>
      <c r="M52" s="77"/>
      <c r="N52" s="170"/>
      <c r="O52" s="77"/>
      <c r="P52" s="170"/>
      <c r="Q52" s="77"/>
      <c r="R52" s="170"/>
      <c r="S52" s="77"/>
      <c r="T52" s="170"/>
      <c r="U52" s="78"/>
      <c r="V52" s="170"/>
      <c r="W52" s="78"/>
      <c r="X52" s="170"/>
      <c r="Y52" s="78"/>
      <c r="Z52" s="157"/>
      <c r="AA52" s="168">
        <f>SUM(G52+I52+K52+M52+O52+Q52+S52+U52+W52+Y52)</f>
        <v>0</v>
      </c>
      <c r="AB52" s="168"/>
      <c r="AC52" s="29"/>
      <c r="AD52" s="29"/>
      <c r="AE52" s="29"/>
      <c r="AF52" s="29"/>
      <c r="AG52" s="29"/>
      <c r="AH52" s="29"/>
    </row>
    <row r="53" spans="2:34" ht="12" customHeight="1" thickBot="1">
      <c r="B53" s="226"/>
      <c r="C53" s="227"/>
      <c r="D53" s="228"/>
      <c r="E53" s="228"/>
      <c r="F53" s="197"/>
      <c r="G53" s="81"/>
      <c r="H53" s="172"/>
      <c r="I53" s="81"/>
      <c r="J53" s="172"/>
      <c r="K53" s="81"/>
      <c r="L53" s="172"/>
      <c r="M53" s="81"/>
      <c r="N53" s="172"/>
      <c r="O53" s="81"/>
      <c r="P53" s="172"/>
      <c r="Q53" s="81"/>
      <c r="R53" s="172"/>
      <c r="S53" s="81"/>
      <c r="T53" s="172"/>
      <c r="U53" s="82"/>
      <c r="V53" s="172"/>
      <c r="W53" s="82"/>
      <c r="X53" s="172"/>
      <c r="Y53" s="82"/>
      <c r="Z53" s="175"/>
      <c r="AA53" s="200"/>
      <c r="AB53" s="200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28" ht="19.5" customHeight="1">
      <c r="B55" s="36" t="str">
        <f>HYPERLINK('[1]реквизиты'!$A$6)</f>
        <v>Гл. судья, судья МК</v>
      </c>
      <c r="C55" s="40"/>
      <c r="D55" s="40"/>
      <c r="E55" s="41"/>
      <c r="F55" s="42"/>
      <c r="N55" s="43" t="str">
        <f>HYPERLINK('[1]реквизиты'!$G$6)</f>
        <v>В.И.Зотов </v>
      </c>
      <c r="O55" s="41"/>
      <c r="P55" s="41"/>
      <c r="Q55" s="41"/>
      <c r="R55" s="46"/>
      <c r="S55" s="44"/>
      <c r="T55" s="46"/>
      <c r="U55" s="44"/>
      <c r="V55" s="46"/>
      <c r="W55" s="45" t="str">
        <f>HYPERLINK('[1]реквизиты'!$G$7)</f>
        <v>/Энгельс/</v>
      </c>
      <c r="X55" s="46"/>
      <c r="Y55" s="44"/>
      <c r="Z55" s="29"/>
      <c r="AA55" s="29"/>
      <c r="AB55" s="29"/>
    </row>
    <row r="56" spans="2:28" ht="27" customHeight="1">
      <c r="B56" s="47" t="str">
        <f>HYPERLINK('[1]реквизиты'!$A$8)</f>
        <v>Гл. секретарь, судья РК</v>
      </c>
      <c r="C56" s="40"/>
      <c r="D56" s="54"/>
      <c r="E56" s="61"/>
      <c r="F56" s="62"/>
      <c r="G56" s="4"/>
      <c r="H56" s="4"/>
      <c r="I56" s="4"/>
      <c r="J56" s="4"/>
      <c r="K56" s="4"/>
      <c r="L56" s="4"/>
      <c r="M56" s="4"/>
      <c r="N56" s="43" t="str">
        <f>HYPERLINK('[1]реквизиты'!$G$8)</f>
        <v>А.С.Тимошин</v>
      </c>
      <c r="O56" s="41"/>
      <c r="P56" s="41"/>
      <c r="Q56" s="41"/>
      <c r="R56" s="46"/>
      <c r="S56" s="44"/>
      <c r="T56" s="46"/>
      <c r="U56" s="44"/>
      <c r="V56" s="46"/>
      <c r="W56" s="45" t="str">
        <f>HYPERLINK('[1]реквизиты'!$G$9)</f>
        <v>/Рыбинск/</v>
      </c>
      <c r="X56" s="46"/>
      <c r="Y56" s="44"/>
      <c r="Z56" s="29"/>
      <c r="AA56" s="29"/>
      <c r="AB56" s="29"/>
    </row>
    <row r="57" spans="2:28" ht="10.5" customHeight="1">
      <c r="B57" s="9"/>
      <c r="C57" s="9"/>
      <c r="D57" s="37"/>
      <c r="E57" s="4"/>
      <c r="F57" s="38"/>
      <c r="G57" s="1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</row>
    <row r="58" spans="14:28" ht="10.5" customHeight="1"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</row>
    <row r="59" spans="2:28" ht="10.5" customHeight="1">
      <c r="B59" s="39"/>
      <c r="C59" s="39"/>
      <c r="D59" s="39"/>
      <c r="E59" s="18"/>
      <c r="F59" s="18"/>
      <c r="H59" s="1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</row>
    <row r="60" spans="2:28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</row>
    <row r="61" spans="2:28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</row>
    <row r="62" spans="2:28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</row>
    <row r="63" spans="2:28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</row>
    <row r="64" spans="2:28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</row>
    <row r="65" spans="2:28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</row>
    <row r="66" spans="2:28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31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  <c r="AC116" s="4"/>
      <c r="AD116" s="4"/>
      <c r="AE116" s="4"/>
    </row>
    <row r="117" spans="2:31" ht="15.75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  <c r="AC117" s="4"/>
      <c r="AD117" s="4"/>
      <c r="AE117" s="4"/>
    </row>
    <row r="118" spans="2:31" ht="15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  <c r="AC118" s="4"/>
      <c r="AD118" s="4"/>
      <c r="AE118" s="4"/>
    </row>
    <row r="119" spans="2:31" ht="15.75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  <c r="AC119" s="4"/>
      <c r="AD119" s="4"/>
      <c r="AE119" s="4"/>
    </row>
    <row r="120" spans="2:31" ht="15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  <c r="AC120" s="4"/>
      <c r="AD120" s="4"/>
      <c r="AE120" s="4"/>
    </row>
    <row r="121" spans="2:31" ht="15.75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  <c r="AC121" s="4"/>
      <c r="AD121" s="4"/>
      <c r="AE121" s="4"/>
    </row>
    <row r="122" spans="2:31" ht="15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  <c r="AC122" s="4"/>
      <c r="AD122" s="4"/>
      <c r="AE122" s="4"/>
    </row>
    <row r="123" spans="2:31" ht="15.75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  <c r="AC123" s="4"/>
      <c r="AD123" s="4"/>
      <c r="AE123" s="4"/>
    </row>
    <row r="124" spans="2:31" ht="15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  <c r="AC124" s="4"/>
      <c r="AD124" s="4"/>
      <c r="AE124" s="4"/>
    </row>
    <row r="125" spans="2:31" ht="15.75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  <c r="AC125" s="4"/>
      <c r="AD125" s="4"/>
      <c r="AE125" s="4"/>
    </row>
    <row r="126" spans="2:31" ht="15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  <c r="AC126" s="4"/>
      <c r="AD126" s="4"/>
      <c r="AE126" s="4"/>
    </row>
    <row r="127" spans="2:31" ht="15.75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  <c r="AC127" s="4"/>
      <c r="AD127" s="4"/>
      <c r="AE127" s="4"/>
    </row>
    <row r="128" spans="2:31" ht="15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5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28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28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</row>
    <row r="161" spans="2:28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</row>
    <row r="162" spans="2:28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</row>
    <row r="163" spans="2:28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</row>
    <row r="164" spans="2:28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</row>
    <row r="165" spans="2:28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</row>
    <row r="166" spans="2:28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</row>
    <row r="167" spans="2:28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</row>
    <row r="168" spans="2:28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</row>
    <row r="169" spans="2:28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</row>
    <row r="170" spans="2:28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</row>
    <row r="171" spans="2:28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</sheetData>
  <sheetProtection/>
  <mergeCells count="434">
    <mergeCell ref="T32:T33"/>
    <mergeCell ref="AB32:AB33"/>
    <mergeCell ref="V32:V33"/>
    <mergeCell ref="X32:X33"/>
    <mergeCell ref="Z32:Z33"/>
    <mergeCell ref="AA32:AA33"/>
    <mergeCell ref="H32:H33"/>
    <mergeCell ref="J32:J33"/>
    <mergeCell ref="L32:L33"/>
    <mergeCell ref="N32:N33"/>
    <mergeCell ref="P32:P33"/>
    <mergeCell ref="R32:R33"/>
    <mergeCell ref="V30:V31"/>
    <mergeCell ref="X30:X31"/>
    <mergeCell ref="Z30:Z31"/>
    <mergeCell ref="AA30:AA31"/>
    <mergeCell ref="AB30:AB31"/>
    <mergeCell ref="B32:B33"/>
    <mergeCell ref="C32:C33"/>
    <mergeCell ref="D32:D33"/>
    <mergeCell ref="E32:E33"/>
    <mergeCell ref="F32:F33"/>
    <mergeCell ref="J30:J31"/>
    <mergeCell ref="L30:L31"/>
    <mergeCell ref="N30:N31"/>
    <mergeCell ref="P30:P31"/>
    <mergeCell ref="R30:R31"/>
    <mergeCell ref="T30:T31"/>
    <mergeCell ref="V28:V29"/>
    <mergeCell ref="X28:X29"/>
    <mergeCell ref="Z28:Z29"/>
    <mergeCell ref="AA28:AA29"/>
    <mergeCell ref="AB28:AB29"/>
    <mergeCell ref="C30:C31"/>
    <mergeCell ref="D30:D31"/>
    <mergeCell ref="E30:E31"/>
    <mergeCell ref="F30:F31"/>
    <mergeCell ref="H30:H31"/>
    <mergeCell ref="J28:J29"/>
    <mergeCell ref="L28:L29"/>
    <mergeCell ref="N28:N29"/>
    <mergeCell ref="P28:P29"/>
    <mergeCell ref="R28:R29"/>
    <mergeCell ref="T28:T29"/>
    <mergeCell ref="B28:B29"/>
    <mergeCell ref="C28:C29"/>
    <mergeCell ref="D28:D29"/>
    <mergeCell ref="E28:E29"/>
    <mergeCell ref="F28:F29"/>
    <mergeCell ref="H28:H29"/>
    <mergeCell ref="T26:T27"/>
    <mergeCell ref="V26:V27"/>
    <mergeCell ref="X26:X27"/>
    <mergeCell ref="Z26:Z27"/>
    <mergeCell ref="AA26:AA27"/>
    <mergeCell ref="AB26:AB27"/>
    <mergeCell ref="H26:H27"/>
    <mergeCell ref="J26:J27"/>
    <mergeCell ref="L26:L27"/>
    <mergeCell ref="N26:N27"/>
    <mergeCell ref="P26:P27"/>
    <mergeCell ref="R26:R27"/>
    <mergeCell ref="V24:V25"/>
    <mergeCell ref="X24:X25"/>
    <mergeCell ref="Z24:Z25"/>
    <mergeCell ref="AA24:AA25"/>
    <mergeCell ref="AB24:AB25"/>
    <mergeCell ref="B26:B27"/>
    <mergeCell ref="C26:C27"/>
    <mergeCell ref="D26:D27"/>
    <mergeCell ref="E26:E27"/>
    <mergeCell ref="F26:F27"/>
    <mergeCell ref="J24:J25"/>
    <mergeCell ref="L24:L25"/>
    <mergeCell ref="N24:N25"/>
    <mergeCell ref="P24:P25"/>
    <mergeCell ref="R24:R25"/>
    <mergeCell ref="T24:T25"/>
    <mergeCell ref="X22:X23"/>
    <mergeCell ref="Z22:Z23"/>
    <mergeCell ref="AA22:AA23"/>
    <mergeCell ref="AB22:AB23"/>
    <mergeCell ref="B24:B25"/>
    <mergeCell ref="C24:C25"/>
    <mergeCell ref="D24:D25"/>
    <mergeCell ref="E24:E25"/>
    <mergeCell ref="F24:F25"/>
    <mergeCell ref="H24:H25"/>
    <mergeCell ref="L22:L23"/>
    <mergeCell ref="N22:N23"/>
    <mergeCell ref="P22:P23"/>
    <mergeCell ref="R22:R23"/>
    <mergeCell ref="T22:T23"/>
    <mergeCell ref="V22:V23"/>
    <mergeCell ref="V20:V21"/>
    <mergeCell ref="X20:X21"/>
    <mergeCell ref="Z20:Z21"/>
    <mergeCell ref="AA20:AA21"/>
    <mergeCell ref="AB20:AB21"/>
    <mergeCell ref="D22:D23"/>
    <mergeCell ref="E22:E23"/>
    <mergeCell ref="F22:F23"/>
    <mergeCell ref="H22:H23"/>
    <mergeCell ref="J22:J23"/>
    <mergeCell ref="H20:H21"/>
    <mergeCell ref="J20:J21"/>
    <mergeCell ref="L20:L21"/>
    <mergeCell ref="N20:N21"/>
    <mergeCell ref="P20:P21"/>
    <mergeCell ref="R20:R21"/>
    <mergeCell ref="V18:V19"/>
    <mergeCell ref="X18:X19"/>
    <mergeCell ref="Z18:Z19"/>
    <mergeCell ref="AA18:AA19"/>
    <mergeCell ref="AB18:AB19"/>
    <mergeCell ref="B20:B21"/>
    <mergeCell ref="C20:C21"/>
    <mergeCell ref="D20:D21"/>
    <mergeCell ref="E20:E21"/>
    <mergeCell ref="F20:F21"/>
    <mergeCell ref="J18:J19"/>
    <mergeCell ref="L18:L19"/>
    <mergeCell ref="N18:N19"/>
    <mergeCell ref="P18:P19"/>
    <mergeCell ref="R18:R19"/>
    <mergeCell ref="T18:T19"/>
    <mergeCell ref="X16:X17"/>
    <mergeCell ref="Z16:Z17"/>
    <mergeCell ref="AA16:AA17"/>
    <mergeCell ref="AB16:AB17"/>
    <mergeCell ref="B18:B19"/>
    <mergeCell ref="C18:C19"/>
    <mergeCell ref="D18:D19"/>
    <mergeCell ref="E18:E19"/>
    <mergeCell ref="F18:F19"/>
    <mergeCell ref="H18:H19"/>
    <mergeCell ref="L16:L17"/>
    <mergeCell ref="N16:N17"/>
    <mergeCell ref="P16:P17"/>
    <mergeCell ref="R16:R17"/>
    <mergeCell ref="T16:T17"/>
    <mergeCell ref="V16:V17"/>
    <mergeCell ref="Z14:Z15"/>
    <mergeCell ref="AA14:AA15"/>
    <mergeCell ref="AB14:AB15"/>
    <mergeCell ref="B16:B17"/>
    <mergeCell ref="C16:C17"/>
    <mergeCell ref="D16:D17"/>
    <mergeCell ref="E16:E17"/>
    <mergeCell ref="F16:F17"/>
    <mergeCell ref="H16:H17"/>
    <mergeCell ref="J16:J17"/>
    <mergeCell ref="N14:N15"/>
    <mergeCell ref="P14:P15"/>
    <mergeCell ref="R14:R15"/>
    <mergeCell ref="T14:T15"/>
    <mergeCell ref="V14:V15"/>
    <mergeCell ref="X14:X15"/>
    <mergeCell ref="X12:X13"/>
    <mergeCell ref="Z12:Z13"/>
    <mergeCell ref="AA12:AA13"/>
    <mergeCell ref="AB12:AB13"/>
    <mergeCell ref="D14:D15"/>
    <mergeCell ref="E14:E15"/>
    <mergeCell ref="F14:F15"/>
    <mergeCell ref="H14:H15"/>
    <mergeCell ref="J14:J15"/>
    <mergeCell ref="L14:L15"/>
    <mergeCell ref="L12:L13"/>
    <mergeCell ref="N12:N13"/>
    <mergeCell ref="P12:P13"/>
    <mergeCell ref="R12:R13"/>
    <mergeCell ref="T12:T13"/>
    <mergeCell ref="V12:V13"/>
    <mergeCell ref="Z10:Z11"/>
    <mergeCell ref="AA10:AA11"/>
    <mergeCell ref="AB10:AB11"/>
    <mergeCell ref="B12:B13"/>
    <mergeCell ref="C12:C13"/>
    <mergeCell ref="D12:D13"/>
    <mergeCell ref="E12:E13"/>
    <mergeCell ref="F12:F13"/>
    <mergeCell ref="H12:H13"/>
    <mergeCell ref="J12:J13"/>
    <mergeCell ref="N10:N11"/>
    <mergeCell ref="P10:P11"/>
    <mergeCell ref="R10:R11"/>
    <mergeCell ref="T10:T11"/>
    <mergeCell ref="V10:V11"/>
    <mergeCell ref="X10:X11"/>
    <mergeCell ref="AA8:AA9"/>
    <mergeCell ref="AB8:AB9"/>
    <mergeCell ref="B10:B11"/>
    <mergeCell ref="C10:C11"/>
    <mergeCell ref="D10:D11"/>
    <mergeCell ref="E10:E11"/>
    <mergeCell ref="F10:F11"/>
    <mergeCell ref="H10:H11"/>
    <mergeCell ref="J10:J11"/>
    <mergeCell ref="L10:L11"/>
    <mergeCell ref="P8:P9"/>
    <mergeCell ref="R8:R9"/>
    <mergeCell ref="T8:T9"/>
    <mergeCell ref="V8:V9"/>
    <mergeCell ref="X8:X9"/>
    <mergeCell ref="Z8:Z9"/>
    <mergeCell ref="AB52:AB53"/>
    <mergeCell ref="B8:B9"/>
    <mergeCell ref="C8:C9"/>
    <mergeCell ref="D8:D9"/>
    <mergeCell ref="E8:E9"/>
    <mergeCell ref="F8:F9"/>
    <mergeCell ref="H8:H9"/>
    <mergeCell ref="J8:J9"/>
    <mergeCell ref="L8:L9"/>
    <mergeCell ref="N8:N9"/>
    <mergeCell ref="B50:B51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B52:B53"/>
    <mergeCell ref="C52:C53"/>
    <mergeCell ref="D52:D53"/>
    <mergeCell ref="E52:E53"/>
    <mergeCell ref="AA40:AA41"/>
    <mergeCell ref="AA42:AA43"/>
    <mergeCell ref="Z42:Z43"/>
    <mergeCell ref="B48:B49"/>
    <mergeCell ref="C48:C49"/>
    <mergeCell ref="D48:D49"/>
    <mergeCell ref="C50:C51"/>
    <mergeCell ref="D50:D51"/>
    <mergeCell ref="E50:E51"/>
    <mergeCell ref="C46:C47"/>
    <mergeCell ref="D46:D47"/>
    <mergeCell ref="E46:E47"/>
    <mergeCell ref="E48:E49"/>
    <mergeCell ref="B40:B41"/>
    <mergeCell ref="C40:C41"/>
    <mergeCell ref="D40:D41"/>
    <mergeCell ref="E40:E41"/>
    <mergeCell ref="B46:B47"/>
    <mergeCell ref="B42:B43"/>
    <mergeCell ref="C42:C43"/>
    <mergeCell ref="D42:D43"/>
    <mergeCell ref="B44:B45"/>
    <mergeCell ref="C44:C45"/>
    <mergeCell ref="B36:B37"/>
    <mergeCell ref="C36:C37"/>
    <mergeCell ref="D36:D37"/>
    <mergeCell ref="E36:E37"/>
    <mergeCell ref="B38:B39"/>
    <mergeCell ref="C38:C39"/>
    <mergeCell ref="D38:D39"/>
    <mergeCell ref="E38:E39"/>
    <mergeCell ref="A8:A9"/>
    <mergeCell ref="B34:B35"/>
    <mergeCell ref="C34:C35"/>
    <mergeCell ref="B6:B7"/>
    <mergeCell ref="C6:C7"/>
    <mergeCell ref="B14:B15"/>
    <mergeCell ref="C14:C15"/>
    <mergeCell ref="B22:B23"/>
    <mergeCell ref="C22:C23"/>
    <mergeCell ref="B30:B31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34:D35"/>
    <mergeCell ref="E34:E35"/>
    <mergeCell ref="E42:E43"/>
    <mergeCell ref="E44:E45"/>
    <mergeCell ref="D44:D45"/>
    <mergeCell ref="T52:T53"/>
    <mergeCell ref="AA52:AA53"/>
    <mergeCell ref="T50:T51"/>
    <mergeCell ref="AA50:AA51"/>
    <mergeCell ref="V48:V49"/>
    <mergeCell ref="X48:X49"/>
    <mergeCell ref="V50:V51"/>
    <mergeCell ref="Z36:Z37"/>
    <mergeCell ref="T34:T35"/>
    <mergeCell ref="X40:X41"/>
    <mergeCell ref="AA46:AA47"/>
    <mergeCell ref="T46:T47"/>
    <mergeCell ref="AA48:AA49"/>
    <mergeCell ref="T6:T7"/>
    <mergeCell ref="T5:U5"/>
    <mergeCell ref="T36:T37"/>
    <mergeCell ref="T40:T41"/>
    <mergeCell ref="T48:T49"/>
    <mergeCell ref="R48:R49"/>
    <mergeCell ref="T38:T39"/>
    <mergeCell ref="T44:T45"/>
    <mergeCell ref="T42:T43"/>
    <mergeCell ref="T20:T21"/>
    <mergeCell ref="F34:F35"/>
    <mergeCell ref="F36:F37"/>
    <mergeCell ref="F38:F39"/>
    <mergeCell ref="F40:F41"/>
    <mergeCell ref="H50:H51"/>
    <mergeCell ref="H48:H49"/>
    <mergeCell ref="H52:H53"/>
    <mergeCell ref="J52:J53"/>
    <mergeCell ref="F42:F43"/>
    <mergeCell ref="F44:F45"/>
    <mergeCell ref="F46:F47"/>
    <mergeCell ref="F48:F49"/>
    <mergeCell ref="F50:F51"/>
    <mergeCell ref="F52:F53"/>
    <mergeCell ref="J48:J49"/>
    <mergeCell ref="R52:R53"/>
    <mergeCell ref="J50:J51"/>
    <mergeCell ref="L50:L51"/>
    <mergeCell ref="N50:N51"/>
    <mergeCell ref="P50:P51"/>
    <mergeCell ref="L52:L53"/>
    <mergeCell ref="N52:N53"/>
    <mergeCell ref="R50:R51"/>
    <mergeCell ref="L48:L49"/>
    <mergeCell ref="N48:N49"/>
    <mergeCell ref="P44:P45"/>
    <mergeCell ref="N44:N45"/>
    <mergeCell ref="P48:P49"/>
    <mergeCell ref="P52:P53"/>
    <mergeCell ref="R44:R45"/>
    <mergeCell ref="H46:H47"/>
    <mergeCell ref="J46:J47"/>
    <mergeCell ref="L46:L47"/>
    <mergeCell ref="N46:N47"/>
    <mergeCell ref="P46:P47"/>
    <mergeCell ref="R46:R47"/>
    <mergeCell ref="H44:H45"/>
    <mergeCell ref="J44:J45"/>
    <mergeCell ref="L44:L45"/>
    <mergeCell ref="P42:P43"/>
    <mergeCell ref="R42:R43"/>
    <mergeCell ref="H40:H41"/>
    <mergeCell ref="J40:J41"/>
    <mergeCell ref="H42:H43"/>
    <mergeCell ref="J42:J43"/>
    <mergeCell ref="L42:L43"/>
    <mergeCell ref="N42:N43"/>
    <mergeCell ref="L40:L41"/>
    <mergeCell ref="N40:N41"/>
    <mergeCell ref="R40:R41"/>
    <mergeCell ref="H38:H39"/>
    <mergeCell ref="J38:J39"/>
    <mergeCell ref="L38:L39"/>
    <mergeCell ref="N38:N39"/>
    <mergeCell ref="P36:P37"/>
    <mergeCell ref="R36:R37"/>
    <mergeCell ref="P38:P39"/>
    <mergeCell ref="R38:R39"/>
    <mergeCell ref="N34:N35"/>
    <mergeCell ref="H36:H37"/>
    <mergeCell ref="J36:J37"/>
    <mergeCell ref="L36:L37"/>
    <mergeCell ref="N36:N37"/>
    <mergeCell ref="P40:P41"/>
    <mergeCell ref="N5:O5"/>
    <mergeCell ref="P34:P35"/>
    <mergeCell ref="R34:R35"/>
    <mergeCell ref="F6:F7"/>
    <mergeCell ref="H6:H7"/>
    <mergeCell ref="J6:J7"/>
    <mergeCell ref="L6:L7"/>
    <mergeCell ref="H34:H35"/>
    <mergeCell ref="J34:J35"/>
    <mergeCell ref="L34:L35"/>
    <mergeCell ref="E4:E5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X46:X47"/>
    <mergeCell ref="V42:V43"/>
    <mergeCell ref="X42:X43"/>
    <mergeCell ref="V34:V35"/>
    <mergeCell ref="X34:X35"/>
    <mergeCell ref="V36:V37"/>
    <mergeCell ref="X36:X37"/>
    <mergeCell ref="V38:V39"/>
    <mergeCell ref="X38:X39"/>
    <mergeCell ref="V40:V41"/>
    <mergeCell ref="X50:X51"/>
    <mergeCell ref="V52:V53"/>
    <mergeCell ref="X52:X53"/>
    <mergeCell ref="Z6:Z7"/>
    <mergeCell ref="Z38:Z39"/>
    <mergeCell ref="Z46:Z47"/>
    <mergeCell ref="Z52:Z53"/>
    <mergeCell ref="V44:V45"/>
    <mergeCell ref="X44:X45"/>
    <mergeCell ref="V46:V47"/>
    <mergeCell ref="Z48:Z49"/>
    <mergeCell ref="Z50:Z51"/>
    <mergeCell ref="AA6:AA7"/>
    <mergeCell ref="Z34:Z35"/>
    <mergeCell ref="AB6:AB7"/>
    <mergeCell ref="AB34:AB35"/>
    <mergeCell ref="AA38:AA39"/>
    <mergeCell ref="AA34:AA35"/>
    <mergeCell ref="AA44:AA45"/>
    <mergeCell ref="AA36:AA37"/>
    <mergeCell ref="A1:AB1"/>
    <mergeCell ref="X3:AB3"/>
    <mergeCell ref="B3:W3"/>
    <mergeCell ref="Z40:Z41"/>
    <mergeCell ref="Z44:Z45"/>
    <mergeCell ref="K2:AB2"/>
    <mergeCell ref="Z4:Z5"/>
    <mergeCell ref="AA4:AA5"/>
    <mergeCell ref="B2:J2"/>
    <mergeCell ref="D4:D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7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2" t="s">
        <v>53</v>
      </c>
      <c r="B1" s="252"/>
      <c r="C1" s="252"/>
      <c r="D1" s="252"/>
      <c r="E1" s="252"/>
      <c r="F1" s="252"/>
      <c r="G1" s="252"/>
    </row>
    <row r="2" spans="1:10" ht="24" customHeight="1">
      <c r="A2" s="258" t="str">
        <f>HYPERLINK('[1]реквизиты'!$A$2)</f>
        <v>Первенство России по самбо среди юношей 1997-1998 гг.р.</v>
      </c>
      <c r="B2" s="259"/>
      <c r="C2" s="259"/>
      <c r="D2" s="259"/>
      <c r="E2" s="259"/>
      <c r="F2" s="259"/>
      <c r="G2" s="259"/>
      <c r="H2" s="5"/>
      <c r="I2" s="5"/>
      <c r="J2" s="5"/>
    </row>
    <row r="3" spans="1:7" ht="15" customHeight="1">
      <c r="A3" s="260" t="str">
        <f>HYPERLINK('[1]реквизиты'!$A$3)</f>
        <v>24-27 июня 2013 год   г.Отрадный</v>
      </c>
      <c r="B3" s="260"/>
      <c r="C3" s="260"/>
      <c r="D3" s="260"/>
      <c r="E3" s="260"/>
      <c r="F3" s="260"/>
      <c r="G3" s="260"/>
    </row>
    <row r="4" ht="12.75">
      <c r="D4" s="9" t="s">
        <v>158</v>
      </c>
    </row>
    <row r="5" spans="1:7" ht="12.75">
      <c r="A5" s="261" t="s">
        <v>1</v>
      </c>
      <c r="B5" s="262" t="s">
        <v>5</v>
      </c>
      <c r="C5" s="261" t="s">
        <v>2</v>
      </c>
      <c r="D5" s="261" t="s">
        <v>3</v>
      </c>
      <c r="E5" s="261" t="s">
        <v>37</v>
      </c>
      <c r="F5" s="261" t="s">
        <v>8</v>
      </c>
      <c r="G5" s="261" t="s">
        <v>9</v>
      </c>
    </row>
    <row r="6" spans="1:7" ht="12.75">
      <c r="A6" s="261"/>
      <c r="B6" s="261"/>
      <c r="C6" s="261"/>
      <c r="D6" s="261"/>
      <c r="E6" s="261"/>
      <c r="F6" s="261"/>
      <c r="G6" s="261"/>
    </row>
    <row r="7" spans="1:7" ht="12.75" customHeight="1">
      <c r="A7" s="263" t="s">
        <v>10</v>
      </c>
      <c r="B7" s="265">
        <v>1</v>
      </c>
      <c r="C7" s="266" t="s">
        <v>76</v>
      </c>
      <c r="D7" s="261" t="s">
        <v>77</v>
      </c>
      <c r="E7" s="267" t="s">
        <v>78</v>
      </c>
      <c r="F7" s="268"/>
      <c r="G7" s="269" t="s">
        <v>79</v>
      </c>
    </row>
    <row r="8" spans="1:7" ht="12.75">
      <c r="A8" s="263"/>
      <c r="B8" s="265"/>
      <c r="C8" s="266"/>
      <c r="D8" s="261"/>
      <c r="E8" s="267"/>
      <c r="F8" s="268"/>
      <c r="G8" s="269"/>
    </row>
    <row r="9" spans="1:7" ht="12.75" customHeight="1">
      <c r="A9" s="263" t="s">
        <v>11</v>
      </c>
      <c r="B9" s="264">
        <v>2</v>
      </c>
      <c r="C9" s="266" t="s">
        <v>80</v>
      </c>
      <c r="D9" s="261" t="s">
        <v>81</v>
      </c>
      <c r="E9" s="267" t="s">
        <v>82</v>
      </c>
      <c r="F9" s="268"/>
      <c r="G9" s="269" t="s">
        <v>83</v>
      </c>
    </row>
    <row r="10" spans="1:7" ht="12.75" customHeight="1">
      <c r="A10" s="263"/>
      <c r="B10" s="265"/>
      <c r="C10" s="266"/>
      <c r="D10" s="261"/>
      <c r="E10" s="267"/>
      <c r="F10" s="268"/>
      <c r="G10" s="269"/>
    </row>
    <row r="11" spans="1:7" ht="12.75" customHeight="1">
      <c r="A11" s="263" t="s">
        <v>12</v>
      </c>
      <c r="B11" s="264">
        <v>3</v>
      </c>
      <c r="C11" s="266" t="s">
        <v>84</v>
      </c>
      <c r="D11" s="261" t="s">
        <v>85</v>
      </c>
      <c r="E11" s="267" t="s">
        <v>86</v>
      </c>
      <c r="F11" s="268"/>
      <c r="G11" s="269" t="s">
        <v>87</v>
      </c>
    </row>
    <row r="12" spans="1:7" ht="12.75" customHeight="1">
      <c r="A12" s="263"/>
      <c r="B12" s="265"/>
      <c r="C12" s="266"/>
      <c r="D12" s="261"/>
      <c r="E12" s="267"/>
      <c r="F12" s="268"/>
      <c r="G12" s="269"/>
    </row>
    <row r="13" spans="1:7" ht="12.75" customHeight="1">
      <c r="A13" s="263" t="s">
        <v>13</v>
      </c>
      <c r="B13" s="264">
        <v>4</v>
      </c>
      <c r="C13" s="266" t="s">
        <v>88</v>
      </c>
      <c r="D13" s="261" t="s">
        <v>89</v>
      </c>
      <c r="E13" s="267" t="s">
        <v>63</v>
      </c>
      <c r="F13" s="268"/>
      <c r="G13" s="269" t="s">
        <v>90</v>
      </c>
    </row>
    <row r="14" spans="1:7" ht="12.75" customHeight="1">
      <c r="A14" s="263"/>
      <c r="B14" s="265"/>
      <c r="C14" s="266"/>
      <c r="D14" s="261"/>
      <c r="E14" s="267"/>
      <c r="F14" s="268"/>
      <c r="G14" s="269"/>
    </row>
    <row r="15" spans="1:7" ht="12.75" customHeight="1">
      <c r="A15" s="263" t="s">
        <v>14</v>
      </c>
      <c r="B15" s="265">
        <v>5</v>
      </c>
      <c r="C15" s="266" t="s">
        <v>91</v>
      </c>
      <c r="D15" s="261" t="s">
        <v>92</v>
      </c>
      <c r="E15" s="267" t="s">
        <v>71</v>
      </c>
      <c r="F15" s="268"/>
      <c r="G15" s="269" t="s">
        <v>93</v>
      </c>
    </row>
    <row r="16" spans="1:7" ht="12.75" customHeight="1">
      <c r="A16" s="263"/>
      <c r="B16" s="265"/>
      <c r="C16" s="266"/>
      <c r="D16" s="261"/>
      <c r="E16" s="267"/>
      <c r="F16" s="268"/>
      <c r="G16" s="269"/>
    </row>
    <row r="17" spans="1:7" ht="12.75" customHeight="1">
      <c r="A17" s="263" t="s">
        <v>15</v>
      </c>
      <c r="B17" s="264">
        <v>6</v>
      </c>
      <c r="C17" s="266" t="s">
        <v>94</v>
      </c>
      <c r="D17" s="270" t="s">
        <v>95</v>
      </c>
      <c r="E17" s="267" t="s">
        <v>96</v>
      </c>
      <c r="F17" s="268"/>
      <c r="G17" s="269" t="s">
        <v>97</v>
      </c>
    </row>
    <row r="18" spans="1:7" ht="12.75" customHeight="1">
      <c r="A18" s="263"/>
      <c r="B18" s="265"/>
      <c r="C18" s="266"/>
      <c r="D18" s="261"/>
      <c r="E18" s="267"/>
      <c r="F18" s="268"/>
      <c r="G18" s="269"/>
    </row>
    <row r="19" spans="1:7" ht="12.75" customHeight="1">
      <c r="A19" s="263" t="s">
        <v>16</v>
      </c>
      <c r="B19" s="264">
        <v>7</v>
      </c>
      <c r="C19" s="266" t="s">
        <v>98</v>
      </c>
      <c r="D19" s="270" t="s">
        <v>99</v>
      </c>
      <c r="E19" s="267" t="s">
        <v>73</v>
      </c>
      <c r="F19" s="268"/>
      <c r="G19" s="269" t="s">
        <v>74</v>
      </c>
    </row>
    <row r="20" spans="1:7" ht="12.75" customHeight="1">
      <c r="A20" s="263"/>
      <c r="B20" s="265"/>
      <c r="C20" s="266"/>
      <c r="D20" s="261"/>
      <c r="E20" s="267"/>
      <c r="F20" s="268"/>
      <c r="G20" s="269"/>
    </row>
    <row r="21" spans="1:7" ht="12.75" customHeight="1">
      <c r="A21" s="263" t="s">
        <v>17</v>
      </c>
      <c r="B21" s="264">
        <v>8</v>
      </c>
      <c r="C21" s="266" t="s">
        <v>100</v>
      </c>
      <c r="D21" s="261" t="s">
        <v>101</v>
      </c>
      <c r="E21" s="267" t="s">
        <v>102</v>
      </c>
      <c r="F21" s="268"/>
      <c r="G21" s="269" t="s">
        <v>103</v>
      </c>
    </row>
    <row r="22" spans="1:7" ht="12.75" customHeight="1">
      <c r="A22" s="263"/>
      <c r="B22" s="265"/>
      <c r="C22" s="266"/>
      <c r="D22" s="261"/>
      <c r="E22" s="267"/>
      <c r="F22" s="268"/>
      <c r="G22" s="269"/>
    </row>
    <row r="23" spans="1:7" ht="12.75" customHeight="1">
      <c r="A23" s="263" t="s">
        <v>18</v>
      </c>
      <c r="B23" s="264">
        <v>9</v>
      </c>
      <c r="C23" s="266" t="s">
        <v>104</v>
      </c>
      <c r="D23" s="261" t="s">
        <v>105</v>
      </c>
      <c r="E23" s="267" t="s">
        <v>62</v>
      </c>
      <c r="F23" s="268"/>
      <c r="G23" s="269" t="s">
        <v>106</v>
      </c>
    </row>
    <row r="24" spans="1:7" ht="12.75" customHeight="1">
      <c r="A24" s="263"/>
      <c r="B24" s="265"/>
      <c r="C24" s="266"/>
      <c r="D24" s="261"/>
      <c r="E24" s="267"/>
      <c r="F24" s="268"/>
      <c r="G24" s="269"/>
    </row>
    <row r="25" spans="1:7" ht="12.75" customHeight="1">
      <c r="A25" s="263" t="s">
        <v>19</v>
      </c>
      <c r="B25" s="264">
        <v>10</v>
      </c>
      <c r="C25" s="266" t="s">
        <v>107</v>
      </c>
      <c r="D25" s="261" t="s">
        <v>108</v>
      </c>
      <c r="E25" s="267" t="s">
        <v>64</v>
      </c>
      <c r="F25" s="268"/>
      <c r="G25" s="269" t="s">
        <v>70</v>
      </c>
    </row>
    <row r="26" spans="1:7" ht="12.75" customHeight="1">
      <c r="A26" s="263"/>
      <c r="B26" s="265"/>
      <c r="C26" s="266"/>
      <c r="D26" s="261"/>
      <c r="E26" s="267"/>
      <c r="F26" s="268"/>
      <c r="G26" s="269"/>
    </row>
    <row r="27" spans="1:7" ht="12.75" customHeight="1">
      <c r="A27" s="263" t="s">
        <v>20</v>
      </c>
      <c r="B27" s="264">
        <v>11</v>
      </c>
      <c r="C27" s="266" t="s">
        <v>109</v>
      </c>
      <c r="D27" s="261" t="s">
        <v>110</v>
      </c>
      <c r="E27" s="267" t="s">
        <v>111</v>
      </c>
      <c r="F27" s="268"/>
      <c r="G27" s="269" t="s">
        <v>112</v>
      </c>
    </row>
    <row r="28" spans="1:7" ht="12.75" customHeight="1">
      <c r="A28" s="263"/>
      <c r="B28" s="265"/>
      <c r="C28" s="266"/>
      <c r="D28" s="261"/>
      <c r="E28" s="267"/>
      <c r="F28" s="268"/>
      <c r="G28" s="269"/>
    </row>
    <row r="29" spans="1:7" ht="12.75" customHeight="1">
      <c r="A29" s="263" t="s">
        <v>21</v>
      </c>
      <c r="B29" s="264">
        <v>12</v>
      </c>
      <c r="C29" s="266" t="s">
        <v>113</v>
      </c>
      <c r="D29" s="261" t="s">
        <v>114</v>
      </c>
      <c r="E29" s="267" t="s">
        <v>115</v>
      </c>
      <c r="F29" s="268"/>
      <c r="G29" s="269" t="s">
        <v>116</v>
      </c>
    </row>
    <row r="30" spans="1:7" ht="12.75">
      <c r="A30" s="263"/>
      <c r="B30" s="265"/>
      <c r="C30" s="266"/>
      <c r="D30" s="261"/>
      <c r="E30" s="267"/>
      <c r="F30" s="268"/>
      <c r="G30" s="269"/>
    </row>
    <row r="31" spans="1:7" ht="12.75" customHeight="1">
      <c r="A31" s="263" t="s">
        <v>38</v>
      </c>
      <c r="B31" s="264">
        <v>13</v>
      </c>
      <c r="C31" s="266" t="s">
        <v>117</v>
      </c>
      <c r="D31" s="261" t="s">
        <v>118</v>
      </c>
      <c r="E31" s="267" t="s">
        <v>119</v>
      </c>
      <c r="F31" s="268"/>
      <c r="G31" s="269" t="s">
        <v>120</v>
      </c>
    </row>
    <row r="32" spans="1:7" ht="12.75">
      <c r="A32" s="263"/>
      <c r="B32" s="265"/>
      <c r="C32" s="266"/>
      <c r="D32" s="261"/>
      <c r="E32" s="267"/>
      <c r="F32" s="268"/>
      <c r="G32" s="269"/>
    </row>
    <row r="33" spans="1:7" ht="12.75" customHeight="1">
      <c r="A33" s="263" t="s">
        <v>39</v>
      </c>
      <c r="B33" s="264">
        <v>14</v>
      </c>
      <c r="C33" s="266" t="s">
        <v>121</v>
      </c>
      <c r="D33" s="261" t="s">
        <v>122</v>
      </c>
      <c r="E33" s="267" t="s">
        <v>123</v>
      </c>
      <c r="F33" s="268"/>
      <c r="G33" s="269" t="s">
        <v>124</v>
      </c>
    </row>
    <row r="34" spans="1:7" ht="12.75">
      <c r="A34" s="263"/>
      <c r="B34" s="265"/>
      <c r="C34" s="266"/>
      <c r="D34" s="261"/>
      <c r="E34" s="267"/>
      <c r="F34" s="268"/>
      <c r="G34" s="269"/>
    </row>
    <row r="35" spans="1:7" ht="12.75" customHeight="1">
      <c r="A35" s="263" t="s">
        <v>40</v>
      </c>
      <c r="B35" s="264">
        <v>15</v>
      </c>
      <c r="C35" s="266" t="s">
        <v>125</v>
      </c>
      <c r="D35" s="261" t="s">
        <v>126</v>
      </c>
      <c r="E35" s="267" t="s">
        <v>127</v>
      </c>
      <c r="F35" s="268"/>
      <c r="G35" s="269" t="s">
        <v>128</v>
      </c>
    </row>
    <row r="36" spans="1:7" ht="12.75">
      <c r="A36" s="263"/>
      <c r="B36" s="265"/>
      <c r="C36" s="266"/>
      <c r="D36" s="261"/>
      <c r="E36" s="267"/>
      <c r="F36" s="268"/>
      <c r="G36" s="269"/>
    </row>
    <row r="37" spans="1:7" ht="12.75" customHeight="1">
      <c r="A37" s="263" t="s">
        <v>41</v>
      </c>
      <c r="B37" s="264">
        <v>16</v>
      </c>
      <c r="C37" s="266" t="s">
        <v>129</v>
      </c>
      <c r="D37" s="261" t="s">
        <v>72</v>
      </c>
      <c r="E37" s="267" t="s">
        <v>63</v>
      </c>
      <c r="F37" s="268"/>
      <c r="G37" s="269" t="s">
        <v>130</v>
      </c>
    </row>
    <row r="38" spans="1:7" ht="12.75">
      <c r="A38" s="263"/>
      <c r="B38" s="265"/>
      <c r="C38" s="266"/>
      <c r="D38" s="261"/>
      <c r="E38" s="267"/>
      <c r="F38" s="268"/>
      <c r="G38" s="269"/>
    </row>
    <row r="39" spans="1:7" ht="12.75" customHeight="1">
      <c r="A39" s="263" t="s">
        <v>42</v>
      </c>
      <c r="B39" s="264">
        <v>17</v>
      </c>
      <c r="C39" s="266" t="s">
        <v>131</v>
      </c>
      <c r="D39" s="261" t="s">
        <v>132</v>
      </c>
      <c r="E39" s="267" t="s">
        <v>133</v>
      </c>
      <c r="F39" s="268"/>
      <c r="G39" s="269" t="s">
        <v>134</v>
      </c>
    </row>
    <row r="40" spans="1:7" ht="12.75">
      <c r="A40" s="263"/>
      <c r="B40" s="265"/>
      <c r="C40" s="266"/>
      <c r="D40" s="261"/>
      <c r="E40" s="267"/>
      <c r="F40" s="268"/>
      <c r="G40" s="269"/>
    </row>
    <row r="41" spans="1:7" ht="12.75" customHeight="1">
      <c r="A41" s="263" t="s">
        <v>43</v>
      </c>
      <c r="B41" s="264">
        <v>18</v>
      </c>
      <c r="C41" s="266" t="s">
        <v>135</v>
      </c>
      <c r="D41" s="261" t="s">
        <v>136</v>
      </c>
      <c r="E41" s="267" t="s">
        <v>137</v>
      </c>
      <c r="F41" s="268"/>
      <c r="G41" s="269" t="s">
        <v>138</v>
      </c>
    </row>
    <row r="42" spans="1:7" ht="12.75">
      <c r="A42" s="263"/>
      <c r="B42" s="265"/>
      <c r="C42" s="266"/>
      <c r="D42" s="261"/>
      <c r="E42" s="267"/>
      <c r="F42" s="268"/>
      <c r="G42" s="269"/>
    </row>
    <row r="43" spans="1:7" ht="12.75" customHeight="1">
      <c r="A43" s="263" t="s">
        <v>44</v>
      </c>
      <c r="B43" s="264">
        <v>19</v>
      </c>
      <c r="C43" s="266" t="s">
        <v>139</v>
      </c>
      <c r="D43" s="261" t="s">
        <v>140</v>
      </c>
      <c r="E43" s="267" t="s">
        <v>65</v>
      </c>
      <c r="F43" s="268"/>
      <c r="G43" s="269" t="s">
        <v>141</v>
      </c>
    </row>
    <row r="44" spans="1:7" ht="12.75">
      <c r="A44" s="263"/>
      <c r="B44" s="265"/>
      <c r="C44" s="266"/>
      <c r="D44" s="261"/>
      <c r="E44" s="267"/>
      <c r="F44" s="268"/>
      <c r="G44" s="269"/>
    </row>
    <row r="45" spans="1:7" ht="12.75" customHeight="1">
      <c r="A45" s="263" t="s">
        <v>45</v>
      </c>
      <c r="B45" s="264">
        <v>20</v>
      </c>
      <c r="C45" s="266" t="s">
        <v>142</v>
      </c>
      <c r="D45" s="261" t="s">
        <v>143</v>
      </c>
      <c r="E45" s="267" t="s">
        <v>144</v>
      </c>
      <c r="F45" s="268"/>
      <c r="G45" s="269" t="s">
        <v>145</v>
      </c>
    </row>
    <row r="46" spans="1:7" ht="12.75">
      <c r="A46" s="263"/>
      <c r="B46" s="265"/>
      <c r="C46" s="266"/>
      <c r="D46" s="261"/>
      <c r="E46" s="267"/>
      <c r="F46" s="268"/>
      <c r="G46" s="269"/>
    </row>
    <row r="47" spans="1:7" ht="12.75" customHeight="1">
      <c r="A47" s="263" t="s">
        <v>46</v>
      </c>
      <c r="B47" s="264">
        <v>21</v>
      </c>
      <c r="C47" s="266" t="s">
        <v>146</v>
      </c>
      <c r="D47" s="261" t="s">
        <v>147</v>
      </c>
      <c r="E47" s="267" t="s">
        <v>148</v>
      </c>
      <c r="F47" s="268"/>
      <c r="G47" s="269" t="s">
        <v>149</v>
      </c>
    </row>
    <row r="48" spans="1:7" ht="12.75">
      <c r="A48" s="263"/>
      <c r="B48" s="265"/>
      <c r="C48" s="266"/>
      <c r="D48" s="261"/>
      <c r="E48" s="267"/>
      <c r="F48" s="268"/>
      <c r="G48" s="269"/>
    </row>
    <row r="49" spans="1:7" ht="12.75" customHeight="1">
      <c r="A49" s="263" t="s">
        <v>47</v>
      </c>
      <c r="B49" s="264">
        <v>22</v>
      </c>
      <c r="C49" s="266" t="s">
        <v>150</v>
      </c>
      <c r="D49" s="261" t="s">
        <v>151</v>
      </c>
      <c r="E49" s="267" t="s">
        <v>75</v>
      </c>
      <c r="F49" s="268"/>
      <c r="G49" s="269" t="s">
        <v>152</v>
      </c>
    </row>
    <row r="50" spans="1:7" ht="12.75">
      <c r="A50" s="263"/>
      <c r="B50" s="265"/>
      <c r="C50" s="266"/>
      <c r="D50" s="261"/>
      <c r="E50" s="267"/>
      <c r="F50" s="268"/>
      <c r="G50" s="269"/>
    </row>
    <row r="51" spans="1:7" ht="12.75" customHeight="1">
      <c r="A51" s="263" t="s">
        <v>48</v>
      </c>
      <c r="B51" s="264">
        <v>23</v>
      </c>
      <c r="C51" s="266" t="s">
        <v>153</v>
      </c>
      <c r="D51" s="261" t="s">
        <v>126</v>
      </c>
      <c r="E51" s="267" t="s">
        <v>154</v>
      </c>
      <c r="F51" s="268"/>
      <c r="G51" s="269" t="s">
        <v>155</v>
      </c>
    </row>
    <row r="52" spans="1:7" ht="12.75">
      <c r="A52" s="263"/>
      <c r="B52" s="265"/>
      <c r="C52" s="266"/>
      <c r="D52" s="261"/>
      <c r="E52" s="267"/>
      <c r="F52" s="268"/>
      <c r="G52" s="269"/>
    </row>
    <row r="53" spans="1:7" ht="12.75" customHeight="1">
      <c r="A53" s="263" t="s">
        <v>49</v>
      </c>
      <c r="B53" s="264">
        <v>24</v>
      </c>
      <c r="C53" s="266" t="s">
        <v>156</v>
      </c>
      <c r="D53" s="270" t="s">
        <v>157</v>
      </c>
      <c r="E53" s="267" t="s">
        <v>64</v>
      </c>
      <c r="F53" s="268"/>
      <c r="G53" s="269" t="s">
        <v>66</v>
      </c>
    </row>
    <row r="54" spans="1:7" ht="12.75">
      <c r="A54" s="263"/>
      <c r="B54" s="265"/>
      <c r="C54" s="266"/>
      <c r="D54" s="261"/>
      <c r="E54" s="267"/>
      <c r="F54" s="268"/>
      <c r="G54" s="269"/>
    </row>
    <row r="55" spans="1:8" ht="12.75">
      <c r="A55" s="255"/>
      <c r="B55" s="256"/>
      <c r="C55" s="254"/>
      <c r="D55" s="251"/>
      <c r="E55" s="251"/>
      <c r="F55" s="253"/>
      <c r="G55" s="254"/>
      <c r="H55" s="4"/>
    </row>
    <row r="56" spans="1:8" ht="12.75">
      <c r="A56" s="255"/>
      <c r="B56" s="257"/>
      <c r="C56" s="254"/>
      <c r="D56" s="251"/>
      <c r="E56" s="251"/>
      <c r="F56" s="253"/>
      <c r="G56" s="254"/>
      <c r="H56" s="4"/>
    </row>
    <row r="57" spans="1:8" ht="12.75">
      <c r="A57" s="255"/>
      <c r="B57" s="256"/>
      <c r="C57" s="254"/>
      <c r="D57" s="251"/>
      <c r="E57" s="251"/>
      <c r="F57" s="253"/>
      <c r="G57" s="254"/>
      <c r="H57" s="4"/>
    </row>
    <row r="58" spans="1:8" ht="12.75">
      <c r="A58" s="255"/>
      <c r="B58" s="257"/>
      <c r="C58" s="254"/>
      <c r="D58" s="251"/>
      <c r="E58" s="251"/>
      <c r="F58" s="253"/>
      <c r="G58" s="254"/>
      <c r="H58" s="4"/>
    </row>
    <row r="59" spans="1:8" ht="12.75">
      <c r="A59" s="255"/>
      <c r="B59" s="256"/>
      <c r="C59" s="254"/>
      <c r="D59" s="251"/>
      <c r="E59" s="251"/>
      <c r="F59" s="253"/>
      <c r="G59" s="254"/>
      <c r="H59" s="4"/>
    </row>
    <row r="60" spans="1:8" ht="12.75">
      <c r="A60" s="255"/>
      <c r="B60" s="257"/>
      <c r="C60" s="254"/>
      <c r="D60" s="251"/>
      <c r="E60" s="251"/>
      <c r="F60" s="253"/>
      <c r="G60" s="254"/>
      <c r="H60" s="4"/>
    </row>
    <row r="61" spans="1:8" ht="12.75">
      <c r="A61" s="255"/>
      <c r="B61" s="256"/>
      <c r="C61" s="254"/>
      <c r="D61" s="251"/>
      <c r="E61" s="251"/>
      <c r="F61" s="253"/>
      <c r="G61" s="254"/>
      <c r="H61" s="4"/>
    </row>
    <row r="62" spans="1:8" ht="12.75">
      <c r="A62" s="255"/>
      <c r="B62" s="257"/>
      <c r="C62" s="254"/>
      <c r="D62" s="251"/>
      <c r="E62" s="251"/>
      <c r="F62" s="253"/>
      <c r="G62" s="254"/>
      <c r="H62" s="4"/>
    </row>
    <row r="63" spans="1:8" ht="12.75">
      <c r="A63" s="255"/>
      <c r="B63" s="256"/>
      <c r="C63" s="254"/>
      <c r="D63" s="251"/>
      <c r="E63" s="251"/>
      <c r="F63" s="253"/>
      <c r="G63" s="254"/>
      <c r="H63" s="4"/>
    </row>
    <row r="64" spans="1:8" ht="12.75">
      <c r="A64" s="255"/>
      <c r="B64" s="257"/>
      <c r="C64" s="254"/>
      <c r="D64" s="251"/>
      <c r="E64" s="251"/>
      <c r="F64" s="253"/>
      <c r="G64" s="254"/>
      <c r="H64" s="4"/>
    </row>
    <row r="65" spans="1:8" ht="12.75">
      <c r="A65" s="255"/>
      <c r="B65" s="256"/>
      <c r="C65" s="254"/>
      <c r="D65" s="251"/>
      <c r="E65" s="251"/>
      <c r="F65" s="253"/>
      <c r="G65" s="254"/>
      <c r="H65" s="4"/>
    </row>
    <row r="66" spans="1:8" ht="12.75">
      <c r="A66" s="255"/>
      <c r="B66" s="257"/>
      <c r="C66" s="254"/>
      <c r="D66" s="251"/>
      <c r="E66" s="251"/>
      <c r="F66" s="253"/>
      <c r="G66" s="254"/>
      <c r="H66" s="4"/>
    </row>
    <row r="67" spans="1:8" ht="12.75">
      <c r="A67" s="255"/>
      <c r="B67" s="256"/>
      <c r="C67" s="254"/>
      <c r="D67" s="251"/>
      <c r="E67" s="251"/>
      <c r="F67" s="253"/>
      <c r="G67" s="254"/>
      <c r="H67" s="4"/>
    </row>
    <row r="68" spans="1:8" ht="12.75">
      <c r="A68" s="255"/>
      <c r="B68" s="257"/>
      <c r="C68" s="254"/>
      <c r="D68" s="251"/>
      <c r="E68" s="251"/>
      <c r="F68" s="253"/>
      <c r="G68" s="254"/>
      <c r="H68" s="4"/>
    </row>
    <row r="69" spans="1:8" ht="12.75">
      <c r="A69" s="255"/>
      <c r="B69" s="256"/>
      <c r="C69" s="254"/>
      <c r="D69" s="251"/>
      <c r="E69" s="251"/>
      <c r="F69" s="253"/>
      <c r="G69" s="254"/>
      <c r="H69" s="4"/>
    </row>
    <row r="70" spans="1:8" ht="12.75">
      <c r="A70" s="255"/>
      <c r="B70" s="257"/>
      <c r="C70" s="254"/>
      <c r="D70" s="251"/>
      <c r="E70" s="251"/>
      <c r="F70" s="253"/>
      <c r="G70" s="254"/>
      <c r="H70" s="4"/>
    </row>
    <row r="71" spans="1:8" ht="12.75">
      <c r="A71" s="255"/>
      <c r="B71" s="256"/>
      <c r="C71" s="254"/>
      <c r="D71" s="251"/>
      <c r="E71" s="251"/>
      <c r="F71" s="253"/>
      <c r="G71" s="254"/>
      <c r="H71" s="4"/>
    </row>
    <row r="72" spans="1:8" ht="12.75">
      <c r="A72" s="255"/>
      <c r="B72" s="257"/>
      <c r="C72" s="254"/>
      <c r="D72" s="251"/>
      <c r="E72" s="251"/>
      <c r="F72" s="253"/>
      <c r="G72" s="254"/>
      <c r="H72" s="4"/>
    </row>
    <row r="73" spans="1:8" ht="12.75">
      <c r="A73" s="255"/>
      <c r="B73" s="256"/>
      <c r="C73" s="254"/>
      <c r="D73" s="251"/>
      <c r="E73" s="251"/>
      <c r="F73" s="253"/>
      <c r="G73" s="254"/>
      <c r="H73" s="4"/>
    </row>
    <row r="74" spans="1:8" ht="12.75">
      <c r="A74" s="255"/>
      <c r="B74" s="257"/>
      <c r="C74" s="254"/>
      <c r="D74" s="251"/>
      <c r="E74" s="251"/>
      <c r="F74" s="253"/>
      <c r="G74" s="254"/>
      <c r="H74" s="4"/>
    </row>
    <row r="75" spans="1:8" ht="12.75">
      <c r="A75" s="255"/>
      <c r="B75" s="256"/>
      <c r="C75" s="254"/>
      <c r="D75" s="251"/>
      <c r="E75" s="251"/>
      <c r="F75" s="253"/>
      <c r="G75" s="254"/>
      <c r="H75" s="4"/>
    </row>
    <row r="76" spans="1:8" ht="12.75">
      <c r="A76" s="255"/>
      <c r="B76" s="257"/>
      <c r="C76" s="254"/>
      <c r="D76" s="251"/>
      <c r="E76" s="251"/>
      <c r="F76" s="253"/>
      <c r="G76" s="254"/>
      <c r="H76" s="4"/>
    </row>
    <row r="77" spans="1:8" ht="12.75">
      <c r="A77" s="255"/>
      <c r="B77" s="256"/>
      <c r="C77" s="254"/>
      <c r="D77" s="251"/>
      <c r="E77" s="251"/>
      <c r="F77" s="253"/>
      <c r="G77" s="254"/>
      <c r="H77" s="4"/>
    </row>
    <row r="78" spans="1:8" ht="12.75">
      <c r="A78" s="255"/>
      <c r="B78" s="257"/>
      <c r="C78" s="254"/>
      <c r="D78" s="251"/>
      <c r="E78" s="251"/>
      <c r="F78" s="253"/>
      <c r="G78" s="254"/>
      <c r="H78" s="4"/>
    </row>
    <row r="79" spans="1:8" ht="12.75">
      <c r="A79" s="255"/>
      <c r="B79" s="256"/>
      <c r="C79" s="254"/>
      <c r="D79" s="251"/>
      <c r="E79" s="251"/>
      <c r="F79" s="253"/>
      <c r="G79" s="254"/>
      <c r="H79" s="4"/>
    </row>
    <row r="80" spans="1:8" ht="12.75">
      <c r="A80" s="255"/>
      <c r="B80" s="257"/>
      <c r="C80" s="254"/>
      <c r="D80" s="251"/>
      <c r="E80" s="251"/>
      <c r="F80" s="253"/>
      <c r="G80" s="254"/>
      <c r="H80" s="4"/>
    </row>
    <row r="81" spans="1:8" ht="12.75">
      <c r="A81" s="255"/>
      <c r="B81" s="256"/>
      <c r="C81" s="254"/>
      <c r="D81" s="251"/>
      <c r="E81" s="251"/>
      <c r="F81" s="253"/>
      <c r="G81" s="254"/>
      <c r="H81" s="4"/>
    </row>
    <row r="82" spans="1:8" ht="12.75">
      <c r="A82" s="255"/>
      <c r="B82" s="257"/>
      <c r="C82" s="254"/>
      <c r="D82" s="251"/>
      <c r="E82" s="251"/>
      <c r="F82" s="253"/>
      <c r="G82" s="254"/>
      <c r="H82" s="4"/>
    </row>
    <row r="83" spans="1:8" ht="12.75">
      <c r="A83" s="255"/>
      <c r="B83" s="256"/>
      <c r="C83" s="254"/>
      <c r="D83" s="251"/>
      <c r="E83" s="251"/>
      <c r="F83" s="253"/>
      <c r="G83" s="254"/>
      <c r="H83" s="4"/>
    </row>
    <row r="84" spans="1:8" ht="12.75">
      <c r="A84" s="255"/>
      <c r="B84" s="257"/>
      <c r="C84" s="254"/>
      <c r="D84" s="251"/>
      <c r="E84" s="251"/>
      <c r="F84" s="253"/>
      <c r="G84" s="254"/>
      <c r="H84" s="4"/>
    </row>
    <row r="85" spans="1:8" ht="12.75">
      <c r="A85" s="255"/>
      <c r="B85" s="256"/>
      <c r="C85" s="254"/>
      <c r="D85" s="251"/>
      <c r="E85" s="251"/>
      <c r="F85" s="253"/>
      <c r="G85" s="254"/>
      <c r="H85" s="4"/>
    </row>
    <row r="86" spans="1:8" ht="12.75">
      <c r="A86" s="255"/>
      <c r="B86" s="257"/>
      <c r="C86" s="254"/>
      <c r="D86" s="251"/>
      <c r="E86" s="251"/>
      <c r="F86" s="253"/>
      <c r="G86" s="254"/>
      <c r="H86" s="4"/>
    </row>
    <row r="87" spans="1:8" ht="12.75">
      <c r="A87" s="255"/>
      <c r="B87" s="256"/>
      <c r="C87" s="254"/>
      <c r="D87" s="251"/>
      <c r="E87" s="251"/>
      <c r="F87" s="253"/>
      <c r="G87" s="254"/>
      <c r="H87" s="4"/>
    </row>
    <row r="88" spans="1:8" ht="12.75">
      <c r="A88" s="255"/>
      <c r="B88" s="257"/>
      <c r="C88" s="254"/>
      <c r="D88" s="251"/>
      <c r="E88" s="251"/>
      <c r="F88" s="253"/>
      <c r="G88" s="254"/>
      <c r="H88" s="4"/>
    </row>
    <row r="89" spans="1:8" ht="12.75">
      <c r="A89" s="255"/>
      <c r="B89" s="256"/>
      <c r="C89" s="254"/>
      <c r="D89" s="251"/>
      <c r="E89" s="251"/>
      <c r="F89" s="253"/>
      <c r="G89" s="254"/>
      <c r="H89" s="4"/>
    </row>
    <row r="90" spans="1:8" ht="12.75">
      <c r="A90" s="255"/>
      <c r="B90" s="257"/>
      <c r="C90" s="254"/>
      <c r="D90" s="251"/>
      <c r="E90" s="251"/>
      <c r="F90" s="253"/>
      <c r="G90" s="254"/>
      <c r="H90" s="4"/>
    </row>
    <row r="91" spans="1:8" ht="12.75">
      <c r="A91" s="255"/>
      <c r="B91" s="256"/>
      <c r="C91" s="254"/>
      <c r="D91" s="251"/>
      <c r="E91" s="251"/>
      <c r="F91" s="253"/>
      <c r="G91" s="254"/>
      <c r="H91" s="4"/>
    </row>
    <row r="92" spans="1:8" ht="12.75">
      <c r="A92" s="255"/>
      <c r="B92" s="257"/>
      <c r="C92" s="254"/>
      <c r="D92" s="251"/>
      <c r="E92" s="251"/>
      <c r="F92" s="253"/>
      <c r="G92" s="254"/>
      <c r="H92" s="4"/>
    </row>
    <row r="93" spans="1:8" ht="12.75">
      <c r="A93" s="255"/>
      <c r="B93" s="256"/>
      <c r="C93" s="254"/>
      <c r="D93" s="251"/>
      <c r="E93" s="251"/>
      <c r="F93" s="253"/>
      <c r="G93" s="254"/>
      <c r="H93" s="4"/>
    </row>
    <row r="94" spans="1:8" ht="12.75">
      <c r="A94" s="255"/>
      <c r="B94" s="257"/>
      <c r="C94" s="254"/>
      <c r="D94" s="251"/>
      <c r="E94" s="251"/>
      <c r="F94" s="253"/>
      <c r="G94" s="254"/>
      <c r="H94" s="4"/>
    </row>
    <row r="95" spans="1:8" ht="12.75">
      <c r="A95" s="255"/>
      <c r="B95" s="256"/>
      <c r="C95" s="254"/>
      <c r="D95" s="251"/>
      <c r="E95" s="251"/>
      <c r="F95" s="253"/>
      <c r="G95" s="254"/>
      <c r="H95" s="4"/>
    </row>
    <row r="96" spans="1:8" ht="12.75">
      <c r="A96" s="255"/>
      <c r="B96" s="257"/>
      <c r="C96" s="254"/>
      <c r="D96" s="251"/>
      <c r="E96" s="251"/>
      <c r="F96" s="253"/>
      <c r="G96" s="254"/>
      <c r="H96" s="4"/>
    </row>
    <row r="97" spans="1:8" ht="12.75">
      <c r="A97" s="255"/>
      <c r="B97" s="256"/>
      <c r="C97" s="254"/>
      <c r="D97" s="251"/>
      <c r="E97" s="251"/>
      <c r="F97" s="253"/>
      <c r="G97" s="254"/>
      <c r="H97" s="4"/>
    </row>
    <row r="98" spans="1:8" ht="12.75">
      <c r="A98" s="255"/>
      <c r="B98" s="257"/>
      <c r="C98" s="254"/>
      <c r="D98" s="251"/>
      <c r="E98" s="251"/>
      <c r="F98" s="253"/>
      <c r="G98" s="254"/>
      <c r="H98" s="4"/>
    </row>
    <row r="99" spans="1:8" ht="12.75">
      <c r="A99" s="255"/>
      <c r="B99" s="256"/>
      <c r="C99" s="254"/>
      <c r="D99" s="251"/>
      <c r="E99" s="251"/>
      <c r="F99" s="253"/>
      <c r="G99" s="254"/>
      <c r="H99" s="4"/>
    </row>
    <row r="100" spans="1:8" ht="12.75">
      <c r="A100" s="255"/>
      <c r="B100" s="257"/>
      <c r="C100" s="254"/>
      <c r="D100" s="251"/>
      <c r="E100" s="251"/>
      <c r="F100" s="253"/>
      <c r="G100" s="254"/>
      <c r="H100" s="4"/>
    </row>
    <row r="101" spans="1:8" ht="12.75">
      <c r="A101" s="255"/>
      <c r="B101" s="256"/>
      <c r="C101" s="254"/>
      <c r="D101" s="251"/>
      <c r="E101" s="251"/>
      <c r="F101" s="253"/>
      <c r="G101" s="254"/>
      <c r="H101" s="4"/>
    </row>
    <row r="102" spans="1:8" ht="12.75">
      <c r="A102" s="255"/>
      <c r="B102" s="257"/>
      <c r="C102" s="254"/>
      <c r="D102" s="251"/>
      <c r="E102" s="251"/>
      <c r="F102" s="253"/>
      <c r="G102" s="254"/>
      <c r="H102" s="4"/>
    </row>
    <row r="103" spans="1:8" ht="12.75">
      <c r="A103" s="255"/>
      <c r="B103" s="256"/>
      <c r="C103" s="254"/>
      <c r="D103" s="251"/>
      <c r="E103" s="251"/>
      <c r="F103" s="253"/>
      <c r="G103" s="254"/>
      <c r="H103" s="4"/>
    </row>
    <row r="104" spans="1:8" ht="12.75">
      <c r="A104" s="255"/>
      <c r="B104" s="257"/>
      <c r="C104" s="254"/>
      <c r="D104" s="251"/>
      <c r="E104" s="251"/>
      <c r="F104" s="253"/>
      <c r="G104" s="254"/>
      <c r="H104" s="4"/>
    </row>
    <row r="105" spans="1:8" ht="12.75">
      <c r="A105" s="255"/>
      <c r="B105" s="256"/>
      <c r="C105" s="254"/>
      <c r="D105" s="251"/>
      <c r="E105" s="251"/>
      <c r="F105" s="253"/>
      <c r="G105" s="254"/>
      <c r="H105" s="4"/>
    </row>
    <row r="106" spans="1:8" ht="12.75">
      <c r="A106" s="255"/>
      <c r="B106" s="257"/>
      <c r="C106" s="254"/>
      <c r="D106" s="251"/>
      <c r="E106" s="251"/>
      <c r="F106" s="253"/>
      <c r="G106" s="254"/>
      <c r="H106" s="4"/>
    </row>
    <row r="107" spans="1:8" ht="12.75">
      <c r="A107" s="255"/>
      <c r="B107" s="256"/>
      <c r="C107" s="254"/>
      <c r="D107" s="251"/>
      <c r="E107" s="251"/>
      <c r="F107" s="253"/>
      <c r="G107" s="254"/>
      <c r="H107" s="4"/>
    </row>
    <row r="108" spans="1:8" ht="12.75">
      <c r="A108" s="255"/>
      <c r="B108" s="257"/>
      <c r="C108" s="254"/>
      <c r="D108" s="251"/>
      <c r="E108" s="251"/>
      <c r="F108" s="253"/>
      <c r="G108" s="254"/>
      <c r="H108" s="4"/>
    </row>
    <row r="109" spans="1:8" ht="12.75">
      <c r="A109" s="255"/>
      <c r="B109" s="256"/>
      <c r="C109" s="254"/>
      <c r="D109" s="251"/>
      <c r="E109" s="251"/>
      <c r="F109" s="253"/>
      <c r="G109" s="254"/>
      <c r="H109" s="4"/>
    </row>
    <row r="110" spans="1:8" ht="12.75">
      <c r="A110" s="255"/>
      <c r="B110" s="257"/>
      <c r="C110" s="254"/>
      <c r="D110" s="251"/>
      <c r="E110" s="251"/>
      <c r="F110" s="253"/>
      <c r="G110" s="254"/>
      <c r="H110" s="4"/>
    </row>
    <row r="111" spans="1:8" ht="12.75">
      <c r="A111" s="255"/>
      <c r="B111" s="256"/>
      <c r="C111" s="254"/>
      <c r="D111" s="251"/>
      <c r="E111" s="251"/>
      <c r="F111" s="253"/>
      <c r="G111" s="254"/>
      <c r="H111" s="4"/>
    </row>
    <row r="112" spans="1:8" ht="12.75">
      <c r="A112" s="255"/>
      <c r="B112" s="257"/>
      <c r="C112" s="254"/>
      <c r="D112" s="251"/>
      <c r="E112" s="251"/>
      <c r="F112" s="253"/>
      <c r="G112" s="254"/>
      <c r="H112" s="4"/>
    </row>
    <row r="113" spans="1:8" ht="12.75">
      <c r="A113" s="255"/>
      <c r="B113" s="256"/>
      <c r="C113" s="254"/>
      <c r="D113" s="251"/>
      <c r="E113" s="251"/>
      <c r="F113" s="253"/>
      <c r="G113" s="254"/>
      <c r="H113" s="4"/>
    </row>
    <row r="114" spans="1:8" ht="12.75">
      <c r="A114" s="255"/>
      <c r="B114" s="257"/>
      <c r="C114" s="254"/>
      <c r="D114" s="251"/>
      <c r="E114" s="251"/>
      <c r="F114" s="253"/>
      <c r="G114" s="254"/>
      <c r="H114" s="4"/>
    </row>
    <row r="115" spans="1:8" ht="12.75">
      <c r="A115" s="255"/>
      <c r="B115" s="256"/>
      <c r="C115" s="254"/>
      <c r="D115" s="251"/>
      <c r="E115" s="251"/>
      <c r="F115" s="253"/>
      <c r="G115" s="254"/>
      <c r="H115" s="4"/>
    </row>
    <row r="116" spans="1:8" ht="12.75">
      <c r="A116" s="255"/>
      <c r="B116" s="257"/>
      <c r="C116" s="254"/>
      <c r="D116" s="251"/>
      <c r="E116" s="251"/>
      <c r="F116" s="253"/>
      <c r="G116" s="254"/>
      <c r="H116" s="4"/>
    </row>
    <row r="117" spans="1:8" ht="12.75">
      <c r="A117" s="255"/>
      <c r="B117" s="256"/>
      <c r="C117" s="254"/>
      <c r="D117" s="251"/>
      <c r="E117" s="251"/>
      <c r="F117" s="253"/>
      <c r="G117" s="254"/>
      <c r="H117" s="4"/>
    </row>
    <row r="118" spans="1:8" ht="12.75">
      <c r="A118" s="255"/>
      <c r="B118" s="257"/>
      <c r="C118" s="254"/>
      <c r="D118" s="251"/>
      <c r="E118" s="251"/>
      <c r="F118" s="253"/>
      <c r="G118" s="254"/>
      <c r="H118" s="4"/>
    </row>
    <row r="119" spans="1:8" ht="12.75">
      <c r="A119" s="255"/>
      <c r="B119" s="256"/>
      <c r="C119" s="254"/>
      <c r="D119" s="251"/>
      <c r="E119" s="251"/>
      <c r="F119" s="253"/>
      <c r="G119" s="254"/>
      <c r="H119" s="4"/>
    </row>
    <row r="120" spans="1:8" ht="12.75">
      <c r="A120" s="255"/>
      <c r="B120" s="257"/>
      <c r="C120" s="254"/>
      <c r="D120" s="251"/>
      <c r="E120" s="251"/>
      <c r="F120" s="253"/>
      <c r="G120" s="254"/>
      <c r="H120" s="4"/>
    </row>
    <row r="121" spans="1:8" ht="12.75">
      <c r="A121" s="255"/>
      <c r="B121" s="256"/>
      <c r="C121" s="254"/>
      <c r="D121" s="251"/>
      <c r="E121" s="251"/>
      <c r="F121" s="253"/>
      <c r="G121" s="254"/>
      <c r="H121" s="4"/>
    </row>
    <row r="122" spans="1:8" ht="12.75">
      <c r="A122" s="255"/>
      <c r="B122" s="257"/>
      <c r="C122" s="254"/>
      <c r="D122" s="251"/>
      <c r="E122" s="251"/>
      <c r="F122" s="253"/>
      <c r="G122" s="254"/>
      <c r="H122" s="4"/>
    </row>
    <row r="123" spans="1:8" ht="12.75">
      <c r="A123" s="255"/>
      <c r="B123" s="256"/>
      <c r="C123" s="254"/>
      <c r="D123" s="251"/>
      <c r="E123" s="251"/>
      <c r="F123" s="253"/>
      <c r="G123" s="254"/>
      <c r="H123" s="4"/>
    </row>
    <row r="124" spans="1:8" ht="12.75">
      <c r="A124" s="255"/>
      <c r="B124" s="257"/>
      <c r="C124" s="254"/>
      <c r="D124" s="251"/>
      <c r="E124" s="251"/>
      <c r="F124" s="253"/>
      <c r="G124" s="254"/>
      <c r="H124" s="4"/>
    </row>
    <row r="125" spans="1:8" ht="12.75">
      <c r="A125" s="255"/>
      <c r="B125" s="256"/>
      <c r="C125" s="254"/>
      <c r="D125" s="251"/>
      <c r="E125" s="251"/>
      <c r="F125" s="253"/>
      <c r="G125" s="254"/>
      <c r="H125" s="4"/>
    </row>
    <row r="126" spans="1:8" ht="12.75">
      <c r="A126" s="255"/>
      <c r="B126" s="257"/>
      <c r="C126" s="254"/>
      <c r="D126" s="251"/>
      <c r="E126" s="251"/>
      <c r="F126" s="253"/>
      <c r="G126" s="254"/>
      <c r="H126" s="4"/>
    </row>
    <row r="127" spans="1:8" ht="12.75">
      <c r="A127" s="255"/>
      <c r="B127" s="256"/>
      <c r="C127" s="254"/>
      <c r="D127" s="251"/>
      <c r="E127" s="251"/>
      <c r="F127" s="253"/>
      <c r="G127" s="254"/>
      <c r="H127" s="4"/>
    </row>
    <row r="128" spans="1:8" ht="12.75">
      <c r="A128" s="255"/>
      <c r="B128" s="257"/>
      <c r="C128" s="254"/>
      <c r="D128" s="251"/>
      <c r="E128" s="251"/>
      <c r="F128" s="253"/>
      <c r="G128" s="254"/>
      <c r="H128" s="4"/>
    </row>
    <row r="129" spans="1:8" ht="12.75">
      <c r="A129" s="255"/>
      <c r="B129" s="256"/>
      <c r="C129" s="254"/>
      <c r="D129" s="251"/>
      <c r="E129" s="251"/>
      <c r="F129" s="253"/>
      <c r="G129" s="254"/>
      <c r="H129" s="4"/>
    </row>
    <row r="130" spans="1:8" ht="12.75">
      <c r="A130" s="255"/>
      <c r="B130" s="257"/>
      <c r="C130" s="254"/>
      <c r="D130" s="251"/>
      <c r="E130" s="251"/>
      <c r="F130" s="253"/>
      <c r="G130" s="254"/>
      <c r="H130" s="4"/>
    </row>
    <row r="131" spans="1:8" ht="12.75">
      <c r="A131" s="255"/>
      <c r="B131" s="256"/>
      <c r="C131" s="254"/>
      <c r="D131" s="251"/>
      <c r="E131" s="251"/>
      <c r="F131" s="253"/>
      <c r="G131" s="254"/>
      <c r="H131" s="4"/>
    </row>
    <row r="132" spans="1:8" ht="12.75">
      <c r="A132" s="255"/>
      <c r="B132" s="257"/>
      <c r="C132" s="254"/>
      <c r="D132" s="251"/>
      <c r="E132" s="251"/>
      <c r="F132" s="253"/>
      <c r="G132" s="254"/>
      <c r="H132" s="4"/>
    </row>
    <row r="133" spans="1:8" ht="12.75">
      <c r="A133" s="255"/>
      <c r="B133" s="256"/>
      <c r="C133" s="254"/>
      <c r="D133" s="251"/>
      <c r="E133" s="251"/>
      <c r="F133" s="253"/>
      <c r="G133" s="254"/>
      <c r="H133" s="4"/>
    </row>
    <row r="134" spans="1:8" ht="12.75">
      <c r="A134" s="255"/>
      <c r="B134" s="257"/>
      <c r="C134" s="254"/>
      <c r="D134" s="251"/>
      <c r="E134" s="251"/>
      <c r="F134" s="253"/>
      <c r="G134" s="254"/>
      <c r="H134" s="4"/>
    </row>
    <row r="135" spans="1:8" ht="12.75">
      <c r="A135" s="255"/>
      <c r="B135" s="256"/>
      <c r="C135" s="254"/>
      <c r="D135" s="251"/>
      <c r="E135" s="251"/>
      <c r="F135" s="253"/>
      <c r="G135" s="254"/>
      <c r="H135" s="4"/>
    </row>
    <row r="136" spans="1:8" ht="12.75">
      <c r="A136" s="255"/>
      <c r="B136" s="257"/>
      <c r="C136" s="254"/>
      <c r="D136" s="251"/>
      <c r="E136" s="251"/>
      <c r="F136" s="253"/>
      <c r="G136" s="254"/>
      <c r="H136" s="4"/>
    </row>
    <row r="137" spans="1:8" ht="12.75">
      <c r="A137" s="255"/>
      <c r="B137" s="256"/>
      <c r="C137" s="254"/>
      <c r="D137" s="251"/>
      <c r="E137" s="251"/>
      <c r="F137" s="253"/>
      <c r="G137" s="254"/>
      <c r="H137" s="4"/>
    </row>
    <row r="138" spans="1:8" ht="12.75">
      <c r="A138" s="255"/>
      <c r="B138" s="257"/>
      <c r="C138" s="254"/>
      <c r="D138" s="251"/>
      <c r="E138" s="251"/>
      <c r="F138" s="253"/>
      <c r="G138" s="254"/>
      <c r="H138" s="4"/>
    </row>
    <row r="139" spans="1:8" ht="12.75">
      <c r="A139" s="255"/>
      <c r="B139" s="256"/>
      <c r="C139" s="254"/>
      <c r="D139" s="251"/>
      <c r="E139" s="251"/>
      <c r="F139" s="253"/>
      <c r="G139" s="254"/>
      <c r="H139" s="4"/>
    </row>
    <row r="140" spans="1:8" ht="12.75">
      <c r="A140" s="255"/>
      <c r="B140" s="257"/>
      <c r="C140" s="254"/>
      <c r="D140" s="251"/>
      <c r="E140" s="251"/>
      <c r="F140" s="253"/>
      <c r="G140" s="254"/>
      <c r="H140" s="4"/>
    </row>
    <row r="141" spans="1:8" ht="12.75">
      <c r="A141" s="255"/>
      <c r="B141" s="256"/>
      <c r="C141" s="254"/>
      <c r="D141" s="251"/>
      <c r="E141" s="251"/>
      <c r="F141" s="253"/>
      <c r="G141" s="254"/>
      <c r="H141" s="4"/>
    </row>
    <row r="142" spans="1:8" ht="12.75">
      <c r="A142" s="255"/>
      <c r="B142" s="257"/>
      <c r="C142" s="254"/>
      <c r="D142" s="251"/>
      <c r="E142" s="251"/>
      <c r="F142" s="253"/>
      <c r="G142" s="254"/>
      <c r="H142" s="4"/>
    </row>
    <row r="143" spans="1:8" ht="12.75">
      <c r="A143" s="255"/>
      <c r="B143" s="256"/>
      <c r="C143" s="254"/>
      <c r="D143" s="251"/>
      <c r="E143" s="251"/>
      <c r="F143" s="253"/>
      <c r="G143" s="254"/>
      <c r="H143" s="4"/>
    </row>
    <row r="144" spans="1:8" ht="12.75">
      <c r="A144" s="255"/>
      <c r="B144" s="257"/>
      <c r="C144" s="254"/>
      <c r="D144" s="251"/>
      <c r="E144" s="251"/>
      <c r="F144" s="253"/>
      <c r="G144" s="254"/>
      <c r="H144" s="4"/>
    </row>
    <row r="145" spans="1:8" ht="12.75">
      <c r="A145" s="255"/>
      <c r="B145" s="256"/>
      <c r="C145" s="254"/>
      <c r="D145" s="251"/>
      <c r="E145" s="251"/>
      <c r="F145" s="253"/>
      <c r="G145" s="254"/>
      <c r="H145" s="4"/>
    </row>
    <row r="146" spans="1:8" ht="12.75">
      <c r="A146" s="255"/>
      <c r="B146" s="257"/>
      <c r="C146" s="254"/>
      <c r="D146" s="251"/>
      <c r="E146" s="251"/>
      <c r="F146" s="253"/>
      <c r="G146" s="254"/>
      <c r="H146" s="4"/>
    </row>
    <row r="147" spans="1:8" ht="12.75">
      <c r="A147" s="255"/>
      <c r="B147" s="256"/>
      <c r="C147" s="254"/>
      <c r="D147" s="251"/>
      <c r="E147" s="251"/>
      <c r="F147" s="253"/>
      <c r="G147" s="254"/>
      <c r="H147" s="4"/>
    </row>
    <row r="148" spans="1:8" ht="12.75">
      <c r="A148" s="255"/>
      <c r="B148" s="257"/>
      <c r="C148" s="254"/>
      <c r="D148" s="251"/>
      <c r="E148" s="251"/>
      <c r="F148" s="253"/>
      <c r="G148" s="254"/>
      <c r="H148" s="4"/>
    </row>
    <row r="149" spans="1:8" ht="12.75">
      <c r="A149" s="255"/>
      <c r="B149" s="256"/>
      <c r="C149" s="254"/>
      <c r="D149" s="251"/>
      <c r="E149" s="251"/>
      <c r="F149" s="253"/>
      <c r="G149" s="254"/>
      <c r="H149" s="4"/>
    </row>
    <row r="150" spans="1:7" ht="12.75">
      <c r="A150" s="255"/>
      <c r="B150" s="257"/>
      <c r="C150" s="254"/>
      <c r="D150" s="251"/>
      <c r="E150" s="251"/>
      <c r="F150" s="253"/>
      <c r="G150" s="254"/>
    </row>
    <row r="151" spans="1:7" ht="12.75">
      <c r="A151" s="255"/>
      <c r="B151" s="256"/>
      <c r="C151" s="254"/>
      <c r="D151" s="251"/>
      <c r="E151" s="251"/>
      <c r="F151" s="253"/>
      <c r="G151" s="254"/>
    </row>
    <row r="152" spans="1:7" ht="12.75">
      <c r="A152" s="255"/>
      <c r="B152" s="257"/>
      <c r="C152" s="254"/>
      <c r="D152" s="251"/>
      <c r="E152" s="251"/>
      <c r="F152" s="253"/>
      <c r="G152" s="254"/>
    </row>
    <row r="153" spans="1:7" ht="12.75">
      <c r="A153" s="255"/>
      <c r="B153" s="256"/>
      <c r="C153" s="254"/>
      <c r="D153" s="251"/>
      <c r="E153" s="251"/>
      <c r="F153" s="253"/>
      <c r="G153" s="254"/>
    </row>
    <row r="154" spans="1:7" ht="12.75">
      <c r="A154" s="255"/>
      <c r="B154" s="257"/>
      <c r="C154" s="254"/>
      <c r="D154" s="251"/>
      <c r="E154" s="251"/>
      <c r="F154" s="253"/>
      <c r="G154" s="254"/>
    </row>
    <row r="155" spans="1:7" ht="12.75">
      <c r="A155" s="255"/>
      <c r="B155" s="256"/>
      <c r="C155" s="254"/>
      <c r="D155" s="251"/>
      <c r="E155" s="251"/>
      <c r="F155" s="253"/>
      <c r="G155" s="254"/>
    </row>
    <row r="156" spans="1:7" ht="12.75">
      <c r="A156" s="255"/>
      <c r="B156" s="257"/>
      <c r="C156" s="254"/>
      <c r="D156" s="251"/>
      <c r="E156" s="251"/>
      <c r="F156" s="253"/>
      <c r="G156" s="254"/>
    </row>
    <row r="157" spans="1:7" ht="12.75">
      <c r="A157" s="255"/>
      <c r="B157" s="256"/>
      <c r="C157" s="254"/>
      <c r="D157" s="251"/>
      <c r="E157" s="251"/>
      <c r="F157" s="253"/>
      <c r="G157" s="254"/>
    </row>
    <row r="158" spans="1:7" ht="12.75">
      <c r="A158" s="255"/>
      <c r="B158" s="257"/>
      <c r="C158" s="254"/>
      <c r="D158" s="251"/>
      <c r="E158" s="251"/>
      <c r="F158" s="253"/>
      <c r="G158" s="254"/>
    </row>
    <row r="159" spans="1:7" ht="12.75">
      <c r="A159" s="32"/>
      <c r="B159" s="33"/>
      <c r="C159" s="23"/>
      <c r="D159" s="24"/>
      <c r="E159" s="24"/>
      <c r="F159" s="34"/>
      <c r="G159" s="23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</sheetData>
  <sheetProtection/>
  <mergeCells count="542">
    <mergeCell ref="E33:E34"/>
    <mergeCell ref="F33:F34"/>
    <mergeCell ref="G33:G34"/>
    <mergeCell ref="A33:A34"/>
    <mergeCell ref="B33:B34"/>
    <mergeCell ref="C33:C34"/>
    <mergeCell ref="D33:D34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  <mergeCell ref="F11:F12"/>
    <mergeCell ref="G11:G12"/>
    <mergeCell ref="F53:F54"/>
    <mergeCell ref="G53:G54"/>
    <mergeCell ref="A9:A10"/>
    <mergeCell ref="B9:B10"/>
    <mergeCell ref="C9:C10"/>
    <mergeCell ref="D9:D10"/>
    <mergeCell ref="E9:E10"/>
    <mergeCell ref="F9:F10"/>
    <mergeCell ref="G9:G10"/>
    <mergeCell ref="A11:A1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A51:A52"/>
    <mergeCell ref="B51:B52"/>
    <mergeCell ref="G47:G48"/>
    <mergeCell ref="A49:A50"/>
    <mergeCell ref="B49:B50"/>
    <mergeCell ref="C49:C50"/>
    <mergeCell ref="D49:D50"/>
    <mergeCell ref="E49:E50"/>
    <mergeCell ref="F49:F50"/>
    <mergeCell ref="G49:G50"/>
    <mergeCell ref="G43:G44"/>
    <mergeCell ref="A45:A46"/>
    <mergeCell ref="B45:B46"/>
    <mergeCell ref="C45:C46"/>
    <mergeCell ref="D45:D46"/>
    <mergeCell ref="E45:E46"/>
    <mergeCell ref="F45:F46"/>
    <mergeCell ref="G45:G46"/>
    <mergeCell ref="C43:C44"/>
    <mergeCell ref="D43:D44"/>
    <mergeCell ref="E43:E44"/>
    <mergeCell ref="F43:F44"/>
    <mergeCell ref="A47:A48"/>
    <mergeCell ref="B47:B48"/>
    <mergeCell ref="C47:C48"/>
    <mergeCell ref="D47:D48"/>
    <mergeCell ref="E47:E48"/>
    <mergeCell ref="F47:F48"/>
    <mergeCell ref="A43:A44"/>
    <mergeCell ref="B43:B44"/>
    <mergeCell ref="G39:G40"/>
    <mergeCell ref="A41:A42"/>
    <mergeCell ref="B41:B42"/>
    <mergeCell ref="C41:C42"/>
    <mergeCell ref="D41:D42"/>
    <mergeCell ref="E41:E42"/>
    <mergeCell ref="F41:F42"/>
    <mergeCell ref="G41:G42"/>
    <mergeCell ref="G35:G36"/>
    <mergeCell ref="A37:A38"/>
    <mergeCell ref="B37:B38"/>
    <mergeCell ref="C37:C38"/>
    <mergeCell ref="D37:D38"/>
    <mergeCell ref="E37:E38"/>
    <mergeCell ref="F37:F38"/>
    <mergeCell ref="G37:G38"/>
    <mergeCell ref="C35:C36"/>
    <mergeCell ref="D35:D36"/>
    <mergeCell ref="E35:E36"/>
    <mergeCell ref="F35:F36"/>
    <mergeCell ref="A39:A40"/>
    <mergeCell ref="B39:B40"/>
    <mergeCell ref="C39:C40"/>
    <mergeCell ref="D39:D40"/>
    <mergeCell ref="E39:E40"/>
    <mergeCell ref="F39:F40"/>
    <mergeCell ref="A35:A36"/>
    <mergeCell ref="B35:B36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59:A60"/>
    <mergeCell ref="B59:B60"/>
    <mergeCell ref="C59:C60"/>
    <mergeCell ref="D59:D60"/>
    <mergeCell ref="E55:E56"/>
    <mergeCell ref="F55:F56"/>
    <mergeCell ref="C55:C56"/>
    <mergeCell ref="D55:D56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A67:A68"/>
    <mergeCell ref="B67:B68"/>
    <mergeCell ref="C67:C68"/>
    <mergeCell ref="D67:D68"/>
    <mergeCell ref="E63:E64"/>
    <mergeCell ref="F63:F64"/>
    <mergeCell ref="C63:C64"/>
    <mergeCell ref="D63:D64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A75:A76"/>
    <mergeCell ref="B75:B76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A83:A84"/>
    <mergeCell ref="B83:B84"/>
    <mergeCell ref="C83:C84"/>
    <mergeCell ref="D83:D84"/>
    <mergeCell ref="E79:E80"/>
    <mergeCell ref="F79:F80"/>
    <mergeCell ref="C79:C80"/>
    <mergeCell ref="D79:D80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A91:A92"/>
    <mergeCell ref="B91:B92"/>
    <mergeCell ref="C91:C92"/>
    <mergeCell ref="D91:D92"/>
    <mergeCell ref="E87:E88"/>
    <mergeCell ref="F87:F88"/>
    <mergeCell ref="C87:C88"/>
    <mergeCell ref="D87:D88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99:A100"/>
    <mergeCell ref="B99:B100"/>
    <mergeCell ref="C99:C100"/>
    <mergeCell ref="D99:D100"/>
    <mergeCell ref="E95:E96"/>
    <mergeCell ref="F95:F96"/>
    <mergeCell ref="C95:C96"/>
    <mergeCell ref="D95:D96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A107:A108"/>
    <mergeCell ref="B107:B108"/>
    <mergeCell ref="C107:C108"/>
    <mergeCell ref="D107:D108"/>
    <mergeCell ref="E103:E104"/>
    <mergeCell ref="F103:F104"/>
    <mergeCell ref="C103:C104"/>
    <mergeCell ref="D103:D104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5:A116"/>
    <mergeCell ref="B115:B116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A123:A124"/>
    <mergeCell ref="B123:B124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A131:A132"/>
    <mergeCell ref="B131:B132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A139:A140"/>
    <mergeCell ref="B139:B140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A147:A148"/>
    <mergeCell ref="B147:B148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B155:B156"/>
    <mergeCell ref="C155:C156"/>
    <mergeCell ref="D155:D156"/>
    <mergeCell ref="B153:B154"/>
    <mergeCell ref="C153:C154"/>
    <mergeCell ref="A151:A152"/>
    <mergeCell ref="B151:B152"/>
    <mergeCell ref="C151:C152"/>
    <mergeCell ref="D151:D152"/>
    <mergeCell ref="F157:F158"/>
    <mergeCell ref="G157:G158"/>
    <mergeCell ref="E153:E154"/>
    <mergeCell ref="F153:F154"/>
    <mergeCell ref="G153:G154"/>
    <mergeCell ref="A157:A158"/>
    <mergeCell ref="B157:B158"/>
    <mergeCell ref="C157:C158"/>
    <mergeCell ref="D153:D154"/>
    <mergeCell ref="A155:A156"/>
    <mergeCell ref="D157:D158"/>
    <mergeCell ref="A1:G1"/>
    <mergeCell ref="E155:E156"/>
    <mergeCell ref="F155:F156"/>
    <mergeCell ref="G155:G156"/>
    <mergeCell ref="E151:E152"/>
    <mergeCell ref="F151:F152"/>
    <mergeCell ref="G151:G152"/>
    <mergeCell ref="A153:A154"/>
    <mergeCell ref="E157:E15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0" t="s">
        <v>50</v>
      </c>
      <c r="B1" s="290"/>
      <c r="C1" s="290"/>
      <c r="D1" s="290"/>
      <c r="E1" s="290"/>
      <c r="F1" s="290"/>
      <c r="G1" s="29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8" t="s">
        <v>54</v>
      </c>
      <c r="B2" s="178"/>
      <c r="C2" s="178"/>
      <c r="D2" s="159" t="str">
        <f>HYPERLINK('[1]реквизиты'!$A$2)</f>
        <v>Первенство России по самбо среди юношей 1997-1998 гг.р.</v>
      </c>
      <c r="E2" s="291"/>
      <c r="F2" s="291"/>
      <c r="G2" s="292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86" t="str">
        <f>HYPERLINK('[1]реквизиты'!$A$3)</f>
        <v>24-27 июня 2013 год   г.Отрадный</v>
      </c>
      <c r="E3" s="286"/>
      <c r="F3" s="286"/>
      <c r="G3" s="51" t="str">
        <f>HYPERLINK('пр.взв'!D4)</f>
        <v>В.к.   84 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3" t="s">
        <v>22</v>
      </c>
      <c r="B4" s="293" t="s">
        <v>5</v>
      </c>
      <c r="C4" s="147" t="s">
        <v>2</v>
      </c>
      <c r="D4" s="145" t="s">
        <v>3</v>
      </c>
      <c r="E4" s="147" t="s">
        <v>4</v>
      </c>
      <c r="F4" s="145" t="s">
        <v>8</v>
      </c>
      <c r="G4" s="14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44"/>
      <c r="B5" s="146"/>
      <c r="C5" s="294"/>
      <c r="D5" s="146"/>
      <c r="E5" s="294"/>
      <c r="F5" s="146"/>
      <c r="G5" s="29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7"/>
      <c r="B6" s="288"/>
      <c r="C6" s="289" t="e">
        <f>VLOOKUP(B6,'пр.взв'!B7:G54,2,FALSE)</f>
        <v>#N/A</v>
      </c>
      <c r="D6" s="147" t="e">
        <f>VLOOKUP(B6,'пр.взв'!B7:G54,3,FALSE)</f>
        <v>#N/A</v>
      </c>
      <c r="E6" s="143" t="e">
        <f>VLOOKUP(B6,'пр.взв'!B7:G54,4,FALSE)</f>
        <v>#N/A</v>
      </c>
      <c r="F6" s="145" t="e">
        <f>VLOOKUP(B6,'пр.взв'!B7:G54,5,FALSE)</f>
        <v>#N/A</v>
      </c>
      <c r="G6" s="296" t="e">
        <f>VLOOKUP(B6,'пр.взв'!B7:G54,6,FALSE)</f>
        <v>#N/A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8"/>
      <c r="B7" s="285"/>
      <c r="C7" s="282"/>
      <c r="D7" s="294"/>
      <c r="E7" s="274"/>
      <c r="F7" s="275"/>
      <c r="G7" s="276"/>
    </row>
    <row r="8" spans="1:7" ht="10.5" customHeight="1">
      <c r="A8" s="278"/>
      <c r="B8" s="280"/>
      <c r="C8" s="282" t="e">
        <f>VLOOKUP(B8,'пр.взв'!B7:G54,2,FALSE)</f>
        <v>#N/A</v>
      </c>
      <c r="D8" s="284" t="e">
        <f>VLOOKUP(B8,'пр.взв'!B7:G54,3,FALSE)</f>
        <v>#N/A</v>
      </c>
      <c r="E8" s="274" t="e">
        <f>VLOOKUP(B8,'пр.взв'!B7:G54,4,FALSE)</f>
        <v>#N/A</v>
      </c>
      <c r="F8" s="275" t="e">
        <f>VLOOKUP(B8,'пр.взв'!B7:G54,5,FALSE)</f>
        <v>#N/A</v>
      </c>
      <c r="G8" s="276" t="e">
        <f>VLOOKUP(B8,'пр.взв'!B7:G54,6,FALSE)</f>
        <v>#N/A</v>
      </c>
    </row>
    <row r="9" spans="1:7" ht="10.5" customHeight="1">
      <c r="A9" s="278"/>
      <c r="B9" s="285"/>
      <c r="C9" s="282"/>
      <c r="D9" s="284"/>
      <c r="E9" s="274"/>
      <c r="F9" s="275"/>
      <c r="G9" s="276"/>
    </row>
    <row r="10" spans="1:7" ht="10.5" customHeight="1">
      <c r="A10" s="278"/>
      <c r="B10" s="280"/>
      <c r="C10" s="282" t="e">
        <f>VLOOKUP(B10,'пр.взв'!B7:G54,2,FALSE)</f>
        <v>#N/A</v>
      </c>
      <c r="D10" s="284" t="e">
        <f>VLOOKUP(B10,'пр.взв'!B7:G54,3,FALSE)</f>
        <v>#N/A</v>
      </c>
      <c r="E10" s="274" t="e">
        <f>VLOOKUP(B10,'пр.взв'!B7:G54,4,FALSE)</f>
        <v>#N/A</v>
      </c>
      <c r="F10" s="275" t="e">
        <f>VLOOKUP(B10,'пр.взв'!B7:G54,5,FALSE)</f>
        <v>#N/A</v>
      </c>
      <c r="G10" s="276" t="e">
        <f>VLOOKUP(B10,'пр.взв'!B7:G54,6,FALSE)</f>
        <v>#N/A</v>
      </c>
    </row>
    <row r="11" spans="1:7" ht="10.5" customHeight="1">
      <c r="A11" s="278"/>
      <c r="B11" s="285"/>
      <c r="C11" s="282"/>
      <c r="D11" s="284"/>
      <c r="E11" s="274"/>
      <c r="F11" s="275"/>
      <c r="G11" s="276"/>
    </row>
    <row r="12" spans="1:7" ht="10.5" customHeight="1">
      <c r="A12" s="278"/>
      <c r="B12" s="280"/>
      <c r="C12" s="282" t="e">
        <f>VLOOKUP(B12,'пр.взв'!B7:G54,2,FALSE)</f>
        <v>#N/A</v>
      </c>
      <c r="D12" s="284" t="e">
        <f>VLOOKUP(B12,'пр.взв'!B7:G54,3,FALSE)</f>
        <v>#N/A</v>
      </c>
      <c r="E12" s="274" t="e">
        <f>VLOOKUP(B12,'пр.взв'!B7:G54,4,FALSE)</f>
        <v>#N/A</v>
      </c>
      <c r="F12" s="275" t="e">
        <f>VLOOKUP(B12,'пр.взв'!B7:G54,5,FALSE)</f>
        <v>#N/A</v>
      </c>
      <c r="G12" s="276" t="e">
        <f>VLOOKUP(B12,'пр.взв'!B7:G54,6,FALSE)</f>
        <v>#N/A</v>
      </c>
    </row>
    <row r="13" spans="1:7" ht="10.5" customHeight="1">
      <c r="A13" s="278"/>
      <c r="B13" s="285"/>
      <c r="C13" s="282"/>
      <c r="D13" s="284"/>
      <c r="E13" s="274"/>
      <c r="F13" s="275"/>
      <c r="G13" s="276"/>
    </row>
    <row r="14" spans="1:7" ht="10.5" customHeight="1">
      <c r="A14" s="278"/>
      <c r="B14" s="280"/>
      <c r="C14" s="282" t="e">
        <f>VLOOKUP(B14,'пр.взв'!B7:G54,2,FALSE)</f>
        <v>#N/A</v>
      </c>
      <c r="D14" s="284" t="e">
        <f>VLOOKUP(B14,'пр.взв'!B7:G54,3,FALSE)</f>
        <v>#N/A</v>
      </c>
      <c r="E14" s="274" t="e">
        <f>VLOOKUP(B14,'пр.взв'!B7:G54,4,FALSE)</f>
        <v>#N/A</v>
      </c>
      <c r="F14" s="275" t="e">
        <f>VLOOKUP(B14,'пр.взв'!B7:G54,5,FALSE)</f>
        <v>#N/A</v>
      </c>
      <c r="G14" s="276" t="e">
        <f>VLOOKUP(B14,'пр.взв'!B7:G54,6,FALSE)</f>
        <v>#N/A</v>
      </c>
    </row>
    <row r="15" spans="1:7" ht="10.5" customHeight="1">
      <c r="A15" s="278"/>
      <c r="B15" s="285"/>
      <c r="C15" s="282"/>
      <c r="D15" s="284"/>
      <c r="E15" s="274"/>
      <c r="F15" s="275"/>
      <c r="G15" s="276"/>
    </row>
    <row r="16" spans="1:7" ht="10.5" customHeight="1">
      <c r="A16" s="278"/>
      <c r="B16" s="280"/>
      <c r="C16" s="282" t="e">
        <f>VLOOKUP(B16,'пр.взв'!B7:G54,2,FALSE)</f>
        <v>#N/A</v>
      </c>
      <c r="D16" s="284" t="e">
        <f>VLOOKUP(B16,'пр.взв'!B7:G54,3,FALSE)</f>
        <v>#N/A</v>
      </c>
      <c r="E16" s="274" t="e">
        <f>VLOOKUP(B16,'пр.взв'!B7:G54,4,FALSE)</f>
        <v>#N/A</v>
      </c>
      <c r="F16" s="275" t="e">
        <f>VLOOKUP(B16,'пр.взв'!B7:G54,5,FALSE)</f>
        <v>#N/A</v>
      </c>
      <c r="G16" s="276" t="e">
        <f>VLOOKUP(B16,'пр.взв'!B7:G54,6,FALSE)</f>
        <v>#N/A</v>
      </c>
    </row>
    <row r="17" spans="1:7" ht="10.5" customHeight="1">
      <c r="A17" s="278"/>
      <c r="B17" s="285"/>
      <c r="C17" s="282"/>
      <c r="D17" s="284"/>
      <c r="E17" s="274"/>
      <c r="F17" s="275"/>
      <c r="G17" s="276"/>
    </row>
    <row r="18" spans="1:7" ht="10.5" customHeight="1">
      <c r="A18" s="278"/>
      <c r="B18" s="280"/>
      <c r="C18" s="282" t="e">
        <f>VLOOKUP(B18,'пр.взв'!B7:G54,2,FALSE)</f>
        <v>#N/A</v>
      </c>
      <c r="D18" s="284" t="e">
        <f>VLOOKUP(B18,'пр.взв'!B7:G54,3,FALSE)</f>
        <v>#N/A</v>
      </c>
      <c r="E18" s="274" t="e">
        <f>VLOOKUP(B18,'пр.взв'!B7:G54,4,FALSE)</f>
        <v>#N/A</v>
      </c>
      <c r="F18" s="275" t="e">
        <f>VLOOKUP(B18,'пр.взв'!B7:G54,5,FALSE)</f>
        <v>#N/A</v>
      </c>
      <c r="G18" s="276" t="e">
        <f>VLOOKUP(B18,'пр.взв'!B7:G54,6,FALSE)</f>
        <v>#N/A</v>
      </c>
    </row>
    <row r="19" spans="1:7" ht="10.5" customHeight="1">
      <c r="A19" s="278"/>
      <c r="B19" s="285"/>
      <c r="C19" s="282"/>
      <c r="D19" s="284"/>
      <c r="E19" s="274"/>
      <c r="F19" s="275"/>
      <c r="G19" s="276"/>
    </row>
    <row r="20" spans="1:7" ht="10.5" customHeight="1">
      <c r="A20" s="278"/>
      <c r="B20" s="280"/>
      <c r="C20" s="282" t="e">
        <f>VLOOKUP(B20,'пр.взв'!B7:G54,2,FALSE)</f>
        <v>#N/A</v>
      </c>
      <c r="D20" s="284" t="e">
        <f>VLOOKUP(B20,'пр.взв'!B7:G54,3,FALSE)</f>
        <v>#N/A</v>
      </c>
      <c r="E20" s="274" t="e">
        <f>VLOOKUP(B20,'пр.взв'!B7:G54,4,FALSE)</f>
        <v>#N/A</v>
      </c>
      <c r="F20" s="275" t="e">
        <f>VLOOKUP(B20,'пр.взв'!B7:G54,5,FALSE)</f>
        <v>#N/A</v>
      </c>
      <c r="G20" s="276" t="e">
        <f>VLOOKUP(B20,'пр.взв'!B7:G54,6,FALSE)</f>
        <v>#N/A</v>
      </c>
    </row>
    <row r="21" spans="1:7" ht="10.5" customHeight="1">
      <c r="A21" s="278"/>
      <c r="B21" s="285"/>
      <c r="C21" s="282"/>
      <c r="D21" s="284"/>
      <c r="E21" s="274"/>
      <c r="F21" s="275"/>
      <c r="G21" s="276"/>
    </row>
    <row r="22" spans="1:7" ht="10.5" customHeight="1">
      <c r="A22" s="278"/>
      <c r="B22" s="280"/>
      <c r="C22" s="282" t="e">
        <f>VLOOKUP(B22,'пр.взв'!B7:G54,2,FALSE)</f>
        <v>#N/A</v>
      </c>
      <c r="D22" s="284" t="e">
        <f>VLOOKUP(B22,'пр.взв'!B7:G54,3,FALSE)</f>
        <v>#N/A</v>
      </c>
      <c r="E22" s="274" t="e">
        <f>VLOOKUP(B22,'пр.взв'!B7:G54,4,FALSE)</f>
        <v>#N/A</v>
      </c>
      <c r="F22" s="275" t="e">
        <f>VLOOKUP(B22,'пр.взв'!B7:G54,5,FALSE)</f>
        <v>#N/A</v>
      </c>
      <c r="G22" s="276" t="e">
        <f>VLOOKUP(B22,'пр.взв'!B7:G54,6,FALSE)</f>
        <v>#N/A</v>
      </c>
    </row>
    <row r="23" spans="1:7" ht="10.5" customHeight="1">
      <c r="A23" s="278"/>
      <c r="B23" s="285"/>
      <c r="C23" s="282"/>
      <c r="D23" s="284"/>
      <c r="E23" s="274"/>
      <c r="F23" s="275"/>
      <c r="G23" s="276"/>
    </row>
    <row r="24" spans="1:7" ht="10.5" customHeight="1">
      <c r="A24" s="278"/>
      <c r="B24" s="280"/>
      <c r="C24" s="282" t="e">
        <f>VLOOKUP(B24,'пр.взв'!B7:G54,2,FALSE)</f>
        <v>#N/A</v>
      </c>
      <c r="D24" s="284" t="e">
        <f>VLOOKUP(B24,'пр.взв'!B7:G54,3,FALSE)</f>
        <v>#N/A</v>
      </c>
      <c r="E24" s="274" t="e">
        <f>VLOOKUP(B24,'пр.взв'!B7:G54,4,FALSE)</f>
        <v>#N/A</v>
      </c>
      <c r="F24" s="275" t="e">
        <f>VLOOKUP(B24,'пр.взв'!B7:G54,5,FALSE)</f>
        <v>#N/A</v>
      </c>
      <c r="G24" s="276" t="e">
        <f>VLOOKUP(B24,'пр.взв'!B7:G54,6,FALSE)</f>
        <v>#N/A</v>
      </c>
    </row>
    <row r="25" spans="1:7" ht="10.5" customHeight="1">
      <c r="A25" s="278"/>
      <c r="B25" s="285"/>
      <c r="C25" s="282"/>
      <c r="D25" s="284"/>
      <c r="E25" s="274"/>
      <c r="F25" s="275"/>
      <c r="G25" s="276"/>
    </row>
    <row r="26" spans="1:7" ht="10.5" customHeight="1">
      <c r="A26" s="278"/>
      <c r="B26" s="280"/>
      <c r="C26" s="282" t="e">
        <f>VLOOKUP(B26,'пр.взв'!B7:G54,2,FALSE)</f>
        <v>#N/A</v>
      </c>
      <c r="D26" s="284" t="e">
        <f>VLOOKUP(B26,'пр.взв'!B7:G54,3,FALSE)</f>
        <v>#N/A</v>
      </c>
      <c r="E26" s="274" t="e">
        <f>VLOOKUP(B26,'пр.взв'!B7:G54,4,FALSE)</f>
        <v>#N/A</v>
      </c>
      <c r="F26" s="275" t="e">
        <f>VLOOKUP(B26,'пр.взв'!B7:G54,5,FALSE)</f>
        <v>#N/A</v>
      </c>
      <c r="G26" s="276" t="e">
        <f>VLOOKUP(B26,'пр.взв'!B7:G54,6,FALSE)</f>
        <v>#N/A</v>
      </c>
    </row>
    <row r="27" spans="1:7" ht="10.5" customHeight="1">
      <c r="A27" s="278"/>
      <c r="B27" s="285"/>
      <c r="C27" s="282"/>
      <c r="D27" s="284"/>
      <c r="E27" s="274"/>
      <c r="F27" s="275"/>
      <c r="G27" s="276"/>
    </row>
    <row r="28" spans="1:7" ht="10.5" customHeight="1">
      <c r="A28" s="278"/>
      <c r="B28" s="280"/>
      <c r="C28" s="282" t="e">
        <f>VLOOKUP(B28,'пр.взв'!B7:G54,2,FALSE)</f>
        <v>#N/A</v>
      </c>
      <c r="D28" s="284" t="e">
        <f>VLOOKUP(B28,'пр.взв'!B7:G54,3,FALSE)</f>
        <v>#N/A</v>
      </c>
      <c r="E28" s="274" t="e">
        <f>VLOOKUP(B28,'пр.взв'!B7:G54,4,FALSE)</f>
        <v>#N/A</v>
      </c>
      <c r="F28" s="275" t="e">
        <f>VLOOKUP(B28,'пр.взв'!B7:G54,5,FALSE)</f>
        <v>#N/A</v>
      </c>
      <c r="G28" s="276" t="e">
        <f>VLOOKUP(B28,'пр.взв'!B7:G54,6,FALSE)</f>
        <v>#N/A</v>
      </c>
    </row>
    <row r="29" spans="1:7" ht="10.5" customHeight="1">
      <c r="A29" s="278"/>
      <c r="B29" s="285"/>
      <c r="C29" s="282"/>
      <c r="D29" s="284"/>
      <c r="E29" s="274"/>
      <c r="F29" s="275"/>
      <c r="G29" s="276"/>
    </row>
    <row r="30" spans="1:7" ht="10.5" customHeight="1">
      <c r="A30" s="278"/>
      <c r="B30" s="280"/>
      <c r="C30" s="282" t="e">
        <f>VLOOKUP(B30,'пр.взв'!B7:G54,2,FALSE)</f>
        <v>#N/A</v>
      </c>
      <c r="D30" s="284" t="e">
        <f>VLOOKUP(B30,'пр.взв'!B7:G54,3,FALSE)</f>
        <v>#N/A</v>
      </c>
      <c r="E30" s="274" t="e">
        <f>VLOOKUP(B30,'пр.взв'!B7:G54,4,FALSE)</f>
        <v>#N/A</v>
      </c>
      <c r="F30" s="275" t="e">
        <f>VLOOKUP(B30,'пр.взв'!B7:G54,5,FALSE)</f>
        <v>#N/A</v>
      </c>
      <c r="G30" s="276" t="e">
        <f>VLOOKUP(B30,'пр.взв'!B7:G54,6,FALSE)</f>
        <v>#N/A</v>
      </c>
    </row>
    <row r="31" spans="1:14" ht="10.5" customHeight="1">
      <c r="A31" s="278"/>
      <c r="B31" s="285"/>
      <c r="C31" s="282"/>
      <c r="D31" s="284"/>
      <c r="E31" s="274"/>
      <c r="F31" s="275"/>
      <c r="G31" s="276"/>
      <c r="H31" s="6"/>
      <c r="I31" s="6"/>
      <c r="J31" s="6"/>
      <c r="L31" s="6"/>
      <c r="M31" s="6"/>
      <c r="N31" s="6"/>
    </row>
    <row r="32" spans="1:14" ht="10.5" customHeight="1">
      <c r="A32" s="278"/>
      <c r="B32" s="280"/>
      <c r="C32" s="282" t="e">
        <f>VLOOKUP(B32,'пр.взв'!B7:G54,2,FALSE)</f>
        <v>#N/A</v>
      </c>
      <c r="D32" s="284" t="e">
        <f>VLOOKUP(B32,'пр.взв'!B7:G54,3,FALSE)</f>
        <v>#N/A</v>
      </c>
      <c r="E32" s="274" t="e">
        <f>VLOOKUP(B32,'пр.взв'!B7:G54,4,FALSE)</f>
        <v>#N/A</v>
      </c>
      <c r="F32" s="275" t="e">
        <f>VLOOKUP(B32,'пр.взв'!B7:G54,5,FALSE)</f>
        <v>#N/A</v>
      </c>
      <c r="G32" s="276" t="e">
        <f>VLOOKUP(B32,'пр.взв'!B7:G54,6,FALSE)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278"/>
      <c r="B33" s="285"/>
      <c r="C33" s="282"/>
      <c r="D33" s="284"/>
      <c r="E33" s="274"/>
      <c r="F33" s="275"/>
      <c r="G33" s="276"/>
      <c r="H33" s="6"/>
      <c r="I33" s="6"/>
      <c r="J33" s="6"/>
      <c r="L33" s="6"/>
      <c r="M33" s="6"/>
      <c r="N33" s="6"/>
    </row>
    <row r="34" spans="1:7" ht="10.5" customHeight="1">
      <c r="A34" s="278"/>
      <c r="B34" s="280"/>
      <c r="C34" s="282" t="e">
        <f>VLOOKUP(B34,'пр.взв'!B7:G54,2,FALSE)</f>
        <v>#N/A</v>
      </c>
      <c r="D34" s="284" t="e">
        <f>VLOOKUP(B34,'пр.взв'!B55:G82,3,FALSE)</f>
        <v>#N/A</v>
      </c>
      <c r="E34" s="274" t="e">
        <f>VLOOKUP(B34,'пр.взв'!B7:G54,4,FALSE)</f>
        <v>#N/A</v>
      </c>
      <c r="F34" s="275" t="e">
        <f>VLOOKUP(B34,'пр.взв'!B7:G54,5,FALSE)</f>
        <v>#N/A</v>
      </c>
      <c r="G34" s="276" t="e">
        <f>VLOOKUP(B34,'пр.взв'!B7:G54,6,FALSE)</f>
        <v>#N/A</v>
      </c>
    </row>
    <row r="35" spans="1:7" ht="10.5" customHeight="1">
      <c r="A35" s="278"/>
      <c r="B35" s="285"/>
      <c r="C35" s="282"/>
      <c r="D35" s="284"/>
      <c r="E35" s="274"/>
      <c r="F35" s="275"/>
      <c r="G35" s="276"/>
    </row>
    <row r="36" spans="1:7" ht="10.5" customHeight="1">
      <c r="A36" s="278"/>
      <c r="B36" s="280"/>
      <c r="C36" s="282" t="e">
        <f>VLOOKUP(B36,'пр.взв'!B7:G54,2,FALSE)</f>
        <v>#N/A</v>
      </c>
      <c r="D36" s="284" t="e">
        <f>VLOOKUP(B36,'пр.взв'!B7:G54,3,FALSE)</f>
        <v>#N/A</v>
      </c>
      <c r="E36" s="274" t="e">
        <f>VLOOKUP(B36,'пр.взв'!B7:G54,4,FALSE)</f>
        <v>#N/A</v>
      </c>
      <c r="F36" s="275" t="e">
        <f>VLOOKUP(B36,'пр.взв'!B7:G54,5,FALSE)</f>
        <v>#N/A</v>
      </c>
      <c r="G36" s="276" t="e">
        <f>VLOOKUP(B36,'пр.взв'!B7:G54,6,FALSE)</f>
        <v>#N/A</v>
      </c>
    </row>
    <row r="37" spans="1:7" ht="10.5" customHeight="1">
      <c r="A37" s="278"/>
      <c r="B37" s="285"/>
      <c r="C37" s="282"/>
      <c r="D37" s="284"/>
      <c r="E37" s="274"/>
      <c r="F37" s="275"/>
      <c r="G37" s="276"/>
    </row>
    <row r="38" spans="1:7" ht="10.5" customHeight="1">
      <c r="A38" s="278"/>
      <c r="B38" s="280"/>
      <c r="C38" s="282" t="e">
        <f>VLOOKUP(B38,'пр.взв'!B7:G54,2,FALSE)</f>
        <v>#N/A</v>
      </c>
      <c r="D38" s="284" t="e">
        <f>VLOOKUP(B38,'пр.взв'!B7:G54,3,FALSE)</f>
        <v>#N/A</v>
      </c>
      <c r="E38" s="274" t="e">
        <f>VLOOKUP(B38,'пр.взв'!B7:G54,4,FALSE)</f>
        <v>#N/A</v>
      </c>
      <c r="F38" s="275" t="e">
        <f>VLOOKUP(B38,'пр.взв'!B7:G54,5,FALSE)</f>
        <v>#N/A</v>
      </c>
      <c r="G38" s="276" t="e">
        <f>VLOOKUP(B38,'пр.взв'!B7:G54,6,FALSE)</f>
        <v>#N/A</v>
      </c>
    </row>
    <row r="39" spans="1:7" ht="10.5" customHeight="1">
      <c r="A39" s="278">
        <f>HYPERLINK('[1]реквизиты'!$A$20)</f>
      </c>
      <c r="B39" s="285"/>
      <c r="C39" s="282"/>
      <c r="D39" s="284"/>
      <c r="E39" s="274"/>
      <c r="F39" s="275"/>
      <c r="G39" s="276"/>
    </row>
    <row r="40" spans="1:7" ht="10.5" customHeight="1">
      <c r="A40" s="278"/>
      <c r="B40" s="280"/>
      <c r="C40" s="282" t="e">
        <f>VLOOKUP(B40,'пр.взв'!B7:G54,2,FALSE)</f>
        <v>#N/A</v>
      </c>
      <c r="D40" s="284" t="e">
        <f>VLOOKUP(B40,'пр.взв'!B7:G54,3,FALSE)</f>
        <v>#N/A</v>
      </c>
      <c r="E40" s="274" t="e">
        <f>VLOOKUP(B40,'пр.взв'!B7:G54,4,FALSE)</f>
        <v>#N/A</v>
      </c>
      <c r="F40" s="275" t="e">
        <f>VLOOKUP(B40,'пр.взв'!B7:G54,5,FALSE)</f>
        <v>#N/A</v>
      </c>
      <c r="G40" s="276" t="e">
        <f>VLOOKUP(B40,'пр.взв'!B7:G54,6,FALSE)</f>
        <v>#N/A</v>
      </c>
    </row>
    <row r="41" spans="1:7" ht="10.5" customHeight="1">
      <c r="A41" s="278"/>
      <c r="B41" s="285"/>
      <c r="C41" s="282"/>
      <c r="D41" s="284"/>
      <c r="E41" s="274"/>
      <c r="F41" s="275"/>
      <c r="G41" s="276"/>
    </row>
    <row r="42" spans="1:7" ht="10.5" customHeight="1">
      <c r="A42" s="278">
        <f>HYPERLINK('[1]реквизиты'!$A$22)</f>
      </c>
      <c r="B42" s="280"/>
      <c r="C42" s="282" t="e">
        <f>VLOOKUP(B42,'пр.взв'!B7:G54,2,FALSE)</f>
        <v>#N/A</v>
      </c>
      <c r="D42" s="284" t="e">
        <f>VLOOKUP(B42,'пр.взв'!B7:G54,3,FALSE)</f>
        <v>#N/A</v>
      </c>
      <c r="E42" s="274" t="e">
        <f>VLOOKUP(B42,'пр.взв'!B7:G54,4,FALSE)</f>
        <v>#N/A</v>
      </c>
      <c r="F42" s="275" t="e">
        <f>VLOOKUP(B42,'пр.взв'!B7:G54,5,FALSE)</f>
        <v>#N/A</v>
      </c>
      <c r="G42" s="276" t="e">
        <f>VLOOKUP(B42,'пр.взв'!B7:G54,6,FALSE)</f>
        <v>#N/A</v>
      </c>
    </row>
    <row r="43" spans="1:7" ht="10.5" customHeight="1">
      <c r="A43" s="278"/>
      <c r="B43" s="285"/>
      <c r="C43" s="282"/>
      <c r="D43" s="284"/>
      <c r="E43" s="274"/>
      <c r="F43" s="275"/>
      <c r="G43" s="276"/>
    </row>
    <row r="44" spans="1:7" ht="10.5" customHeight="1">
      <c r="A44" s="278"/>
      <c r="B44" s="280"/>
      <c r="C44" s="282" t="e">
        <f>VLOOKUP(B44,'пр.взв'!B7:G54,2,FALSE)</f>
        <v>#N/A</v>
      </c>
      <c r="D44" s="284" t="e">
        <f>VLOOKUP(B44,'пр.взв'!B7:G54,3,FALSE)</f>
        <v>#N/A</v>
      </c>
      <c r="E44" s="274" t="e">
        <f>VLOOKUP(B44,'пр.взв'!B7:G54,4,FALSE)</f>
        <v>#N/A</v>
      </c>
      <c r="F44" s="275" t="e">
        <f>VLOOKUP(B44,'пр.взв'!B7:G54,5,FALSE)</f>
        <v>#N/A</v>
      </c>
      <c r="G44" s="276" t="e">
        <f>VLOOKUP(B44,'пр.взв'!B7:G54,6,FALSE)</f>
        <v>#N/A</v>
      </c>
    </row>
    <row r="45" spans="1:7" ht="10.5" customHeight="1">
      <c r="A45" s="278"/>
      <c r="B45" s="285"/>
      <c r="C45" s="282"/>
      <c r="D45" s="284"/>
      <c r="E45" s="274"/>
      <c r="F45" s="275"/>
      <c r="G45" s="276"/>
    </row>
    <row r="46" spans="1:7" ht="10.5" customHeight="1">
      <c r="A46" s="278"/>
      <c r="B46" s="280"/>
      <c r="C46" s="282" t="e">
        <f>VLOOKUP(B46,'пр.взв'!B7:G54,2,FALSE)</f>
        <v>#N/A</v>
      </c>
      <c r="D46" s="284" t="e">
        <f>VLOOKUP(B46,'пр.взв'!B7:G54,3,FALSE)</f>
        <v>#N/A</v>
      </c>
      <c r="E46" s="274" t="e">
        <f>VLOOKUP(B46,'пр.взв'!B7:G54,4,FALSE)</f>
        <v>#N/A</v>
      </c>
      <c r="F46" s="275" t="e">
        <f>VLOOKUP(B46,'пр.взв'!B7:G54,5,FALSE)</f>
        <v>#N/A</v>
      </c>
      <c r="G46" s="276" t="e">
        <f>VLOOKUP(B46,'пр.взв'!B7:G54,6,FALSE)</f>
        <v>#N/A</v>
      </c>
    </row>
    <row r="47" spans="1:7" ht="10.5" customHeight="1">
      <c r="A47" s="278"/>
      <c r="B47" s="285"/>
      <c r="C47" s="282"/>
      <c r="D47" s="284"/>
      <c r="E47" s="274"/>
      <c r="F47" s="275"/>
      <c r="G47" s="276"/>
    </row>
    <row r="48" spans="1:7" ht="10.5" customHeight="1">
      <c r="A48" s="278"/>
      <c r="B48" s="280"/>
      <c r="C48" s="282" t="e">
        <f>VLOOKUP(B48,'пр.взв'!B7:G54,2,FALSE)</f>
        <v>#N/A</v>
      </c>
      <c r="D48" s="284" t="e">
        <f>VLOOKUP(B48,'пр.взв'!B7:G54,3,FALSE)</f>
        <v>#N/A</v>
      </c>
      <c r="E48" s="274" t="e">
        <f>VLOOKUP(B48,'пр.взв'!B7:G54,4,FALSE)</f>
        <v>#N/A</v>
      </c>
      <c r="F48" s="275" t="e">
        <f>VLOOKUP(B48,'пр.взв'!B7:G54,5,FALSE)</f>
        <v>#N/A</v>
      </c>
      <c r="G48" s="276" t="e">
        <f>VLOOKUP(B48,'пр.взв'!B7:G54,6,FALSE)</f>
        <v>#N/A</v>
      </c>
    </row>
    <row r="49" spans="1:7" ht="10.5" customHeight="1">
      <c r="A49" s="278"/>
      <c r="B49" s="285"/>
      <c r="C49" s="282"/>
      <c r="D49" s="284"/>
      <c r="E49" s="274"/>
      <c r="F49" s="275"/>
      <c r="G49" s="276"/>
    </row>
    <row r="50" spans="1:7" ht="10.5" customHeight="1">
      <c r="A50" s="278"/>
      <c r="B50" s="280"/>
      <c r="C50" s="282" t="e">
        <f>VLOOKUP(B50,'пр.взв'!B7:G54,2,FALSE)</f>
        <v>#N/A</v>
      </c>
      <c r="D50" s="284" t="e">
        <f>VLOOKUP(B50,'пр.взв'!B7:G54,3,FALSE)</f>
        <v>#N/A</v>
      </c>
      <c r="E50" s="274" t="e">
        <f>VLOOKUP(B50,'пр.взв'!B7:G54,4,FALSE)</f>
        <v>#N/A</v>
      </c>
      <c r="F50" s="275" t="e">
        <f>VLOOKUP(B50,'пр.взв'!B7:G54,5,FALSE)</f>
        <v>#N/A</v>
      </c>
      <c r="G50" s="276" t="e">
        <f>VLOOKUP(B50,'пр.взв'!B7:G54,6,FALSE)</f>
        <v>#N/A</v>
      </c>
    </row>
    <row r="51" spans="1:7" ht="10.5" customHeight="1">
      <c r="A51" s="278"/>
      <c r="B51" s="285"/>
      <c r="C51" s="282"/>
      <c r="D51" s="284"/>
      <c r="E51" s="274"/>
      <c r="F51" s="275"/>
      <c r="G51" s="276"/>
    </row>
    <row r="52" spans="1:7" ht="10.5" customHeight="1">
      <c r="A52" s="278"/>
      <c r="B52" s="280"/>
      <c r="C52" s="282" t="e">
        <f>VLOOKUP(B52,'пр.взв'!B7:G54,2,FALSE)</f>
        <v>#N/A</v>
      </c>
      <c r="D52" s="284" t="e">
        <f>VLOOKUP(B52,'пр.взв'!B7:G54,3,FALSE)</f>
        <v>#N/A</v>
      </c>
      <c r="E52" s="274" t="e">
        <f>VLOOKUP(B52,'пр.взв'!B7:G54,4,FALSE)</f>
        <v>#N/A</v>
      </c>
      <c r="F52" s="275" t="e">
        <f>VLOOKUP(B52,'пр.взв'!B7:G54,5,FALSE)</f>
        <v>#N/A</v>
      </c>
      <c r="G52" s="276" t="e">
        <f>VLOOKUP(B52,'пр.взв'!B7:G54,6,FALSE)</f>
        <v>#N/A</v>
      </c>
    </row>
    <row r="53" spans="1:7" ht="10.5" customHeight="1">
      <c r="A53" s="278"/>
      <c r="B53" s="285"/>
      <c r="C53" s="282"/>
      <c r="D53" s="284"/>
      <c r="E53" s="274"/>
      <c r="F53" s="275"/>
      <c r="G53" s="276"/>
    </row>
    <row r="54" spans="1:7" ht="10.5" customHeight="1">
      <c r="A54" s="278"/>
      <c r="B54" s="280"/>
      <c r="C54" s="282" t="e">
        <f>VLOOKUP(B54,'пр.взв'!B7:G54,2,FALSE)</f>
        <v>#N/A</v>
      </c>
      <c r="D54" s="284" t="e">
        <f>VLOOKUP(B54,'пр.взв'!B7:G54,3,FALSE)</f>
        <v>#N/A</v>
      </c>
      <c r="E54" s="274" t="e">
        <f>VLOOKUP(B54,'пр.взв'!B7:G54,4,FALSE)</f>
        <v>#N/A</v>
      </c>
      <c r="F54" s="275" t="e">
        <f>VLOOKUP(B54,'пр.взв'!B7:G54,5,FALSE)</f>
        <v>#N/A</v>
      </c>
      <c r="G54" s="276" t="e">
        <f>VLOOKUP(B54,'пр.взв'!B7:G54,6,FALSE)</f>
        <v>#N/A</v>
      </c>
    </row>
    <row r="55" spans="1:7" ht="10.5" customHeight="1">
      <c r="A55" s="278"/>
      <c r="B55" s="285"/>
      <c r="C55" s="282"/>
      <c r="D55" s="284"/>
      <c r="E55" s="274"/>
      <c r="F55" s="275"/>
      <c r="G55" s="276"/>
    </row>
    <row r="56" spans="1:7" ht="10.5" customHeight="1">
      <c r="A56" s="278"/>
      <c r="B56" s="280"/>
      <c r="C56" s="282" t="e">
        <f>VLOOKUP(B56,'пр.взв'!B7:G54,2,FALSE)</f>
        <v>#N/A</v>
      </c>
      <c r="D56" s="284" t="e">
        <f>VLOOKUP(B56,'пр.взв'!B7:G54,3,FALSE)</f>
        <v>#N/A</v>
      </c>
      <c r="E56" s="274" t="e">
        <f>VLOOKUP(B56,'пр.взв'!B7:G54,4,FALSE)</f>
        <v>#N/A</v>
      </c>
      <c r="F56" s="275" t="e">
        <f>VLOOKUP(B56,'пр.взв'!B7:G54,5,FALSE)</f>
        <v>#N/A</v>
      </c>
      <c r="G56" s="276" t="e">
        <f>VLOOKUP(B56,'пр.взв'!B7:G54,6,FALSE)</f>
        <v>#N/A</v>
      </c>
    </row>
    <row r="57" spans="1:7" ht="10.5" customHeight="1">
      <c r="A57" s="278"/>
      <c r="B57" s="285"/>
      <c r="C57" s="282"/>
      <c r="D57" s="284"/>
      <c r="E57" s="274"/>
      <c r="F57" s="275"/>
      <c r="G57" s="276"/>
    </row>
    <row r="58" spans="1:7" ht="10.5" customHeight="1">
      <c r="A58" s="278"/>
      <c r="B58" s="280"/>
      <c r="C58" s="282" t="e">
        <f>VLOOKUP(B58,'пр.взв'!B7:G54,2,FALSE)</f>
        <v>#N/A</v>
      </c>
      <c r="D58" s="284" t="e">
        <f>VLOOKUP(B58,'пр.взв'!B7:G54,3,FALSE)</f>
        <v>#N/A</v>
      </c>
      <c r="E58" s="274" t="e">
        <f>VLOOKUP(B58,'пр.взв'!B7:G54,4,FALSE)</f>
        <v>#N/A</v>
      </c>
      <c r="F58" s="275" t="e">
        <f>VLOOKUP(B58,'пр.взв'!B7:G54,5,FALSE)</f>
        <v>#N/A</v>
      </c>
      <c r="G58" s="276" t="e">
        <f>VLOOKUP(B58,'пр.взв'!B7:G54,6,FALSE)</f>
        <v>#N/A</v>
      </c>
    </row>
    <row r="59" spans="1:7" ht="10.5" customHeight="1">
      <c r="A59" s="278"/>
      <c r="B59" s="285"/>
      <c r="C59" s="282"/>
      <c r="D59" s="284"/>
      <c r="E59" s="274"/>
      <c r="F59" s="275"/>
      <c r="G59" s="276"/>
    </row>
    <row r="60" spans="1:7" ht="10.5" customHeight="1">
      <c r="A60" s="278"/>
      <c r="B60" s="280"/>
      <c r="C60" s="282" t="e">
        <f>VLOOKUP(B60,'пр.взв'!B7:G54,2,FALSE)</f>
        <v>#N/A</v>
      </c>
      <c r="D60" s="284" t="e">
        <f>VLOOKUP(B60,'пр.взв'!B7:G54,3,FALSE)</f>
        <v>#N/A</v>
      </c>
      <c r="E60" s="274" t="e">
        <f>VLOOKUP(B60,'пр.взв'!B7:G54,4,FALSE)</f>
        <v>#N/A</v>
      </c>
      <c r="F60" s="275" t="e">
        <f>VLOOKUP(B60,'пр.взв'!B7:G54,5,FALSE)</f>
        <v>#N/A</v>
      </c>
      <c r="G60" s="276" t="e">
        <f>VLOOKUP(B60,'пр.взв'!B7:G54,6,FALSE)</f>
        <v>#N/A</v>
      </c>
    </row>
    <row r="61" spans="1:7" ht="10.5" customHeight="1">
      <c r="A61" s="278"/>
      <c r="B61" s="285"/>
      <c r="C61" s="282"/>
      <c r="D61" s="284"/>
      <c r="E61" s="274"/>
      <c r="F61" s="275"/>
      <c r="G61" s="276"/>
    </row>
    <row r="62" spans="1:7" ht="10.5" customHeight="1">
      <c r="A62" s="278"/>
      <c r="B62" s="280"/>
      <c r="C62" s="282" t="e">
        <f>VLOOKUP(B62,'пр.взв'!B7:G54,2,FALSE)</f>
        <v>#N/A</v>
      </c>
      <c r="D62" s="284" t="e">
        <f>VLOOKUP(B62,'пр.взв'!B7:G54,3,FALSE)</f>
        <v>#N/A</v>
      </c>
      <c r="E62" s="274" t="e">
        <f>VLOOKUP(B62,'пр.взв'!B7:G54,4,FALSE)</f>
        <v>#N/A</v>
      </c>
      <c r="F62" s="275" t="e">
        <f>VLOOKUP(B62,'пр.взв'!B7:G54,5,FALSE)</f>
        <v>#N/A</v>
      </c>
      <c r="G62" s="276" t="e">
        <f>VLOOKUP(B62,'пр.взв'!B7:G54,6,FALSE)</f>
        <v>#N/A</v>
      </c>
    </row>
    <row r="63" spans="1:7" ht="10.5" customHeight="1">
      <c r="A63" s="278"/>
      <c r="B63" s="285"/>
      <c r="C63" s="282"/>
      <c r="D63" s="284"/>
      <c r="E63" s="274"/>
      <c r="F63" s="275"/>
      <c r="G63" s="276"/>
    </row>
    <row r="64" spans="1:7" ht="10.5" customHeight="1">
      <c r="A64" s="278"/>
      <c r="B64" s="280"/>
      <c r="C64" s="282" t="e">
        <f>VLOOKUP(B64,'пр.взв'!B7:G54,2,FALSE)</f>
        <v>#N/A</v>
      </c>
      <c r="D64" s="284" t="e">
        <f>VLOOKUP(B64,'пр.взв'!B7:G54,3,FALSE)</f>
        <v>#N/A</v>
      </c>
      <c r="E64" s="274" t="e">
        <f>VLOOKUP(B64,'пр.взв'!B7:G54,4,FALSE)</f>
        <v>#N/A</v>
      </c>
      <c r="F64" s="275" t="e">
        <f>VLOOKUP(B64,'пр.взв'!B7:G54,5,FALSE)</f>
        <v>#N/A</v>
      </c>
      <c r="G64" s="276" t="e">
        <f>VLOOKUP(B64,'пр.взв'!B7:G54,6,FALSE)</f>
        <v>#N/A</v>
      </c>
    </row>
    <row r="65" spans="1:7" ht="10.5" customHeight="1" thickBot="1">
      <c r="A65" s="279"/>
      <c r="B65" s="281"/>
      <c r="C65" s="283"/>
      <c r="D65" s="148"/>
      <c r="E65" s="144"/>
      <c r="F65" s="146"/>
      <c r="G65" s="277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В.И.Зотов </v>
      </c>
      <c r="G66" s="45" t="str">
        <f>HYPERLINK('[1]реквизиты'!$G$7)</f>
        <v>/Энгельс/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РК</v>
      </c>
      <c r="B67" s="40"/>
      <c r="C67" s="54"/>
      <c r="D67" s="61"/>
      <c r="E67" s="43" t="str">
        <f>HYPERLINK('[1]реквизиты'!$G$8)</f>
        <v>А.С.Тимошин</v>
      </c>
      <c r="F67" s="4"/>
      <c r="G67" s="45" t="str">
        <f>HYPERLINK('[1]реквизиты'!$G$9)</f>
        <v>/Рыбинск/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73"/>
      <c r="B68" s="256"/>
      <c r="C68" s="254"/>
      <c r="D68" s="251"/>
      <c r="E68" s="271"/>
      <c r="F68" s="272"/>
      <c r="G68" s="254"/>
      <c r="H68" s="4"/>
      <c r="I68" s="4"/>
      <c r="J68" s="4"/>
      <c r="K68" s="4"/>
      <c r="L68" s="4"/>
      <c r="M68" s="4"/>
    </row>
    <row r="69" spans="1:13" ht="12.75">
      <c r="A69" s="273"/>
      <c r="B69" s="257"/>
      <c r="C69" s="254"/>
      <c r="D69" s="251"/>
      <c r="E69" s="271"/>
      <c r="F69" s="272"/>
      <c r="G69" s="254"/>
      <c r="H69" s="4"/>
      <c r="I69" s="4"/>
      <c r="J69" s="4"/>
      <c r="K69" s="4"/>
      <c r="L69" s="4"/>
      <c r="M69" s="4"/>
    </row>
    <row r="70" spans="1:10" ht="12.75">
      <c r="A70" s="273"/>
      <c r="B70" s="256"/>
      <c r="C70" s="254"/>
      <c r="D70" s="251"/>
      <c r="E70" s="271"/>
      <c r="F70" s="272"/>
      <c r="G70" s="254"/>
      <c r="H70" s="4"/>
      <c r="I70" s="4"/>
      <c r="J70" s="4"/>
    </row>
    <row r="71" spans="1:10" ht="12.75">
      <c r="A71" s="273"/>
      <c r="B71" s="257"/>
      <c r="C71" s="254"/>
      <c r="D71" s="251"/>
      <c r="E71" s="271"/>
      <c r="F71" s="272"/>
      <c r="G71" s="254"/>
      <c r="H71" s="4"/>
      <c r="I71" s="4"/>
      <c r="J71" s="4"/>
    </row>
    <row r="72" spans="1:10" ht="12.75">
      <c r="A72" s="273"/>
      <c r="B72" s="256"/>
      <c r="C72" s="254"/>
      <c r="D72" s="251"/>
      <c r="E72" s="271"/>
      <c r="F72" s="272"/>
      <c r="G72" s="254"/>
      <c r="H72" s="4"/>
      <c r="I72" s="4"/>
      <c r="J72" s="4"/>
    </row>
    <row r="73" spans="1:10" ht="12.75">
      <c r="A73" s="273"/>
      <c r="B73" s="257"/>
      <c r="C73" s="254"/>
      <c r="D73" s="251"/>
      <c r="E73" s="271"/>
      <c r="F73" s="272"/>
      <c r="G73" s="254"/>
      <c r="H73" s="4"/>
      <c r="I73" s="4"/>
      <c r="J73" s="4"/>
    </row>
    <row r="74" spans="1:10" ht="12.75">
      <c r="A74" s="273"/>
      <c r="B74" s="256"/>
      <c r="C74" s="254"/>
      <c r="D74" s="251"/>
      <c r="E74" s="271"/>
      <c r="F74" s="272"/>
      <c r="G74" s="254"/>
      <c r="H74" s="4"/>
      <c r="I74" s="4"/>
      <c r="J74" s="4"/>
    </row>
    <row r="75" spans="1:10" ht="12.75">
      <c r="A75" s="273"/>
      <c r="B75" s="257"/>
      <c r="C75" s="254"/>
      <c r="D75" s="251"/>
      <c r="E75" s="271"/>
      <c r="F75" s="272"/>
      <c r="G75" s="254"/>
      <c r="H75" s="4"/>
      <c r="I75" s="4"/>
      <c r="J75" s="4"/>
    </row>
    <row r="76" spans="1:10" ht="12.75">
      <c r="A76" s="273"/>
      <c r="B76" s="256"/>
      <c r="C76" s="254"/>
      <c r="D76" s="251"/>
      <c r="E76" s="271"/>
      <c r="F76" s="272"/>
      <c r="G76" s="254"/>
      <c r="H76" s="4"/>
      <c r="I76" s="4"/>
      <c r="J76" s="4"/>
    </row>
    <row r="77" spans="1:10" ht="12.75">
      <c r="A77" s="273"/>
      <c r="B77" s="257"/>
      <c r="C77" s="254"/>
      <c r="D77" s="251"/>
      <c r="E77" s="271"/>
      <c r="F77" s="272"/>
      <c r="G77" s="254"/>
      <c r="H77" s="4"/>
      <c r="I77" s="4"/>
      <c r="J77" s="4"/>
    </row>
    <row r="78" spans="1:10" ht="12.75">
      <c r="A78" s="273"/>
      <c r="B78" s="256"/>
      <c r="C78" s="254"/>
      <c r="D78" s="251"/>
      <c r="E78" s="271"/>
      <c r="F78" s="272"/>
      <c r="G78" s="254"/>
      <c r="H78" s="4"/>
      <c r="I78" s="4"/>
      <c r="J78" s="4"/>
    </row>
    <row r="79" spans="1:10" ht="12.75">
      <c r="A79" s="273"/>
      <c r="B79" s="257"/>
      <c r="C79" s="254"/>
      <c r="D79" s="251"/>
      <c r="E79" s="271"/>
      <c r="F79" s="272"/>
      <c r="G79" s="254"/>
      <c r="H79" s="4"/>
      <c r="I79" s="4"/>
      <c r="J79" s="4"/>
    </row>
    <row r="80" spans="1:10" ht="12.75">
      <c r="A80" s="273"/>
      <c r="B80" s="256"/>
      <c r="C80" s="254"/>
      <c r="D80" s="251"/>
      <c r="E80" s="271"/>
      <c r="F80" s="272"/>
      <c r="G80" s="254"/>
      <c r="H80" s="4"/>
      <c r="I80" s="4"/>
      <c r="J80" s="4"/>
    </row>
    <row r="81" spans="1:10" ht="12.75">
      <c r="A81" s="273"/>
      <c r="B81" s="257"/>
      <c r="C81" s="254"/>
      <c r="D81" s="251"/>
      <c r="E81" s="271"/>
      <c r="F81" s="272"/>
      <c r="G81" s="254"/>
      <c r="H81" s="4"/>
      <c r="I81" s="4"/>
      <c r="J81" s="4"/>
    </row>
    <row r="82" spans="1:10" ht="12.75">
      <c r="A82" s="273"/>
      <c r="B82" s="256"/>
      <c r="C82" s="254"/>
      <c r="D82" s="251"/>
      <c r="E82" s="271"/>
      <c r="F82" s="272"/>
      <c r="G82" s="254"/>
      <c r="H82" s="4"/>
      <c r="I82" s="4"/>
      <c r="J82" s="4"/>
    </row>
    <row r="83" spans="1:10" ht="12.75">
      <c r="A83" s="273"/>
      <c r="B83" s="257"/>
      <c r="C83" s="254"/>
      <c r="D83" s="251"/>
      <c r="E83" s="271"/>
      <c r="F83" s="272"/>
      <c r="G83" s="254"/>
      <c r="H83" s="4"/>
      <c r="I83" s="4"/>
      <c r="J83" s="4"/>
    </row>
    <row r="84" spans="1:10" ht="12.75">
      <c r="A84" s="273"/>
      <c r="B84" s="256"/>
      <c r="C84" s="254"/>
      <c r="D84" s="251"/>
      <c r="E84" s="271"/>
      <c r="F84" s="272"/>
      <c r="G84" s="254"/>
      <c r="H84" s="4"/>
      <c r="I84" s="4"/>
      <c r="J84" s="4"/>
    </row>
    <row r="85" spans="1:10" ht="12.75">
      <c r="A85" s="273"/>
      <c r="B85" s="257"/>
      <c r="C85" s="254"/>
      <c r="D85" s="251"/>
      <c r="E85" s="271"/>
      <c r="F85" s="272"/>
      <c r="G85" s="254"/>
      <c r="H85" s="4"/>
      <c r="I85" s="4"/>
      <c r="J85" s="4"/>
    </row>
    <row r="86" spans="1:10" ht="12.75">
      <c r="A86" s="273"/>
      <c r="B86" s="256"/>
      <c r="C86" s="254"/>
      <c r="D86" s="251"/>
      <c r="E86" s="271"/>
      <c r="F86" s="272"/>
      <c r="G86" s="254"/>
      <c r="H86" s="4"/>
      <c r="I86" s="4"/>
      <c r="J86" s="4"/>
    </row>
    <row r="87" spans="1:10" ht="12.75">
      <c r="A87" s="273"/>
      <c r="B87" s="257"/>
      <c r="C87" s="254"/>
      <c r="D87" s="251"/>
      <c r="E87" s="271"/>
      <c r="F87" s="272"/>
      <c r="G87" s="254"/>
      <c r="H87" s="4"/>
      <c r="I87" s="4"/>
      <c r="J87" s="4"/>
    </row>
    <row r="88" spans="1:10" ht="12.75">
      <c r="A88" s="273"/>
      <c r="B88" s="256"/>
      <c r="C88" s="254"/>
      <c r="D88" s="251"/>
      <c r="E88" s="271"/>
      <c r="F88" s="272"/>
      <c r="G88" s="254"/>
      <c r="H88" s="4"/>
      <c r="I88" s="4"/>
      <c r="J88" s="4"/>
    </row>
    <row r="89" spans="1:10" ht="12.75">
      <c r="A89" s="273"/>
      <c r="B89" s="257"/>
      <c r="C89" s="254"/>
      <c r="D89" s="251"/>
      <c r="E89" s="271"/>
      <c r="F89" s="272"/>
      <c r="G89" s="254"/>
      <c r="H89" s="4"/>
      <c r="I89" s="4"/>
      <c r="J89" s="4"/>
    </row>
    <row r="90" spans="1:10" ht="12.75">
      <c r="A90" s="273"/>
      <c r="B90" s="256"/>
      <c r="C90" s="254"/>
      <c r="D90" s="251"/>
      <c r="E90" s="271"/>
      <c r="F90" s="272"/>
      <c r="G90" s="254"/>
      <c r="H90" s="4"/>
      <c r="I90" s="4"/>
      <c r="J90" s="4"/>
    </row>
    <row r="91" spans="1:10" ht="12.75">
      <c r="A91" s="273"/>
      <c r="B91" s="257"/>
      <c r="C91" s="254"/>
      <c r="D91" s="251"/>
      <c r="E91" s="271"/>
      <c r="F91" s="272"/>
      <c r="G91" s="254"/>
      <c r="H91" s="4"/>
      <c r="I91" s="4"/>
      <c r="J91" s="4"/>
    </row>
    <row r="92" spans="1:10" ht="12.75">
      <c r="A92" s="273"/>
      <c r="B92" s="256"/>
      <c r="C92" s="254"/>
      <c r="D92" s="251"/>
      <c r="E92" s="271"/>
      <c r="F92" s="272"/>
      <c r="G92" s="254"/>
      <c r="H92" s="4"/>
      <c r="I92" s="4"/>
      <c r="J92" s="4"/>
    </row>
    <row r="93" spans="1:10" ht="12.75">
      <c r="A93" s="273"/>
      <c r="B93" s="257"/>
      <c r="C93" s="254"/>
      <c r="D93" s="251"/>
      <c r="E93" s="271"/>
      <c r="F93" s="272"/>
      <c r="G93" s="254"/>
      <c r="H93" s="4"/>
      <c r="I93" s="4"/>
      <c r="J93" s="4"/>
    </row>
    <row r="94" spans="1:10" ht="12.75">
      <c r="A94" s="273"/>
      <c r="B94" s="256"/>
      <c r="C94" s="254"/>
      <c r="D94" s="251"/>
      <c r="E94" s="271"/>
      <c r="F94" s="272"/>
      <c r="G94" s="254"/>
      <c r="H94" s="4"/>
      <c r="I94" s="4"/>
      <c r="J94" s="4"/>
    </row>
    <row r="95" spans="1:10" ht="12.75">
      <c r="A95" s="273"/>
      <c r="B95" s="257"/>
      <c r="C95" s="254"/>
      <c r="D95" s="251"/>
      <c r="E95" s="271"/>
      <c r="F95" s="272"/>
      <c r="G95" s="254"/>
      <c r="H95" s="4"/>
      <c r="I95" s="4"/>
      <c r="J95" s="4"/>
    </row>
    <row r="96" spans="1:10" ht="12.75">
      <c r="A96" s="273"/>
      <c r="B96" s="256"/>
      <c r="C96" s="254"/>
      <c r="D96" s="251"/>
      <c r="E96" s="271"/>
      <c r="F96" s="272"/>
      <c r="G96" s="254"/>
      <c r="H96" s="4"/>
      <c r="I96" s="4"/>
      <c r="J96" s="4"/>
    </row>
    <row r="97" spans="1:10" ht="12.75">
      <c r="A97" s="273"/>
      <c r="B97" s="257"/>
      <c r="C97" s="254"/>
      <c r="D97" s="251"/>
      <c r="E97" s="271"/>
      <c r="F97" s="272"/>
      <c r="G97" s="254"/>
      <c r="H97" s="4"/>
      <c r="I97" s="4"/>
      <c r="J97" s="4"/>
    </row>
    <row r="98" spans="1:10" ht="12.75">
      <c r="A98" s="273"/>
      <c r="B98" s="256"/>
      <c r="C98" s="254"/>
      <c r="D98" s="251"/>
      <c r="E98" s="271"/>
      <c r="F98" s="272"/>
      <c r="G98" s="254"/>
      <c r="H98" s="4"/>
      <c r="I98" s="4"/>
      <c r="J98" s="4"/>
    </row>
    <row r="99" spans="1:10" ht="12.75">
      <c r="A99" s="273"/>
      <c r="B99" s="257"/>
      <c r="C99" s="254"/>
      <c r="D99" s="251"/>
      <c r="E99" s="271"/>
      <c r="F99" s="272"/>
      <c r="G99" s="254"/>
      <c r="H99" s="4"/>
      <c r="I99" s="4"/>
      <c r="J99" s="4"/>
    </row>
    <row r="100" spans="1:10" ht="12.75">
      <c r="A100" s="273"/>
      <c r="B100" s="256"/>
      <c r="C100" s="254"/>
      <c r="D100" s="251"/>
      <c r="E100" s="271"/>
      <c r="F100" s="272"/>
      <c r="G100" s="254"/>
      <c r="H100" s="4"/>
      <c r="I100" s="4"/>
      <c r="J100" s="4"/>
    </row>
    <row r="101" spans="1:10" ht="12.75">
      <c r="A101" s="273"/>
      <c r="B101" s="257"/>
      <c r="C101" s="254"/>
      <c r="D101" s="251"/>
      <c r="E101" s="271"/>
      <c r="F101" s="272"/>
      <c r="G101" s="254"/>
      <c r="H101" s="4"/>
      <c r="I101" s="4"/>
      <c r="J101" s="4"/>
    </row>
    <row r="102" spans="1:10" ht="12.75">
      <c r="A102" s="273"/>
      <c r="B102" s="256"/>
      <c r="C102" s="254"/>
      <c r="D102" s="251"/>
      <c r="E102" s="271"/>
      <c r="F102" s="272"/>
      <c r="G102" s="254"/>
      <c r="H102" s="4"/>
      <c r="I102" s="4"/>
      <c r="J102" s="4"/>
    </row>
    <row r="103" spans="1:10" ht="12.75">
      <c r="A103" s="273"/>
      <c r="B103" s="257"/>
      <c r="C103" s="254"/>
      <c r="D103" s="251"/>
      <c r="E103" s="271"/>
      <c r="F103" s="272"/>
      <c r="G103" s="254"/>
      <c r="H103" s="4"/>
      <c r="I103" s="4"/>
      <c r="J103" s="4"/>
    </row>
    <row r="104" spans="1:10" ht="12.75">
      <c r="A104" s="273"/>
      <c r="B104" s="256"/>
      <c r="C104" s="254"/>
      <c r="D104" s="251"/>
      <c r="E104" s="271"/>
      <c r="F104" s="272"/>
      <c r="G104" s="254"/>
      <c r="H104" s="4"/>
      <c r="I104" s="4"/>
      <c r="J104" s="4"/>
    </row>
    <row r="105" spans="1:10" ht="12.75">
      <c r="A105" s="273"/>
      <c r="B105" s="257"/>
      <c r="C105" s="254"/>
      <c r="D105" s="251"/>
      <c r="E105" s="271"/>
      <c r="F105" s="272"/>
      <c r="G105" s="254"/>
      <c r="H105" s="4"/>
      <c r="I105" s="4"/>
      <c r="J105" s="4"/>
    </row>
    <row r="106" spans="1:10" ht="12.75">
      <c r="A106" s="52"/>
      <c r="B106" s="33"/>
      <c r="C106" s="23"/>
      <c r="D106" s="24"/>
      <c r="E106" s="26"/>
      <c r="F106" s="53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E24:E25"/>
    <mergeCell ref="F24:F25"/>
    <mergeCell ref="E26:E27"/>
    <mergeCell ref="F26:F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42:A43"/>
    <mergeCell ref="B42:B43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4:A65"/>
    <mergeCell ref="B64:B65"/>
    <mergeCell ref="C64:C65"/>
    <mergeCell ref="D64:D65"/>
    <mergeCell ref="A62:A63"/>
    <mergeCell ref="B62:B63"/>
    <mergeCell ref="C62:C63"/>
    <mergeCell ref="D62:D63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A78:A79"/>
    <mergeCell ref="B78:B79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94:A95"/>
    <mergeCell ref="B94:B95"/>
    <mergeCell ref="C94:C95"/>
    <mergeCell ref="D94:D95"/>
    <mergeCell ref="E90:E91"/>
    <mergeCell ref="F90:F91"/>
    <mergeCell ref="C90:C91"/>
    <mergeCell ref="D90:D91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102:A103"/>
    <mergeCell ref="B102:B103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84 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61" t="s">
        <v>32</v>
      </c>
      <c r="B4" s="261" t="s">
        <v>5</v>
      </c>
      <c r="C4" s="298" t="s">
        <v>2</v>
      </c>
      <c r="D4" s="261" t="s">
        <v>24</v>
      </c>
      <c r="E4" s="261" t="s">
        <v>25</v>
      </c>
      <c r="F4" s="261" t="s">
        <v>26</v>
      </c>
      <c r="G4" s="261" t="s">
        <v>27</v>
      </c>
      <c r="H4" s="261" t="s">
        <v>28</v>
      </c>
      <c r="I4" s="261" t="s">
        <v>29</v>
      </c>
    </row>
    <row r="5" spans="1:9" ht="12.75">
      <c r="A5" s="297"/>
      <c r="B5" s="297"/>
      <c r="C5" s="297"/>
      <c r="D5" s="297"/>
      <c r="E5" s="297"/>
      <c r="F5" s="297"/>
      <c r="G5" s="297"/>
      <c r="H5" s="297"/>
      <c r="I5" s="297"/>
    </row>
    <row r="6" spans="1:9" ht="12.75">
      <c r="A6" s="299"/>
      <c r="B6" s="300"/>
      <c r="C6" s="301" t="e">
        <f>VLOOKUP(B6,'пр.взв'!B7:E54,2,FALSE)</f>
        <v>#N/A</v>
      </c>
      <c r="D6" s="301" t="e">
        <f>VLOOKUP(C6,'пр.взв'!C7:F54,2,FALSE)</f>
        <v>#N/A</v>
      </c>
      <c r="E6" s="301" t="e">
        <f>VLOOKUP(D6,'пр.взв'!D7:G54,2,FALSE)</f>
        <v>#N/A</v>
      </c>
      <c r="F6" s="302"/>
      <c r="G6" s="303"/>
      <c r="H6" s="268"/>
      <c r="I6" s="261"/>
    </row>
    <row r="7" spans="1:9" ht="12.75">
      <c r="A7" s="299"/>
      <c r="B7" s="261"/>
      <c r="C7" s="301"/>
      <c r="D7" s="301"/>
      <c r="E7" s="301"/>
      <c r="F7" s="302"/>
      <c r="G7" s="302"/>
      <c r="H7" s="268"/>
      <c r="I7" s="261"/>
    </row>
    <row r="8" spans="1:9" ht="12.75">
      <c r="A8" s="304"/>
      <c r="B8" s="300"/>
      <c r="C8" s="301" t="e">
        <f>VLOOKUP(B8,'пр.взв'!B7:E54,2,FALSE)</f>
        <v>#N/A</v>
      </c>
      <c r="D8" s="301" t="e">
        <f>VLOOKUP(C8,'пр.взв'!C7:F54,2,FALSE)</f>
        <v>#N/A</v>
      </c>
      <c r="E8" s="301" t="e">
        <f>VLOOKUP(D8,'пр.взв'!D7:G54,2,FALSE)</f>
        <v>#N/A</v>
      </c>
      <c r="F8" s="302"/>
      <c r="G8" s="302"/>
      <c r="H8" s="261"/>
      <c r="I8" s="261"/>
    </row>
    <row r="9" spans="1:9" ht="12.75">
      <c r="A9" s="304"/>
      <c r="B9" s="261"/>
      <c r="C9" s="301"/>
      <c r="D9" s="301"/>
      <c r="E9" s="301"/>
      <c r="F9" s="302"/>
      <c r="G9" s="302"/>
      <c r="H9" s="261"/>
      <c r="I9" s="26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  84      кг.</v>
      </c>
    </row>
    <row r="16" spans="1:9" ht="12.75">
      <c r="A16" s="261" t="s">
        <v>32</v>
      </c>
      <c r="B16" s="261" t="s">
        <v>5</v>
      </c>
      <c r="C16" s="298" t="s">
        <v>2</v>
      </c>
      <c r="D16" s="261" t="s">
        <v>24</v>
      </c>
      <c r="E16" s="261" t="s">
        <v>25</v>
      </c>
      <c r="F16" s="261" t="s">
        <v>26</v>
      </c>
      <c r="G16" s="261" t="s">
        <v>27</v>
      </c>
      <c r="H16" s="261" t="s">
        <v>28</v>
      </c>
      <c r="I16" s="261" t="s">
        <v>29</v>
      </c>
    </row>
    <row r="17" spans="1:9" ht="12.75">
      <c r="A17" s="297"/>
      <c r="B17" s="297"/>
      <c r="C17" s="297"/>
      <c r="D17" s="297"/>
      <c r="E17" s="297"/>
      <c r="F17" s="297"/>
      <c r="G17" s="297"/>
      <c r="H17" s="297"/>
      <c r="I17" s="297"/>
    </row>
    <row r="18" spans="1:9" ht="12.75">
      <c r="A18" s="299"/>
      <c r="B18" s="300"/>
      <c r="C18" s="301" t="e">
        <f>VLOOKUP(B18,'пр.взв'!B7:E54,2,FALSE)</f>
        <v>#N/A</v>
      </c>
      <c r="D18" s="301" t="e">
        <f>VLOOKUP(C18,'пр.взв'!C7:F54,2,FALSE)</f>
        <v>#N/A</v>
      </c>
      <c r="E18" s="301" t="e">
        <f>VLOOKUP(D18,'пр.взв'!D7:G54,2,FALSE)</f>
        <v>#N/A</v>
      </c>
      <c r="F18" s="302"/>
      <c r="G18" s="303"/>
      <c r="H18" s="268"/>
      <c r="I18" s="261"/>
    </row>
    <row r="19" spans="1:9" ht="12.75">
      <c r="A19" s="299"/>
      <c r="B19" s="261"/>
      <c r="C19" s="301"/>
      <c r="D19" s="301"/>
      <c r="E19" s="301"/>
      <c r="F19" s="302"/>
      <c r="G19" s="302"/>
      <c r="H19" s="268"/>
      <c r="I19" s="261"/>
    </row>
    <row r="20" spans="1:9" ht="12.75">
      <c r="A20" s="304"/>
      <c r="B20" s="300"/>
      <c r="C20" s="301" t="e">
        <f>VLOOKUP(B20,'пр.взв'!B35:E54,2,FALSE)</f>
        <v>#N/A</v>
      </c>
      <c r="D20" s="301" t="e">
        <f>VLOOKUP(C20,'пр.взв'!C35:F54,2,FALSE)</f>
        <v>#N/A</v>
      </c>
      <c r="E20" s="301" t="e">
        <f>VLOOKUP(D20,'пр.взв'!D35:G54,2,FALSE)</f>
        <v>#N/A</v>
      </c>
      <c r="F20" s="302"/>
      <c r="G20" s="302"/>
      <c r="H20" s="261"/>
      <c r="I20" s="261"/>
    </row>
    <row r="21" spans="1:9" ht="12.75">
      <c r="A21" s="304"/>
      <c r="B21" s="261"/>
      <c r="C21" s="301"/>
      <c r="D21" s="301"/>
      <c r="E21" s="301"/>
      <c r="F21" s="302"/>
      <c r="G21" s="302"/>
      <c r="H21" s="261"/>
      <c r="I21" s="26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84      кг.</v>
      </c>
    </row>
    <row r="29" spans="1:9" ht="12.75">
      <c r="A29" s="261" t="s">
        <v>32</v>
      </c>
      <c r="B29" s="261" t="s">
        <v>5</v>
      </c>
      <c r="C29" s="298" t="s">
        <v>2</v>
      </c>
      <c r="D29" s="261" t="s">
        <v>24</v>
      </c>
      <c r="E29" s="261" t="s">
        <v>25</v>
      </c>
      <c r="F29" s="261" t="s">
        <v>26</v>
      </c>
      <c r="G29" s="261" t="s">
        <v>27</v>
      </c>
      <c r="H29" s="261" t="s">
        <v>28</v>
      </c>
      <c r="I29" s="261" t="s">
        <v>29</v>
      </c>
    </row>
    <row r="30" spans="1:9" ht="12.75">
      <c r="A30" s="297"/>
      <c r="B30" s="297"/>
      <c r="C30" s="297"/>
      <c r="D30" s="297"/>
      <c r="E30" s="297"/>
      <c r="F30" s="297"/>
      <c r="G30" s="297"/>
      <c r="H30" s="297"/>
      <c r="I30" s="297"/>
    </row>
    <row r="31" spans="1:9" ht="12.75">
      <c r="A31" s="299"/>
      <c r="B31" s="261"/>
      <c r="C31" s="301" t="e">
        <f>VLOOKUP(B31,'пр.взв'!B7:D54,2,FALSE)</f>
        <v>#N/A</v>
      </c>
      <c r="D31" s="301" t="e">
        <f>VLOOKUP(C31,'пр.взв'!C7:E54,2,FALSE)</f>
        <v>#N/A</v>
      </c>
      <c r="E31" s="301" t="e">
        <f>VLOOKUP(D31,'пр.взв'!D7:F54,2,FALSE)</f>
        <v>#N/A</v>
      </c>
      <c r="F31" s="302"/>
      <c r="G31" s="303"/>
      <c r="H31" s="268"/>
      <c r="I31" s="261"/>
    </row>
    <row r="32" spans="1:9" ht="12.75">
      <c r="A32" s="299"/>
      <c r="B32" s="261"/>
      <c r="C32" s="301"/>
      <c r="D32" s="301"/>
      <c r="E32" s="301"/>
      <c r="F32" s="302"/>
      <c r="G32" s="302"/>
      <c r="H32" s="268"/>
      <c r="I32" s="261"/>
    </row>
    <row r="33" spans="1:9" ht="12.75">
      <c r="A33" s="304"/>
      <c r="B33" s="261"/>
      <c r="C33" s="301" t="e">
        <f>VLOOKUP(B33,'пр.взв'!B35:D54,2,FALSE)</f>
        <v>#N/A</v>
      </c>
      <c r="D33" s="301" t="e">
        <f>VLOOKUP(C33,'пр.взв'!C35:E54,2,FALSE)</f>
        <v>#N/A</v>
      </c>
      <c r="E33" s="301" t="e">
        <f>VLOOKUP(D33,'пр.взв'!D35:F54,2,FALSE)</f>
        <v>#N/A</v>
      </c>
      <c r="F33" s="302"/>
      <c r="G33" s="302"/>
      <c r="H33" s="261"/>
      <c r="I33" s="261"/>
    </row>
    <row r="34" spans="1:9" ht="12.75">
      <c r="A34" s="304"/>
      <c r="B34" s="261"/>
      <c r="C34" s="301"/>
      <c r="D34" s="301"/>
      <c r="E34" s="301"/>
      <c r="F34" s="302"/>
      <c r="G34" s="302"/>
      <c r="H34" s="261"/>
      <c r="I34" s="26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2013-06-27T07:56:48Z</cp:lastPrinted>
  <dcterms:created xsi:type="dcterms:W3CDTF">1996-10-08T23:32:33Z</dcterms:created>
  <dcterms:modified xsi:type="dcterms:W3CDTF">2013-06-27T10:48:51Z</dcterms:modified>
  <cp:category/>
  <cp:version/>
  <cp:contentType/>
  <cp:contentStatus/>
</cp:coreProperties>
</file>