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1" activeTab="1"/>
  </bookViews>
  <sheets>
    <sheet name="Итоговый" sheetId="1" r:id="rId1"/>
    <sheet name="пр.взв." sheetId="2" r:id="rId2"/>
    <sheet name="пр.хода" sheetId="3" r:id="rId3"/>
  </sheets>
  <externalReferences>
    <externalReference r:id="rId6"/>
  </externalReferences>
  <definedNames>
    <definedName name="_xlnm.Print_Area" localSheetId="0">'Итоговый'!$A$1:$H$101</definedName>
    <definedName name="_xlnm.Print_Area" localSheetId="2">'пр.хода'!$A$1:$AE$74</definedName>
  </definedNames>
  <calcPr fullCalcOnLoad="1"/>
</workbook>
</file>

<file path=xl/sharedStrings.xml><?xml version="1.0" encoding="utf-8"?>
<sst xmlns="http://schemas.openxmlformats.org/spreadsheetml/2006/main" count="210" uniqueCount="144">
  <si>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</si>
  <si>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</si>
  <si>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</si>
  <si>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</si>
  <si>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</si>
  <si>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</si>
  <si>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</si>
  <si>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</si>
  <si>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</si>
  <si>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3 м</t>
  </si>
  <si>
    <t>А1</t>
  </si>
  <si>
    <t>Б1</t>
  </si>
  <si>
    <t>1 м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</si>
  <si>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</si>
  <si>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</si>
  <si>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</si>
  <si>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</si>
  <si>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 xml:space="preserve"> место</t>
  </si>
  <si>
    <t>7-8</t>
  </si>
  <si>
    <t>Конгаров Александр Петрович</t>
  </si>
  <si>
    <t>1988,кмс</t>
  </si>
  <si>
    <t>Рес. Хакасия, УФСИН</t>
  </si>
  <si>
    <t>Тюльберов Артем Аркадьевич</t>
  </si>
  <si>
    <t>Беляков Денис Владимирович</t>
  </si>
  <si>
    <t>Черенков Дмитрий Игоревич</t>
  </si>
  <si>
    <t>Кара-Сал Орлан Каноолович</t>
  </si>
  <si>
    <t>1980,кмс</t>
  </si>
  <si>
    <t>Рес. Тыва, ФСИН</t>
  </si>
  <si>
    <t>Жуков Антон Вячеславович</t>
  </si>
  <si>
    <t>1986,мс</t>
  </si>
  <si>
    <t>Свердловск, ГУФСИН</t>
  </si>
  <si>
    <t>Низамов Альберт Самиуллаевич</t>
  </si>
  <si>
    <t>Ульяновск, УФСИН</t>
  </si>
  <si>
    <t>Коротеев Андрей Валерьевич</t>
  </si>
  <si>
    <t>1975,кмс</t>
  </si>
  <si>
    <t>Рес. Татарстан, УФСИН</t>
  </si>
  <si>
    <t>Бредихин Евгений Витальевич</t>
  </si>
  <si>
    <t>Кострома, УФСИН</t>
  </si>
  <si>
    <t>Галыгин Тимур Энверович</t>
  </si>
  <si>
    <t>1991,кмс</t>
  </si>
  <si>
    <t>Алексеев Никита Николаевич</t>
  </si>
  <si>
    <t>Атласов Юрий Валентинович</t>
  </si>
  <si>
    <t>Рес. Якутия, УФСИН</t>
  </si>
  <si>
    <t>Ефимов Николай Николаевич</t>
  </si>
  <si>
    <t>Васильев Михаил Игоревич</t>
  </si>
  <si>
    <t>1992,кмс</t>
  </si>
  <si>
    <t>Барболин Дмитрий Алексеевич</t>
  </si>
  <si>
    <t>Мехедов Александр Владимирович</t>
  </si>
  <si>
    <t>Брянск, УФСИН</t>
  </si>
  <si>
    <t>Смехов Дмитрий Александрович</t>
  </si>
  <si>
    <t>1986, 1</t>
  </si>
  <si>
    <t>Респ. Удмуртия, УФСИН</t>
  </si>
  <si>
    <t>Мустафин Максим Хашимович</t>
  </si>
  <si>
    <t>1983, 1</t>
  </si>
  <si>
    <t>Челябинск, ГУФСИН</t>
  </si>
  <si>
    <t>Кириллов Валерий Вениаминович</t>
  </si>
  <si>
    <t>Респ. Чувашия УФСИН</t>
  </si>
  <si>
    <t>Плесенников Александр Николаевич</t>
  </si>
  <si>
    <t>1979, КМС</t>
  </si>
  <si>
    <t>Респ. Алтай УФСИН</t>
  </si>
  <si>
    <t>Кадяев Дмитрий Николаевич</t>
  </si>
  <si>
    <t>1988, МС</t>
  </si>
  <si>
    <t>Респ. Мордовия УФСИН</t>
  </si>
  <si>
    <t>Кульмяев Николай Васильевич</t>
  </si>
  <si>
    <t>1986, МС</t>
  </si>
  <si>
    <t>Каримов Эдуард Талгатович</t>
  </si>
  <si>
    <t>1989, КМС</t>
  </si>
  <si>
    <t>Респ. Башкортостан ГУФСИН</t>
  </si>
  <si>
    <t>Закусилов Виталий Станиславович</t>
  </si>
  <si>
    <t>Кузбасский институт ФСИН</t>
  </si>
  <si>
    <t>Антонян Алексан Эдикович</t>
  </si>
  <si>
    <t>Самара, ГУФСИН</t>
  </si>
  <si>
    <t>Аюбов Алихан Идрисович</t>
  </si>
  <si>
    <t>Акопян Роман Валрьевич</t>
  </si>
  <si>
    <t>1979,1</t>
  </si>
  <si>
    <t>Волгоград, УФСИН</t>
  </si>
  <si>
    <t>Тасенов Азамат Темирбулатович</t>
  </si>
  <si>
    <t>1984,1</t>
  </si>
  <si>
    <t>Осинцев Роман Александрович</t>
  </si>
  <si>
    <t>1990,1</t>
  </si>
  <si>
    <t>Кемерово, ГУФСИН</t>
  </si>
  <si>
    <t>Костоев Артур Исрапилович</t>
  </si>
  <si>
    <t>1991,мс</t>
  </si>
  <si>
    <t>Самарский юридический институт</t>
  </si>
  <si>
    <t>Шамилов Якуб Джанбекович</t>
  </si>
  <si>
    <t>Пухов Алексей Валерьевич</t>
  </si>
  <si>
    <t>1984,мс</t>
  </si>
  <si>
    <t>Пермский Край, ФСИН</t>
  </si>
  <si>
    <t>Пухов Игорь Валерьевич</t>
  </si>
  <si>
    <t>1988,мс</t>
  </si>
  <si>
    <t>Блажко Виталий Андреевич</t>
  </si>
  <si>
    <t>1989,1</t>
  </si>
  <si>
    <t>Архангельск, УФСИН</t>
  </si>
  <si>
    <t>Иваново, УФСИН</t>
  </si>
  <si>
    <t>Новиков Василий Владимирович</t>
  </si>
  <si>
    <t>мс</t>
  </si>
  <si>
    <t>Мельников Антон Сергевич</t>
  </si>
  <si>
    <t>Владимирский юридический институт</t>
  </si>
  <si>
    <t>Покровский Дмитрий Вадимиович</t>
  </si>
  <si>
    <t>1989,кмс</t>
  </si>
  <si>
    <t>Владимир,УФСИН</t>
  </si>
  <si>
    <t>Лагвенкин Павел Михайлович</t>
  </si>
  <si>
    <t>1992,мс</t>
  </si>
  <si>
    <t>Рязань, ФСИН</t>
  </si>
  <si>
    <t>Шакиров Ренат Абдухалинович</t>
  </si>
  <si>
    <t>Владимир,ФСИН</t>
  </si>
  <si>
    <t>Хабибуллин Рустем Рафаэлевич</t>
  </si>
  <si>
    <t>Закарян Артур Оганесович</t>
  </si>
  <si>
    <t>Александров Борис Владимирович</t>
  </si>
  <si>
    <t>1985,кмс</t>
  </si>
  <si>
    <t>Холтобин Руслан Андреевич</t>
  </si>
  <si>
    <t>Рязань, АПУ ФСИН</t>
  </si>
  <si>
    <t>Панов Дмитрий Владимирович</t>
  </si>
  <si>
    <t>1993,1</t>
  </si>
  <si>
    <t>Псковский Юридический Институт</t>
  </si>
  <si>
    <t>Сомов Павел Владимирович</t>
  </si>
  <si>
    <t>9-12</t>
  </si>
  <si>
    <t>13-16</t>
  </si>
  <si>
    <t>17-20</t>
  </si>
  <si>
    <t>21-24</t>
  </si>
  <si>
    <t>25-28</t>
  </si>
  <si>
    <t>29-32</t>
  </si>
  <si>
    <t>33-36</t>
  </si>
  <si>
    <t>37-40</t>
  </si>
  <si>
    <t>41-44</t>
  </si>
  <si>
    <t>45-48</t>
  </si>
  <si>
    <t>в.к.   Кг 68</t>
  </si>
  <si>
    <t>Перский ин-т</t>
  </si>
  <si>
    <t>Вологодский ин-т</t>
  </si>
  <si>
    <t>Воронежский ин-т</t>
  </si>
  <si>
    <t>Пермский ин-т</t>
  </si>
  <si>
    <t>Пермский  ин-т</t>
  </si>
  <si>
    <t>Воронжский ин-т</t>
  </si>
  <si>
    <t>АПУ Рязань</t>
  </si>
  <si>
    <t>Вологодский институт</t>
  </si>
  <si>
    <t>Пермский институт</t>
  </si>
  <si>
    <t>Воронежский институт</t>
  </si>
  <si>
    <t>АПУ, Рязань</t>
  </si>
  <si>
    <t>Главный судья МК</t>
  </si>
  <si>
    <t>Стахеев И.Р.</t>
  </si>
  <si>
    <t>Доронкин Н.И.</t>
  </si>
  <si>
    <t>Главный сектретарь МК</t>
  </si>
  <si>
    <t>Гороховец</t>
  </si>
  <si>
    <t>Владимир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</si>
</sst>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sz val="12"/>
      <color indexed="10"/>
      <name val="CyrillicOld"/>
      <family val="0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9"/>
      <color indexed="10"/>
      <name val="Arial Narrow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1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7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15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14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2" xfId="0" applyNumberFormat="1" applyBorder="1" applyAlignment="1">
      <alignment/>
    </xf>
    <xf numFmtId="49" fontId="2" fillId="0" borderId="2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17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24" borderId="12" xfId="0" applyNumberFormat="1" applyFont="1" applyFill="1" applyBorder="1" applyAlignment="1">
      <alignment horizontal="center"/>
    </xf>
    <xf numFmtId="0" fontId="6" fillId="24" borderId="0" xfId="0" applyNumberFormat="1" applyFont="1" applyFill="1" applyAlignment="1">
      <alignment horizontal="center"/>
    </xf>
    <xf numFmtId="0" fontId="8" fillId="24" borderId="13" xfId="0" applyNumberFormat="1" applyFont="1" applyFill="1" applyBorder="1" applyAlignment="1">
      <alignment horizontal="center"/>
    </xf>
    <xf numFmtId="0" fontId="3" fillId="24" borderId="12" xfId="0" applyNumberFormat="1" applyFont="1" applyFill="1" applyBorder="1" applyAlignment="1">
      <alignment horizontal="center"/>
    </xf>
    <xf numFmtId="0" fontId="3" fillId="24" borderId="14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7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5" xfId="0" applyNumberFormat="1" applyFont="1" applyBorder="1" applyAlignment="1">
      <alignment horizontal="center" vertical="center" wrapText="1"/>
    </xf>
    <xf numFmtId="0" fontId="13" fillId="25" borderId="26" xfId="42" applyFont="1" applyFill="1" applyBorder="1" applyAlignment="1" applyProtection="1">
      <alignment horizontal="center" vertical="center" wrapText="1"/>
      <protection/>
    </xf>
    <xf numFmtId="0" fontId="13" fillId="25" borderId="27" xfId="42" applyFont="1" applyFill="1" applyBorder="1" applyAlignment="1" applyProtection="1">
      <alignment horizontal="center" vertical="center" wrapText="1"/>
      <protection/>
    </xf>
    <xf numFmtId="0" fontId="13" fillId="25" borderId="28" xfId="42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right" vertical="center" wrapText="1"/>
      <protection/>
    </xf>
    <xf numFmtId="0" fontId="6" fillId="0" borderId="35" xfId="42" applyFont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49" fontId="0" fillId="0" borderId="50" xfId="0" applyNumberForma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3" fillId="0" borderId="26" xfId="42" applyFont="1" applyBorder="1" applyAlignment="1" applyProtection="1">
      <alignment horizontal="center" vertical="center" wrapText="1"/>
      <protection/>
    </xf>
    <xf numFmtId="0" fontId="13" fillId="0" borderId="27" xfId="42" applyFont="1" applyBorder="1" applyAlignment="1" applyProtection="1">
      <alignment horizontal="center" vertical="center" wrapText="1"/>
      <protection/>
    </xf>
    <xf numFmtId="0" fontId="13" fillId="0" borderId="28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20" fillId="25" borderId="26" xfId="42" applyNumberFormat="1" applyFont="1" applyFill="1" applyBorder="1" applyAlignment="1" applyProtection="1">
      <alignment horizontal="center" vertical="center" wrapText="1"/>
      <protection/>
    </xf>
    <xf numFmtId="0" fontId="20" fillId="25" borderId="27" xfId="42" applyNumberFormat="1" applyFont="1" applyFill="1" applyBorder="1" applyAlignment="1" applyProtection="1">
      <alignment horizontal="center" vertical="center" wrapText="1"/>
      <protection/>
    </xf>
    <xf numFmtId="0" fontId="20" fillId="25" borderId="28" xfId="42" applyNumberFormat="1" applyFont="1" applyFill="1" applyBorder="1" applyAlignment="1" applyProtection="1">
      <alignment horizontal="center" vertical="center" wrapText="1"/>
      <protection/>
    </xf>
    <xf numFmtId="0" fontId="9" fillId="0" borderId="47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53" xfId="0" applyNumberFormat="1" applyFont="1" applyBorder="1" applyAlignment="1">
      <alignment horizontal="center" vertical="center" wrapText="1"/>
    </xf>
    <xf numFmtId="0" fontId="6" fillId="0" borderId="32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Alignment="1">
      <alignment horizontal="center" vertical="center"/>
    </xf>
    <xf numFmtId="0" fontId="4" fillId="0" borderId="21" xfId="42" applyNumberFormat="1" applyFont="1" applyBorder="1" applyAlignment="1" applyProtection="1">
      <alignment horizontal="center" vertical="center" wrapText="1"/>
      <protection/>
    </xf>
    <xf numFmtId="0" fontId="4" fillId="0" borderId="43" xfId="42" applyNumberFormat="1" applyFont="1" applyBorder="1" applyAlignment="1" applyProtection="1">
      <alignment horizontal="center" vertical="center" wrapText="1"/>
      <protection/>
    </xf>
    <xf numFmtId="0" fontId="4" fillId="0" borderId="45" xfId="42" applyNumberFormat="1" applyFont="1" applyBorder="1" applyAlignment="1" applyProtection="1">
      <alignment horizontal="center" vertical="center" wrapText="1"/>
      <protection/>
    </xf>
    <xf numFmtId="0" fontId="4" fillId="0" borderId="23" xfId="42" applyNumberFormat="1" applyFont="1" applyBorder="1" applyAlignment="1" applyProtection="1">
      <alignment horizontal="center" vertical="center" wrapText="1"/>
      <protection/>
    </xf>
    <xf numFmtId="0" fontId="4" fillId="0" borderId="32" xfId="42" applyNumberFormat="1" applyFont="1" applyBorder="1" applyAlignment="1" applyProtection="1">
      <alignment horizontal="center" vertical="center" wrapText="1"/>
      <protection/>
    </xf>
    <xf numFmtId="0" fontId="4" fillId="0" borderId="46" xfId="42" applyNumberFormat="1" applyFont="1" applyBorder="1" applyAlignment="1" applyProtection="1">
      <alignment horizontal="center" vertical="center" wrapText="1"/>
      <protection/>
    </xf>
    <xf numFmtId="0" fontId="7" fillId="0" borderId="26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7" fillId="0" borderId="14" xfId="42" applyNumberFormat="1" applyFont="1" applyBorder="1" applyAlignment="1" applyProtection="1">
      <alignment horizontal="left" vertical="center" wrapText="1"/>
      <protection/>
    </xf>
    <xf numFmtId="0" fontId="7" fillId="0" borderId="30" xfId="42" applyNumberFormat="1" applyFont="1" applyBorder="1" applyAlignment="1" applyProtection="1">
      <alignment horizontal="left" vertical="center" wrapText="1"/>
      <protection/>
    </xf>
    <xf numFmtId="0" fontId="21" fillId="0" borderId="29" xfId="42" applyNumberFormat="1" applyFont="1" applyBorder="1" applyAlignment="1" applyProtection="1">
      <alignment horizontal="left" vertical="center" wrapText="1"/>
      <protection/>
    </xf>
    <xf numFmtId="0" fontId="21" fillId="0" borderId="16" xfId="42" applyNumberFormat="1" applyFont="1" applyBorder="1" applyAlignment="1" applyProtection="1">
      <alignment horizontal="left" vertical="center" wrapText="1"/>
      <protection/>
    </xf>
    <xf numFmtId="0" fontId="7" fillId="0" borderId="29" xfId="42" applyNumberFormat="1" applyFont="1" applyBorder="1" applyAlignment="1" applyProtection="1">
      <alignment horizontal="left" vertical="center" wrapText="1"/>
      <protection/>
    </xf>
    <xf numFmtId="0" fontId="7" fillId="0" borderId="16" xfId="42" applyNumberFormat="1" applyFont="1" applyBorder="1" applyAlignment="1" applyProtection="1">
      <alignment horizontal="left" vertical="center" wrapText="1"/>
      <protection/>
    </xf>
    <xf numFmtId="0" fontId="7" fillId="0" borderId="47" xfId="42" applyNumberFormat="1" applyFont="1" applyBorder="1" applyAlignment="1" applyProtection="1">
      <alignment horizontal="left" vertical="center" wrapText="1"/>
      <protection/>
    </xf>
    <xf numFmtId="0" fontId="21" fillId="0" borderId="30" xfId="42" applyNumberFormat="1" applyFont="1" applyBorder="1" applyAlignment="1" applyProtection="1">
      <alignment horizontal="left" vertical="center" wrapText="1"/>
      <protection/>
    </xf>
    <xf numFmtId="0" fontId="21" fillId="0" borderId="31" xfId="0" applyNumberFormat="1" applyFont="1" applyBorder="1" applyAlignment="1">
      <alignment horizontal="left" vertical="center" wrapText="1"/>
    </xf>
    <xf numFmtId="0" fontId="9" fillId="0" borderId="54" xfId="0" applyNumberFormat="1" applyFont="1" applyBorder="1" applyAlignment="1">
      <alignment horizontal="center" vertical="center" wrapText="1"/>
    </xf>
    <xf numFmtId="0" fontId="9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15" fillId="0" borderId="0" xfId="42" applyNumberFormat="1" applyFont="1" applyBorder="1" applyAlignment="1" applyProtection="1">
      <alignment horizontal="center" vertical="center" wrapText="1"/>
      <protection/>
    </xf>
    <xf numFmtId="0" fontId="16" fillId="0" borderId="0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21" fillId="0" borderId="31" xfId="42" applyNumberFormat="1" applyFont="1" applyBorder="1" applyAlignment="1" applyProtection="1">
      <alignment horizontal="left" vertical="center" wrapText="1"/>
      <protection/>
    </xf>
    <xf numFmtId="0" fontId="21" fillId="0" borderId="53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4" fillId="0" borderId="0" xfId="42" applyNumberFormat="1" applyFont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14" fillId="0" borderId="0" xfId="42" applyNumberFormat="1" applyFont="1" applyBorder="1" applyAlignment="1" applyProtection="1">
      <alignment horizontal="center"/>
      <protection/>
    </xf>
    <xf numFmtId="0" fontId="39" fillId="0" borderId="51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0" fontId="39" fillId="0" borderId="24" xfId="0" applyNumberFormat="1" applyFont="1" applyBorder="1" applyAlignment="1">
      <alignment horizontal="center" vertical="center" wrapText="1"/>
    </xf>
    <xf numFmtId="0" fontId="39" fillId="0" borderId="13" xfId="0" applyNumberFormat="1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39" fillId="0" borderId="22" xfId="0" applyNumberFormat="1" applyFont="1" applyBorder="1" applyAlignment="1">
      <alignment horizontal="center" vertical="center" wrapText="1"/>
    </xf>
    <xf numFmtId="0" fontId="39" fillId="0" borderId="11" xfId="0" applyNumberFormat="1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left" vertical="center" wrapText="1"/>
    </xf>
    <xf numFmtId="0" fontId="39" fillId="0" borderId="50" xfId="0" applyNumberFormat="1" applyFont="1" applyBorder="1" applyAlignment="1">
      <alignment horizontal="center" vertical="center" wrapText="1"/>
    </xf>
    <xf numFmtId="0" fontId="39" fillId="0" borderId="49" xfId="0" applyNumberFormat="1" applyFont="1" applyBorder="1" applyAlignment="1">
      <alignment horizontal="center" vertical="center" wrapText="1"/>
    </xf>
    <xf numFmtId="0" fontId="42" fillId="0" borderId="50" xfId="0" applyNumberFormat="1" applyFont="1" applyBorder="1" applyAlignment="1">
      <alignment/>
    </xf>
    <xf numFmtId="14" fontId="39" fillId="0" borderId="50" xfId="0" applyNumberFormat="1" applyFont="1" applyBorder="1" applyAlignment="1">
      <alignment horizontal="center" vertical="center" wrapText="1"/>
    </xf>
    <xf numFmtId="49" fontId="39" fillId="0" borderId="50" xfId="0" applyNumberFormat="1" applyFont="1" applyBorder="1" applyAlignment="1">
      <alignment horizontal="center" vertical="center" wrapText="1"/>
    </xf>
    <xf numFmtId="0" fontId="42" fillId="0" borderId="50" xfId="0" applyFont="1" applyBorder="1" applyAlignment="1">
      <alignment/>
    </xf>
    <xf numFmtId="0" fontId="39" fillId="0" borderId="49" xfId="0" applyNumberFormat="1" applyFont="1" applyBorder="1" applyAlignment="1">
      <alignment vertical="center" wrapText="1"/>
    </xf>
    <xf numFmtId="0" fontId="42" fillId="0" borderId="50" xfId="0" applyNumberFormat="1" applyFont="1" applyBorder="1" applyAlignment="1">
      <alignment/>
    </xf>
    <xf numFmtId="0" fontId="39" fillId="0" borderId="50" xfId="0" applyNumberFormat="1" applyFont="1" applyBorder="1" applyAlignment="1">
      <alignment horizontal="left" vertical="center" wrapText="1"/>
    </xf>
    <xf numFmtId="0" fontId="39" fillId="0" borderId="13" xfId="0" applyNumberFormat="1" applyFont="1" applyBorder="1" applyAlignment="1">
      <alignment vertical="center" wrapText="1"/>
    </xf>
    <xf numFmtId="0" fontId="39" fillId="0" borderId="11" xfId="0" applyNumberFormat="1" applyFont="1" applyBorder="1" applyAlignment="1">
      <alignment vertical="center" wrapText="1"/>
    </xf>
    <xf numFmtId="0" fontId="39" fillId="0" borderId="51" xfId="0" applyFont="1" applyBorder="1" applyAlignment="1">
      <alignment horizontal="left" vertical="center" wrapText="1"/>
    </xf>
    <xf numFmtId="0" fontId="39" fillId="0" borderId="50" xfId="0" applyFont="1" applyBorder="1" applyAlignment="1">
      <alignment horizontal="center" vertical="center"/>
    </xf>
    <xf numFmtId="0" fontId="39" fillId="0" borderId="52" xfId="0" applyFont="1" applyBorder="1" applyAlignment="1">
      <alignment horizontal="left" vertical="center" wrapText="1"/>
    </xf>
    <xf numFmtId="49" fontId="39" fillId="0" borderId="51" xfId="0" applyNumberFormat="1" applyFont="1" applyBorder="1" applyAlignment="1">
      <alignment horizontal="center" vertical="center" wrapText="1"/>
    </xf>
    <xf numFmtId="49" fontId="39" fillId="0" borderId="52" xfId="0" applyNumberFormat="1" applyFont="1" applyBorder="1" applyAlignment="1">
      <alignment horizontal="center" vertical="center" wrapText="1"/>
    </xf>
    <xf numFmtId="0" fontId="43" fillId="0" borderId="50" xfId="0" applyNumberFormat="1" applyFont="1" applyBorder="1" applyAlignment="1">
      <alignment horizontal="center" vertical="center" wrapText="1"/>
    </xf>
    <xf numFmtId="0" fontId="42" fillId="0" borderId="5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447675</xdr:colOff>
      <xdr:row>1</xdr:row>
      <xdr:rowOff>476250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876300</xdr:colOff>
      <xdr:row>2</xdr:row>
      <xdr:rowOff>409575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территориальных органов и образовательных учреждений ФСИН России по борьбе самбо</v>
          </cell>
        </row>
        <row r="3">
          <cell r="A3" t="str">
            <v>3 - 5 декабря 2012 г.Владимир</v>
          </cell>
        </row>
        <row r="6">
          <cell r="A6" t="str">
            <v>Гл. судья, судья МК</v>
          </cell>
        </row>
        <row r="7">
          <cell r="G7" t="str">
            <v>Стахеев И.Р.</v>
          </cell>
        </row>
        <row r="8">
          <cell r="A8" t="str">
            <v>Гл. секретарь, судья МК</v>
          </cell>
          <cell r="G8" t="str">
            <v>Гороховец</v>
          </cell>
        </row>
        <row r="9">
          <cell r="G9" t="str">
            <v>Доронкин Н.И.</v>
          </cell>
        </row>
        <row r="10">
          <cell r="G10" t="str">
            <v>Владимир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view="pageBreakPreview" zoomScale="60" zoomScalePageLayoutView="0" workbookViewId="0" topLeftCell="A22">
      <selection activeCell="E30" sqref="E30:E31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125" t="s">
        <v>13</v>
      </c>
      <c r="B1" s="125"/>
      <c r="C1" s="125"/>
      <c r="D1" s="125"/>
      <c r="E1" s="125"/>
      <c r="F1" s="125"/>
      <c r="G1" s="125"/>
      <c r="H1" s="125"/>
    </row>
    <row r="2" spans="2:8" ht="67.5" customHeight="1" thickBot="1">
      <c r="B2" s="130" t="s">
        <v>15</v>
      </c>
      <c r="C2" s="131"/>
      <c r="D2" s="118" t="str">
        <f>HYPERLINK('[1]реквизиты'!$A$2)</f>
        <v>Всероссийские соревнования среди территориальных органов и образовательных учреждений ФСИН России по борьбе самбо</v>
      </c>
      <c r="E2" s="119"/>
      <c r="F2" s="119"/>
      <c r="G2" s="119"/>
      <c r="H2" s="120"/>
    </row>
    <row r="3" spans="2:7" ht="15" customHeight="1" thickBot="1">
      <c r="B3" s="124" t="str">
        <f>HYPERLINK('[1]реквизиты'!$A$3)</f>
        <v>3 - 5 декабря 2012 г.Владимир</v>
      </c>
      <c r="C3" s="124"/>
      <c r="D3" s="124"/>
      <c r="F3" s="132" t="str">
        <f>HYPERLINK('пр.взв.'!G3)</f>
        <v>в.к.   Кг 68</v>
      </c>
      <c r="G3" s="133"/>
    </row>
    <row r="4" spans="1:8" ht="12.75" customHeight="1">
      <c r="A4" s="160" t="s">
        <v>17</v>
      </c>
      <c r="B4" s="162" t="s">
        <v>1</v>
      </c>
      <c r="C4" s="164" t="s">
        <v>2</v>
      </c>
      <c r="D4" s="166" t="s">
        <v>3</v>
      </c>
      <c r="E4" s="154" t="s">
        <v>4</v>
      </c>
      <c r="F4" s="155"/>
      <c r="G4" s="147" t="s">
        <v>6</v>
      </c>
      <c r="H4" s="126" t="s">
        <v>5</v>
      </c>
    </row>
    <row r="5" spans="1:8" ht="9.75" customHeight="1" thickBot="1">
      <c r="A5" s="161"/>
      <c r="B5" s="163"/>
      <c r="C5" s="165"/>
      <c r="D5" s="167"/>
      <c r="E5" s="156"/>
      <c r="F5" s="157"/>
      <c r="G5" s="148"/>
      <c r="H5" s="127"/>
    </row>
    <row r="6" spans="1:8" ht="11.25" customHeight="1">
      <c r="A6" s="158">
        <v>1</v>
      </c>
      <c r="B6" s="159">
        <v>39</v>
      </c>
      <c r="C6" s="128" t="str">
        <f>VLOOKUP(B6,'пр.взв.'!B4:H133,2,FALSE)</f>
        <v>Жуков Антон Вячеславович</v>
      </c>
      <c r="D6" s="168" t="str">
        <f>VLOOKUP(B6,'пр.взв.'!B6:H133,3,FALSE)</f>
        <v>1986,мс</v>
      </c>
      <c r="E6" s="149"/>
      <c r="F6" s="153" t="str">
        <f>VLOOKUP(B6,'пр.взв.'!B6:H161,5,FALSE)</f>
        <v>Свердловск, ГУФСИН</v>
      </c>
      <c r="G6" s="151"/>
      <c r="H6" s="128"/>
    </row>
    <row r="7" spans="1:8" ht="11.25" customHeight="1">
      <c r="A7" s="146"/>
      <c r="B7" s="144"/>
      <c r="C7" s="129"/>
      <c r="D7" s="169"/>
      <c r="E7" s="150"/>
      <c r="F7" s="141"/>
      <c r="G7" s="152"/>
      <c r="H7" s="129"/>
    </row>
    <row r="8" spans="1:8" ht="11.25" customHeight="1">
      <c r="A8" s="146">
        <v>2</v>
      </c>
      <c r="B8" s="144">
        <v>2</v>
      </c>
      <c r="C8" s="123" t="str">
        <f>VLOOKUP(B8,'пр.взв.'!B6:H135,2,FALSE)</f>
        <v>Мельников Антон Сергевич</v>
      </c>
      <c r="D8" s="145" t="str">
        <f>VLOOKUP(B8,'пр.взв.'!B1:H135,3,FALSE)</f>
        <v>1991,мс</v>
      </c>
      <c r="E8" s="134"/>
      <c r="F8" s="117" t="str">
        <f>VLOOKUP(B8,'пр.взв.'!B1:H163,5,FALSE)</f>
        <v>Владимирский юридический институт</v>
      </c>
      <c r="G8" s="136"/>
      <c r="H8" s="123"/>
    </row>
    <row r="9" spans="1:8" ht="11.25" customHeight="1">
      <c r="A9" s="146"/>
      <c r="B9" s="144"/>
      <c r="C9" s="123"/>
      <c r="D9" s="145"/>
      <c r="E9" s="135"/>
      <c r="F9" s="117"/>
      <c r="G9" s="136"/>
      <c r="H9" s="123"/>
    </row>
    <row r="10" spans="1:8" ht="11.25" customHeight="1">
      <c r="A10" s="146">
        <v>3</v>
      </c>
      <c r="B10" s="144">
        <v>33</v>
      </c>
      <c r="C10" s="123" t="str">
        <f>VLOOKUP(B10,'пр.взв.'!B1:H137,2,FALSE)</f>
        <v>Шамилов Якуб Джанбекович</v>
      </c>
      <c r="D10" s="145" t="str">
        <f>VLOOKUP(B10,'пр.взв.'!B1:H137,3,FALSE)</f>
        <v>1991,мс</v>
      </c>
      <c r="E10" s="134"/>
      <c r="F10" s="117" t="str">
        <f>VLOOKUP(B10,'пр.взв.'!B1:H165,5,FALSE)</f>
        <v>Самарский юридический институт</v>
      </c>
      <c r="G10" s="136"/>
      <c r="H10" s="123"/>
    </row>
    <row r="11" spans="1:8" ht="11.25" customHeight="1">
      <c r="A11" s="146"/>
      <c r="B11" s="144"/>
      <c r="C11" s="123"/>
      <c r="D11" s="145"/>
      <c r="E11" s="135"/>
      <c r="F11" s="117"/>
      <c r="G11" s="136"/>
      <c r="H11" s="123"/>
    </row>
    <row r="12" spans="1:8" ht="11.25" customHeight="1">
      <c r="A12" s="146">
        <v>3</v>
      </c>
      <c r="B12" s="144">
        <v>29</v>
      </c>
      <c r="C12" s="123" t="str">
        <f>VLOOKUP(B12,'пр.взв.'!B1:H139,2,FALSE)</f>
        <v>Аюбов Алихан Идрисович</v>
      </c>
      <c r="D12" s="145">
        <f>VLOOKUP(B12,'пр.взв.'!B1:H139,3,FALSE)</f>
        <v>1989</v>
      </c>
      <c r="E12" s="134"/>
      <c r="F12" s="117" t="str">
        <f>VLOOKUP(B12,'пр.взв.'!B1:H167,5,FALSE)</f>
        <v>Самара, ГУФСИН</v>
      </c>
      <c r="G12" s="136"/>
      <c r="H12" s="123"/>
    </row>
    <row r="13" spans="1:8" ht="11.25" customHeight="1">
      <c r="A13" s="146"/>
      <c r="B13" s="144"/>
      <c r="C13" s="123"/>
      <c r="D13" s="145"/>
      <c r="E13" s="135"/>
      <c r="F13" s="117"/>
      <c r="G13" s="136"/>
      <c r="H13" s="123"/>
    </row>
    <row r="14" spans="1:8" ht="11.25" customHeight="1">
      <c r="A14" s="146">
        <v>5</v>
      </c>
      <c r="B14" s="144">
        <v>12</v>
      </c>
      <c r="C14" s="123" t="str">
        <f>VLOOKUP(B14,'пр.взв.'!B1:H141,2,FALSE)</f>
        <v>Кадяев Дмитрий Николаевич</v>
      </c>
      <c r="D14" s="145" t="str">
        <f>VLOOKUP(B14,'пр.взв.'!B1:H141,3,FALSE)</f>
        <v>1988, МС</v>
      </c>
      <c r="E14" s="134"/>
      <c r="F14" s="117" t="str">
        <f>VLOOKUP(B14,'пр.взв.'!B1:H169,5,FALSE)</f>
        <v>Респ. Мордовия УФСИН</v>
      </c>
      <c r="G14" s="136"/>
      <c r="H14" s="123"/>
    </row>
    <row r="15" spans="1:8" ht="11.25" customHeight="1">
      <c r="A15" s="146"/>
      <c r="B15" s="144"/>
      <c r="C15" s="123"/>
      <c r="D15" s="145"/>
      <c r="E15" s="135"/>
      <c r="F15" s="117"/>
      <c r="G15" s="136"/>
      <c r="H15" s="123"/>
    </row>
    <row r="16" spans="1:8" ht="11.25" customHeight="1">
      <c r="A16" s="146">
        <v>5</v>
      </c>
      <c r="B16" s="144">
        <v>36</v>
      </c>
      <c r="C16" s="123" t="str">
        <f>VLOOKUP(B16,'пр.взв.'!B1:H143,2,FALSE)</f>
        <v>Костоев Артур Исрапилович</v>
      </c>
      <c r="D16" s="145" t="str">
        <f>VLOOKUP(B16,'пр.взв.'!B1:H143,3,FALSE)</f>
        <v>1991,мс</v>
      </c>
      <c r="E16" s="134"/>
      <c r="F16" s="117" t="str">
        <f>VLOOKUP(B16,'пр.взв.'!B1:H171,5,FALSE)</f>
        <v>Самарский юридический институт</v>
      </c>
      <c r="G16" s="136"/>
      <c r="H16" s="123"/>
    </row>
    <row r="17" spans="1:8" ht="11.25" customHeight="1">
      <c r="A17" s="146"/>
      <c r="B17" s="144"/>
      <c r="C17" s="123"/>
      <c r="D17" s="145"/>
      <c r="E17" s="135"/>
      <c r="F17" s="117"/>
      <c r="G17" s="136"/>
      <c r="H17" s="123"/>
    </row>
    <row r="18" spans="1:8" ht="11.25" customHeight="1">
      <c r="A18" s="143" t="s">
        <v>18</v>
      </c>
      <c r="B18" s="144">
        <v>38</v>
      </c>
      <c r="C18" s="123" t="str">
        <f>VLOOKUP(B18,'пр.взв.'!B1:H145,2,FALSE)</f>
        <v>Закарян Артур Оганесович</v>
      </c>
      <c r="D18" s="145" t="str">
        <f>VLOOKUP(B18,'пр.взв.'!B1:H145,3,FALSE)</f>
        <v>1991,мс</v>
      </c>
      <c r="E18" s="134"/>
      <c r="F18" s="117" t="str">
        <f>VLOOKUP(B18,'пр.взв.'!B1:H173,5,FALSE)</f>
        <v>Рязань, ФСИН</v>
      </c>
      <c r="G18" s="136"/>
      <c r="H18" s="123"/>
    </row>
    <row r="19" spans="1:8" ht="11.25" customHeight="1">
      <c r="A19" s="143"/>
      <c r="B19" s="144"/>
      <c r="C19" s="123"/>
      <c r="D19" s="145"/>
      <c r="E19" s="135"/>
      <c r="F19" s="117"/>
      <c r="G19" s="136"/>
      <c r="H19" s="123"/>
    </row>
    <row r="20" spans="1:8" ht="11.25" customHeight="1">
      <c r="A20" s="143" t="s">
        <v>18</v>
      </c>
      <c r="B20" s="144">
        <v>35</v>
      </c>
      <c r="C20" s="123" t="str">
        <f>VLOOKUP(B20,'пр.взв.'!B1:H147,2,FALSE)</f>
        <v>Кульмяев Николай Васильевич</v>
      </c>
      <c r="D20" s="145" t="str">
        <f>VLOOKUP(B20,'пр.взв.'!B2:H147,3,FALSE)</f>
        <v>1986, МС</v>
      </c>
      <c r="E20" s="134"/>
      <c r="F20" s="117" t="str">
        <f>VLOOKUP(B20,'пр.взв.'!B2:H175,5,FALSE)</f>
        <v>Респ. Мордовия УФСИН</v>
      </c>
      <c r="G20" s="136"/>
      <c r="H20" s="123"/>
    </row>
    <row r="21" spans="1:8" ht="11.25" customHeight="1">
      <c r="A21" s="143"/>
      <c r="B21" s="144"/>
      <c r="C21" s="123"/>
      <c r="D21" s="145"/>
      <c r="E21" s="135"/>
      <c r="F21" s="117"/>
      <c r="G21" s="136"/>
      <c r="H21" s="123"/>
    </row>
    <row r="22" spans="1:8" ht="11.25" customHeight="1">
      <c r="A22" s="143" t="s">
        <v>116</v>
      </c>
      <c r="B22" s="144">
        <v>42</v>
      </c>
      <c r="C22" s="123" t="str">
        <f>VLOOKUP(B22,'пр.взв.'!B2:H149,2,FALSE)</f>
        <v>Шакиров Ренат Абдухалинович</v>
      </c>
      <c r="D22" s="145" t="str">
        <f>VLOOKUP(B22,'пр.взв.'!B2:H149,3,FALSE)</f>
        <v>1992,кмс</v>
      </c>
      <c r="E22" s="134"/>
      <c r="F22" s="117" t="str">
        <f>VLOOKUP(B22,'пр.взв.'!B2:H177,5,FALSE)</f>
        <v>Владимир,ФСИН</v>
      </c>
      <c r="G22" s="136"/>
      <c r="H22" s="123"/>
    </row>
    <row r="23" spans="1:8" ht="11.25" customHeight="1">
      <c r="A23" s="143"/>
      <c r="B23" s="144"/>
      <c r="C23" s="123"/>
      <c r="D23" s="145"/>
      <c r="E23" s="135"/>
      <c r="F23" s="117"/>
      <c r="G23" s="136"/>
      <c r="H23" s="123"/>
    </row>
    <row r="24" spans="1:8" ht="11.25" customHeight="1">
      <c r="A24" s="143" t="s">
        <v>116</v>
      </c>
      <c r="B24" s="144">
        <v>45</v>
      </c>
      <c r="C24" s="123" t="str">
        <f>VLOOKUP(B24,'пр.взв.'!B2:H151,2,FALSE)</f>
        <v>Покровский Дмитрий Вадимиович</v>
      </c>
      <c r="D24" s="145" t="str">
        <f>VLOOKUP(B24,'пр.взв.'!B2:H151,3,FALSE)</f>
        <v>1989,кмс</v>
      </c>
      <c r="E24" s="134"/>
      <c r="F24" s="117" t="str">
        <f>VLOOKUP(B24,'пр.взв.'!B2:H179,5,FALSE)</f>
        <v>Владимир,УФСИН</v>
      </c>
      <c r="G24" s="136"/>
      <c r="H24" s="123"/>
    </row>
    <row r="25" spans="1:8" ht="11.25" customHeight="1">
      <c r="A25" s="143"/>
      <c r="B25" s="144"/>
      <c r="C25" s="123"/>
      <c r="D25" s="145"/>
      <c r="E25" s="135"/>
      <c r="F25" s="117"/>
      <c r="G25" s="136"/>
      <c r="H25" s="123"/>
    </row>
    <row r="26" spans="1:8" ht="11.25" customHeight="1">
      <c r="A26" s="143" t="s">
        <v>116</v>
      </c>
      <c r="B26" s="144">
        <v>7</v>
      </c>
      <c r="C26" s="123" t="str">
        <f>VLOOKUP(B26,'пр.взв.'!B2:H153,2,FALSE)</f>
        <v>Новиков Василий Владимирович</v>
      </c>
      <c r="D26" s="145" t="str">
        <f>VLOOKUP(B26,'пр.взв.'!B2:H153,3,FALSE)</f>
        <v>мс</v>
      </c>
      <c r="E26" s="134"/>
      <c r="F26" s="117" t="str">
        <f>VLOOKUP(B26,'пр.взв.'!B2:H181,5,FALSE)</f>
        <v>Иваново, УФСИН</v>
      </c>
      <c r="G26" s="136"/>
      <c r="H26" s="123"/>
    </row>
    <row r="27" spans="1:8" ht="11.25" customHeight="1">
      <c r="A27" s="143"/>
      <c r="B27" s="144"/>
      <c r="C27" s="123"/>
      <c r="D27" s="145"/>
      <c r="E27" s="135"/>
      <c r="F27" s="117"/>
      <c r="G27" s="136"/>
      <c r="H27" s="123"/>
    </row>
    <row r="28" spans="1:8" ht="11.25" customHeight="1">
      <c r="A28" s="143" t="s">
        <v>116</v>
      </c>
      <c r="B28" s="144">
        <v>40</v>
      </c>
      <c r="C28" s="123" t="str">
        <f>VLOOKUP(B28,'пр.взв.'!B2:H155,2,FALSE)</f>
        <v>Холтобин Руслан Андреевич</v>
      </c>
      <c r="D28" s="145" t="str">
        <f>VLOOKUP(B28,'пр.взв.'!B2:H155,3,FALSE)</f>
        <v>1992,кмс</v>
      </c>
      <c r="E28" s="134"/>
      <c r="F28" s="117" t="str">
        <f>VLOOKUP(B28,'пр.взв.'!B2:H183,5,FALSE)</f>
        <v>Рязань, АПУ ФСИН</v>
      </c>
      <c r="G28" s="136"/>
      <c r="H28" s="123"/>
    </row>
    <row r="29" spans="1:8" ht="11.25" customHeight="1">
      <c r="A29" s="143"/>
      <c r="B29" s="144"/>
      <c r="C29" s="123"/>
      <c r="D29" s="145"/>
      <c r="E29" s="135"/>
      <c r="F29" s="117"/>
      <c r="G29" s="136"/>
      <c r="H29" s="123"/>
    </row>
    <row r="30" spans="1:8" ht="11.25" customHeight="1">
      <c r="A30" s="143" t="s">
        <v>117</v>
      </c>
      <c r="B30" s="144">
        <v>18</v>
      </c>
      <c r="C30" s="123" t="str">
        <f>VLOOKUP(B30,'пр.взв.'!B2:H157,2,FALSE)</f>
        <v>Ефимов Николай Николаевич</v>
      </c>
      <c r="D30" s="145">
        <f>VLOOKUP(B30,'пр.взв.'!B3:H157,3,FALSE)</f>
        <v>1981.1</v>
      </c>
      <c r="E30" s="134"/>
      <c r="F30" s="117" t="str">
        <f>VLOOKUP(B30,'пр.взв.'!B3:H185,5,FALSE)</f>
        <v>Рес. Якутия, УФСИН</v>
      </c>
      <c r="G30" s="136"/>
      <c r="H30" s="123"/>
    </row>
    <row r="31" spans="1:8" ht="11.25" customHeight="1">
      <c r="A31" s="143"/>
      <c r="B31" s="144"/>
      <c r="C31" s="123"/>
      <c r="D31" s="145"/>
      <c r="E31" s="135"/>
      <c r="F31" s="117"/>
      <c r="G31" s="136"/>
      <c r="H31" s="123"/>
    </row>
    <row r="32" spans="1:8" ht="11.25" customHeight="1">
      <c r="A32" s="143" t="s">
        <v>117</v>
      </c>
      <c r="B32" s="144">
        <v>28</v>
      </c>
      <c r="C32" s="123" t="str">
        <f>VLOOKUP(B32,'пр.взв.'!B3:H159,2,FALSE)</f>
        <v>Антонян Алексан Эдикович</v>
      </c>
      <c r="D32" s="145">
        <f>VLOOKUP(B32,'пр.взв.'!B3:H159,3,FALSE)</f>
        <v>1992</v>
      </c>
      <c r="E32" s="134"/>
      <c r="F32" s="117" t="str">
        <f>VLOOKUP(B32,'пр.взв.'!B3:H187,5,FALSE)</f>
        <v>Самара, ГУФСИН</v>
      </c>
      <c r="G32" s="136"/>
      <c r="H32" s="123"/>
    </row>
    <row r="33" spans="1:8" ht="11.25" customHeight="1">
      <c r="A33" s="143"/>
      <c r="B33" s="144"/>
      <c r="C33" s="123"/>
      <c r="D33" s="145"/>
      <c r="E33" s="135"/>
      <c r="F33" s="117"/>
      <c r="G33" s="136"/>
      <c r="H33" s="123"/>
    </row>
    <row r="34" spans="1:8" ht="11.25" customHeight="1">
      <c r="A34" s="143" t="s">
        <v>117</v>
      </c>
      <c r="B34" s="144">
        <v>31</v>
      </c>
      <c r="C34" s="123" t="str">
        <f>VLOOKUP(B34,'пр.взв.'!B3:H161,2,FALSE)</f>
        <v>Барболин Дмитрий Алексеевич</v>
      </c>
      <c r="D34" s="145" t="str">
        <f>VLOOKUP(B34,'пр.взв.'!B3:H161,3,FALSE)</f>
        <v>1992,кмс</v>
      </c>
      <c r="E34" s="134"/>
      <c r="F34" s="117" t="s">
        <v>128</v>
      </c>
      <c r="G34" s="136"/>
      <c r="H34" s="123"/>
    </row>
    <row r="35" spans="1:8" ht="11.25" customHeight="1">
      <c r="A35" s="143"/>
      <c r="B35" s="144"/>
      <c r="C35" s="123"/>
      <c r="D35" s="145"/>
      <c r="E35" s="135"/>
      <c r="F35" s="117"/>
      <c r="G35" s="136"/>
      <c r="H35" s="123"/>
    </row>
    <row r="36" spans="1:8" ht="11.25" customHeight="1">
      <c r="A36" s="143" t="s">
        <v>117</v>
      </c>
      <c r="B36" s="144">
        <v>21</v>
      </c>
      <c r="C36" s="123" t="str">
        <f>VLOOKUP(B36,'пр.взв.'!B3:H163,2,FALSE)</f>
        <v>Галыгин Тимур Энверович</v>
      </c>
      <c r="D36" s="145" t="str">
        <f>VLOOKUP(B36,'пр.взв.'!B3:H163,3,FALSE)</f>
        <v>1991,кмс</v>
      </c>
      <c r="E36" s="134"/>
      <c r="F36" s="117" t="s">
        <v>127</v>
      </c>
      <c r="G36" s="136"/>
      <c r="H36" s="123"/>
    </row>
    <row r="37" spans="1:8" ht="11.25" customHeight="1">
      <c r="A37" s="143"/>
      <c r="B37" s="144"/>
      <c r="C37" s="123"/>
      <c r="D37" s="145"/>
      <c r="E37" s="135"/>
      <c r="F37" s="117"/>
      <c r="G37" s="136"/>
      <c r="H37" s="123"/>
    </row>
    <row r="38" spans="1:8" ht="11.25" customHeight="1">
      <c r="A38" s="143" t="s">
        <v>118</v>
      </c>
      <c r="B38" s="137">
        <v>34</v>
      </c>
      <c r="C38" s="121" t="str">
        <f>VLOOKUP(B38,'пр.взв.'!B4:H169,2,FALSE)</f>
        <v>Тюльберов Артем Аркадьевич</v>
      </c>
      <c r="D38" s="139">
        <f>VLOOKUP(B38,'пр.взв.'!B4:H169,3,FALSE)</f>
        <v>1987.1</v>
      </c>
      <c r="E38" s="134"/>
      <c r="F38" s="141" t="str">
        <f>VLOOKUP(B38,'пр.взв.'!B4:H197,5,FALSE)</f>
        <v>Рес. Хакасия, УФСИН</v>
      </c>
      <c r="G38" s="121"/>
      <c r="H38" s="121"/>
    </row>
    <row r="39" spans="1:8" ht="11.25" customHeight="1">
      <c r="A39" s="143"/>
      <c r="B39" s="138"/>
      <c r="C39" s="122"/>
      <c r="D39" s="140"/>
      <c r="E39" s="135"/>
      <c r="F39" s="142"/>
      <c r="G39" s="122"/>
      <c r="H39" s="122"/>
    </row>
    <row r="40" spans="1:8" ht="11.25" customHeight="1">
      <c r="A40" s="170" t="s">
        <v>118</v>
      </c>
      <c r="B40" s="137">
        <v>23</v>
      </c>
      <c r="C40" s="121" t="str">
        <f>VLOOKUP(B40,'пр.взв.'!B4:H171,2,FALSE)</f>
        <v>Тасенов Азамат Темирбулатович</v>
      </c>
      <c r="D40" s="139" t="str">
        <f>VLOOKUP(B40,'пр.взв.'!B4:H171,3,FALSE)</f>
        <v>1984,1</v>
      </c>
      <c r="E40" s="134"/>
      <c r="F40" s="141" t="str">
        <f>VLOOKUP(B40,'пр.взв.'!B4:H199,5,FALSE)</f>
        <v>Волгоград, УФСИН</v>
      </c>
      <c r="G40" s="121"/>
      <c r="H40" s="121"/>
    </row>
    <row r="41" spans="1:8" ht="11.25" customHeight="1">
      <c r="A41" s="171"/>
      <c r="B41" s="138"/>
      <c r="C41" s="122"/>
      <c r="D41" s="140"/>
      <c r="E41" s="135"/>
      <c r="F41" s="142"/>
      <c r="G41" s="122"/>
      <c r="H41" s="122"/>
    </row>
    <row r="42" spans="1:8" ht="11.25" customHeight="1">
      <c r="A42" s="170" t="s">
        <v>118</v>
      </c>
      <c r="B42" s="137">
        <v>44</v>
      </c>
      <c r="C42" s="121" t="str">
        <f>VLOOKUP(B42,'пр.взв.'!B4:H173,2,FALSE)</f>
        <v>Коротеев Андрей Валерьевич</v>
      </c>
      <c r="D42" s="139" t="str">
        <f>VLOOKUP(B42,'пр.взв.'!B6:H173,3,FALSE)</f>
        <v>1975,кмс</v>
      </c>
      <c r="E42" s="134"/>
      <c r="F42" s="141" t="str">
        <f>VLOOKUP(B42,'пр.взв.'!B4:H201,5,FALSE)</f>
        <v>Рес. Татарстан, УФСИН</v>
      </c>
      <c r="G42" s="121"/>
      <c r="H42" s="121"/>
    </row>
    <row r="43" spans="1:8" ht="11.25" customHeight="1">
      <c r="A43" s="171"/>
      <c r="B43" s="138"/>
      <c r="C43" s="122"/>
      <c r="D43" s="140"/>
      <c r="E43" s="135"/>
      <c r="F43" s="142"/>
      <c r="G43" s="122"/>
      <c r="H43" s="122"/>
    </row>
    <row r="44" spans="1:8" ht="11.25" customHeight="1">
      <c r="A44" s="170" t="s">
        <v>118</v>
      </c>
      <c r="B44" s="137">
        <v>32</v>
      </c>
      <c r="C44" s="121" t="str">
        <f>VLOOKUP(B44,'пр.взв.'!B4:H175,2,FALSE)</f>
        <v>Блажко Виталий Андреевич</v>
      </c>
      <c r="D44" s="139" t="str">
        <f>VLOOKUP(B44,'пр.взв.'!B4:H175,3,FALSE)</f>
        <v>1989,1</v>
      </c>
      <c r="E44" s="134"/>
      <c r="F44" s="141" t="str">
        <f>VLOOKUP(B44,'пр.взв.'!B4:H203,5,FALSE)</f>
        <v>Архангельск, УФСИН</v>
      </c>
      <c r="G44" s="121"/>
      <c r="H44" s="121"/>
    </row>
    <row r="45" spans="1:8" ht="11.25" customHeight="1">
      <c r="A45" s="171"/>
      <c r="B45" s="138"/>
      <c r="C45" s="122"/>
      <c r="D45" s="140"/>
      <c r="E45" s="135"/>
      <c r="F45" s="142"/>
      <c r="G45" s="122"/>
      <c r="H45" s="122"/>
    </row>
    <row r="46" spans="1:8" ht="11.25" customHeight="1">
      <c r="A46" s="143" t="s">
        <v>119</v>
      </c>
      <c r="B46" s="137">
        <v>14</v>
      </c>
      <c r="C46" s="121" t="str">
        <f>VLOOKUP(B46,'пр.взв.'!B4:H177,2,FALSE)</f>
        <v>Смехов Дмитрий Александрович</v>
      </c>
      <c r="D46" s="139" t="str">
        <f>VLOOKUP(B46,'пр.взв.'!B5:H177,3,FALSE)</f>
        <v>1986, 1</v>
      </c>
      <c r="E46" s="134"/>
      <c r="F46" s="141" t="str">
        <f>VLOOKUP(B46,'пр.взв.'!B5:H205,5,FALSE)</f>
        <v>Респ. Удмуртия, УФСИН</v>
      </c>
      <c r="G46" s="121"/>
      <c r="H46" s="121"/>
    </row>
    <row r="47" spans="1:8" ht="11.25" customHeight="1">
      <c r="A47" s="143"/>
      <c r="B47" s="138"/>
      <c r="C47" s="122"/>
      <c r="D47" s="140"/>
      <c r="E47" s="135"/>
      <c r="F47" s="142"/>
      <c r="G47" s="122"/>
      <c r="H47" s="122"/>
    </row>
    <row r="48" spans="1:8" ht="11.25" customHeight="1">
      <c r="A48" s="143" t="s">
        <v>119</v>
      </c>
      <c r="B48" s="137">
        <v>9</v>
      </c>
      <c r="C48" s="121" t="str">
        <f>VLOOKUP(B48,'пр.взв.'!B5:H179,2,FALSE)</f>
        <v>Пухов Алексей Валерьевич</v>
      </c>
      <c r="D48" s="139" t="str">
        <f>VLOOKUP(B48,'пр.взв.'!B5:H179,3,FALSE)</f>
        <v>1984,мс</v>
      </c>
      <c r="E48" s="134"/>
      <c r="F48" s="141" t="str">
        <f>VLOOKUP(B48,'пр.взв.'!B5:H207,5,FALSE)</f>
        <v>Пермский Край, ФСИН</v>
      </c>
      <c r="G48" s="121"/>
      <c r="H48" s="121"/>
    </row>
    <row r="49" spans="1:8" ht="11.25" customHeight="1">
      <c r="A49" s="143"/>
      <c r="B49" s="138"/>
      <c r="C49" s="122"/>
      <c r="D49" s="140"/>
      <c r="E49" s="135"/>
      <c r="F49" s="142"/>
      <c r="G49" s="122"/>
      <c r="H49" s="122"/>
    </row>
    <row r="50" spans="1:8" ht="11.25" customHeight="1">
      <c r="A50" s="143" t="s">
        <v>119</v>
      </c>
      <c r="B50" s="137">
        <v>43</v>
      </c>
      <c r="C50" s="121" t="str">
        <f>VLOOKUP(B50,'пр.взв.'!B5:H181,2,FALSE)</f>
        <v>Александров Борис Владимирович</v>
      </c>
      <c r="D50" s="139" t="str">
        <f>VLOOKUP(B50,'пр.взв.'!B5:H181,3,FALSE)</f>
        <v>1985,кмс</v>
      </c>
      <c r="E50" s="134"/>
      <c r="F50" s="141" t="str">
        <f>VLOOKUP(B50,'пр.взв.'!B5:H209,5,FALSE)</f>
        <v>Рязань, ФСИН</v>
      </c>
      <c r="G50" s="121"/>
      <c r="H50" s="121"/>
    </row>
    <row r="51" spans="1:8" ht="11.25" customHeight="1">
      <c r="A51" s="143"/>
      <c r="B51" s="138"/>
      <c r="C51" s="122"/>
      <c r="D51" s="140"/>
      <c r="E51" s="135"/>
      <c r="F51" s="142"/>
      <c r="G51" s="122"/>
      <c r="H51" s="122"/>
    </row>
    <row r="52" spans="1:8" ht="11.25" customHeight="1">
      <c r="A52" s="143" t="s">
        <v>119</v>
      </c>
      <c r="B52" s="137">
        <v>26</v>
      </c>
      <c r="C52" s="121" t="str">
        <f>VLOOKUP(B52,'пр.взв.'!B5:H183,2,FALSE)</f>
        <v>Пухов Игорь Валерьевич</v>
      </c>
      <c r="D52" s="139" t="str">
        <f>VLOOKUP(B52,'пр.взв.'!B5:H183,3,FALSE)</f>
        <v>1988,мс</v>
      </c>
      <c r="E52" s="134"/>
      <c r="F52" s="141" t="str">
        <f>VLOOKUP(B52,'пр.взв.'!B5:H211,5,FALSE)</f>
        <v>Пермский Край, ФСИН</v>
      </c>
      <c r="G52" s="121"/>
      <c r="H52" s="121"/>
    </row>
    <row r="53" spans="1:8" ht="11.25" customHeight="1">
      <c r="A53" s="143"/>
      <c r="B53" s="138"/>
      <c r="C53" s="122"/>
      <c r="D53" s="140"/>
      <c r="E53" s="135"/>
      <c r="F53" s="142"/>
      <c r="G53" s="122"/>
      <c r="H53" s="122"/>
    </row>
    <row r="54" spans="1:8" ht="11.25" customHeight="1">
      <c r="A54" s="143" t="s">
        <v>120</v>
      </c>
      <c r="B54" s="137">
        <v>24</v>
      </c>
      <c r="C54" s="121" t="str">
        <f>VLOOKUP(B54,'пр.взв.'!B5:H185,2,FALSE)</f>
        <v>Васильев Михаил Игоревич</v>
      </c>
      <c r="D54" s="139" t="str">
        <f>VLOOKUP(B54,'пр.взв.'!B5:H185,3,FALSE)</f>
        <v>1992,кмс</v>
      </c>
      <c r="E54" s="134"/>
      <c r="F54" s="141" t="s">
        <v>128</v>
      </c>
      <c r="G54" s="121"/>
      <c r="H54" s="121"/>
    </row>
    <row r="55" spans="1:8" ht="11.25" customHeight="1">
      <c r="A55" s="143"/>
      <c r="B55" s="138"/>
      <c r="C55" s="122"/>
      <c r="D55" s="140"/>
      <c r="E55" s="135"/>
      <c r="F55" s="142"/>
      <c r="G55" s="122"/>
      <c r="H55" s="122"/>
    </row>
    <row r="56" spans="1:8" ht="11.25" customHeight="1">
      <c r="A56" s="143" t="s">
        <v>120</v>
      </c>
      <c r="B56" s="137">
        <v>19</v>
      </c>
      <c r="C56" s="121" t="str">
        <f>VLOOKUP(B56,'пр.взв.'!B5:H187,2,FALSE)</f>
        <v>Атласов Юрий Валентинович</v>
      </c>
      <c r="D56" s="139">
        <f>VLOOKUP(B56,'пр.взв.'!B6:H187,3,FALSE)</f>
        <v>1984.1</v>
      </c>
      <c r="E56" s="134"/>
      <c r="F56" s="141" t="str">
        <f>VLOOKUP(B56,'пр.взв.'!B6:H215,5,FALSE)</f>
        <v>Рес. Якутия, УФСИН</v>
      </c>
      <c r="G56" s="121"/>
      <c r="H56" s="121"/>
    </row>
    <row r="57" spans="1:8" ht="11.25" customHeight="1">
      <c r="A57" s="143"/>
      <c r="B57" s="138"/>
      <c r="C57" s="122"/>
      <c r="D57" s="140"/>
      <c r="E57" s="135"/>
      <c r="F57" s="142"/>
      <c r="G57" s="122"/>
      <c r="H57" s="122"/>
    </row>
    <row r="58" spans="1:8" ht="11.25" customHeight="1">
      <c r="A58" s="143" t="s">
        <v>120</v>
      </c>
      <c r="B58" s="137">
        <v>17</v>
      </c>
      <c r="C58" s="121" t="str">
        <f>VLOOKUP(B58,'пр.взв.'!B6:H189,2,FALSE)</f>
        <v>Беляков Денис Владимирович</v>
      </c>
      <c r="D58" s="139">
        <f>VLOOKUP(B58,'пр.взв.'!B6:H189,3,FALSE)</f>
        <v>1992.1</v>
      </c>
      <c r="E58" s="134"/>
      <c r="F58" s="141" t="s">
        <v>129</v>
      </c>
      <c r="G58" s="121"/>
      <c r="H58" s="121"/>
    </row>
    <row r="59" spans="1:8" ht="11.25" customHeight="1">
      <c r="A59" s="143"/>
      <c r="B59" s="138"/>
      <c r="C59" s="122"/>
      <c r="D59" s="140"/>
      <c r="E59" s="135"/>
      <c r="F59" s="142"/>
      <c r="G59" s="122"/>
      <c r="H59" s="122"/>
    </row>
    <row r="60" spans="1:8" ht="11.25" customHeight="1">
      <c r="A60" s="143" t="s">
        <v>120</v>
      </c>
      <c r="B60" s="137">
        <v>37</v>
      </c>
      <c r="C60" s="121" t="str">
        <f>VLOOKUP(B60,'пр.взв.'!B6:H191,2,FALSE)</f>
        <v>Алексеев Никита Николаевич</v>
      </c>
      <c r="D60" s="139">
        <f>VLOOKUP(B60,'пр.взв.'!B6:H191,3,FALSE)</f>
        <v>1992.1</v>
      </c>
      <c r="E60" s="134"/>
      <c r="F60" s="141" t="s">
        <v>131</v>
      </c>
      <c r="G60" s="121"/>
      <c r="H60" s="121"/>
    </row>
    <row r="61" spans="1:8" ht="11.25" customHeight="1">
      <c r="A61" s="143"/>
      <c r="B61" s="138"/>
      <c r="C61" s="122"/>
      <c r="D61" s="140"/>
      <c r="E61" s="135"/>
      <c r="F61" s="142"/>
      <c r="G61" s="122"/>
      <c r="H61" s="122"/>
    </row>
    <row r="62" spans="1:8" ht="12.75" customHeight="1">
      <c r="A62" s="143" t="s">
        <v>121</v>
      </c>
      <c r="B62" s="137">
        <v>27</v>
      </c>
      <c r="C62" s="121" t="str">
        <f>VLOOKUP(B62,'пр.взв.'!B6:H193,2,FALSE)</f>
        <v>Панов Дмитрий Владимирович</v>
      </c>
      <c r="D62" s="139" t="str">
        <f>VLOOKUP(B62,'пр.взв.'!B6:H193,3,FALSE)</f>
        <v>1993,1</v>
      </c>
      <c r="E62" s="134"/>
      <c r="F62" s="141" t="str">
        <f>VLOOKUP(B62,'пр.взв.'!B6:H221,5,FALSE)</f>
        <v>Псковский Юридический Институт</v>
      </c>
      <c r="G62" s="121"/>
      <c r="H62" s="121"/>
    </row>
    <row r="63" spans="1:8" ht="12.75" customHeight="1">
      <c r="A63" s="143"/>
      <c r="B63" s="138"/>
      <c r="C63" s="122"/>
      <c r="D63" s="140"/>
      <c r="E63" s="135"/>
      <c r="F63" s="142"/>
      <c r="G63" s="122"/>
      <c r="H63" s="122"/>
    </row>
    <row r="64" spans="1:8" ht="12.75" customHeight="1">
      <c r="A64" s="143" t="s">
        <v>121</v>
      </c>
      <c r="B64" s="137">
        <v>16</v>
      </c>
      <c r="C64" s="121" t="str">
        <f>VLOOKUP(B64,'пр.взв.'!B6:H195,2,FALSE)</f>
        <v>Бредихин Евгений Витальевич</v>
      </c>
      <c r="D64" s="139">
        <f>VLOOKUP(B64,'пр.взв.'!B6:H195,3,FALSE)</f>
        <v>1983.1</v>
      </c>
      <c r="E64" s="134"/>
      <c r="F64" s="141" t="str">
        <f>VLOOKUP(B64,'пр.взв.'!B6:H223,5,FALSE)</f>
        <v>Кострома, УФСИН</v>
      </c>
      <c r="G64" s="121"/>
      <c r="H64" s="121"/>
    </row>
    <row r="65" spans="1:8" ht="12.75" customHeight="1">
      <c r="A65" s="143"/>
      <c r="B65" s="138"/>
      <c r="C65" s="122"/>
      <c r="D65" s="140"/>
      <c r="E65" s="135"/>
      <c r="F65" s="142"/>
      <c r="G65" s="122"/>
      <c r="H65" s="122"/>
    </row>
    <row r="66" spans="1:8" ht="11.25" customHeight="1">
      <c r="A66" s="143" t="s">
        <v>121</v>
      </c>
      <c r="B66" s="137">
        <v>30</v>
      </c>
      <c r="C66" s="121" t="str">
        <f>VLOOKUP(B66,'пр.взв.'!B6:H197,2,FALSE)</f>
        <v>Черенков Дмитрий Игоревич</v>
      </c>
      <c r="D66" s="139">
        <f>VLOOKUP(B66,'пр.взв.'!B7:H197,3,FALSE)</f>
        <v>1993.1</v>
      </c>
      <c r="E66" s="134"/>
      <c r="F66" s="141" t="s">
        <v>132</v>
      </c>
      <c r="G66" s="121"/>
      <c r="H66" s="121"/>
    </row>
    <row r="67" spans="1:8" ht="11.25" customHeight="1">
      <c r="A67" s="143"/>
      <c r="B67" s="138"/>
      <c r="C67" s="122"/>
      <c r="D67" s="140"/>
      <c r="E67" s="135"/>
      <c r="F67" s="142"/>
      <c r="G67" s="122"/>
      <c r="H67" s="122"/>
    </row>
    <row r="68" spans="1:8" ht="11.25" customHeight="1">
      <c r="A68" s="143" t="s">
        <v>121</v>
      </c>
      <c r="B68" s="137">
        <v>15</v>
      </c>
      <c r="C68" s="121" t="str">
        <f>VLOOKUP(B68,'пр.взв.'!B7:H199,2,FALSE)</f>
        <v>Мехедов Александр Владимирович</v>
      </c>
      <c r="D68" s="139">
        <f>VLOOKUP(B68,'пр.взв.'!B7:H199,3,FALSE)</f>
        <v>1982.1</v>
      </c>
      <c r="E68" s="134"/>
      <c r="F68" s="141" t="str">
        <f>VLOOKUP(B68,'пр.взв.'!B7:H227,5,FALSE)</f>
        <v>Брянск, УФСИН</v>
      </c>
      <c r="G68" s="121"/>
      <c r="H68" s="121"/>
    </row>
    <row r="69" spans="1:8" ht="11.25" customHeight="1">
      <c r="A69" s="143"/>
      <c r="B69" s="138"/>
      <c r="C69" s="122"/>
      <c r="D69" s="140"/>
      <c r="E69" s="135"/>
      <c r="F69" s="142"/>
      <c r="G69" s="122"/>
      <c r="H69" s="122"/>
    </row>
    <row r="70" spans="1:8" ht="11.25" customHeight="1">
      <c r="A70" s="143" t="s">
        <v>122</v>
      </c>
      <c r="B70" s="137">
        <v>25</v>
      </c>
      <c r="C70" s="121" t="str">
        <f>VLOOKUP(B70,'пр.взв.'!B7:H201,2,FALSE)</f>
        <v>Конгаров Александр Петрович</v>
      </c>
      <c r="D70" s="139" t="str">
        <f>VLOOKUP(B70,'пр.взв.'!B7:H201,3,FALSE)</f>
        <v>1988,кмс</v>
      </c>
      <c r="E70" s="134"/>
      <c r="F70" s="141" t="str">
        <f>VLOOKUP(B70,'пр.взв.'!B7:H229,5,FALSE)</f>
        <v>Рес. Хакасия, УФСИН</v>
      </c>
      <c r="G70" s="121"/>
      <c r="H70" s="121"/>
    </row>
    <row r="71" spans="1:8" ht="11.25" customHeight="1">
      <c r="A71" s="143"/>
      <c r="B71" s="138"/>
      <c r="C71" s="122"/>
      <c r="D71" s="140"/>
      <c r="E71" s="135"/>
      <c r="F71" s="142"/>
      <c r="G71" s="122"/>
      <c r="H71" s="122"/>
    </row>
    <row r="72" spans="1:8" ht="11.25" customHeight="1">
      <c r="A72" s="143" t="s">
        <v>122</v>
      </c>
      <c r="B72" s="137">
        <v>22</v>
      </c>
      <c r="C72" s="121" t="str">
        <f>VLOOKUP(B72,'пр.взв.'!B7:H203,2,FALSE)</f>
        <v>Низамов Альберт Самиуллаевич</v>
      </c>
      <c r="D72" s="139">
        <f>VLOOKUP(B72,'пр.взв.'!B1:H203,3,FALSE)</f>
        <v>1987.1</v>
      </c>
      <c r="E72" s="134"/>
      <c r="F72" s="141" t="str">
        <f>VLOOKUP(B72,'пр.взв.'!B7:H231,5,FALSE)</f>
        <v>Ульяновск, УФСИН</v>
      </c>
      <c r="G72" s="121"/>
      <c r="H72" s="121"/>
    </row>
    <row r="73" spans="1:8" ht="11.25" customHeight="1">
      <c r="A73" s="143"/>
      <c r="B73" s="138"/>
      <c r="C73" s="122"/>
      <c r="D73" s="140"/>
      <c r="E73" s="135"/>
      <c r="F73" s="142"/>
      <c r="G73" s="122"/>
      <c r="H73" s="122"/>
    </row>
    <row r="74" spans="1:8" ht="11.25" customHeight="1">
      <c r="A74" s="143" t="s">
        <v>122</v>
      </c>
      <c r="B74" s="137">
        <v>20</v>
      </c>
      <c r="C74" s="121" t="str">
        <f>VLOOKUP(B74,'пр.взв.'!B7:H205,2,FALSE)</f>
        <v>Акопян Роман Валрьевич</v>
      </c>
      <c r="D74" s="139" t="str">
        <f>VLOOKUP(B74,'пр.взв.'!B7:H205,3,FALSE)</f>
        <v>1979,1</v>
      </c>
      <c r="E74" s="134"/>
      <c r="F74" s="141" t="str">
        <f>VLOOKUP(B74,'пр.взв.'!B7:H233,5,FALSE)</f>
        <v>Волгоград, УФСИН</v>
      </c>
      <c r="G74" s="121"/>
      <c r="H74" s="121"/>
    </row>
    <row r="75" spans="1:8" ht="11.25" customHeight="1">
      <c r="A75" s="143"/>
      <c r="B75" s="138"/>
      <c r="C75" s="122"/>
      <c r="D75" s="140"/>
      <c r="E75" s="135"/>
      <c r="F75" s="142"/>
      <c r="G75" s="122"/>
      <c r="H75" s="122"/>
    </row>
    <row r="76" spans="1:8" ht="11.25" customHeight="1">
      <c r="A76" s="143" t="s">
        <v>122</v>
      </c>
      <c r="B76" s="137">
        <v>10</v>
      </c>
      <c r="C76" s="121" t="str">
        <f>VLOOKUP(B76,'пр.взв.'!B7:H207,2,FALSE)</f>
        <v>Каримов Эдуард Талгатович</v>
      </c>
      <c r="D76" s="139" t="str">
        <f>VLOOKUP(B76,'пр.взв.'!B1:H207,3,FALSE)</f>
        <v>1989, КМС</v>
      </c>
      <c r="E76" s="134"/>
      <c r="F76" s="141" t="str">
        <f>VLOOKUP(B76,'пр.взв.'!B9:H235,5,FALSE)</f>
        <v>Респ. Башкортостан ГУФСИН</v>
      </c>
      <c r="G76" s="121"/>
      <c r="H76" s="121"/>
    </row>
    <row r="77" spans="1:8" ht="11.25" customHeight="1">
      <c r="A77" s="143"/>
      <c r="B77" s="138"/>
      <c r="C77" s="122"/>
      <c r="D77" s="140"/>
      <c r="E77" s="135"/>
      <c r="F77" s="142"/>
      <c r="G77" s="122"/>
      <c r="H77" s="122"/>
    </row>
    <row r="78" spans="1:8" ht="11.25" customHeight="1">
      <c r="A78" s="143" t="s">
        <v>123</v>
      </c>
      <c r="B78" s="137">
        <v>4</v>
      </c>
      <c r="C78" s="121" t="str">
        <f>VLOOKUP(B78,'пр.взв.'!B1:H209,2,FALSE)</f>
        <v>Сомов Павел Владимирович</v>
      </c>
      <c r="D78" s="139" t="str">
        <f>VLOOKUP(B78,'пр.взв.'!B1:H209,3,FALSE)</f>
        <v>1993,1</v>
      </c>
      <c r="E78" s="134"/>
      <c r="F78" s="141" t="str">
        <f>VLOOKUP(B78,'пр.взв.'!B1:H237,5,FALSE)</f>
        <v>Псковский Юридический Институт</v>
      </c>
      <c r="G78" s="121"/>
      <c r="H78" s="121"/>
    </row>
    <row r="79" spans="1:8" ht="11.25" customHeight="1">
      <c r="A79" s="143"/>
      <c r="B79" s="138"/>
      <c r="C79" s="122"/>
      <c r="D79" s="140"/>
      <c r="E79" s="135"/>
      <c r="F79" s="142"/>
      <c r="G79" s="122"/>
      <c r="H79" s="122"/>
    </row>
    <row r="80" spans="1:8" ht="11.25" customHeight="1">
      <c r="A80" s="143" t="s">
        <v>123</v>
      </c>
      <c r="B80" s="137">
        <v>3</v>
      </c>
      <c r="C80" s="121" t="str">
        <f>VLOOKUP(B80,'пр.взв.'!B1:H211,2,FALSE)</f>
        <v>Лагвенкин Павел Михайлович</v>
      </c>
      <c r="D80" s="139" t="str">
        <f>VLOOKUP(B80,'пр.взв.'!B1:H211,3,FALSE)</f>
        <v>1992,мс</v>
      </c>
      <c r="E80" s="134"/>
      <c r="F80" s="141" t="s">
        <v>133</v>
      </c>
      <c r="G80" s="121"/>
      <c r="H80" s="121"/>
    </row>
    <row r="81" spans="1:8" ht="11.25" customHeight="1">
      <c r="A81" s="143"/>
      <c r="B81" s="138"/>
      <c r="C81" s="122"/>
      <c r="D81" s="140"/>
      <c r="E81" s="135"/>
      <c r="F81" s="142"/>
      <c r="G81" s="122"/>
      <c r="H81" s="122"/>
    </row>
    <row r="82" spans="1:8" ht="11.25" customHeight="1">
      <c r="A82" s="143" t="s">
        <v>123</v>
      </c>
      <c r="B82" s="137">
        <v>1</v>
      </c>
      <c r="C82" s="121" t="str">
        <f>VLOOKUP(B82,'пр.взв.'!B1:H213,2,FALSE)</f>
        <v>Мустафин Максим Хашимович</v>
      </c>
      <c r="D82" s="139" t="str">
        <f>VLOOKUP(B82,'пр.взв.'!B1:H213,3,FALSE)</f>
        <v>1983, 1</v>
      </c>
      <c r="E82" s="134"/>
      <c r="F82" s="141" t="str">
        <f>VLOOKUP(B82,'пр.взв.'!B1:H241,5,FALSE)</f>
        <v>Челябинск, ГУФСИН</v>
      </c>
      <c r="G82" s="121"/>
      <c r="H82" s="121"/>
    </row>
    <row r="83" spans="1:8" ht="11.25" customHeight="1">
      <c r="A83" s="143"/>
      <c r="B83" s="138"/>
      <c r="C83" s="122"/>
      <c r="D83" s="140"/>
      <c r="E83" s="135"/>
      <c r="F83" s="142"/>
      <c r="G83" s="122"/>
      <c r="H83" s="122"/>
    </row>
    <row r="84" spans="1:8" ht="11.25" customHeight="1">
      <c r="A84" s="143" t="s">
        <v>123</v>
      </c>
      <c r="B84" s="137">
        <v>11</v>
      </c>
      <c r="C84" s="121" t="str">
        <f>VLOOKUP(B84,'пр.взв.'!B1:H215,2,FALSE)</f>
        <v>Кириллов Валерий Вениаминович</v>
      </c>
      <c r="D84" s="139" t="str">
        <f>VLOOKUP(B84,'пр.взв.'!B1:H215,3,FALSE)</f>
        <v>1983, 1</v>
      </c>
      <c r="E84" s="134"/>
      <c r="F84" s="141" t="str">
        <f>VLOOKUP(B84,'пр.взв.'!B1:H243,5,FALSE)</f>
        <v>Респ. Чувашия УФСИН</v>
      </c>
      <c r="G84" s="121"/>
      <c r="H84" s="121"/>
    </row>
    <row r="85" spans="1:8" ht="11.25" customHeight="1">
      <c r="A85" s="143"/>
      <c r="B85" s="138"/>
      <c r="C85" s="122"/>
      <c r="D85" s="140"/>
      <c r="E85" s="135"/>
      <c r="F85" s="142"/>
      <c r="G85" s="122"/>
      <c r="H85" s="122"/>
    </row>
    <row r="86" spans="1:8" ht="11.25" customHeight="1">
      <c r="A86" s="143" t="s">
        <v>124</v>
      </c>
      <c r="B86" s="137">
        <v>41</v>
      </c>
      <c r="C86" s="121" t="str">
        <f>VLOOKUP(B86,'пр.взв.'!B1:H217,2,FALSE)</f>
        <v>Хабибуллин Рустем Рафаэлевич</v>
      </c>
      <c r="D86" s="139" t="str">
        <f>VLOOKUP(B86,'пр.взв.'!B1:H217,3,FALSE)</f>
        <v>1984,1</v>
      </c>
      <c r="E86" s="134"/>
      <c r="F86" s="141" t="str">
        <f>VLOOKUP(B86,'пр.взв.'!B1:H245,5,FALSE)</f>
        <v>Рес. Татарстан, УФСИН</v>
      </c>
      <c r="G86" s="121"/>
      <c r="H86" s="121"/>
    </row>
    <row r="87" spans="1:8" ht="11.25" customHeight="1">
      <c r="A87" s="143"/>
      <c r="B87" s="138"/>
      <c r="C87" s="122"/>
      <c r="D87" s="140"/>
      <c r="E87" s="135"/>
      <c r="F87" s="142"/>
      <c r="G87" s="122"/>
      <c r="H87" s="122"/>
    </row>
    <row r="88" spans="1:8" ht="11.25" customHeight="1">
      <c r="A88" s="143" t="s">
        <v>124</v>
      </c>
      <c r="B88" s="137">
        <v>8</v>
      </c>
      <c r="C88" s="121" t="str">
        <f>VLOOKUP(B88,'пр.взв.'!B1:H219,2,FALSE)</f>
        <v>Плесенников Александр Николаевич</v>
      </c>
      <c r="D88" s="139" t="str">
        <f>VLOOKUP(B88,'пр.взв.'!B1:H219,3,FALSE)</f>
        <v>1979, КМС</v>
      </c>
      <c r="E88" s="134"/>
      <c r="F88" s="141" t="str">
        <f>VLOOKUP(B88,'пр.взв.'!B1:H247,5,FALSE)</f>
        <v>Респ. Алтай УФСИН</v>
      </c>
      <c r="G88" s="121"/>
      <c r="H88" s="121"/>
    </row>
    <row r="89" spans="1:8" ht="11.25" customHeight="1">
      <c r="A89" s="143"/>
      <c r="B89" s="138"/>
      <c r="C89" s="122"/>
      <c r="D89" s="140"/>
      <c r="E89" s="135"/>
      <c r="F89" s="142"/>
      <c r="G89" s="122"/>
      <c r="H89" s="122"/>
    </row>
    <row r="90" spans="1:8" ht="11.25" customHeight="1">
      <c r="A90" s="143" t="s">
        <v>124</v>
      </c>
      <c r="B90" s="137">
        <v>6</v>
      </c>
      <c r="C90" s="121" t="str">
        <f>VLOOKUP(B90,'пр.взв.'!B1:H221,2,FALSE)</f>
        <v>Осинцев Роман Александрович</v>
      </c>
      <c r="D90" s="139" t="str">
        <f>VLOOKUP(B90,'пр.взв.'!B1:H221,3,FALSE)</f>
        <v>1990,1</v>
      </c>
      <c r="E90" s="134"/>
      <c r="F90" s="141" t="str">
        <f>VLOOKUP(B90,'пр.взв.'!B1:H249,5,FALSE)</f>
        <v>Кемерово, ГУФСИН</v>
      </c>
      <c r="G90" s="121"/>
      <c r="H90" s="121"/>
    </row>
    <row r="91" spans="1:8" ht="11.25" customHeight="1">
      <c r="A91" s="143"/>
      <c r="B91" s="138"/>
      <c r="C91" s="122"/>
      <c r="D91" s="140"/>
      <c r="E91" s="135"/>
      <c r="F91" s="142"/>
      <c r="G91" s="122"/>
      <c r="H91" s="122"/>
    </row>
    <row r="92" spans="1:8" ht="12.75" customHeight="1">
      <c r="A92" s="143" t="s">
        <v>124</v>
      </c>
      <c r="B92" s="137">
        <v>5</v>
      </c>
      <c r="C92" s="121" t="str">
        <f>VLOOKUP(B92,'пр.взв.'!B1:H223,2,FALSE)</f>
        <v>Кара-Сал Орлан Каноолович</v>
      </c>
      <c r="D92" s="139" t="str">
        <f>VLOOKUP(B92,'пр.взв.'!B1:H223,3,FALSE)</f>
        <v>1980,кмс</v>
      </c>
      <c r="E92" s="134"/>
      <c r="F92" s="141" t="str">
        <f>VLOOKUP(B92,'пр.взв.'!B1:H251,5,FALSE)</f>
        <v>Рес. Тыва, ФСИН</v>
      </c>
      <c r="G92" s="121"/>
      <c r="H92" s="121"/>
    </row>
    <row r="93" spans="1:8" ht="12.75">
      <c r="A93" s="143"/>
      <c r="B93" s="138"/>
      <c r="C93" s="122"/>
      <c r="D93" s="140"/>
      <c r="E93" s="135"/>
      <c r="F93" s="142"/>
      <c r="G93" s="122"/>
      <c r="H93" s="122"/>
    </row>
    <row r="94" spans="1:8" ht="12.75" customHeight="1">
      <c r="A94" s="143" t="s">
        <v>125</v>
      </c>
      <c r="B94" s="144">
        <v>13</v>
      </c>
      <c r="C94" s="123" t="str">
        <f>VLOOKUP(B94,'пр.взв.'!B1:H225,2,FALSE)</f>
        <v>Закусилов Виталий Станиславович</v>
      </c>
      <c r="D94" s="145">
        <f>VLOOKUP(B94,'пр.взв.'!B1:H225,3,FALSE)</f>
        <v>1991.1</v>
      </c>
      <c r="E94" s="134"/>
      <c r="F94" s="117" t="str">
        <f>VLOOKUP(B94,'пр.взв.'!B1:H253,5,FALSE)</f>
        <v>Кузбасский институт ФСИН</v>
      </c>
      <c r="G94" s="136"/>
      <c r="H94" s="123"/>
    </row>
    <row r="95" spans="1:8" ht="12.75">
      <c r="A95" s="143"/>
      <c r="B95" s="144"/>
      <c r="C95" s="123"/>
      <c r="D95" s="145"/>
      <c r="E95" s="135"/>
      <c r="F95" s="117"/>
      <c r="G95" s="136"/>
      <c r="H95" s="123"/>
    </row>
    <row r="96" ht="12.75" customHeight="1"/>
    <row r="97" spans="1:8" ht="12.75">
      <c r="A97" s="69" t="str">
        <f>HYPERLINK('[1]реквизиты'!$A$6)</f>
        <v>Гл. судья, судья МК</v>
      </c>
      <c r="B97" s="21"/>
      <c r="C97" s="68"/>
      <c r="D97" s="70"/>
      <c r="E97" s="70"/>
      <c r="F97" s="71" t="str">
        <f>'[1]реквизиты'!$G$7</f>
        <v>Стахеев И.Р.</v>
      </c>
      <c r="H97" s="77" t="str">
        <f>'[1]реквизиты'!$G$8</f>
        <v>Гороховец</v>
      </c>
    </row>
    <row r="98" spans="1:8" ht="12.75">
      <c r="A98" s="68"/>
      <c r="B98" s="21"/>
      <c r="C98" s="68"/>
      <c r="D98" s="70"/>
      <c r="E98" s="70"/>
      <c r="F98" s="70"/>
      <c r="H98" s="76"/>
    </row>
    <row r="99" spans="1:8" ht="12.75">
      <c r="A99" s="68"/>
      <c r="B99" s="21"/>
      <c r="C99" s="68"/>
      <c r="D99" s="70"/>
      <c r="E99" s="70"/>
      <c r="F99" s="70"/>
      <c r="H99" s="39"/>
    </row>
    <row r="100" spans="1:8" ht="12.75">
      <c r="A100" s="69" t="str">
        <f>HYPERLINK('[1]реквизиты'!$A$8)</f>
        <v>Гл. секретарь, судья МК</v>
      </c>
      <c r="B100" s="21"/>
      <c r="C100" s="68"/>
      <c r="D100" s="70"/>
      <c r="E100" s="70"/>
      <c r="F100" s="72" t="str">
        <f>'[1]реквизиты'!$G$9</f>
        <v>Доронкин Н.И.</v>
      </c>
      <c r="H100" s="77" t="str">
        <f>'[1]реквизиты'!$G$10</f>
        <v>Владимир</v>
      </c>
    </row>
    <row r="101" spans="1:8" ht="12.75">
      <c r="A101" s="30"/>
      <c r="B101" s="68"/>
      <c r="C101" s="68"/>
      <c r="D101" s="68"/>
      <c r="E101" s="70"/>
      <c r="F101" s="70"/>
      <c r="H101" s="68"/>
    </row>
    <row r="102" spans="1:8" ht="12.75">
      <c r="A102" s="25"/>
      <c r="B102" s="68"/>
      <c r="C102" s="68"/>
      <c r="D102" s="68"/>
      <c r="E102" s="70"/>
      <c r="F102" s="70"/>
      <c r="G102" s="70"/>
      <c r="H102" s="68"/>
    </row>
    <row r="135" spans="9:10" ht="12.75">
      <c r="I135" s="30"/>
      <c r="J135" s="21"/>
    </row>
    <row r="136" spans="9:10" ht="12.75">
      <c r="I136" s="25"/>
      <c r="J136" s="21"/>
    </row>
    <row r="137" spans="9:10" ht="12.75">
      <c r="I137" s="30"/>
      <c r="J137" s="21"/>
    </row>
    <row r="138" spans="9:10" ht="12.75">
      <c r="I138" s="30"/>
      <c r="J138" s="21"/>
    </row>
    <row r="139" spans="9:10" ht="12.75">
      <c r="I139" s="25"/>
      <c r="J139" s="21"/>
    </row>
    <row r="140" spans="9:10" ht="12.75">
      <c r="I140" s="25"/>
      <c r="J140" s="21"/>
    </row>
  </sheetData>
  <sheetProtection/>
  <mergeCells count="372">
    <mergeCell ref="A68:A69"/>
    <mergeCell ref="B64:B65"/>
    <mergeCell ref="C64:C65"/>
    <mergeCell ref="D64:D65"/>
    <mergeCell ref="A66:A67"/>
    <mergeCell ref="B68:B69"/>
    <mergeCell ref="C68:C69"/>
    <mergeCell ref="B66:B67"/>
    <mergeCell ref="C66:C67"/>
    <mergeCell ref="G62:G63"/>
    <mergeCell ref="A64:A65"/>
    <mergeCell ref="B60:B61"/>
    <mergeCell ref="B62:B63"/>
    <mergeCell ref="C62:C63"/>
    <mergeCell ref="D62:D63"/>
    <mergeCell ref="C60:C61"/>
    <mergeCell ref="D60:D61"/>
    <mergeCell ref="F64:F65"/>
    <mergeCell ref="G64:G65"/>
    <mergeCell ref="G88:G89"/>
    <mergeCell ref="C82:C83"/>
    <mergeCell ref="D82:D83"/>
    <mergeCell ref="E82:E83"/>
    <mergeCell ref="F82:F83"/>
    <mergeCell ref="G84:G85"/>
    <mergeCell ref="G86:G87"/>
    <mergeCell ref="E86:E87"/>
    <mergeCell ref="F86:F87"/>
    <mergeCell ref="A88:A89"/>
    <mergeCell ref="E88:E89"/>
    <mergeCell ref="F88:F89"/>
    <mergeCell ref="E80:E81"/>
    <mergeCell ref="F80:F81"/>
    <mergeCell ref="G80:G81"/>
    <mergeCell ref="A90:A91"/>
    <mergeCell ref="B86:B87"/>
    <mergeCell ref="C86:C87"/>
    <mergeCell ref="D86:D87"/>
    <mergeCell ref="E84:E85"/>
    <mergeCell ref="F84:F85"/>
    <mergeCell ref="A86:A87"/>
    <mergeCell ref="B80:B81"/>
    <mergeCell ref="C80:C81"/>
    <mergeCell ref="D80:D81"/>
    <mergeCell ref="A80:A81"/>
    <mergeCell ref="A82:A83"/>
    <mergeCell ref="G82:G83"/>
    <mergeCell ref="B82:B83"/>
    <mergeCell ref="A84:A85"/>
    <mergeCell ref="B84:B85"/>
    <mergeCell ref="C84:C85"/>
    <mergeCell ref="D84:D85"/>
    <mergeCell ref="E76:E77"/>
    <mergeCell ref="F76:F77"/>
    <mergeCell ref="G76:G77"/>
    <mergeCell ref="A78:A79"/>
    <mergeCell ref="G78:G79"/>
    <mergeCell ref="B78:B79"/>
    <mergeCell ref="E78:E79"/>
    <mergeCell ref="F78:F79"/>
    <mergeCell ref="C78:C79"/>
    <mergeCell ref="D78:D79"/>
    <mergeCell ref="E72:E73"/>
    <mergeCell ref="F72:F73"/>
    <mergeCell ref="G72:G73"/>
    <mergeCell ref="G74:G75"/>
    <mergeCell ref="E74:E75"/>
    <mergeCell ref="F74:F75"/>
    <mergeCell ref="A76:A77"/>
    <mergeCell ref="B72:B73"/>
    <mergeCell ref="C72:C73"/>
    <mergeCell ref="D72:D73"/>
    <mergeCell ref="B74:B75"/>
    <mergeCell ref="C74:C75"/>
    <mergeCell ref="D74:D75"/>
    <mergeCell ref="B76:B77"/>
    <mergeCell ref="C76:C77"/>
    <mergeCell ref="D76:D77"/>
    <mergeCell ref="G68:G69"/>
    <mergeCell ref="A74:A75"/>
    <mergeCell ref="B70:B71"/>
    <mergeCell ref="C70:C71"/>
    <mergeCell ref="D70:D71"/>
    <mergeCell ref="A72:A73"/>
    <mergeCell ref="A70:A71"/>
    <mergeCell ref="E70:E71"/>
    <mergeCell ref="F70:F71"/>
    <mergeCell ref="G70:G71"/>
    <mergeCell ref="F60:F61"/>
    <mergeCell ref="D68:D69"/>
    <mergeCell ref="E68:E69"/>
    <mergeCell ref="F68:F69"/>
    <mergeCell ref="F62:F63"/>
    <mergeCell ref="E64:E65"/>
    <mergeCell ref="E66:E67"/>
    <mergeCell ref="E40:E41"/>
    <mergeCell ref="E42:E43"/>
    <mergeCell ref="G46:G47"/>
    <mergeCell ref="F40:F41"/>
    <mergeCell ref="G40:G41"/>
    <mergeCell ref="F48:F49"/>
    <mergeCell ref="G48:G49"/>
    <mergeCell ref="F44:F45"/>
    <mergeCell ref="G44:G45"/>
    <mergeCell ref="F46:F47"/>
    <mergeCell ref="E56:E57"/>
    <mergeCell ref="E62:E63"/>
    <mergeCell ref="E48:E49"/>
    <mergeCell ref="E44:E45"/>
    <mergeCell ref="E46:E47"/>
    <mergeCell ref="E58:E59"/>
    <mergeCell ref="E60:E61"/>
    <mergeCell ref="A62:A63"/>
    <mergeCell ref="B58:B59"/>
    <mergeCell ref="C58:C59"/>
    <mergeCell ref="A58:A59"/>
    <mergeCell ref="F56:F57"/>
    <mergeCell ref="G56:G57"/>
    <mergeCell ref="D56:D57"/>
    <mergeCell ref="F66:F67"/>
    <mergeCell ref="G60:G61"/>
    <mergeCell ref="G66:G67"/>
    <mergeCell ref="F58:F59"/>
    <mergeCell ref="G58:G59"/>
    <mergeCell ref="D58:D59"/>
    <mergeCell ref="D66:D67"/>
    <mergeCell ref="B54:B55"/>
    <mergeCell ref="A60:A61"/>
    <mergeCell ref="B56:B57"/>
    <mergeCell ref="C56:C57"/>
    <mergeCell ref="C54:C55"/>
    <mergeCell ref="A56:A57"/>
    <mergeCell ref="A54:A55"/>
    <mergeCell ref="F54:F55"/>
    <mergeCell ref="D54:D55"/>
    <mergeCell ref="F50:F51"/>
    <mergeCell ref="G50:G51"/>
    <mergeCell ref="E52:E53"/>
    <mergeCell ref="F52:F53"/>
    <mergeCell ref="G52:G53"/>
    <mergeCell ref="E50:E51"/>
    <mergeCell ref="G54:G55"/>
    <mergeCell ref="E54:E55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C40:C41"/>
    <mergeCell ref="D40:D41"/>
    <mergeCell ref="A42:A43"/>
    <mergeCell ref="A40:A41"/>
    <mergeCell ref="B42:B43"/>
    <mergeCell ref="A44:A45"/>
    <mergeCell ref="B44:B45"/>
    <mergeCell ref="C44:C45"/>
    <mergeCell ref="D44:D45"/>
    <mergeCell ref="E34:E35"/>
    <mergeCell ref="E36:E37"/>
    <mergeCell ref="A38:A39"/>
    <mergeCell ref="A36:A37"/>
    <mergeCell ref="B36:B37"/>
    <mergeCell ref="C36:C37"/>
    <mergeCell ref="B38:B39"/>
    <mergeCell ref="C38:C39"/>
    <mergeCell ref="A34:A35"/>
    <mergeCell ref="B34:B35"/>
    <mergeCell ref="C34:C35"/>
    <mergeCell ref="A32:A33"/>
    <mergeCell ref="B32:B33"/>
    <mergeCell ref="C32:C33"/>
    <mergeCell ref="F36:F37"/>
    <mergeCell ref="G36:G37"/>
    <mergeCell ref="D38:D39"/>
    <mergeCell ref="E38:E39"/>
    <mergeCell ref="D36:D37"/>
    <mergeCell ref="F42:F43"/>
    <mergeCell ref="G42:G43"/>
    <mergeCell ref="F38:F39"/>
    <mergeCell ref="G38:G39"/>
    <mergeCell ref="F10:F11"/>
    <mergeCell ref="F16:F17"/>
    <mergeCell ref="F18:F19"/>
    <mergeCell ref="F24:F25"/>
    <mergeCell ref="F20:F21"/>
    <mergeCell ref="F22:F23"/>
    <mergeCell ref="F32:F33"/>
    <mergeCell ref="G32:G33"/>
    <mergeCell ref="F34:F35"/>
    <mergeCell ref="G34:G35"/>
    <mergeCell ref="C4:C5"/>
    <mergeCell ref="D4:D5"/>
    <mergeCell ref="C6:C7"/>
    <mergeCell ref="D6:D7"/>
    <mergeCell ref="A6:A7"/>
    <mergeCell ref="B6:B7"/>
    <mergeCell ref="A4:A5"/>
    <mergeCell ref="B4:B5"/>
    <mergeCell ref="G4:G5"/>
    <mergeCell ref="E6:E7"/>
    <mergeCell ref="G6:G7"/>
    <mergeCell ref="F6:F7"/>
    <mergeCell ref="E4:F5"/>
    <mergeCell ref="C10:C11"/>
    <mergeCell ref="D10:D11"/>
    <mergeCell ref="C8:C9"/>
    <mergeCell ref="D8:D9"/>
    <mergeCell ref="A8:A9"/>
    <mergeCell ref="B8:B9"/>
    <mergeCell ref="A10:A11"/>
    <mergeCell ref="B10:B11"/>
    <mergeCell ref="F14:F15"/>
    <mergeCell ref="E16:E17"/>
    <mergeCell ref="G16:G17"/>
    <mergeCell ref="A12:A13"/>
    <mergeCell ref="B12:B13"/>
    <mergeCell ref="C12:C13"/>
    <mergeCell ref="D12:D13"/>
    <mergeCell ref="E12:E13"/>
    <mergeCell ref="G12:G13"/>
    <mergeCell ref="C16:C17"/>
    <mergeCell ref="D16:D17"/>
    <mergeCell ref="C14:C15"/>
    <mergeCell ref="D14:D15"/>
    <mergeCell ref="A14:A15"/>
    <mergeCell ref="B14:B15"/>
    <mergeCell ref="A16:A17"/>
    <mergeCell ref="B16:B17"/>
    <mergeCell ref="A20:A21"/>
    <mergeCell ref="B20:B21"/>
    <mergeCell ref="C20:C21"/>
    <mergeCell ref="D20:D21"/>
    <mergeCell ref="A18:A19"/>
    <mergeCell ref="B18:B19"/>
    <mergeCell ref="C18:C19"/>
    <mergeCell ref="D18:D19"/>
    <mergeCell ref="C24:C25"/>
    <mergeCell ref="D24:D25"/>
    <mergeCell ref="C22:C23"/>
    <mergeCell ref="D22:D23"/>
    <mergeCell ref="A28:A29"/>
    <mergeCell ref="B28:B29"/>
    <mergeCell ref="A22:A23"/>
    <mergeCell ref="B22:B23"/>
    <mergeCell ref="A24:A25"/>
    <mergeCell ref="B24:B25"/>
    <mergeCell ref="A30:A31"/>
    <mergeCell ref="B30:B31"/>
    <mergeCell ref="C30:C31"/>
    <mergeCell ref="D30:D31"/>
    <mergeCell ref="A26:A27"/>
    <mergeCell ref="B26:B27"/>
    <mergeCell ref="C26:C27"/>
    <mergeCell ref="D26:D27"/>
    <mergeCell ref="E26:E27"/>
    <mergeCell ref="E28:E29"/>
    <mergeCell ref="E30:E31"/>
    <mergeCell ref="E32:E33"/>
    <mergeCell ref="C28:C29"/>
    <mergeCell ref="D28:D29"/>
    <mergeCell ref="B88:B89"/>
    <mergeCell ref="C88:C89"/>
    <mergeCell ref="D88:D89"/>
    <mergeCell ref="D32:D33"/>
    <mergeCell ref="D34:D35"/>
    <mergeCell ref="C42:C43"/>
    <mergeCell ref="D42:D43"/>
    <mergeCell ref="B40:B41"/>
    <mergeCell ref="F92:F93"/>
    <mergeCell ref="G92:G93"/>
    <mergeCell ref="A94:A95"/>
    <mergeCell ref="B90:B91"/>
    <mergeCell ref="C90:C91"/>
    <mergeCell ref="D90:D91"/>
    <mergeCell ref="B94:B95"/>
    <mergeCell ref="C94:C95"/>
    <mergeCell ref="D94:D95"/>
    <mergeCell ref="A92:A93"/>
    <mergeCell ref="B92:B93"/>
    <mergeCell ref="C92:C93"/>
    <mergeCell ref="D92:D93"/>
    <mergeCell ref="E92:E93"/>
    <mergeCell ref="D2:H2"/>
    <mergeCell ref="E94:E95"/>
    <mergeCell ref="F94:F95"/>
    <mergeCell ref="G94:G95"/>
    <mergeCell ref="H8:H9"/>
    <mergeCell ref="H10:H11"/>
    <mergeCell ref="H26:H27"/>
    <mergeCell ref="E90:E91"/>
    <mergeCell ref="F90:F91"/>
    <mergeCell ref="G90:G91"/>
    <mergeCell ref="F30:F31"/>
    <mergeCell ref="F26:F27"/>
    <mergeCell ref="F28:F29"/>
    <mergeCell ref="G30:G31"/>
    <mergeCell ref="G26:G27"/>
    <mergeCell ref="G28:G29"/>
    <mergeCell ref="H24:H25"/>
    <mergeCell ref="E8:E9"/>
    <mergeCell ref="G8:G9"/>
    <mergeCell ref="F8:F9"/>
    <mergeCell ref="E18:E19"/>
    <mergeCell ref="G18:G19"/>
    <mergeCell ref="E20:E21"/>
    <mergeCell ref="G20:G21"/>
    <mergeCell ref="E24:E25"/>
    <mergeCell ref="G24:G25"/>
    <mergeCell ref="E10:E11"/>
    <mergeCell ref="G10:G11"/>
    <mergeCell ref="H20:H21"/>
    <mergeCell ref="H22:H23"/>
    <mergeCell ref="H18:H19"/>
    <mergeCell ref="E22:E23"/>
    <mergeCell ref="G22:G23"/>
    <mergeCell ref="E14:E15"/>
    <mergeCell ref="G14:G15"/>
    <mergeCell ref="F12:F13"/>
    <mergeCell ref="H36:H37"/>
    <mergeCell ref="H38:H39"/>
    <mergeCell ref="A1:H1"/>
    <mergeCell ref="H12:H13"/>
    <mergeCell ref="H14:H15"/>
    <mergeCell ref="H16:H17"/>
    <mergeCell ref="H4:H5"/>
    <mergeCell ref="H6:H7"/>
    <mergeCell ref="B2:C2"/>
    <mergeCell ref="F3:G3"/>
    <mergeCell ref="H28:H29"/>
    <mergeCell ref="H30:H31"/>
    <mergeCell ref="H32:H33"/>
    <mergeCell ref="H34:H35"/>
    <mergeCell ref="H60:H61"/>
    <mergeCell ref="H62:H63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4:H65"/>
    <mergeCell ref="H66:H67"/>
    <mergeCell ref="H82:H83"/>
    <mergeCell ref="H68:H69"/>
    <mergeCell ref="H70:H71"/>
    <mergeCell ref="H72:H73"/>
    <mergeCell ref="H74:H75"/>
    <mergeCell ref="H92:H93"/>
    <mergeCell ref="H94:H95"/>
    <mergeCell ref="B3:D3"/>
    <mergeCell ref="H84:H85"/>
    <mergeCell ref="H86:H87"/>
    <mergeCell ref="H88:H89"/>
    <mergeCell ref="H90:H91"/>
    <mergeCell ref="H76:H77"/>
    <mergeCell ref="H78:H79"/>
    <mergeCell ref="H80:H81"/>
  </mergeCells>
  <printOptions horizontalCentered="1"/>
  <pageMargins left="0" right="0" top="0" bottom="0" header="0" footer="0"/>
  <pageSetup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tabSelected="1" zoomScalePageLayoutView="0" workbookViewId="0" topLeftCell="A25">
      <selection activeCell="H96" sqref="H96:H9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18.57421875" style="0" customWidth="1"/>
    <col min="4" max="4" width="12.140625" style="0" customWidth="1"/>
    <col min="5" max="5" width="4.140625" style="0" customWidth="1"/>
    <col min="6" max="6" width="15.140625" style="0" customWidth="1"/>
    <col min="7" max="7" width="8.7109375" style="0" customWidth="1"/>
    <col min="8" max="8" width="16.57421875" style="0" customWidth="1"/>
  </cols>
  <sheetData>
    <row r="1" spans="1:8" ht="21.75" customHeight="1" thickBot="1">
      <c r="A1" s="125" t="s">
        <v>13</v>
      </c>
      <c r="B1" s="125"/>
      <c r="C1" s="125"/>
      <c r="D1" s="125"/>
      <c r="E1" s="125"/>
      <c r="F1" s="125"/>
      <c r="G1" s="125"/>
      <c r="H1" s="125"/>
    </row>
    <row r="2" spans="2:8" ht="40.5" customHeight="1" thickBot="1">
      <c r="B2" s="185" t="s">
        <v>16</v>
      </c>
      <c r="C2" s="185"/>
      <c r="D2" s="186" t="str">
        <f>HYPERLINK('[1]реквизиты'!$A$2)</f>
        <v>Всероссийские соревнования среди территориальных органов и образовательных учреждений ФСИН России по борьбе самбо</v>
      </c>
      <c r="E2" s="187"/>
      <c r="F2" s="187"/>
      <c r="G2" s="187"/>
      <c r="H2" s="188"/>
    </row>
    <row r="3" spans="2:8" ht="12.75" customHeight="1">
      <c r="B3" s="18"/>
      <c r="C3" s="189" t="str">
        <f>HYPERLINK('[1]реквизиты'!$A$3)</f>
        <v>3 - 5 декабря 2012 г.Владимир</v>
      </c>
      <c r="D3" s="189"/>
      <c r="E3" s="75"/>
      <c r="G3" s="190" t="s">
        <v>126</v>
      </c>
      <c r="H3" s="190"/>
    </row>
    <row r="4" spans="1:8" ht="12.75" customHeight="1">
      <c r="A4" s="256" t="s">
        <v>0</v>
      </c>
      <c r="B4" s="257" t="s">
        <v>1</v>
      </c>
      <c r="C4" s="256" t="s">
        <v>2</v>
      </c>
      <c r="D4" s="256" t="s">
        <v>3</v>
      </c>
      <c r="E4" s="258" t="s">
        <v>4</v>
      </c>
      <c r="F4" s="259"/>
      <c r="G4" s="256" t="s">
        <v>6</v>
      </c>
      <c r="H4" s="180" t="s">
        <v>5</v>
      </c>
    </row>
    <row r="5" spans="1:8" ht="12.75" customHeight="1">
      <c r="A5" s="260"/>
      <c r="B5" s="261"/>
      <c r="C5" s="260"/>
      <c r="D5" s="260"/>
      <c r="E5" s="262"/>
      <c r="F5" s="263"/>
      <c r="G5" s="260"/>
      <c r="H5" s="181"/>
    </row>
    <row r="6" spans="1:8" ht="12.75" customHeight="1">
      <c r="A6" s="264">
        <v>1</v>
      </c>
      <c r="B6" s="265">
        <v>1</v>
      </c>
      <c r="C6" s="266" t="s">
        <v>52</v>
      </c>
      <c r="D6" s="267" t="s">
        <v>53</v>
      </c>
      <c r="E6" s="268"/>
      <c r="F6" s="268" t="s">
        <v>54</v>
      </c>
      <c r="G6" s="267"/>
      <c r="H6" s="176"/>
    </row>
    <row r="7" spans="1:8" ht="12" customHeight="1">
      <c r="A7" s="264"/>
      <c r="B7" s="265"/>
      <c r="C7" s="266"/>
      <c r="D7" s="269"/>
      <c r="E7" s="268"/>
      <c r="F7" s="268"/>
      <c r="G7" s="267"/>
      <c r="H7" s="176"/>
    </row>
    <row r="8" spans="1:8" ht="12.75" customHeight="1">
      <c r="A8" s="264">
        <v>2</v>
      </c>
      <c r="B8" s="265">
        <v>2</v>
      </c>
      <c r="C8" s="266" t="s">
        <v>96</v>
      </c>
      <c r="D8" s="270" t="s">
        <v>82</v>
      </c>
      <c r="E8" s="268"/>
      <c r="F8" s="268" t="s">
        <v>97</v>
      </c>
      <c r="G8" s="271"/>
      <c r="H8" s="177"/>
    </row>
    <row r="9" spans="1:8" ht="10.5" customHeight="1">
      <c r="A9" s="264"/>
      <c r="B9" s="265"/>
      <c r="C9" s="266"/>
      <c r="D9" s="272"/>
      <c r="E9" s="268"/>
      <c r="F9" s="268"/>
      <c r="G9" s="271"/>
      <c r="H9" s="177"/>
    </row>
    <row r="10" spans="1:8" ht="15" customHeight="1">
      <c r="A10" s="264">
        <v>3</v>
      </c>
      <c r="B10" s="265">
        <v>3</v>
      </c>
      <c r="C10" s="266" t="s">
        <v>101</v>
      </c>
      <c r="D10" s="267" t="s">
        <v>102</v>
      </c>
      <c r="E10" s="268"/>
      <c r="F10" s="268" t="s">
        <v>137</v>
      </c>
      <c r="G10" s="271"/>
      <c r="H10" s="177"/>
    </row>
    <row r="11" spans="1:8" ht="11.25" customHeight="1">
      <c r="A11" s="264"/>
      <c r="B11" s="265"/>
      <c r="C11" s="266"/>
      <c r="D11" s="267"/>
      <c r="E11" s="268"/>
      <c r="F11" s="268"/>
      <c r="G11" s="271"/>
      <c r="H11" s="177"/>
    </row>
    <row r="12" spans="1:8" ht="12.75" customHeight="1">
      <c r="A12" s="264">
        <v>4</v>
      </c>
      <c r="B12" s="265">
        <v>4</v>
      </c>
      <c r="C12" s="266" t="s">
        <v>115</v>
      </c>
      <c r="D12" s="270" t="s">
        <v>113</v>
      </c>
      <c r="E12" s="268"/>
      <c r="F12" s="268" t="s">
        <v>114</v>
      </c>
      <c r="G12" s="271"/>
      <c r="H12" s="178"/>
    </row>
    <row r="13" spans="1:8" ht="11.25" customHeight="1">
      <c r="A13" s="264"/>
      <c r="B13" s="265"/>
      <c r="C13" s="266"/>
      <c r="D13" s="272"/>
      <c r="E13" s="268"/>
      <c r="F13" s="268"/>
      <c r="G13" s="271"/>
      <c r="H13" s="178"/>
    </row>
    <row r="14" spans="1:8" ht="12.75" customHeight="1">
      <c r="A14" s="264">
        <v>5</v>
      </c>
      <c r="B14" s="265">
        <v>5</v>
      </c>
      <c r="C14" s="266" t="s">
        <v>25</v>
      </c>
      <c r="D14" s="267" t="s">
        <v>26</v>
      </c>
      <c r="E14" s="273"/>
      <c r="F14" s="273" t="s">
        <v>27</v>
      </c>
      <c r="G14" s="271"/>
      <c r="H14" s="177"/>
    </row>
    <row r="15" spans="1:8" ht="10.5" customHeight="1">
      <c r="A15" s="264"/>
      <c r="B15" s="265"/>
      <c r="C15" s="266"/>
      <c r="D15" s="274"/>
      <c r="E15" s="273"/>
      <c r="F15" s="273"/>
      <c r="G15" s="271"/>
      <c r="H15" s="177"/>
    </row>
    <row r="16" spans="1:8" ht="12.75" customHeight="1">
      <c r="A16" s="264">
        <v>6</v>
      </c>
      <c r="B16" s="265">
        <v>6</v>
      </c>
      <c r="C16" s="275" t="s">
        <v>78</v>
      </c>
      <c r="D16" s="267" t="s">
        <v>79</v>
      </c>
      <c r="E16" s="276"/>
      <c r="F16" s="276" t="s">
        <v>80</v>
      </c>
      <c r="G16" s="271"/>
      <c r="H16" s="177"/>
    </row>
    <row r="17" spans="1:8" ht="12" customHeight="1">
      <c r="A17" s="264"/>
      <c r="B17" s="265"/>
      <c r="C17" s="275"/>
      <c r="D17" s="267"/>
      <c r="E17" s="277"/>
      <c r="F17" s="277"/>
      <c r="G17" s="271"/>
      <c r="H17" s="177"/>
    </row>
    <row r="18" spans="1:8" ht="12.75" customHeight="1">
      <c r="A18" s="264">
        <v>7</v>
      </c>
      <c r="B18" s="265">
        <v>7</v>
      </c>
      <c r="C18" s="278" t="s">
        <v>94</v>
      </c>
      <c r="D18" s="279" t="s">
        <v>95</v>
      </c>
      <c r="E18" s="268"/>
      <c r="F18" s="268" t="s">
        <v>93</v>
      </c>
      <c r="G18" s="271"/>
      <c r="H18" s="177"/>
    </row>
    <row r="19" spans="1:8" ht="11.25" customHeight="1">
      <c r="A19" s="264"/>
      <c r="B19" s="265"/>
      <c r="C19" s="280"/>
      <c r="D19" s="279"/>
      <c r="E19" s="268"/>
      <c r="F19" s="268"/>
      <c r="G19" s="271"/>
      <c r="H19" s="177"/>
    </row>
    <row r="20" spans="1:8" ht="12.75" customHeight="1">
      <c r="A20" s="264">
        <v>8</v>
      </c>
      <c r="B20" s="265">
        <v>8</v>
      </c>
      <c r="C20" s="266" t="s">
        <v>57</v>
      </c>
      <c r="D20" s="267" t="s">
        <v>58</v>
      </c>
      <c r="E20" s="268"/>
      <c r="F20" s="268" t="s">
        <v>59</v>
      </c>
      <c r="G20" s="271"/>
      <c r="H20" s="177"/>
    </row>
    <row r="21" spans="1:8" ht="10.5" customHeight="1">
      <c r="A21" s="264"/>
      <c r="B21" s="265"/>
      <c r="C21" s="266"/>
      <c r="D21" s="269"/>
      <c r="E21" s="268"/>
      <c r="F21" s="268"/>
      <c r="G21" s="271"/>
      <c r="H21" s="177"/>
    </row>
    <row r="22" spans="1:8" ht="12.75" customHeight="1">
      <c r="A22" s="264">
        <v>9</v>
      </c>
      <c r="B22" s="265">
        <v>9</v>
      </c>
      <c r="C22" s="266" t="s">
        <v>85</v>
      </c>
      <c r="D22" s="270" t="s">
        <v>86</v>
      </c>
      <c r="E22" s="268"/>
      <c r="F22" s="268" t="s">
        <v>87</v>
      </c>
      <c r="G22" s="271"/>
      <c r="H22" s="177"/>
    </row>
    <row r="23" spans="1:8" ht="15" customHeight="1">
      <c r="A23" s="264"/>
      <c r="B23" s="265"/>
      <c r="C23" s="266"/>
      <c r="D23" s="272"/>
      <c r="E23" s="268"/>
      <c r="F23" s="268"/>
      <c r="G23" s="271"/>
      <c r="H23" s="177"/>
    </row>
    <row r="24" spans="1:8" ht="12.75" customHeight="1">
      <c r="A24" s="264">
        <v>10</v>
      </c>
      <c r="B24" s="265">
        <v>10</v>
      </c>
      <c r="C24" s="266" t="s">
        <v>65</v>
      </c>
      <c r="D24" s="267" t="s">
        <v>66</v>
      </c>
      <c r="E24" s="268"/>
      <c r="F24" s="268" t="s">
        <v>67</v>
      </c>
      <c r="G24" s="271"/>
      <c r="H24" s="177"/>
    </row>
    <row r="25" spans="1:8" ht="15" customHeight="1">
      <c r="A25" s="264"/>
      <c r="B25" s="265"/>
      <c r="C25" s="266"/>
      <c r="D25" s="269"/>
      <c r="E25" s="268"/>
      <c r="F25" s="268"/>
      <c r="G25" s="271"/>
      <c r="H25" s="177"/>
    </row>
    <row r="26" spans="1:8" ht="12.75" customHeight="1">
      <c r="A26" s="264">
        <v>11</v>
      </c>
      <c r="B26" s="265">
        <v>11</v>
      </c>
      <c r="C26" s="275" t="s">
        <v>55</v>
      </c>
      <c r="D26" s="267" t="s">
        <v>53</v>
      </c>
      <c r="E26" s="268"/>
      <c r="F26" s="268" t="s">
        <v>56</v>
      </c>
      <c r="G26" s="271"/>
      <c r="H26" s="177"/>
    </row>
    <row r="27" spans="1:8" ht="15" customHeight="1">
      <c r="A27" s="264"/>
      <c r="B27" s="265"/>
      <c r="C27" s="275"/>
      <c r="D27" s="267"/>
      <c r="E27" s="268"/>
      <c r="F27" s="268"/>
      <c r="G27" s="271"/>
      <c r="H27" s="177"/>
    </row>
    <row r="28" spans="1:8" ht="15.75" customHeight="1">
      <c r="A28" s="264">
        <v>12</v>
      </c>
      <c r="B28" s="265">
        <v>12</v>
      </c>
      <c r="C28" s="266" t="s">
        <v>60</v>
      </c>
      <c r="D28" s="267" t="s">
        <v>61</v>
      </c>
      <c r="E28" s="268"/>
      <c r="F28" s="268" t="s">
        <v>62</v>
      </c>
      <c r="G28" s="271"/>
      <c r="H28" s="177"/>
    </row>
    <row r="29" spans="1:8" ht="15" customHeight="1">
      <c r="A29" s="264"/>
      <c r="B29" s="265"/>
      <c r="C29" s="266"/>
      <c r="D29" s="269"/>
      <c r="E29" s="268"/>
      <c r="F29" s="268"/>
      <c r="G29" s="271"/>
      <c r="H29" s="177"/>
    </row>
    <row r="30" spans="1:8" ht="12.75" customHeight="1">
      <c r="A30" s="264">
        <v>13</v>
      </c>
      <c r="B30" s="265">
        <v>13</v>
      </c>
      <c r="C30" s="266" t="s">
        <v>68</v>
      </c>
      <c r="D30" s="267">
        <v>1991.1</v>
      </c>
      <c r="E30" s="268"/>
      <c r="F30" s="268" t="s">
        <v>69</v>
      </c>
      <c r="G30" s="271"/>
      <c r="H30" s="177"/>
    </row>
    <row r="31" spans="1:8" ht="15" customHeight="1">
      <c r="A31" s="264"/>
      <c r="B31" s="265"/>
      <c r="C31" s="266"/>
      <c r="D31" s="269"/>
      <c r="E31" s="268"/>
      <c r="F31" s="268"/>
      <c r="G31" s="271"/>
      <c r="H31" s="177"/>
    </row>
    <row r="32" spans="1:8" ht="12.75" customHeight="1">
      <c r="A32" s="264">
        <v>14</v>
      </c>
      <c r="B32" s="265">
        <v>14</v>
      </c>
      <c r="C32" s="275" t="s">
        <v>49</v>
      </c>
      <c r="D32" s="267" t="s">
        <v>50</v>
      </c>
      <c r="E32" s="268"/>
      <c r="F32" s="268" t="s">
        <v>51</v>
      </c>
      <c r="G32" s="271"/>
      <c r="H32" s="177"/>
    </row>
    <row r="33" spans="1:8" ht="15" customHeight="1">
      <c r="A33" s="264"/>
      <c r="B33" s="265"/>
      <c r="C33" s="275"/>
      <c r="D33" s="267"/>
      <c r="E33" s="268"/>
      <c r="F33" s="268"/>
      <c r="G33" s="271"/>
      <c r="H33" s="177"/>
    </row>
    <row r="34" spans="1:8" ht="12.75" customHeight="1">
      <c r="A34" s="264">
        <v>15</v>
      </c>
      <c r="B34" s="265">
        <v>15</v>
      </c>
      <c r="C34" s="275" t="s">
        <v>47</v>
      </c>
      <c r="D34" s="267">
        <v>1982.1</v>
      </c>
      <c r="E34" s="268"/>
      <c r="F34" s="268" t="s">
        <v>48</v>
      </c>
      <c r="G34" s="271"/>
      <c r="H34" s="177"/>
    </row>
    <row r="35" spans="1:8" ht="15" customHeight="1">
      <c r="A35" s="264"/>
      <c r="B35" s="265"/>
      <c r="C35" s="275"/>
      <c r="D35" s="267"/>
      <c r="E35" s="268"/>
      <c r="F35" s="268"/>
      <c r="G35" s="271"/>
      <c r="H35" s="177"/>
    </row>
    <row r="36" spans="1:8" ht="15.75" customHeight="1">
      <c r="A36" s="264">
        <v>16</v>
      </c>
      <c r="B36" s="265">
        <v>16</v>
      </c>
      <c r="C36" s="266" t="s">
        <v>36</v>
      </c>
      <c r="D36" s="267">
        <v>1983.1</v>
      </c>
      <c r="E36" s="268"/>
      <c r="F36" s="268" t="s">
        <v>37</v>
      </c>
      <c r="G36" s="271"/>
      <c r="H36" s="177"/>
    </row>
    <row r="37" spans="1:8" ht="12.75" customHeight="1">
      <c r="A37" s="264"/>
      <c r="B37" s="265"/>
      <c r="C37" s="266"/>
      <c r="D37" s="269"/>
      <c r="E37" s="268"/>
      <c r="F37" s="268"/>
      <c r="G37" s="271"/>
      <c r="H37" s="177"/>
    </row>
    <row r="38" spans="1:8" ht="12.75" customHeight="1">
      <c r="A38" s="264">
        <v>17</v>
      </c>
      <c r="B38" s="265">
        <v>17</v>
      </c>
      <c r="C38" s="275" t="s">
        <v>23</v>
      </c>
      <c r="D38" s="267">
        <v>1992.1</v>
      </c>
      <c r="E38" s="268"/>
      <c r="F38" s="268" t="s">
        <v>136</v>
      </c>
      <c r="G38" s="281"/>
      <c r="H38" s="182"/>
    </row>
    <row r="39" spans="1:8" ht="12.75" customHeight="1">
      <c r="A39" s="264"/>
      <c r="B39" s="265"/>
      <c r="C39" s="275"/>
      <c r="D39" s="267"/>
      <c r="E39" s="268"/>
      <c r="F39" s="268"/>
      <c r="G39" s="282"/>
      <c r="H39" s="183"/>
    </row>
    <row r="40" spans="1:8" ht="12.75" customHeight="1">
      <c r="A40" s="264">
        <v>18</v>
      </c>
      <c r="B40" s="265">
        <v>18</v>
      </c>
      <c r="C40" s="266" t="s">
        <v>43</v>
      </c>
      <c r="D40" s="267">
        <v>1981.1</v>
      </c>
      <c r="E40" s="268"/>
      <c r="F40" s="268" t="s">
        <v>42</v>
      </c>
      <c r="G40" s="281"/>
      <c r="H40" s="182"/>
    </row>
    <row r="41" spans="1:8" ht="12.75" customHeight="1">
      <c r="A41" s="264"/>
      <c r="B41" s="265"/>
      <c r="C41" s="266"/>
      <c r="D41" s="269"/>
      <c r="E41" s="268"/>
      <c r="F41" s="268"/>
      <c r="G41" s="282"/>
      <c r="H41" s="183"/>
    </row>
    <row r="42" spans="1:8" ht="12.75" customHeight="1">
      <c r="A42" s="264">
        <v>19</v>
      </c>
      <c r="B42" s="265">
        <v>19</v>
      </c>
      <c r="C42" s="266" t="s">
        <v>41</v>
      </c>
      <c r="D42" s="267">
        <v>1984.1</v>
      </c>
      <c r="E42" s="268"/>
      <c r="F42" s="268" t="s">
        <v>42</v>
      </c>
      <c r="G42" s="281"/>
      <c r="H42" s="182"/>
    </row>
    <row r="43" spans="1:8" ht="12.75" customHeight="1">
      <c r="A43" s="264"/>
      <c r="B43" s="265"/>
      <c r="C43" s="266"/>
      <c r="D43" s="269"/>
      <c r="E43" s="268"/>
      <c r="F43" s="268"/>
      <c r="G43" s="282"/>
      <c r="H43" s="183"/>
    </row>
    <row r="44" spans="1:8" ht="12.75" customHeight="1">
      <c r="A44" s="264">
        <v>20</v>
      </c>
      <c r="B44" s="265">
        <v>20</v>
      </c>
      <c r="C44" s="275" t="s">
        <v>73</v>
      </c>
      <c r="D44" s="267" t="s">
        <v>74</v>
      </c>
      <c r="E44" s="268"/>
      <c r="F44" s="268" t="s">
        <v>75</v>
      </c>
      <c r="G44" s="281"/>
      <c r="H44" s="182"/>
    </row>
    <row r="45" spans="1:8" ht="6" customHeight="1">
      <c r="A45" s="264"/>
      <c r="B45" s="265"/>
      <c r="C45" s="275"/>
      <c r="D45" s="267"/>
      <c r="E45" s="268"/>
      <c r="F45" s="268"/>
      <c r="G45" s="282"/>
      <c r="H45" s="183"/>
    </row>
    <row r="46" spans="1:8" ht="12.75" customHeight="1">
      <c r="A46" s="264">
        <v>21</v>
      </c>
      <c r="B46" s="265">
        <v>21</v>
      </c>
      <c r="C46" s="266" t="s">
        <v>38</v>
      </c>
      <c r="D46" s="267" t="s">
        <v>39</v>
      </c>
      <c r="E46" s="268"/>
      <c r="F46" s="268" t="s">
        <v>135</v>
      </c>
      <c r="G46" s="281"/>
      <c r="H46" s="182"/>
    </row>
    <row r="47" spans="1:8" ht="5.25" customHeight="1">
      <c r="A47" s="264"/>
      <c r="B47" s="265"/>
      <c r="C47" s="266"/>
      <c r="D47" s="269"/>
      <c r="E47" s="268"/>
      <c r="F47" s="268"/>
      <c r="G47" s="282"/>
      <c r="H47" s="183"/>
    </row>
    <row r="48" spans="1:8" ht="12.75" customHeight="1">
      <c r="A48" s="264">
        <v>22</v>
      </c>
      <c r="B48" s="265">
        <v>22</v>
      </c>
      <c r="C48" s="266" t="s">
        <v>31</v>
      </c>
      <c r="D48" s="267">
        <v>1987.1</v>
      </c>
      <c r="E48" s="259"/>
      <c r="F48" s="259" t="s">
        <v>32</v>
      </c>
      <c r="G48" s="281"/>
      <c r="H48" s="182"/>
    </row>
    <row r="49" spans="1:8" ht="12.75" customHeight="1">
      <c r="A49" s="264"/>
      <c r="B49" s="265"/>
      <c r="C49" s="266"/>
      <c r="D49" s="269"/>
      <c r="E49" s="263"/>
      <c r="F49" s="263"/>
      <c r="G49" s="282"/>
      <c r="H49" s="183"/>
    </row>
    <row r="50" spans="1:8" ht="12.75" customHeight="1">
      <c r="A50" s="264">
        <v>23</v>
      </c>
      <c r="B50" s="265">
        <v>23</v>
      </c>
      <c r="C50" s="275" t="s">
        <v>76</v>
      </c>
      <c r="D50" s="267" t="s">
        <v>77</v>
      </c>
      <c r="E50" s="259"/>
      <c r="F50" s="259" t="s">
        <v>75</v>
      </c>
      <c r="G50" s="281"/>
      <c r="H50" s="182"/>
    </row>
    <row r="51" spans="1:8" ht="12.75" customHeight="1">
      <c r="A51" s="264"/>
      <c r="B51" s="265"/>
      <c r="C51" s="275"/>
      <c r="D51" s="267"/>
      <c r="E51" s="263"/>
      <c r="F51" s="263"/>
      <c r="G51" s="282"/>
      <c r="H51" s="183"/>
    </row>
    <row r="52" spans="1:8" ht="12.75" customHeight="1">
      <c r="A52" s="264">
        <v>24</v>
      </c>
      <c r="B52" s="283">
        <v>24</v>
      </c>
      <c r="C52" s="266" t="s">
        <v>44</v>
      </c>
      <c r="D52" s="267" t="s">
        <v>45</v>
      </c>
      <c r="E52" s="268"/>
      <c r="F52" s="268" t="s">
        <v>134</v>
      </c>
      <c r="G52" s="281"/>
      <c r="H52" s="182"/>
    </row>
    <row r="53" spans="1:8" ht="12.75" customHeight="1">
      <c r="A53" s="264"/>
      <c r="B53" s="283"/>
      <c r="C53" s="266"/>
      <c r="D53" s="269"/>
      <c r="E53" s="268"/>
      <c r="F53" s="268"/>
      <c r="G53" s="282"/>
      <c r="H53" s="183"/>
    </row>
    <row r="54" spans="1:8" ht="12.75" customHeight="1">
      <c r="A54" s="264">
        <v>25</v>
      </c>
      <c r="B54" s="265">
        <v>25</v>
      </c>
      <c r="C54" s="275" t="s">
        <v>19</v>
      </c>
      <c r="D54" s="267" t="s">
        <v>20</v>
      </c>
      <c r="E54" s="268"/>
      <c r="F54" s="268" t="s">
        <v>21</v>
      </c>
      <c r="G54" s="281"/>
      <c r="H54" s="182"/>
    </row>
    <row r="55" spans="1:8" ht="9" customHeight="1">
      <c r="A55" s="264"/>
      <c r="B55" s="265"/>
      <c r="C55" s="275"/>
      <c r="D55" s="267"/>
      <c r="E55" s="268"/>
      <c r="F55" s="268"/>
      <c r="G55" s="282"/>
      <c r="H55" s="183"/>
    </row>
    <row r="56" spans="1:8" ht="12.75" customHeight="1">
      <c r="A56" s="264">
        <v>26</v>
      </c>
      <c r="B56" s="265">
        <v>26</v>
      </c>
      <c r="C56" s="275" t="s">
        <v>88</v>
      </c>
      <c r="D56" s="267" t="s">
        <v>89</v>
      </c>
      <c r="E56" s="268"/>
      <c r="F56" s="268" t="s">
        <v>87</v>
      </c>
      <c r="G56" s="281"/>
      <c r="H56" s="182"/>
    </row>
    <row r="57" spans="1:8" ht="5.25" customHeight="1">
      <c r="A57" s="264"/>
      <c r="B57" s="265"/>
      <c r="C57" s="275"/>
      <c r="D57" s="267"/>
      <c r="E57" s="268"/>
      <c r="F57" s="268"/>
      <c r="G57" s="282"/>
      <c r="H57" s="183"/>
    </row>
    <row r="58" spans="1:8" ht="12.75" customHeight="1">
      <c r="A58" s="264">
        <v>27</v>
      </c>
      <c r="B58" s="265">
        <v>27</v>
      </c>
      <c r="C58" s="266" t="s">
        <v>112</v>
      </c>
      <c r="D58" s="270" t="s">
        <v>113</v>
      </c>
      <c r="E58" s="268"/>
      <c r="F58" s="268" t="s">
        <v>114</v>
      </c>
      <c r="G58" s="281"/>
      <c r="H58" s="182"/>
    </row>
    <row r="59" spans="1:8" ht="9.75" customHeight="1">
      <c r="A59" s="264"/>
      <c r="B59" s="265"/>
      <c r="C59" s="266"/>
      <c r="D59" s="284"/>
      <c r="E59" s="268"/>
      <c r="F59" s="268"/>
      <c r="G59" s="282"/>
      <c r="H59" s="183"/>
    </row>
    <row r="60" spans="1:8" ht="12.75" customHeight="1">
      <c r="A60" s="264">
        <v>28</v>
      </c>
      <c r="B60" s="265">
        <v>28</v>
      </c>
      <c r="C60" s="275" t="s">
        <v>70</v>
      </c>
      <c r="D60" s="267">
        <v>1992</v>
      </c>
      <c r="E60" s="268"/>
      <c r="F60" s="268" t="s">
        <v>71</v>
      </c>
      <c r="G60" s="281"/>
      <c r="H60" s="182"/>
    </row>
    <row r="61" spans="1:8" ht="12.75" customHeight="1">
      <c r="A61" s="264"/>
      <c r="B61" s="265"/>
      <c r="C61" s="275"/>
      <c r="D61" s="267"/>
      <c r="E61" s="268"/>
      <c r="F61" s="268"/>
      <c r="G61" s="282"/>
      <c r="H61" s="183"/>
    </row>
    <row r="62" spans="1:8" ht="12.75" customHeight="1">
      <c r="A62" s="264">
        <v>29</v>
      </c>
      <c r="B62" s="265">
        <v>29</v>
      </c>
      <c r="C62" s="266" t="s">
        <v>72</v>
      </c>
      <c r="D62" s="267">
        <v>1989</v>
      </c>
      <c r="E62" s="268"/>
      <c r="F62" s="268" t="s">
        <v>71</v>
      </c>
      <c r="G62" s="281"/>
      <c r="H62" s="182"/>
    </row>
    <row r="63" spans="1:8" ht="12.75" customHeight="1">
      <c r="A63" s="264"/>
      <c r="B63" s="265"/>
      <c r="C63" s="266"/>
      <c r="D63" s="269"/>
      <c r="E63" s="268"/>
      <c r="F63" s="268"/>
      <c r="G63" s="282"/>
      <c r="H63" s="183"/>
    </row>
    <row r="64" spans="1:8" ht="12.75" customHeight="1">
      <c r="A64" s="264">
        <v>30</v>
      </c>
      <c r="B64" s="265">
        <v>30</v>
      </c>
      <c r="C64" s="275" t="s">
        <v>24</v>
      </c>
      <c r="D64" s="267">
        <v>1993.1</v>
      </c>
      <c r="E64" s="268"/>
      <c r="F64" s="268" t="s">
        <v>136</v>
      </c>
      <c r="G64" s="281"/>
      <c r="H64" s="182"/>
    </row>
    <row r="65" spans="1:8" ht="12.75" customHeight="1">
      <c r="A65" s="264"/>
      <c r="B65" s="265"/>
      <c r="C65" s="275"/>
      <c r="D65" s="267"/>
      <c r="E65" s="268"/>
      <c r="F65" s="268"/>
      <c r="G65" s="282"/>
      <c r="H65" s="183"/>
    </row>
    <row r="66" spans="1:8" ht="12.75" customHeight="1">
      <c r="A66" s="264">
        <v>31</v>
      </c>
      <c r="B66" s="265">
        <v>31</v>
      </c>
      <c r="C66" s="266" t="s">
        <v>46</v>
      </c>
      <c r="D66" s="267" t="s">
        <v>45</v>
      </c>
      <c r="E66" s="268"/>
      <c r="F66" s="268" t="s">
        <v>134</v>
      </c>
      <c r="G66" s="281"/>
      <c r="H66" s="182"/>
    </row>
    <row r="67" spans="1:8" ht="12.75" customHeight="1">
      <c r="A67" s="264"/>
      <c r="B67" s="265"/>
      <c r="C67" s="266"/>
      <c r="D67" s="269"/>
      <c r="E67" s="268"/>
      <c r="F67" s="268"/>
      <c r="G67" s="282"/>
      <c r="H67" s="183"/>
    </row>
    <row r="68" spans="1:8" ht="12.75" customHeight="1">
      <c r="A68" s="264">
        <v>32</v>
      </c>
      <c r="B68" s="265">
        <v>32</v>
      </c>
      <c r="C68" s="266" t="s">
        <v>90</v>
      </c>
      <c r="D68" s="270" t="s">
        <v>91</v>
      </c>
      <c r="E68" s="268"/>
      <c r="F68" s="268" t="s">
        <v>92</v>
      </c>
      <c r="G68" s="281"/>
      <c r="H68" s="182"/>
    </row>
    <row r="69" spans="1:8" ht="12.75" customHeight="1">
      <c r="A69" s="264"/>
      <c r="B69" s="265"/>
      <c r="C69" s="266"/>
      <c r="D69" s="272"/>
      <c r="E69" s="268"/>
      <c r="F69" s="268"/>
      <c r="G69" s="282"/>
      <c r="H69" s="183"/>
    </row>
    <row r="70" spans="1:8" ht="12.75" customHeight="1">
      <c r="A70" s="264">
        <v>33</v>
      </c>
      <c r="B70" s="265">
        <v>33</v>
      </c>
      <c r="C70" s="275" t="s">
        <v>84</v>
      </c>
      <c r="D70" s="267" t="s">
        <v>82</v>
      </c>
      <c r="E70" s="268"/>
      <c r="F70" s="268" t="s">
        <v>83</v>
      </c>
      <c r="G70" s="281"/>
      <c r="H70" s="182"/>
    </row>
    <row r="71" spans="1:8" ht="12.75" customHeight="1">
      <c r="A71" s="264"/>
      <c r="B71" s="265"/>
      <c r="C71" s="275"/>
      <c r="D71" s="267"/>
      <c r="E71" s="268"/>
      <c r="F71" s="268"/>
      <c r="G71" s="282"/>
      <c r="H71" s="183"/>
    </row>
    <row r="72" spans="1:8" ht="12.75" customHeight="1">
      <c r="A72" s="264">
        <v>34</v>
      </c>
      <c r="B72" s="265">
        <v>34</v>
      </c>
      <c r="C72" s="275" t="s">
        <v>22</v>
      </c>
      <c r="D72" s="267">
        <v>1987.1</v>
      </c>
      <c r="E72" s="268"/>
      <c r="F72" s="268" t="s">
        <v>21</v>
      </c>
      <c r="G72" s="281"/>
      <c r="H72" s="182"/>
    </row>
    <row r="73" spans="1:8" ht="9" customHeight="1">
      <c r="A73" s="264"/>
      <c r="B73" s="265"/>
      <c r="C73" s="275"/>
      <c r="D73" s="267"/>
      <c r="E73" s="268"/>
      <c r="F73" s="268"/>
      <c r="G73" s="282"/>
      <c r="H73" s="183"/>
    </row>
    <row r="74" spans="1:8" ht="12.75" customHeight="1">
      <c r="A74" s="264">
        <v>35</v>
      </c>
      <c r="B74" s="265">
        <v>35</v>
      </c>
      <c r="C74" s="266" t="s">
        <v>63</v>
      </c>
      <c r="D74" s="267" t="s">
        <v>64</v>
      </c>
      <c r="E74" s="268"/>
      <c r="F74" s="268" t="s">
        <v>62</v>
      </c>
      <c r="G74" s="281"/>
      <c r="H74" s="182"/>
    </row>
    <row r="75" spans="1:8" ht="12.75" customHeight="1">
      <c r="A75" s="264"/>
      <c r="B75" s="265"/>
      <c r="C75" s="266"/>
      <c r="D75" s="269"/>
      <c r="E75" s="268"/>
      <c r="F75" s="268"/>
      <c r="G75" s="282"/>
      <c r="H75" s="183"/>
    </row>
    <row r="76" spans="1:8" ht="12.75" customHeight="1">
      <c r="A76" s="264">
        <v>36</v>
      </c>
      <c r="B76" s="265">
        <v>36</v>
      </c>
      <c r="C76" s="275" t="s">
        <v>81</v>
      </c>
      <c r="D76" s="267" t="s">
        <v>82</v>
      </c>
      <c r="E76" s="268"/>
      <c r="F76" s="268" t="s">
        <v>83</v>
      </c>
      <c r="G76" s="281"/>
      <c r="H76" s="182"/>
    </row>
    <row r="77" spans="1:8" ht="12.75" customHeight="1">
      <c r="A77" s="264"/>
      <c r="B77" s="265"/>
      <c r="C77" s="275"/>
      <c r="D77" s="267"/>
      <c r="E77" s="268"/>
      <c r="F77" s="268"/>
      <c r="G77" s="282"/>
      <c r="H77" s="183"/>
    </row>
    <row r="78" spans="1:8" ht="12.75" customHeight="1">
      <c r="A78" s="264">
        <v>37</v>
      </c>
      <c r="B78" s="265">
        <v>37</v>
      </c>
      <c r="C78" s="266" t="s">
        <v>40</v>
      </c>
      <c r="D78" s="267">
        <v>1992.1</v>
      </c>
      <c r="E78" s="268"/>
      <c r="F78" s="268" t="s">
        <v>135</v>
      </c>
      <c r="G78" s="281"/>
      <c r="H78" s="182"/>
    </row>
    <row r="79" spans="1:8" ht="12.75" customHeight="1">
      <c r="A79" s="264"/>
      <c r="B79" s="265"/>
      <c r="C79" s="266"/>
      <c r="D79" s="269"/>
      <c r="E79" s="268"/>
      <c r="F79" s="268"/>
      <c r="G79" s="282"/>
      <c r="H79" s="183"/>
    </row>
    <row r="80" spans="1:8" ht="12.75" customHeight="1">
      <c r="A80" s="264">
        <v>38</v>
      </c>
      <c r="B80" s="265">
        <v>38</v>
      </c>
      <c r="C80" s="266" t="s">
        <v>107</v>
      </c>
      <c r="D80" s="267" t="s">
        <v>82</v>
      </c>
      <c r="E80" s="268"/>
      <c r="F80" s="268" t="s">
        <v>103</v>
      </c>
      <c r="G80" s="281"/>
      <c r="H80" s="182"/>
    </row>
    <row r="81" spans="1:8" ht="12.75" customHeight="1">
      <c r="A81" s="264"/>
      <c r="B81" s="265"/>
      <c r="C81" s="266"/>
      <c r="D81" s="267"/>
      <c r="E81" s="268"/>
      <c r="F81" s="268"/>
      <c r="G81" s="282"/>
      <c r="H81" s="183"/>
    </row>
    <row r="82" spans="1:8" ht="12.75" customHeight="1">
      <c r="A82" s="264">
        <v>39</v>
      </c>
      <c r="B82" s="265">
        <v>39</v>
      </c>
      <c r="C82" s="266" t="s">
        <v>28</v>
      </c>
      <c r="D82" s="267" t="s">
        <v>29</v>
      </c>
      <c r="E82" s="268"/>
      <c r="F82" s="268" t="s">
        <v>30</v>
      </c>
      <c r="G82" s="281"/>
      <c r="H82" s="182"/>
    </row>
    <row r="83" spans="1:8" ht="12.75" customHeight="1">
      <c r="A83" s="264"/>
      <c r="B83" s="265"/>
      <c r="C83" s="266"/>
      <c r="D83" s="269"/>
      <c r="E83" s="268"/>
      <c r="F83" s="268"/>
      <c r="G83" s="282"/>
      <c r="H83" s="183"/>
    </row>
    <row r="84" spans="1:8" ht="12.75" customHeight="1">
      <c r="A84" s="264">
        <v>40</v>
      </c>
      <c r="B84" s="265">
        <v>40</v>
      </c>
      <c r="C84" s="266" t="s">
        <v>110</v>
      </c>
      <c r="D84" s="270" t="s">
        <v>45</v>
      </c>
      <c r="E84" s="268"/>
      <c r="F84" s="268" t="s">
        <v>111</v>
      </c>
      <c r="G84" s="271"/>
      <c r="H84" s="182"/>
    </row>
    <row r="85" spans="1:8" ht="12.75" customHeight="1">
      <c r="A85" s="264"/>
      <c r="B85" s="265"/>
      <c r="C85" s="266"/>
      <c r="D85" s="284"/>
      <c r="E85" s="268"/>
      <c r="F85" s="268"/>
      <c r="G85" s="271"/>
      <c r="H85" s="183"/>
    </row>
    <row r="86" spans="1:8" ht="12.75" customHeight="1">
      <c r="A86" s="264">
        <v>41</v>
      </c>
      <c r="B86" s="265">
        <v>41</v>
      </c>
      <c r="C86" s="275" t="s">
        <v>106</v>
      </c>
      <c r="D86" s="267" t="s">
        <v>77</v>
      </c>
      <c r="E86" s="268"/>
      <c r="F86" s="268" t="s">
        <v>35</v>
      </c>
      <c r="G86" s="271"/>
      <c r="H86" s="179"/>
    </row>
    <row r="87" spans="1:8" ht="12.75" customHeight="1">
      <c r="A87" s="264"/>
      <c r="B87" s="265"/>
      <c r="C87" s="275"/>
      <c r="D87" s="267"/>
      <c r="E87" s="268"/>
      <c r="F87" s="268"/>
      <c r="G87" s="271"/>
      <c r="H87" s="182"/>
    </row>
    <row r="88" spans="1:8" ht="12.75" customHeight="1">
      <c r="A88" s="264">
        <v>42</v>
      </c>
      <c r="B88" s="265">
        <v>42</v>
      </c>
      <c r="C88" s="266" t="s">
        <v>104</v>
      </c>
      <c r="D88" s="267" t="s">
        <v>45</v>
      </c>
      <c r="E88" s="268"/>
      <c r="F88" s="268" t="s">
        <v>105</v>
      </c>
      <c r="G88" s="271"/>
      <c r="H88" s="179"/>
    </row>
    <row r="89" spans="1:8" ht="12.75" customHeight="1">
      <c r="A89" s="264"/>
      <c r="B89" s="265"/>
      <c r="C89" s="266"/>
      <c r="D89" s="269"/>
      <c r="E89" s="268"/>
      <c r="F89" s="268"/>
      <c r="G89" s="271"/>
      <c r="H89" s="182"/>
    </row>
    <row r="90" spans="1:8" ht="12.75" customHeight="1">
      <c r="A90" s="264">
        <v>43</v>
      </c>
      <c r="B90" s="265">
        <v>43</v>
      </c>
      <c r="C90" s="266" t="s">
        <v>108</v>
      </c>
      <c r="D90" s="267" t="s">
        <v>109</v>
      </c>
      <c r="E90" s="268"/>
      <c r="F90" s="268" t="s">
        <v>103</v>
      </c>
      <c r="G90" s="271"/>
      <c r="H90" s="179"/>
    </row>
    <row r="91" spans="1:8" ht="12.75" customHeight="1">
      <c r="A91" s="264"/>
      <c r="B91" s="265"/>
      <c r="C91" s="266"/>
      <c r="D91" s="267"/>
      <c r="E91" s="268"/>
      <c r="F91" s="268"/>
      <c r="G91" s="271"/>
      <c r="H91" s="182"/>
    </row>
    <row r="92" spans="1:8" ht="12.75" customHeight="1">
      <c r="A92" s="264">
        <v>44</v>
      </c>
      <c r="B92" s="265">
        <v>44</v>
      </c>
      <c r="C92" s="266" t="s">
        <v>33</v>
      </c>
      <c r="D92" s="267" t="s">
        <v>34</v>
      </c>
      <c r="E92" s="268"/>
      <c r="F92" s="268" t="s">
        <v>35</v>
      </c>
      <c r="G92" s="271"/>
      <c r="H92" s="177"/>
    </row>
    <row r="93" spans="1:8" ht="12.75" customHeight="1">
      <c r="A93" s="264"/>
      <c r="B93" s="265"/>
      <c r="C93" s="266"/>
      <c r="D93" s="269"/>
      <c r="E93" s="268"/>
      <c r="F93" s="268"/>
      <c r="G93" s="271"/>
      <c r="H93" s="177"/>
    </row>
    <row r="94" spans="1:8" ht="12.75" customHeight="1">
      <c r="A94" s="264">
        <v>45</v>
      </c>
      <c r="B94" s="265">
        <v>45</v>
      </c>
      <c r="C94" s="266" t="s">
        <v>98</v>
      </c>
      <c r="D94" s="270" t="s">
        <v>99</v>
      </c>
      <c r="E94" s="268"/>
      <c r="F94" s="268" t="s">
        <v>100</v>
      </c>
      <c r="G94" s="271"/>
      <c r="H94" s="177"/>
    </row>
    <row r="95" spans="1:8" ht="12.75" customHeight="1">
      <c r="A95" s="264"/>
      <c r="B95" s="265"/>
      <c r="C95" s="266"/>
      <c r="D95" s="272"/>
      <c r="E95" s="268"/>
      <c r="F95" s="268"/>
      <c r="G95" s="271"/>
      <c r="H95" s="177"/>
    </row>
    <row r="96" spans="1:8" ht="12.75" customHeight="1">
      <c r="A96" s="177"/>
      <c r="B96" s="175"/>
      <c r="C96" s="184" t="s">
        <v>138</v>
      </c>
      <c r="D96" s="177"/>
      <c r="E96" s="172"/>
      <c r="F96" s="174" t="s">
        <v>139</v>
      </c>
      <c r="G96" s="178" t="s">
        <v>142</v>
      </c>
      <c r="H96" s="177"/>
    </row>
    <row r="97" spans="1:8" ht="12.75" customHeight="1">
      <c r="A97" s="177"/>
      <c r="B97" s="175"/>
      <c r="C97" s="184"/>
      <c r="D97" s="177"/>
      <c r="E97" s="173"/>
      <c r="F97" s="174"/>
      <c r="G97" s="178"/>
      <c r="H97" s="177"/>
    </row>
    <row r="98" spans="1:8" ht="12.75" customHeight="1">
      <c r="A98" s="177"/>
      <c r="B98" s="175"/>
      <c r="C98" s="184" t="s">
        <v>141</v>
      </c>
      <c r="D98" s="177"/>
      <c r="E98" s="172"/>
      <c r="F98" s="174" t="s">
        <v>140</v>
      </c>
      <c r="G98" s="178" t="s">
        <v>143</v>
      </c>
      <c r="H98" s="177"/>
    </row>
    <row r="99" spans="1:8" ht="12.75" customHeight="1">
      <c r="A99" s="177"/>
      <c r="B99" s="175"/>
      <c r="C99" s="184"/>
      <c r="D99" s="177"/>
      <c r="E99" s="173"/>
      <c r="F99" s="174"/>
      <c r="G99" s="178"/>
      <c r="H99" s="177"/>
    </row>
    <row r="100" spans="1:8" ht="12.75" customHeight="1">
      <c r="A100" s="177"/>
      <c r="B100" s="175"/>
      <c r="C100" s="184"/>
      <c r="D100" s="177"/>
      <c r="E100" s="172"/>
      <c r="F100" s="174"/>
      <c r="G100" s="178"/>
      <c r="H100" s="177"/>
    </row>
    <row r="101" spans="1:8" ht="12.75" customHeight="1">
      <c r="A101" s="177"/>
      <c r="B101" s="175"/>
      <c r="C101" s="184"/>
      <c r="D101" s="177"/>
      <c r="E101" s="173"/>
      <c r="F101" s="174"/>
      <c r="G101" s="178"/>
      <c r="H101" s="177"/>
    </row>
    <row r="102" spans="1:8" ht="12.75" customHeight="1">
      <c r="A102" s="177"/>
      <c r="B102" s="175"/>
      <c r="C102" s="184"/>
      <c r="D102" s="177"/>
      <c r="E102" s="172"/>
      <c r="F102" s="174"/>
      <c r="G102" s="178"/>
      <c r="H102" s="177"/>
    </row>
    <row r="103" spans="1:8" ht="12.75" customHeight="1">
      <c r="A103" s="177"/>
      <c r="B103" s="175"/>
      <c r="C103" s="184"/>
      <c r="D103" s="177"/>
      <c r="E103" s="173"/>
      <c r="F103" s="174"/>
      <c r="G103" s="178"/>
      <c r="H103" s="177"/>
    </row>
    <row r="104" spans="1:8" ht="12.75" customHeight="1">
      <c r="A104" s="177"/>
      <c r="B104" s="175"/>
      <c r="C104" s="184"/>
      <c r="D104" s="177"/>
      <c r="E104" s="172"/>
      <c r="F104" s="174"/>
      <c r="G104" s="178"/>
      <c r="H104" s="177"/>
    </row>
    <row r="105" spans="1:8" ht="12.75" customHeight="1">
      <c r="A105" s="177"/>
      <c r="B105" s="175"/>
      <c r="C105" s="184"/>
      <c r="D105" s="177"/>
      <c r="E105" s="173"/>
      <c r="F105" s="174"/>
      <c r="G105" s="178"/>
      <c r="H105" s="177"/>
    </row>
    <row r="106" spans="1:8" ht="12.75" customHeight="1">
      <c r="A106" s="177"/>
      <c r="B106" s="175"/>
      <c r="C106" s="184"/>
      <c r="D106" s="177"/>
      <c r="E106" s="172"/>
      <c r="F106" s="174"/>
      <c r="G106" s="178"/>
      <c r="H106" s="177"/>
    </row>
    <row r="107" spans="1:8" ht="12.75" customHeight="1">
      <c r="A107" s="177"/>
      <c r="B107" s="175"/>
      <c r="C107" s="184"/>
      <c r="D107" s="177"/>
      <c r="E107" s="173"/>
      <c r="F107" s="174"/>
      <c r="G107" s="178"/>
      <c r="H107" s="177"/>
    </row>
    <row r="108" spans="1:8" ht="12.75" customHeight="1">
      <c r="A108" s="177"/>
      <c r="B108" s="175"/>
      <c r="C108" s="184"/>
      <c r="D108" s="177"/>
      <c r="E108" s="172"/>
      <c r="F108" s="174"/>
      <c r="G108" s="178"/>
      <c r="H108" s="177"/>
    </row>
    <row r="109" spans="1:8" ht="12.75" customHeight="1">
      <c r="A109" s="177"/>
      <c r="B109" s="175"/>
      <c r="C109" s="184"/>
      <c r="D109" s="177"/>
      <c r="E109" s="173"/>
      <c r="F109" s="174"/>
      <c r="G109" s="178"/>
      <c r="H109" s="177"/>
    </row>
    <row r="110" spans="1:8" ht="12.75" customHeight="1">
      <c r="A110" s="177"/>
      <c r="B110" s="175"/>
      <c r="C110" s="184"/>
      <c r="D110" s="177"/>
      <c r="E110" s="172"/>
      <c r="F110" s="174"/>
      <c r="G110" s="178"/>
      <c r="H110" s="177"/>
    </row>
    <row r="111" spans="1:8" ht="12.75" customHeight="1">
      <c r="A111" s="177"/>
      <c r="B111" s="175"/>
      <c r="C111" s="184"/>
      <c r="D111" s="177"/>
      <c r="E111" s="173"/>
      <c r="F111" s="174"/>
      <c r="G111" s="178"/>
      <c r="H111" s="177"/>
    </row>
    <row r="112" spans="1:8" ht="12.75" customHeight="1">
      <c r="A112" s="177"/>
      <c r="B112" s="175"/>
      <c r="C112" s="184"/>
      <c r="D112" s="177"/>
      <c r="E112" s="172"/>
      <c r="F112" s="174"/>
      <c r="G112" s="178"/>
      <c r="H112" s="177"/>
    </row>
    <row r="113" spans="1:8" ht="12.75" customHeight="1">
      <c r="A113" s="177"/>
      <c r="B113" s="175"/>
      <c r="C113" s="184"/>
      <c r="D113" s="177"/>
      <c r="E113" s="173"/>
      <c r="F113" s="174"/>
      <c r="G113" s="178"/>
      <c r="H113" s="177"/>
    </row>
    <row r="114" spans="1:8" ht="12.75" customHeight="1">
      <c r="A114" s="177"/>
      <c r="B114" s="175"/>
      <c r="C114" s="184"/>
      <c r="D114" s="177"/>
      <c r="E114" s="172"/>
      <c r="F114" s="174"/>
      <c r="G114" s="178"/>
      <c r="H114" s="177"/>
    </row>
    <row r="115" spans="1:8" ht="12.75" customHeight="1">
      <c r="A115" s="177"/>
      <c r="B115" s="175"/>
      <c r="C115" s="184"/>
      <c r="D115" s="177"/>
      <c r="E115" s="173"/>
      <c r="F115" s="174"/>
      <c r="G115" s="178"/>
      <c r="H115" s="177"/>
    </row>
    <row r="116" spans="1:8" ht="12.75" customHeight="1">
      <c r="A116" s="177"/>
      <c r="B116" s="175"/>
      <c r="C116" s="184"/>
      <c r="D116" s="177"/>
      <c r="E116" s="172"/>
      <c r="F116" s="174"/>
      <c r="G116" s="178"/>
      <c r="H116" s="177"/>
    </row>
    <row r="117" spans="1:8" ht="12.75" customHeight="1">
      <c r="A117" s="177"/>
      <c r="B117" s="175"/>
      <c r="C117" s="184"/>
      <c r="D117" s="177"/>
      <c r="E117" s="173"/>
      <c r="F117" s="174"/>
      <c r="G117" s="178"/>
      <c r="H117" s="177"/>
    </row>
    <row r="118" spans="1:8" ht="12.75" customHeight="1">
      <c r="A118" s="177"/>
      <c r="B118" s="175"/>
      <c r="C118" s="184"/>
      <c r="D118" s="177"/>
      <c r="E118" s="172"/>
      <c r="F118" s="174"/>
      <c r="G118" s="178"/>
      <c r="H118" s="177"/>
    </row>
    <row r="119" spans="1:8" ht="12.75" customHeight="1">
      <c r="A119" s="177"/>
      <c r="B119" s="175"/>
      <c r="C119" s="184"/>
      <c r="D119" s="177"/>
      <c r="E119" s="173"/>
      <c r="F119" s="174"/>
      <c r="G119" s="178"/>
      <c r="H119" s="177"/>
    </row>
    <row r="120" spans="1:8" ht="12.75" customHeight="1">
      <c r="A120" s="177"/>
      <c r="B120" s="175"/>
      <c r="C120" s="184"/>
      <c r="D120" s="177"/>
      <c r="E120" s="172"/>
      <c r="F120" s="174"/>
      <c r="G120" s="178"/>
      <c r="H120" s="177"/>
    </row>
    <row r="121" spans="1:8" ht="12.75" customHeight="1">
      <c r="A121" s="177"/>
      <c r="B121" s="175"/>
      <c r="C121" s="184"/>
      <c r="D121" s="177"/>
      <c r="E121" s="173"/>
      <c r="F121" s="174"/>
      <c r="G121" s="178"/>
      <c r="H121" s="177"/>
    </row>
    <row r="122" spans="1:8" ht="12.75" customHeight="1">
      <c r="A122" s="177"/>
      <c r="B122" s="175"/>
      <c r="C122" s="184"/>
      <c r="D122" s="177"/>
      <c r="E122" s="172"/>
      <c r="F122" s="174"/>
      <c r="G122" s="178"/>
      <c r="H122" s="177"/>
    </row>
    <row r="123" spans="1:8" ht="12.75" customHeight="1">
      <c r="A123" s="177"/>
      <c r="B123" s="175"/>
      <c r="C123" s="184"/>
      <c r="D123" s="177"/>
      <c r="E123" s="173"/>
      <c r="F123" s="174"/>
      <c r="G123" s="178"/>
      <c r="H123" s="177"/>
    </row>
    <row r="124" spans="1:8" ht="12.75" customHeight="1">
      <c r="A124" s="177"/>
      <c r="B124" s="175"/>
      <c r="C124" s="184"/>
      <c r="D124" s="177"/>
      <c r="E124" s="172"/>
      <c r="F124" s="174"/>
      <c r="G124" s="178"/>
      <c r="H124" s="177"/>
    </row>
    <row r="125" spans="1:8" ht="12.75" customHeight="1">
      <c r="A125" s="177"/>
      <c r="B125" s="175"/>
      <c r="C125" s="184"/>
      <c r="D125" s="177"/>
      <c r="E125" s="173"/>
      <c r="F125" s="174"/>
      <c r="G125" s="178"/>
      <c r="H125" s="177"/>
    </row>
    <row r="126" spans="1:8" ht="12.75" customHeight="1">
      <c r="A126" s="177"/>
      <c r="B126" s="175"/>
      <c r="C126" s="184"/>
      <c r="D126" s="177"/>
      <c r="E126" s="172"/>
      <c r="F126" s="174"/>
      <c r="G126" s="178"/>
      <c r="H126" s="177"/>
    </row>
    <row r="127" spans="1:8" ht="12.75" customHeight="1">
      <c r="A127" s="177"/>
      <c r="B127" s="175"/>
      <c r="C127" s="184"/>
      <c r="D127" s="177"/>
      <c r="E127" s="173"/>
      <c r="F127" s="174"/>
      <c r="G127" s="178"/>
      <c r="H127" s="177"/>
    </row>
    <row r="128" spans="1:8" ht="12.75" customHeight="1">
      <c r="A128" s="177"/>
      <c r="B128" s="175"/>
      <c r="C128" s="184"/>
      <c r="D128" s="177"/>
      <c r="E128" s="172"/>
      <c r="F128" s="174"/>
      <c r="G128" s="178"/>
      <c r="H128" s="177"/>
    </row>
    <row r="129" spans="1:8" ht="12.75" customHeight="1">
      <c r="A129" s="177"/>
      <c r="B129" s="175"/>
      <c r="C129" s="184"/>
      <c r="D129" s="177"/>
      <c r="E129" s="173"/>
      <c r="F129" s="174"/>
      <c r="G129" s="178"/>
      <c r="H129" s="177"/>
    </row>
    <row r="130" spans="1:8" ht="12.75">
      <c r="A130" s="177"/>
      <c r="B130" s="175"/>
      <c r="C130" s="184"/>
      <c r="D130" s="177"/>
      <c r="E130" s="172"/>
      <c r="F130" s="174"/>
      <c r="G130" s="178"/>
      <c r="H130" s="177"/>
    </row>
    <row r="131" spans="1:8" ht="12.75">
      <c r="A131" s="177"/>
      <c r="B131" s="175"/>
      <c r="C131" s="184"/>
      <c r="D131" s="177"/>
      <c r="E131" s="173"/>
      <c r="F131" s="174"/>
      <c r="G131" s="178"/>
      <c r="H131" s="177"/>
    </row>
    <row r="132" spans="1:8" ht="12.75">
      <c r="A132" s="177"/>
      <c r="B132" s="175"/>
      <c r="C132" s="184"/>
      <c r="D132" s="177"/>
      <c r="E132" s="172"/>
      <c r="F132" s="174"/>
      <c r="G132" s="178"/>
      <c r="H132" s="177"/>
    </row>
    <row r="133" spans="1:8" ht="12.75">
      <c r="A133" s="177"/>
      <c r="B133" s="175"/>
      <c r="C133" s="184"/>
      <c r="D133" s="177"/>
      <c r="E133" s="173"/>
      <c r="F133" s="174"/>
      <c r="G133" s="178"/>
      <c r="H133" s="177"/>
    </row>
    <row r="134" spans="1:7" ht="12.75">
      <c r="A134" s="14"/>
      <c r="B134" s="4"/>
      <c r="C134" s="15"/>
      <c r="D134" s="15"/>
      <c r="E134" s="15"/>
      <c r="F134" s="16"/>
      <c r="G134" s="17"/>
    </row>
    <row r="135" spans="1:8" ht="12.75">
      <c r="A135" s="14"/>
      <c r="B135" s="4"/>
      <c r="C135" s="15"/>
      <c r="D135" s="15"/>
      <c r="E135" s="15"/>
      <c r="F135" s="16"/>
      <c r="G135" s="17"/>
      <c r="H135" s="4"/>
    </row>
    <row r="136" spans="1:8" ht="12.75">
      <c r="A136" s="4"/>
      <c r="B136" s="4"/>
      <c r="C136" s="4"/>
      <c r="D136" s="4"/>
      <c r="E136" s="4"/>
      <c r="F136" s="4"/>
      <c r="H136" s="4"/>
    </row>
  </sheetData>
  <sheetProtection/>
  <mergeCells count="524">
    <mergeCell ref="G130:G131"/>
    <mergeCell ref="H130:H131"/>
    <mergeCell ref="C128:C129"/>
    <mergeCell ref="D128:D129"/>
    <mergeCell ref="A1:H1"/>
    <mergeCell ref="B2:C2"/>
    <mergeCell ref="D2:H2"/>
    <mergeCell ref="C3:D3"/>
    <mergeCell ref="G3:H3"/>
    <mergeCell ref="A128:A129"/>
    <mergeCell ref="B128:B129"/>
    <mergeCell ref="A132:A133"/>
    <mergeCell ref="B132:B133"/>
    <mergeCell ref="H132:H133"/>
    <mergeCell ref="A130:A131"/>
    <mergeCell ref="B130:B131"/>
    <mergeCell ref="C130:C131"/>
    <mergeCell ref="D130:D131"/>
    <mergeCell ref="C132:C133"/>
    <mergeCell ref="D132:D133"/>
    <mergeCell ref="F132:F133"/>
    <mergeCell ref="G132:G133"/>
    <mergeCell ref="F130:F131"/>
    <mergeCell ref="F128:F129"/>
    <mergeCell ref="G128:G129"/>
    <mergeCell ref="H128:H129"/>
    <mergeCell ref="A126:A127"/>
    <mergeCell ref="B126:B127"/>
    <mergeCell ref="C126:C127"/>
    <mergeCell ref="D126:D127"/>
    <mergeCell ref="F126:F127"/>
    <mergeCell ref="G126:G127"/>
    <mergeCell ref="H126:H127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20:F121"/>
    <mergeCell ref="G120:G121"/>
    <mergeCell ref="H120:H121"/>
    <mergeCell ref="A118:A119"/>
    <mergeCell ref="B118:B119"/>
    <mergeCell ref="F118:F119"/>
    <mergeCell ref="G118:G119"/>
    <mergeCell ref="C118:C119"/>
    <mergeCell ref="D118:D119"/>
    <mergeCell ref="A120:A121"/>
    <mergeCell ref="B120:B121"/>
    <mergeCell ref="C120:C121"/>
    <mergeCell ref="D120:D121"/>
    <mergeCell ref="F116:F117"/>
    <mergeCell ref="G116:G117"/>
    <mergeCell ref="H116:H117"/>
    <mergeCell ref="H118:H119"/>
    <mergeCell ref="A116:A117"/>
    <mergeCell ref="B116:B117"/>
    <mergeCell ref="C116:C117"/>
    <mergeCell ref="D116:D117"/>
    <mergeCell ref="E112:E113"/>
    <mergeCell ref="F114:F115"/>
    <mergeCell ref="G114:G115"/>
    <mergeCell ref="H114:H115"/>
    <mergeCell ref="F110:F111"/>
    <mergeCell ref="G110:G111"/>
    <mergeCell ref="C110:C111"/>
    <mergeCell ref="D110:D111"/>
    <mergeCell ref="E110:E111"/>
    <mergeCell ref="A114:A115"/>
    <mergeCell ref="B114:B115"/>
    <mergeCell ref="C114:C115"/>
    <mergeCell ref="D114:D115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F106:F107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F102:F103"/>
    <mergeCell ref="G102:G103"/>
    <mergeCell ref="C102:C103"/>
    <mergeCell ref="D102:D103"/>
    <mergeCell ref="A106:A107"/>
    <mergeCell ref="B106:B107"/>
    <mergeCell ref="C106:C107"/>
    <mergeCell ref="D106:D107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F94:F95"/>
    <mergeCell ref="G94:G95"/>
    <mergeCell ref="C94:C95"/>
    <mergeCell ref="D94:D95"/>
    <mergeCell ref="E94:E95"/>
    <mergeCell ref="A98:A99"/>
    <mergeCell ref="B98:B99"/>
    <mergeCell ref="C98:C99"/>
    <mergeCell ref="D98:D99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8:F89"/>
    <mergeCell ref="G88:G89"/>
    <mergeCell ref="H88:H89"/>
    <mergeCell ref="A86:A87"/>
    <mergeCell ref="B86:B87"/>
    <mergeCell ref="F86:F87"/>
    <mergeCell ref="G86:G87"/>
    <mergeCell ref="C86:C87"/>
    <mergeCell ref="D86:D87"/>
    <mergeCell ref="A88:A89"/>
    <mergeCell ref="B88:B89"/>
    <mergeCell ref="C88:C89"/>
    <mergeCell ref="D88:D89"/>
    <mergeCell ref="F84:F85"/>
    <mergeCell ref="G84:G85"/>
    <mergeCell ref="H84:H85"/>
    <mergeCell ref="H86:H87"/>
    <mergeCell ref="A84:A85"/>
    <mergeCell ref="B84:B85"/>
    <mergeCell ref="C84:C85"/>
    <mergeCell ref="D84:D85"/>
    <mergeCell ref="E80:E81"/>
    <mergeCell ref="F82:F83"/>
    <mergeCell ref="G82:G83"/>
    <mergeCell ref="H82:H83"/>
    <mergeCell ref="F78:F79"/>
    <mergeCell ref="G78:G79"/>
    <mergeCell ref="C78:C79"/>
    <mergeCell ref="D78:D79"/>
    <mergeCell ref="E78:E79"/>
    <mergeCell ref="A82:A83"/>
    <mergeCell ref="B82:B83"/>
    <mergeCell ref="C82:C83"/>
    <mergeCell ref="D82:D83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F70:F71"/>
    <mergeCell ref="G70:G71"/>
    <mergeCell ref="C70:C71"/>
    <mergeCell ref="D70:D71"/>
    <mergeCell ref="A74:A75"/>
    <mergeCell ref="B74:B75"/>
    <mergeCell ref="C74:C75"/>
    <mergeCell ref="D74:D75"/>
    <mergeCell ref="H70:H71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4:A65"/>
    <mergeCell ref="B64:B65"/>
    <mergeCell ref="C64:C65"/>
    <mergeCell ref="D64:D65"/>
    <mergeCell ref="A66:A67"/>
    <mergeCell ref="B66:B67"/>
    <mergeCell ref="C66:C67"/>
    <mergeCell ref="D66:D67"/>
    <mergeCell ref="A62:A63"/>
    <mergeCell ref="B62:B63"/>
    <mergeCell ref="C62:C63"/>
    <mergeCell ref="D62:D63"/>
    <mergeCell ref="F64:F65"/>
    <mergeCell ref="H64:H65"/>
    <mergeCell ref="G62:G63"/>
    <mergeCell ref="G64:G65"/>
    <mergeCell ref="F62:F63"/>
    <mergeCell ref="H62:H63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6:A57"/>
    <mergeCell ref="B56:B57"/>
    <mergeCell ref="C56:C57"/>
    <mergeCell ref="D56:D57"/>
    <mergeCell ref="A58:A59"/>
    <mergeCell ref="B58:B59"/>
    <mergeCell ref="C58:C59"/>
    <mergeCell ref="D58:D59"/>
    <mergeCell ref="A54:A55"/>
    <mergeCell ref="B54:B55"/>
    <mergeCell ref="C54:C55"/>
    <mergeCell ref="D54:D55"/>
    <mergeCell ref="F56:F57"/>
    <mergeCell ref="H56:H57"/>
    <mergeCell ref="G54:G55"/>
    <mergeCell ref="G56:G57"/>
    <mergeCell ref="F54:F55"/>
    <mergeCell ref="H54:H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E48:E49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F48:F49"/>
    <mergeCell ref="H48:H49"/>
    <mergeCell ref="G46:G47"/>
    <mergeCell ref="G48:G49"/>
    <mergeCell ref="F46:F47"/>
    <mergeCell ref="H46:H47"/>
    <mergeCell ref="F44:F45"/>
    <mergeCell ref="H44:H45"/>
    <mergeCell ref="G42:G43"/>
    <mergeCell ref="G44:G45"/>
    <mergeCell ref="A44:A45"/>
    <mergeCell ref="B44:B45"/>
    <mergeCell ref="C44:C45"/>
    <mergeCell ref="D44:D45"/>
    <mergeCell ref="B34:B35"/>
    <mergeCell ref="B36:B37"/>
    <mergeCell ref="F42:F43"/>
    <mergeCell ref="H42:H43"/>
    <mergeCell ref="A34:A35"/>
    <mergeCell ref="A36:A37"/>
    <mergeCell ref="A38:A39"/>
    <mergeCell ref="A40:A41"/>
    <mergeCell ref="A42:A43"/>
    <mergeCell ref="B42:B43"/>
    <mergeCell ref="C42:C43"/>
    <mergeCell ref="D42:D43"/>
    <mergeCell ref="F40:F41"/>
    <mergeCell ref="H40:H41"/>
    <mergeCell ref="G40:G41"/>
    <mergeCell ref="E40:E41"/>
    <mergeCell ref="B38:B39"/>
    <mergeCell ref="B40:B41"/>
    <mergeCell ref="C40:C41"/>
    <mergeCell ref="D40:D41"/>
    <mergeCell ref="C38:C39"/>
    <mergeCell ref="D38:D39"/>
    <mergeCell ref="C36:C37"/>
    <mergeCell ref="D36:D37"/>
    <mergeCell ref="F36:F37"/>
    <mergeCell ref="H36:H37"/>
    <mergeCell ref="G36:G37"/>
    <mergeCell ref="E36:E37"/>
    <mergeCell ref="F38:F39"/>
    <mergeCell ref="H38:H39"/>
    <mergeCell ref="G38:G39"/>
    <mergeCell ref="E38:E39"/>
    <mergeCell ref="H4:H5"/>
    <mergeCell ref="D8:D9"/>
    <mergeCell ref="H6:H7"/>
    <mergeCell ref="F10:F11"/>
    <mergeCell ref="H10:H11"/>
    <mergeCell ref="G4:G5"/>
    <mergeCell ref="G6:G7"/>
    <mergeCell ref="G8:G9"/>
    <mergeCell ref="G10:G11"/>
    <mergeCell ref="C34:C35"/>
    <mergeCell ref="D34:D35"/>
    <mergeCell ref="F34:F35"/>
    <mergeCell ref="H34:H35"/>
    <mergeCell ref="G34:G35"/>
    <mergeCell ref="C8:C9"/>
    <mergeCell ref="F6:F7"/>
    <mergeCell ref="A6:A7"/>
    <mergeCell ref="B6:B7"/>
    <mergeCell ref="C6:C7"/>
    <mergeCell ref="D6:D7"/>
    <mergeCell ref="F8:F9"/>
    <mergeCell ref="H8:H9"/>
    <mergeCell ref="A12:A13"/>
    <mergeCell ref="B12:B13"/>
    <mergeCell ref="C12:C13"/>
    <mergeCell ref="D12:D13"/>
    <mergeCell ref="B10:B11"/>
    <mergeCell ref="C10:C11"/>
    <mergeCell ref="D10:D11"/>
    <mergeCell ref="A8:A9"/>
    <mergeCell ref="B8:B9"/>
    <mergeCell ref="F12:F13"/>
    <mergeCell ref="H12:H13"/>
    <mergeCell ref="F14:F15"/>
    <mergeCell ref="H14:H15"/>
    <mergeCell ref="G12:G13"/>
    <mergeCell ref="F18:F19"/>
    <mergeCell ref="H18:H19"/>
    <mergeCell ref="A16:A17"/>
    <mergeCell ref="B16:B17"/>
    <mergeCell ref="A18:A19"/>
    <mergeCell ref="B18:B19"/>
    <mergeCell ref="F16:F17"/>
    <mergeCell ref="H16:H17"/>
    <mergeCell ref="A14:A15"/>
    <mergeCell ref="B14:B15"/>
    <mergeCell ref="C14:C15"/>
    <mergeCell ref="D14:D15"/>
    <mergeCell ref="C16:C17"/>
    <mergeCell ref="D16:D17"/>
    <mergeCell ref="A20:A21"/>
    <mergeCell ref="B20:B21"/>
    <mergeCell ref="C20:C21"/>
    <mergeCell ref="D20:D21"/>
    <mergeCell ref="A24:A25"/>
    <mergeCell ref="B24:B25"/>
    <mergeCell ref="C18:C19"/>
    <mergeCell ref="D18:D19"/>
    <mergeCell ref="A22:A23"/>
    <mergeCell ref="B22:B23"/>
    <mergeCell ref="C22:C23"/>
    <mergeCell ref="D22:D23"/>
    <mergeCell ref="F26:F27"/>
    <mergeCell ref="H26:H27"/>
    <mergeCell ref="F24:F25"/>
    <mergeCell ref="H24:H25"/>
    <mergeCell ref="G24:G25"/>
    <mergeCell ref="G26:G27"/>
    <mergeCell ref="C24:C25"/>
    <mergeCell ref="D24:D25"/>
    <mergeCell ref="F20:F21"/>
    <mergeCell ref="H20:H21"/>
    <mergeCell ref="F22:F23"/>
    <mergeCell ref="H22:H23"/>
    <mergeCell ref="G22:G23"/>
    <mergeCell ref="A26:A27"/>
    <mergeCell ref="B26:B27"/>
    <mergeCell ref="C26:C27"/>
    <mergeCell ref="D26:D27"/>
    <mergeCell ref="D28:D29"/>
    <mergeCell ref="F32:F33"/>
    <mergeCell ref="H32:H33"/>
    <mergeCell ref="A30:A31"/>
    <mergeCell ref="B30:B31"/>
    <mergeCell ref="C30:C31"/>
    <mergeCell ref="D30:D31"/>
    <mergeCell ref="G28:G29"/>
    <mergeCell ref="F28:F29"/>
    <mergeCell ref="H28:H29"/>
    <mergeCell ref="F30:F31"/>
    <mergeCell ref="H30:H31"/>
    <mergeCell ref="G30:G31"/>
    <mergeCell ref="E12:E13"/>
    <mergeCell ref="E14:E15"/>
    <mergeCell ref="A32:A33"/>
    <mergeCell ref="B32:B33"/>
    <mergeCell ref="C32:C33"/>
    <mergeCell ref="D32:D33"/>
    <mergeCell ref="E28:E29"/>
    <mergeCell ref="A28:A29"/>
    <mergeCell ref="B28:B29"/>
    <mergeCell ref="C28:C29"/>
    <mergeCell ref="E4:F5"/>
    <mergeCell ref="E6:E7"/>
    <mergeCell ref="E8:E9"/>
    <mergeCell ref="E10:E11"/>
    <mergeCell ref="E44:E45"/>
    <mergeCell ref="E46:E47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74:E75"/>
    <mergeCell ref="E76:E77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106:E107"/>
    <mergeCell ref="E108:E109"/>
    <mergeCell ref="E82:E83"/>
    <mergeCell ref="E84:E85"/>
    <mergeCell ref="E86:E87"/>
    <mergeCell ref="E88:E89"/>
    <mergeCell ref="E90:E91"/>
    <mergeCell ref="E92:E93"/>
    <mergeCell ref="E96:E97"/>
    <mergeCell ref="E98:E99"/>
    <mergeCell ref="E100:E101"/>
    <mergeCell ref="E102:E103"/>
    <mergeCell ref="E104:E105"/>
    <mergeCell ref="E130:E131"/>
    <mergeCell ref="E132:E133"/>
    <mergeCell ref="E122:E123"/>
    <mergeCell ref="E124:E125"/>
    <mergeCell ref="E126:E127"/>
    <mergeCell ref="E128:E129"/>
    <mergeCell ref="E114:E115"/>
    <mergeCell ref="E116:E117"/>
    <mergeCell ref="E118:E119"/>
    <mergeCell ref="E120:E1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view="pageBreakPreview" zoomScale="60" zoomScalePageLayoutView="0" workbookViewId="0" topLeftCell="A7">
      <selection activeCell="J30" sqref="J30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11.14062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14.140625" style="0" customWidth="1"/>
    <col min="29" max="29" width="6.140625" style="0" customWidth="1"/>
    <col min="30" max="30" width="10.140625" style="0" customWidth="1"/>
    <col min="31" max="31" width="4.7109375" style="0" customWidth="1"/>
  </cols>
  <sheetData>
    <row r="1" spans="2:31" ht="27.75" customHeight="1">
      <c r="B1" s="88"/>
      <c r="C1" s="88"/>
      <c r="D1" s="88"/>
      <c r="E1" s="88"/>
      <c r="F1" s="198" t="s">
        <v>13</v>
      </c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88"/>
      <c r="AC1" s="199" t="str">
        <f>HYPERLINK('пр.взв.'!G3)</f>
        <v>в.к.   Кг 68</v>
      </c>
      <c r="AD1" s="200"/>
      <c r="AE1" s="201"/>
    </row>
    <row r="2" spans="2:31" ht="14.25" customHeight="1" thickBot="1">
      <c r="B2" s="22"/>
      <c r="C2" s="22"/>
      <c r="D2" s="22"/>
      <c r="E2" s="22"/>
      <c r="F2" s="197" t="s">
        <v>14</v>
      </c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22"/>
      <c r="AB2" s="89"/>
      <c r="AC2" s="202"/>
      <c r="AD2" s="203"/>
      <c r="AE2" s="204"/>
    </row>
    <row r="3" spans="1:31" ht="34.5" customHeight="1" thickBot="1">
      <c r="A3" s="21"/>
      <c r="B3" s="22"/>
      <c r="F3" s="191" t="str">
        <f>HYPERLINK('[1]реквизиты'!$A$2)</f>
        <v>Всероссийские соревнования среди территориальных органов и образовательных учреждений ФСИН России по борьбе самбо</v>
      </c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3"/>
      <c r="AB3" s="90"/>
      <c r="AC3" s="205">
        <v>68</v>
      </c>
      <c r="AD3" s="206"/>
      <c r="AE3" s="207"/>
    </row>
    <row r="4" spans="1:31" ht="18" customHeight="1" thickBot="1">
      <c r="A4" s="27" t="s">
        <v>7</v>
      </c>
      <c r="B4" s="9"/>
      <c r="C4" s="23"/>
      <c r="D4" s="24"/>
      <c r="K4" s="227" t="str">
        <f>HYPERLINK('[1]реквизиты'!$A$3)</f>
        <v>3 - 5 декабря 2012 г.Владимир</v>
      </c>
      <c r="L4" s="228"/>
      <c r="M4" s="228"/>
      <c r="N4" s="228"/>
      <c r="O4" s="228"/>
      <c r="P4" s="228"/>
      <c r="Q4" s="228"/>
      <c r="R4" s="228"/>
      <c r="S4" s="228"/>
      <c r="T4" s="228"/>
      <c r="U4" s="21"/>
      <c r="AB4" s="208" t="s">
        <v>8</v>
      </c>
      <c r="AC4" s="208"/>
      <c r="AD4" s="208"/>
      <c r="AE4" s="208"/>
    </row>
    <row r="5" spans="1:31" ht="12" customHeight="1" thickBot="1">
      <c r="A5" s="219">
        <v>1</v>
      </c>
      <c r="B5" s="216" t="str">
        <f>VLOOKUP(A5,'пр.взв.'!B6:C133,2,FALSE)</f>
        <v>Мустафин Максим Хашимович</v>
      </c>
      <c r="C5" s="216" t="str">
        <f>VLOOKUP(A5,'пр.взв.'!B6:H133,3,FALSE)</f>
        <v>1983, 1</v>
      </c>
      <c r="D5" s="216">
        <f>VLOOKUP(A5,'пр.взв.'!B6:F133,4,FALSE)</f>
        <v>0</v>
      </c>
      <c r="E5" s="25"/>
      <c r="F5" s="25"/>
      <c r="G5" s="26"/>
      <c r="K5" s="30"/>
      <c r="L5" s="30"/>
      <c r="M5" s="30"/>
      <c r="N5" s="30"/>
      <c r="O5" s="31"/>
      <c r="S5" s="21"/>
      <c r="T5" s="21"/>
      <c r="U5" s="21"/>
      <c r="AB5" s="210" t="str">
        <f>VLOOKUP(AE5,'пр.взв.'!B1:H211,2,FALSE)</f>
        <v>Мельников Антон Сергевич</v>
      </c>
      <c r="AC5" s="210" t="str">
        <f>VLOOKUP(AE5,'пр.взв.'!B1:AH133,3,FALSE)</f>
        <v>1991,мс</v>
      </c>
      <c r="AD5" s="210">
        <f>VLOOKUP(AE5,'пр.взв.'!B1:H133,4,FALSE)</f>
        <v>0</v>
      </c>
      <c r="AE5" s="194">
        <v>2</v>
      </c>
    </row>
    <row r="6" spans="1:31" ht="12" customHeight="1">
      <c r="A6" s="220"/>
      <c r="B6" s="123"/>
      <c r="C6" s="123"/>
      <c r="D6" s="123"/>
      <c r="E6" s="10">
        <v>33</v>
      </c>
      <c r="F6" s="32"/>
      <c r="G6" s="33"/>
      <c r="H6" s="34"/>
      <c r="I6" s="35"/>
      <c r="K6" s="95"/>
      <c r="L6" s="44"/>
      <c r="M6" s="44"/>
      <c r="N6" s="209" t="s">
        <v>10</v>
      </c>
      <c r="O6" s="209"/>
      <c r="P6" s="30"/>
      <c r="Q6" s="30"/>
      <c r="R6" s="41"/>
      <c r="AA6" s="10">
        <v>2</v>
      </c>
      <c r="AB6" s="211"/>
      <c r="AC6" s="211"/>
      <c r="AD6" s="211"/>
      <c r="AE6" s="195"/>
    </row>
    <row r="7" spans="1:31" ht="12" customHeight="1" thickBot="1">
      <c r="A7" s="220">
        <v>33</v>
      </c>
      <c r="B7" s="211" t="str">
        <f>VLOOKUP(A7,'пр.взв.'!B8:C135,2,FALSE)</f>
        <v>Шамилов Якуб Джанбекович</v>
      </c>
      <c r="C7" s="211" t="str">
        <f>VLOOKUP(A7,'пр.взв.'!B8:H135,3,FALSE)</f>
        <v>1991,мс</v>
      </c>
      <c r="D7" s="211">
        <f>VLOOKUP(A7,'пр.взв.'!B8:F135,4,FALSE)</f>
        <v>0</v>
      </c>
      <c r="E7" s="78"/>
      <c r="F7" s="38"/>
      <c r="G7" s="32"/>
      <c r="H7" s="39"/>
      <c r="I7" s="40"/>
      <c r="J7" s="95"/>
      <c r="K7" s="95"/>
      <c r="L7" s="232"/>
      <c r="M7" s="232"/>
      <c r="N7" s="25"/>
      <c r="O7" s="25"/>
      <c r="P7" s="25"/>
      <c r="Q7" s="25"/>
      <c r="R7" s="41"/>
      <c r="Z7" s="86"/>
      <c r="AA7" s="78"/>
      <c r="AB7" s="214" t="str">
        <f>VLOOKUP(AE7,'пр.взв.'!B1:H213,2,FALSE)</f>
        <v>Тюльберов Артем Аркадьевич</v>
      </c>
      <c r="AC7" s="214">
        <f>VLOOKUP(AE7,'пр.взв.'!B1:AH135,3,FALSE)</f>
        <v>1987.1</v>
      </c>
      <c r="AD7" s="214">
        <f>VLOOKUP(AE7,'пр.взв.'!B1:H135,4,FALSE)</f>
        <v>0</v>
      </c>
      <c r="AE7" s="195">
        <v>34</v>
      </c>
    </row>
    <row r="8" spans="1:31" ht="12" customHeight="1" thickBot="1">
      <c r="A8" s="229"/>
      <c r="B8" s="123"/>
      <c r="C8" s="123"/>
      <c r="D8" s="123"/>
      <c r="E8" s="32"/>
      <c r="F8" s="20"/>
      <c r="G8" s="10">
        <v>33</v>
      </c>
      <c r="H8" s="43"/>
      <c r="I8" s="35"/>
      <c r="J8" s="44"/>
      <c r="K8" s="25"/>
      <c r="L8" s="233"/>
      <c r="M8" s="234"/>
      <c r="N8" s="41">
        <v>45</v>
      </c>
      <c r="O8" s="41"/>
      <c r="P8" s="41"/>
      <c r="X8" s="1"/>
      <c r="Y8" s="10">
        <v>2</v>
      </c>
      <c r="Z8" s="85"/>
      <c r="AB8" s="215"/>
      <c r="AC8" s="215"/>
      <c r="AD8" s="215"/>
      <c r="AE8" s="196"/>
    </row>
    <row r="9" spans="1:31" ht="12" customHeight="1" thickBot="1">
      <c r="A9" s="219">
        <v>17</v>
      </c>
      <c r="B9" s="216" t="str">
        <f>VLOOKUP(A9,'пр.взв.'!B10:C137,2,FALSE)</f>
        <v>Беляков Денис Владимирович</v>
      </c>
      <c r="C9" s="216">
        <f>VLOOKUP(A9,'пр.взв.'!B10:H137,3,FALSE)</f>
        <v>1992.1</v>
      </c>
      <c r="D9" s="216" t="s">
        <v>129</v>
      </c>
      <c r="E9" s="25"/>
      <c r="F9" s="32"/>
      <c r="G9" s="78"/>
      <c r="H9" s="45"/>
      <c r="I9" s="46"/>
      <c r="K9" s="28"/>
      <c r="L9" s="60"/>
      <c r="M9" s="52"/>
      <c r="N9" s="105"/>
      <c r="O9" s="41"/>
      <c r="P9" s="42"/>
      <c r="X9" s="85"/>
      <c r="Y9" s="78"/>
      <c r="Z9" s="85"/>
      <c r="AB9" s="210" t="str">
        <f>VLOOKUP(AE9,'пр.взв.'!B5:H215,2,FALSE)</f>
        <v>Ефимов Николай Николаевич</v>
      </c>
      <c r="AC9" s="210">
        <f>VLOOKUP(AE9,'пр.взв.'!B5:AH137,3,FALSE)</f>
        <v>1981.1</v>
      </c>
      <c r="AD9" s="210">
        <f>VLOOKUP(AE9,'пр.взв.'!B5:H137,4,FALSE)</f>
        <v>0</v>
      </c>
      <c r="AE9" s="194">
        <v>18</v>
      </c>
    </row>
    <row r="10" spans="1:31" ht="12" customHeight="1">
      <c r="A10" s="220"/>
      <c r="B10" s="123"/>
      <c r="C10" s="123"/>
      <c r="D10" s="123"/>
      <c r="E10" s="10">
        <v>17</v>
      </c>
      <c r="F10" s="50"/>
      <c r="G10" s="32"/>
      <c r="H10" s="34"/>
      <c r="I10" s="51"/>
      <c r="J10" s="40"/>
      <c r="K10" s="30"/>
      <c r="L10" s="235"/>
      <c r="M10" s="236"/>
      <c r="N10" s="106"/>
      <c r="O10" s="41">
        <v>45</v>
      </c>
      <c r="P10" s="42"/>
      <c r="Q10" s="42"/>
      <c r="S10" s="53"/>
      <c r="X10" s="85"/>
      <c r="Z10" s="87"/>
      <c r="AA10" s="10">
        <v>18</v>
      </c>
      <c r="AB10" s="211"/>
      <c r="AC10" s="211"/>
      <c r="AD10" s="211"/>
      <c r="AE10" s="195"/>
    </row>
    <row r="11" spans="1:31" ht="12" customHeight="1" thickBot="1">
      <c r="A11" s="220">
        <v>49</v>
      </c>
      <c r="B11" s="217" t="e">
        <f>VLOOKUP(A11,'пр.взв.'!B12:C139,2,FALSE)</f>
        <v>#N/A</v>
      </c>
      <c r="C11" s="217" t="e">
        <f>VLOOKUP(A11,'пр.взв.'!B12:H139,3,FALSE)</f>
        <v>#N/A</v>
      </c>
      <c r="D11" s="217" t="e">
        <f>VLOOKUP(A11,'пр.взв.'!B12:F139,4,FALSE)</f>
        <v>#N/A</v>
      </c>
      <c r="E11" s="78"/>
      <c r="F11" s="32"/>
      <c r="G11" s="32"/>
      <c r="H11" s="39"/>
      <c r="I11" s="51"/>
      <c r="J11" s="40"/>
      <c r="L11" s="233"/>
      <c r="M11" s="233"/>
      <c r="N11" s="3">
        <v>21</v>
      </c>
      <c r="O11" s="105"/>
      <c r="P11" s="42"/>
      <c r="S11" s="42"/>
      <c r="T11" s="30"/>
      <c r="X11" s="85"/>
      <c r="AA11" s="78"/>
      <c r="AB11" s="212" t="e">
        <f>VLOOKUP(AE11,'пр.взв.'!B5:H217,2,FALSE)</f>
        <v>#N/A</v>
      </c>
      <c r="AC11" s="212" t="e">
        <f>VLOOKUP(AE11,'пр.взв.'!B5:AH139,3,FALSE)</f>
        <v>#N/A</v>
      </c>
      <c r="AD11" s="212" t="e">
        <f>VLOOKUP(AE11,'пр.взв.'!B5:H139,4,FALSE)</f>
        <v>#N/A</v>
      </c>
      <c r="AE11" s="195">
        <v>50</v>
      </c>
    </row>
    <row r="12" spans="1:31" ht="12" customHeight="1" thickBot="1">
      <c r="A12" s="229"/>
      <c r="B12" s="218"/>
      <c r="C12" s="218"/>
      <c r="D12" s="218"/>
      <c r="E12" s="32"/>
      <c r="F12" s="32"/>
      <c r="G12" s="20"/>
      <c r="H12" s="40"/>
      <c r="I12" s="10">
        <v>33</v>
      </c>
      <c r="J12" s="57"/>
      <c r="L12" s="21"/>
      <c r="M12" s="42"/>
      <c r="N12" s="5"/>
      <c r="O12" s="106"/>
      <c r="P12" s="42">
        <v>33</v>
      </c>
      <c r="S12" s="42"/>
      <c r="T12" s="29"/>
      <c r="W12" s="10">
        <v>2</v>
      </c>
      <c r="X12" s="85"/>
      <c r="AB12" s="213"/>
      <c r="AC12" s="213"/>
      <c r="AD12" s="213"/>
      <c r="AE12" s="196"/>
    </row>
    <row r="13" spans="1:31" ht="12" customHeight="1" thickBot="1">
      <c r="A13" s="219">
        <v>9</v>
      </c>
      <c r="B13" s="216" t="str">
        <f>VLOOKUP(A13,'пр.взв.'!B14:C141,2,FALSE)</f>
        <v>Пухов Алексей Валерьевич</v>
      </c>
      <c r="C13" s="216" t="str">
        <f>VLOOKUP(A13,'пр.взв.'!B14:H141,3,FALSE)</f>
        <v>1984,мс</v>
      </c>
      <c r="D13" s="216">
        <f>VLOOKUP(A13,'пр.взв.'!B14:F141,4,FALSE)</f>
        <v>0</v>
      </c>
      <c r="E13" s="25"/>
      <c r="F13" s="25"/>
      <c r="G13" s="32"/>
      <c r="H13" s="35"/>
      <c r="I13" s="78"/>
      <c r="J13" s="29"/>
      <c r="K13" s="12"/>
      <c r="L13" s="21"/>
      <c r="M13" s="42"/>
      <c r="N13" s="5"/>
      <c r="O13" s="107">
        <v>33</v>
      </c>
      <c r="P13" s="56"/>
      <c r="S13" s="34"/>
      <c r="T13" s="53"/>
      <c r="V13" s="86"/>
      <c r="W13" s="78"/>
      <c r="X13" s="85"/>
      <c r="AB13" s="210" t="str">
        <f>VLOOKUP(AE13,'пр.взв.'!B9:H219,2,FALSE)</f>
        <v>Каримов Эдуард Талгатович</v>
      </c>
      <c r="AC13" s="210" t="str">
        <f>VLOOKUP(AE13,'пр.взв.'!B9:AH141,3,FALSE)</f>
        <v>1989, КМС</v>
      </c>
      <c r="AD13" s="210">
        <f>VLOOKUP(AE13,'пр.взв.'!B9:H141,4,FALSE)</f>
        <v>0</v>
      </c>
      <c r="AE13" s="194">
        <v>10</v>
      </c>
    </row>
    <row r="14" spans="1:31" ht="12" customHeight="1">
      <c r="A14" s="220"/>
      <c r="B14" s="123"/>
      <c r="C14" s="123"/>
      <c r="D14" s="123"/>
      <c r="E14" s="10">
        <v>9</v>
      </c>
      <c r="F14" s="32"/>
      <c r="G14" s="32"/>
      <c r="H14" s="52"/>
      <c r="J14" s="29"/>
      <c r="K14" s="12"/>
      <c r="L14" s="235">
        <v>7</v>
      </c>
      <c r="M14" s="235"/>
      <c r="N14" s="5"/>
      <c r="O14" s="5"/>
      <c r="P14" s="58"/>
      <c r="S14" s="34"/>
      <c r="T14" s="53"/>
      <c r="V14" s="85"/>
      <c r="X14" s="85"/>
      <c r="AA14" s="10">
        <v>42</v>
      </c>
      <c r="AB14" s="211"/>
      <c r="AC14" s="211"/>
      <c r="AD14" s="211"/>
      <c r="AE14" s="195"/>
    </row>
    <row r="15" spans="1:31" ht="12" customHeight="1" thickBot="1">
      <c r="A15" s="220">
        <v>41</v>
      </c>
      <c r="B15" s="211" t="str">
        <f>VLOOKUP(A15,'пр.взв.'!B16:C143,2,FALSE)</f>
        <v>Хабибуллин Рустем Рафаэлевич</v>
      </c>
      <c r="C15" s="211" t="str">
        <f>VLOOKUP(A15,'пр.взв.'!B16:H143,3,FALSE)</f>
        <v>1984,1</v>
      </c>
      <c r="D15" s="211">
        <f>VLOOKUP(A15,'пр.взв.'!B16:F143,4,FALSE)</f>
        <v>0</v>
      </c>
      <c r="E15" s="78"/>
      <c r="F15" s="38"/>
      <c r="G15" s="32"/>
      <c r="H15" s="59"/>
      <c r="I15" s="44"/>
      <c r="J15" s="44"/>
      <c r="K15" s="13"/>
      <c r="L15" s="81"/>
      <c r="M15" s="47"/>
      <c r="N15" s="5">
        <v>7</v>
      </c>
      <c r="O15" s="5"/>
      <c r="P15" s="93"/>
      <c r="Q15">
        <v>33</v>
      </c>
      <c r="S15" s="40"/>
      <c r="T15" s="53"/>
      <c r="V15" s="85"/>
      <c r="X15" s="85"/>
      <c r="Z15" s="86"/>
      <c r="AA15" s="78"/>
      <c r="AB15" s="214" t="str">
        <f>VLOOKUP(AE15,'пр.взв.'!B9:H221,2,FALSE)</f>
        <v>Шакиров Ренат Абдухалинович</v>
      </c>
      <c r="AC15" s="214" t="str">
        <f>VLOOKUP(AE15,'пр.взв.'!B9:AH143,3,FALSE)</f>
        <v>1992,кмс</v>
      </c>
      <c r="AD15" s="214">
        <f>VLOOKUP(AE15,'пр.взв.'!B9:H143,4,FALSE)</f>
        <v>0</v>
      </c>
      <c r="AE15" s="195">
        <v>42</v>
      </c>
    </row>
    <row r="16" spans="1:31" ht="12" customHeight="1" thickBot="1">
      <c r="A16" s="229"/>
      <c r="B16" s="123"/>
      <c r="C16" s="123"/>
      <c r="D16" s="123"/>
      <c r="E16" s="32"/>
      <c r="F16" s="20"/>
      <c r="G16" s="10">
        <v>9</v>
      </c>
      <c r="H16" s="55"/>
      <c r="I16" s="29"/>
      <c r="J16" s="29"/>
      <c r="K16" s="12"/>
      <c r="L16" s="60"/>
      <c r="M16" s="52"/>
      <c r="N16" s="105"/>
      <c r="O16" s="5"/>
      <c r="P16" s="58"/>
      <c r="Q16" s="7"/>
      <c r="S16" s="34"/>
      <c r="T16" s="30"/>
      <c r="V16" s="85"/>
      <c r="X16" s="87"/>
      <c r="Y16" s="10">
        <v>42</v>
      </c>
      <c r="Z16" s="85"/>
      <c r="AB16" s="215"/>
      <c r="AC16" s="215"/>
      <c r="AD16" s="215"/>
      <c r="AE16" s="196"/>
    </row>
    <row r="17" spans="1:31" ht="12" customHeight="1" thickBot="1">
      <c r="A17" s="219">
        <v>25</v>
      </c>
      <c r="B17" s="216" t="str">
        <f>VLOOKUP(A17,'пр.взв.'!B18:C145,2,FALSE)</f>
        <v>Конгаров Александр Петрович</v>
      </c>
      <c r="C17" s="216" t="str">
        <f>VLOOKUP(A17,'пр.взв.'!B18:H145,3,FALSE)</f>
        <v>1988,кмс</v>
      </c>
      <c r="D17" s="216">
        <f>VLOOKUP(A17,'пр.взв.'!B18:F145,4,FALSE)</f>
        <v>0</v>
      </c>
      <c r="E17" s="25"/>
      <c r="F17" s="32"/>
      <c r="G17" s="78"/>
      <c r="H17" s="39"/>
      <c r="I17" s="44"/>
      <c r="J17" s="44"/>
      <c r="K17" s="13"/>
      <c r="L17" s="235">
        <v>23</v>
      </c>
      <c r="M17" s="236"/>
      <c r="N17" s="106"/>
      <c r="O17" s="5">
        <v>7</v>
      </c>
      <c r="P17" s="58"/>
      <c r="Q17" s="6"/>
      <c r="S17" s="34"/>
      <c r="T17" s="30"/>
      <c r="V17" s="85"/>
      <c r="Y17" s="78"/>
      <c r="Z17" s="85"/>
      <c r="AB17" s="210" t="str">
        <f>VLOOKUP(AE17,'пр.взв.'!B13:H223,2,FALSE)</f>
        <v>Пухов Игорь Валерьевич</v>
      </c>
      <c r="AC17" s="210" t="str">
        <f>VLOOKUP(AE17,'пр.взв.'!B13:AH145,3,FALSE)</f>
        <v>1988,мс</v>
      </c>
      <c r="AD17" s="210">
        <f>VLOOKUP(AE17,'пр.взв.'!B13:H145,4,FALSE)</f>
        <v>0</v>
      </c>
      <c r="AE17" s="194">
        <v>26</v>
      </c>
    </row>
    <row r="18" spans="1:31" ht="12" customHeight="1">
      <c r="A18" s="220"/>
      <c r="B18" s="123"/>
      <c r="C18" s="123"/>
      <c r="D18" s="123"/>
      <c r="E18" s="10">
        <v>25</v>
      </c>
      <c r="F18" s="50"/>
      <c r="G18" s="32"/>
      <c r="H18" s="34"/>
      <c r="I18" s="29"/>
      <c r="J18" s="29"/>
      <c r="K18" s="12"/>
      <c r="L18" s="21"/>
      <c r="M18" s="48"/>
      <c r="N18" s="107">
        <v>31</v>
      </c>
      <c r="O18" s="105"/>
      <c r="P18" s="58"/>
      <c r="Q18" s="6"/>
      <c r="R18" s="10">
        <v>33</v>
      </c>
      <c r="S18" s="34"/>
      <c r="T18" s="30"/>
      <c r="V18" s="85"/>
      <c r="Z18" s="87"/>
      <c r="AA18" s="10">
        <v>26</v>
      </c>
      <c r="AB18" s="211"/>
      <c r="AC18" s="211"/>
      <c r="AD18" s="211"/>
      <c r="AE18" s="195"/>
    </row>
    <row r="19" spans="1:31" ht="12" customHeight="1" thickBot="1">
      <c r="A19" s="220">
        <v>57</v>
      </c>
      <c r="B19" s="217" t="e">
        <f>VLOOKUP(A19,'пр.взв.'!B20:C147,2,FALSE)</f>
        <v>#N/A</v>
      </c>
      <c r="C19" s="217" t="e">
        <f>VLOOKUP(A19,'пр.взв.'!B20:H147,3,FALSE)</f>
        <v>#N/A</v>
      </c>
      <c r="D19" s="217" t="e">
        <f>VLOOKUP(A19,'пр.взв.'!B20:F147,4,FALSE)</f>
        <v>#N/A</v>
      </c>
      <c r="E19" s="78"/>
      <c r="F19" s="32"/>
      <c r="G19" s="32"/>
      <c r="H19" s="39"/>
      <c r="I19" s="44"/>
      <c r="J19" s="44"/>
      <c r="K19" s="13"/>
      <c r="L19" s="21"/>
      <c r="M19" s="42"/>
      <c r="N19" s="5"/>
      <c r="O19" s="106"/>
      <c r="P19" s="94">
        <v>35</v>
      </c>
      <c r="Q19" s="6"/>
      <c r="R19" s="78"/>
      <c r="S19" s="34"/>
      <c r="V19" s="85"/>
      <c r="AA19" s="78"/>
      <c r="AB19" s="212" t="e">
        <f>VLOOKUP(AE19,'пр.взв.'!B13:H225,2,FALSE)</f>
        <v>#N/A</v>
      </c>
      <c r="AC19" s="212" t="e">
        <f>VLOOKUP(AE19,'пр.взв.'!B13:AH147,3,FALSE)</f>
        <v>#N/A</v>
      </c>
      <c r="AD19" s="212" t="e">
        <f>VLOOKUP(AE19,'пр.взв.'!B13:H147,4,FALSE)</f>
        <v>#N/A</v>
      </c>
      <c r="AE19" s="195">
        <v>58</v>
      </c>
    </row>
    <row r="20" spans="1:31" ht="12" customHeight="1" thickBot="1">
      <c r="A20" s="229"/>
      <c r="B20" s="218"/>
      <c r="C20" s="218"/>
      <c r="D20" s="218"/>
      <c r="E20" s="32"/>
      <c r="F20" s="32"/>
      <c r="G20" s="32"/>
      <c r="H20" s="34"/>
      <c r="I20" s="29"/>
      <c r="J20" s="29"/>
      <c r="K20" s="10">
        <v>29</v>
      </c>
      <c r="L20" s="92"/>
      <c r="M20" s="43"/>
      <c r="N20" s="5"/>
      <c r="O20" s="107">
        <v>35</v>
      </c>
      <c r="P20" s="53"/>
      <c r="Q20" s="6"/>
      <c r="S20" s="34"/>
      <c r="T20" s="1"/>
      <c r="U20" s="10">
        <v>2</v>
      </c>
      <c r="V20" s="85"/>
      <c r="AB20" s="213"/>
      <c r="AC20" s="213"/>
      <c r="AD20" s="213"/>
      <c r="AE20" s="196"/>
    </row>
    <row r="21" spans="1:31" ht="12" customHeight="1" thickBot="1">
      <c r="A21" s="219">
        <v>5</v>
      </c>
      <c r="B21" s="216" t="str">
        <f>VLOOKUP(A21,'пр.взв.'!B6:C133,2,FALSE)</f>
        <v>Кара-Сал Орлан Каноолович</v>
      </c>
      <c r="C21" s="216" t="str">
        <f>VLOOKUP(A21,'пр.взв.'!B6:H133,3,FALSE)</f>
        <v>1980,кмс</v>
      </c>
      <c r="D21" s="216">
        <f>VLOOKUP(A21,'пр.взв.'!B6:H133,4,FALSE)</f>
        <v>0</v>
      </c>
      <c r="E21" s="25"/>
      <c r="F21" s="25"/>
      <c r="G21" s="26"/>
      <c r="H21" s="26"/>
      <c r="I21" s="41"/>
      <c r="J21" s="49"/>
      <c r="K21" s="78"/>
      <c r="L21" s="91"/>
      <c r="M21" s="30"/>
      <c r="N21" s="30"/>
      <c r="P21" s="30"/>
      <c r="Q21" s="8">
        <v>12</v>
      </c>
      <c r="R21" s="35"/>
      <c r="S21" s="44"/>
      <c r="T21" s="13"/>
      <c r="U21" s="78"/>
      <c r="V21" s="85"/>
      <c r="AB21" s="210" t="str">
        <f>VLOOKUP(AE21,'пр.взв.'!B1:H227,2,FALSE)</f>
        <v>Осинцев Роман Александрович</v>
      </c>
      <c r="AC21" s="210" t="str">
        <f>VLOOKUP(AE21,'пр.взв.'!B1:AH149,3,FALSE)</f>
        <v>1990,1</v>
      </c>
      <c r="AD21" s="210">
        <f>VLOOKUP(AE21,'пр.взв.'!B1:H149,4,FALSE)</f>
        <v>0</v>
      </c>
      <c r="AE21" s="194">
        <v>6</v>
      </c>
    </row>
    <row r="22" spans="1:31" ht="12" customHeight="1">
      <c r="A22" s="220"/>
      <c r="B22" s="123"/>
      <c r="C22" s="123"/>
      <c r="D22" s="123"/>
      <c r="E22" s="10">
        <v>37</v>
      </c>
      <c r="F22" s="32"/>
      <c r="G22" s="33"/>
      <c r="H22" s="34"/>
      <c r="I22" s="35"/>
      <c r="J22" s="43"/>
      <c r="K22" s="61"/>
      <c r="L22" s="91"/>
      <c r="M22" s="25"/>
      <c r="N22" s="25"/>
      <c r="P22" s="25"/>
      <c r="R22" s="53"/>
      <c r="S22" s="29"/>
      <c r="T22" s="12"/>
      <c r="U22" s="6"/>
      <c r="V22" s="85"/>
      <c r="AA22" s="10">
        <v>38</v>
      </c>
      <c r="AB22" s="211"/>
      <c r="AC22" s="211"/>
      <c r="AD22" s="211"/>
      <c r="AE22" s="195"/>
    </row>
    <row r="23" spans="1:31" ht="12" customHeight="1" thickBot="1">
      <c r="A23" s="220">
        <v>37</v>
      </c>
      <c r="B23" s="211" t="str">
        <f>VLOOKUP(A23,'пр.взв.'!B24:C151,2,FALSE)</f>
        <v>Алексеев Никита Николаевич</v>
      </c>
      <c r="C23" s="211">
        <f>VLOOKUP(A23,'пр.взв.'!B24:H151,3,FALSE)</f>
        <v>1992.1</v>
      </c>
      <c r="D23" s="211" t="s">
        <v>130</v>
      </c>
      <c r="E23" s="78"/>
      <c r="F23" s="38"/>
      <c r="G23" s="32"/>
      <c r="H23" s="39"/>
      <c r="I23" s="40"/>
      <c r="J23" s="35"/>
      <c r="K23" s="13"/>
      <c r="L23" s="91"/>
      <c r="M23" s="29"/>
      <c r="N23" s="30"/>
      <c r="P23" s="30"/>
      <c r="R23" s="30"/>
      <c r="S23" s="29"/>
      <c r="T23" s="12"/>
      <c r="U23" s="6"/>
      <c r="V23" s="85"/>
      <c r="Z23" s="86"/>
      <c r="AA23" s="78"/>
      <c r="AB23" s="214" t="str">
        <f>VLOOKUP(AE23,'пр.взв.'!B17:H229,2,FALSE)</f>
        <v>Закарян Артур Оганесович</v>
      </c>
      <c r="AC23" s="214" t="str">
        <f>VLOOKUP(AE23,'пр.взв.'!B17:AH151,3,FALSE)</f>
        <v>1991,мс</v>
      </c>
      <c r="AD23" s="214">
        <f>VLOOKUP(AE23,'пр.взв.'!B17:H151,4,FALSE)</f>
        <v>0</v>
      </c>
      <c r="AE23" s="195">
        <v>38</v>
      </c>
    </row>
    <row r="24" spans="1:31" ht="12" customHeight="1" thickBot="1">
      <c r="A24" s="229"/>
      <c r="B24" s="123"/>
      <c r="C24" s="123"/>
      <c r="D24" s="123"/>
      <c r="E24" s="32"/>
      <c r="F24" s="20"/>
      <c r="G24" s="10">
        <v>21</v>
      </c>
      <c r="H24" s="43"/>
      <c r="I24" s="35"/>
      <c r="J24" s="40"/>
      <c r="K24" s="12"/>
      <c r="L24" s="29"/>
      <c r="M24" s="12"/>
      <c r="N24" s="30"/>
      <c r="O24" s="29"/>
      <c r="P24" s="29"/>
      <c r="Q24" s="29"/>
      <c r="R24" s="29"/>
      <c r="S24" s="32"/>
      <c r="T24" s="82"/>
      <c r="U24" s="60"/>
      <c r="V24" s="85"/>
      <c r="Y24" s="10">
        <v>38</v>
      </c>
      <c r="Z24" s="85"/>
      <c r="AB24" s="215"/>
      <c r="AC24" s="215"/>
      <c r="AD24" s="215"/>
      <c r="AE24" s="196"/>
    </row>
    <row r="25" spans="1:31" ht="12" customHeight="1" thickBot="1">
      <c r="A25" s="219">
        <v>21</v>
      </c>
      <c r="B25" s="216" t="str">
        <f>VLOOKUP(A25,'пр.взв.'!B26:C153,2,FALSE)</f>
        <v>Галыгин Тимур Энверович</v>
      </c>
      <c r="C25" s="216" t="str">
        <f>VLOOKUP(A25,'пр.взв.'!B26:H153,3,FALSE)</f>
        <v>1991,кмс</v>
      </c>
      <c r="D25" s="216" t="s">
        <v>130</v>
      </c>
      <c r="E25" s="25"/>
      <c r="F25" s="32"/>
      <c r="G25" s="78"/>
      <c r="H25" s="62"/>
      <c r="I25" s="43"/>
      <c r="J25" s="40"/>
      <c r="K25" s="61"/>
      <c r="L25" s="29"/>
      <c r="M25" s="12"/>
      <c r="N25" s="29"/>
      <c r="O25" s="35"/>
      <c r="P25" s="40"/>
      <c r="Q25" s="43"/>
      <c r="R25" s="53"/>
      <c r="S25" s="60"/>
      <c r="T25" s="82"/>
      <c r="U25" s="60"/>
      <c r="V25" s="85"/>
      <c r="X25" s="86"/>
      <c r="Y25" s="78"/>
      <c r="Z25" s="85"/>
      <c r="AB25" s="210" t="str">
        <f>VLOOKUP(AE25,'пр.взв.'!B21:H231,2,FALSE)</f>
        <v>Низамов Альберт Самиуллаевич</v>
      </c>
      <c r="AC25" s="210">
        <f>VLOOKUP(AE25,'пр.взв.'!B21:AH153,3,FALSE)</f>
        <v>1987.1</v>
      </c>
      <c r="AD25" s="210">
        <f>VLOOKUP(AE25,'пр.взв.'!B21:H153,4,FALSE)</f>
        <v>0</v>
      </c>
      <c r="AE25" s="194">
        <v>22</v>
      </c>
    </row>
    <row r="26" spans="1:31" ht="12" customHeight="1" thickBot="1">
      <c r="A26" s="220"/>
      <c r="B26" s="123"/>
      <c r="C26" s="123"/>
      <c r="D26" s="123"/>
      <c r="E26" s="10">
        <v>21</v>
      </c>
      <c r="F26" s="50"/>
      <c r="G26" s="32"/>
      <c r="H26" s="58"/>
      <c r="I26" s="40"/>
      <c r="J26" s="43"/>
      <c r="K26" s="12"/>
      <c r="L26" s="29"/>
      <c r="M26" s="12"/>
      <c r="N26" s="29"/>
      <c r="O26" s="29"/>
      <c r="P26" s="36" t="s">
        <v>9</v>
      </c>
      <c r="Q26" s="29"/>
      <c r="R26" s="29"/>
      <c r="S26" s="60"/>
      <c r="T26" s="82"/>
      <c r="U26" s="60"/>
      <c r="V26" s="85"/>
      <c r="X26" s="85"/>
      <c r="Z26" s="87"/>
      <c r="AA26" s="10">
        <v>22</v>
      </c>
      <c r="AB26" s="211"/>
      <c r="AC26" s="211"/>
      <c r="AD26" s="211"/>
      <c r="AE26" s="195"/>
    </row>
    <row r="27" spans="1:31" ht="12" customHeight="1" thickBot="1">
      <c r="A27" s="220">
        <v>53</v>
      </c>
      <c r="B27" s="217" t="e">
        <f>VLOOKUP(A27,'пр.взв.'!B28:C155,2,FALSE)</f>
        <v>#N/A</v>
      </c>
      <c r="C27" s="217" t="e">
        <f>VLOOKUP(A27,'пр.взв.'!B28:H155,3,FALSE)</f>
        <v>#N/A</v>
      </c>
      <c r="D27" s="217" t="e">
        <f>VLOOKUP(A27,'пр.взв.'!B28:F155,4,FALSE)</f>
        <v>#N/A</v>
      </c>
      <c r="E27" s="78"/>
      <c r="F27" s="32"/>
      <c r="G27" s="32"/>
      <c r="H27" s="59"/>
      <c r="I27" s="40"/>
      <c r="J27" s="35"/>
      <c r="K27" s="13"/>
      <c r="L27" s="44"/>
      <c r="M27" s="13"/>
      <c r="N27" s="221" t="str">
        <f>VLOOKUP(R18,'пр.взв.'!B6:D133,2,FALSE)</f>
        <v>Шамилов Якуб Джанбекович</v>
      </c>
      <c r="O27" s="222"/>
      <c r="P27" s="222"/>
      <c r="Q27" s="222"/>
      <c r="R27" s="223"/>
      <c r="S27" s="60"/>
      <c r="T27" s="82"/>
      <c r="U27" s="60"/>
      <c r="V27" s="85"/>
      <c r="X27" s="85"/>
      <c r="AA27" s="78"/>
      <c r="AB27" s="212" t="e">
        <f>VLOOKUP(AE27,'пр.взв.'!B21:H233,2,FALSE)</f>
        <v>#N/A</v>
      </c>
      <c r="AC27" s="212" t="e">
        <f>VLOOKUP(AE27,'пр.взв.'!B21:AH155,3,FALSE)</f>
        <v>#N/A</v>
      </c>
      <c r="AD27" s="212" t="e">
        <f>VLOOKUP(AE27,'пр.взв.'!B21:H155,4,FALSE)</f>
        <v>#N/A</v>
      </c>
      <c r="AE27" s="195">
        <v>53</v>
      </c>
    </row>
    <row r="28" spans="1:31" ht="12" customHeight="1" thickBot="1">
      <c r="A28" s="229"/>
      <c r="B28" s="218"/>
      <c r="C28" s="218"/>
      <c r="D28" s="218"/>
      <c r="E28" s="32"/>
      <c r="F28" s="32"/>
      <c r="G28" s="20"/>
      <c r="H28" s="40"/>
      <c r="I28" s="10">
        <v>29</v>
      </c>
      <c r="J28" s="63"/>
      <c r="K28" s="12"/>
      <c r="L28" s="29"/>
      <c r="M28" s="12"/>
      <c r="N28" s="224"/>
      <c r="O28" s="225"/>
      <c r="P28" s="225"/>
      <c r="Q28" s="225"/>
      <c r="R28" s="226"/>
      <c r="S28" s="60"/>
      <c r="T28" s="82"/>
      <c r="U28" s="60"/>
      <c r="V28" s="87"/>
      <c r="W28" s="80">
        <v>38</v>
      </c>
      <c r="X28" s="85"/>
      <c r="AB28" s="213"/>
      <c r="AC28" s="213"/>
      <c r="AD28" s="213"/>
      <c r="AE28" s="196"/>
    </row>
    <row r="29" spans="1:31" ht="12" customHeight="1" thickBot="1">
      <c r="A29" s="219">
        <v>13</v>
      </c>
      <c r="B29" s="216" t="str">
        <f>VLOOKUP(A29,'пр.взв.'!B30:C157,2,FALSE)</f>
        <v>Закусилов Виталий Станиславович</v>
      </c>
      <c r="C29" s="216">
        <f>VLOOKUP(A29,'пр.взв.'!B30:H157,3,FALSE)</f>
        <v>1991.1</v>
      </c>
      <c r="D29" s="216">
        <f>VLOOKUP(A29,'пр.взв.'!B30:F157,4,FALSE)</f>
        <v>0</v>
      </c>
      <c r="E29" s="25"/>
      <c r="F29" s="25"/>
      <c r="G29" s="32"/>
      <c r="H29" s="35"/>
      <c r="I29" s="37"/>
      <c r="J29" s="40"/>
      <c r="K29" s="29"/>
      <c r="L29" s="29"/>
      <c r="M29" s="12"/>
      <c r="N29" s="40"/>
      <c r="O29" s="29"/>
      <c r="P29" s="43"/>
      <c r="Q29" s="40"/>
      <c r="R29" s="53"/>
      <c r="S29" s="60"/>
      <c r="T29" s="82"/>
      <c r="U29" s="60"/>
      <c r="W29" s="84"/>
      <c r="X29" s="85"/>
      <c r="AB29" s="210" t="str">
        <f>VLOOKUP(AE29,'пр.взв.'!B25:H235,2,FALSE)</f>
        <v>Смехов Дмитрий Александрович</v>
      </c>
      <c r="AC29" s="210" t="str">
        <f>VLOOKUP(AE29,'пр.взв.'!B25:AH157,3,FALSE)</f>
        <v>1986, 1</v>
      </c>
      <c r="AD29" s="210">
        <f>VLOOKUP(AE29,'пр.взв.'!B25:H157,4,FALSE)</f>
        <v>0</v>
      </c>
      <c r="AE29" s="194">
        <v>14</v>
      </c>
    </row>
    <row r="30" spans="1:31" ht="12" customHeight="1">
      <c r="A30" s="220"/>
      <c r="B30" s="123"/>
      <c r="C30" s="123"/>
      <c r="D30" s="123"/>
      <c r="E30" s="10">
        <v>45</v>
      </c>
      <c r="F30" s="32"/>
      <c r="G30" s="32"/>
      <c r="H30" s="52"/>
      <c r="I30" s="29"/>
      <c r="J30" s="30"/>
      <c r="K30" s="30"/>
      <c r="L30" s="29"/>
      <c r="M30" s="12"/>
      <c r="N30" s="29"/>
      <c r="O30" s="21"/>
      <c r="P30" s="35"/>
      <c r="Q30" s="40"/>
      <c r="R30" s="53"/>
      <c r="S30" s="60"/>
      <c r="T30" s="82"/>
      <c r="U30" s="60"/>
      <c r="X30" s="85"/>
      <c r="AA30" s="10">
        <v>14</v>
      </c>
      <c r="AB30" s="211"/>
      <c r="AC30" s="211"/>
      <c r="AD30" s="211"/>
      <c r="AE30" s="195"/>
    </row>
    <row r="31" spans="1:31" ht="12" customHeight="1" thickBot="1">
      <c r="A31" s="220">
        <v>45</v>
      </c>
      <c r="B31" s="211" t="str">
        <f>VLOOKUP(A31,'пр.взв.'!B32:C159,2,FALSE)</f>
        <v>Покровский Дмитрий Вадимиович</v>
      </c>
      <c r="C31" s="211" t="str">
        <f>VLOOKUP(A31,'пр.взв.'!B32:H159,3,FALSE)</f>
        <v>1989,кмс</v>
      </c>
      <c r="D31" s="211">
        <f>VLOOKUP(A31,'пр.взв.'!B32:F159,4,FALSE)</f>
        <v>0</v>
      </c>
      <c r="E31" s="37"/>
      <c r="F31" s="38"/>
      <c r="G31" s="32"/>
      <c r="H31" s="59"/>
      <c r="I31" s="44"/>
      <c r="J31" s="25"/>
      <c r="K31" s="25"/>
      <c r="L31" s="44"/>
      <c r="M31" s="13"/>
      <c r="N31" s="29"/>
      <c r="O31" s="29"/>
      <c r="P31" s="36" t="s">
        <v>12</v>
      </c>
      <c r="Q31" s="30"/>
      <c r="R31" s="30"/>
      <c r="S31" s="60"/>
      <c r="T31" s="82"/>
      <c r="U31" s="60"/>
      <c r="X31" s="85"/>
      <c r="Z31" s="86"/>
      <c r="AA31" s="78"/>
      <c r="AB31" s="212" t="e">
        <f>VLOOKUP(AE31,'пр.взв.'!B25:H237,2,FALSE)</f>
        <v>#N/A</v>
      </c>
      <c r="AC31" s="212" t="e">
        <f>VLOOKUP(AE31,'пр.взв.'!B25:AH159,3,FALSE)</f>
        <v>#N/A</v>
      </c>
      <c r="AD31" s="212" t="e">
        <f>VLOOKUP(AE31,'пр.взв.'!B25:H159,4,FALSE)</f>
        <v>#N/A</v>
      </c>
      <c r="AE31" s="195">
        <v>46</v>
      </c>
    </row>
    <row r="32" spans="1:31" ht="12" customHeight="1" thickBot="1">
      <c r="A32" s="229"/>
      <c r="B32" s="123"/>
      <c r="C32" s="123"/>
      <c r="D32" s="123"/>
      <c r="E32" s="32"/>
      <c r="F32" s="20"/>
      <c r="G32" s="10">
        <v>29</v>
      </c>
      <c r="H32" s="55"/>
      <c r="I32" s="29"/>
      <c r="J32" s="30"/>
      <c r="K32" s="30"/>
      <c r="L32" s="29"/>
      <c r="M32" s="19">
        <v>39</v>
      </c>
      <c r="N32" s="29"/>
      <c r="O32" s="29"/>
      <c r="P32" s="30"/>
      <c r="Q32" s="30"/>
      <c r="R32" s="30"/>
      <c r="S32" s="60"/>
      <c r="T32" s="82"/>
      <c r="U32" s="60"/>
      <c r="X32" s="87"/>
      <c r="Y32" s="10">
        <v>14</v>
      </c>
      <c r="Z32" s="85"/>
      <c r="AB32" s="213"/>
      <c r="AC32" s="213"/>
      <c r="AD32" s="213"/>
      <c r="AE32" s="196"/>
    </row>
    <row r="33" spans="1:31" ht="12" customHeight="1" thickBot="1">
      <c r="A33" s="219">
        <v>29</v>
      </c>
      <c r="B33" s="216" t="str">
        <f>VLOOKUP(A33,'пр.взв.'!B34:C161,2,FALSE)</f>
        <v>Аюбов Алихан Идрисович</v>
      </c>
      <c r="C33" s="216">
        <f>VLOOKUP(A33,'пр.взв.'!B34:H161,3,FALSE)</f>
        <v>1989</v>
      </c>
      <c r="D33" s="216">
        <f>VLOOKUP(A33,'пр.взв.'!B34:F161,4,FALSE)</f>
        <v>0</v>
      </c>
      <c r="E33" s="25"/>
      <c r="F33" s="32"/>
      <c r="G33" s="37"/>
      <c r="H33" s="39"/>
      <c r="I33" s="44"/>
      <c r="J33" s="25"/>
      <c r="K33" s="25"/>
      <c r="L33" s="44"/>
      <c r="M33" s="13"/>
      <c r="N33" s="249" t="str">
        <f>VLOOKUP(M32,'пр.взв.'!B6:H133,2,FALSE)</f>
        <v>Жуков Антон Вячеславович</v>
      </c>
      <c r="O33" s="250"/>
      <c r="P33" s="250"/>
      <c r="Q33" s="250"/>
      <c r="R33" s="251"/>
      <c r="S33" s="60"/>
      <c r="T33" s="82"/>
      <c r="U33" s="60"/>
      <c r="Y33" s="78"/>
      <c r="Z33" s="85"/>
      <c r="AB33" s="210" t="str">
        <f>VLOOKUP(AE33,'пр.взв.'!B1:H239,2,FALSE)</f>
        <v>Черенков Дмитрий Игоревич</v>
      </c>
      <c r="AC33" s="210">
        <f>VLOOKUP(AE33,'пр.взв.'!B1:AH161,3,FALSE)</f>
        <v>1993.1</v>
      </c>
      <c r="AD33" s="210" t="s">
        <v>129</v>
      </c>
      <c r="AE33" s="194">
        <v>30</v>
      </c>
    </row>
    <row r="34" spans="1:31" ht="12" customHeight="1" thickBot="1">
      <c r="A34" s="220"/>
      <c r="B34" s="123"/>
      <c r="C34" s="123"/>
      <c r="D34" s="123"/>
      <c r="E34" s="10">
        <v>29</v>
      </c>
      <c r="F34" s="50"/>
      <c r="G34" s="32"/>
      <c r="H34" s="34"/>
      <c r="I34" s="29"/>
      <c r="J34" s="30"/>
      <c r="K34" s="30"/>
      <c r="L34" s="29"/>
      <c r="M34" s="12"/>
      <c r="N34" s="252"/>
      <c r="O34" s="253"/>
      <c r="P34" s="253"/>
      <c r="Q34" s="253"/>
      <c r="R34" s="254"/>
      <c r="S34" s="60"/>
      <c r="T34" s="82"/>
      <c r="U34" s="21"/>
      <c r="Z34" s="87"/>
      <c r="AA34" s="10">
        <v>30</v>
      </c>
      <c r="AB34" s="211"/>
      <c r="AC34" s="211"/>
      <c r="AD34" s="211"/>
      <c r="AE34" s="195"/>
    </row>
    <row r="35" spans="1:31" ht="12" customHeight="1" thickBot="1">
      <c r="A35" s="220">
        <v>61</v>
      </c>
      <c r="B35" s="230" t="e">
        <f>VLOOKUP(A35,'пр.взв.'!B36:C163,2,FALSE)</f>
        <v>#N/A</v>
      </c>
      <c r="C35" s="230" t="e">
        <f>VLOOKUP(A35,'пр.взв.'!B36:H163,3,FALSE)</f>
        <v>#N/A</v>
      </c>
      <c r="D35" s="230" t="e">
        <f>VLOOKUP(A35,'пр.взв.'!B36:F163,4,FALSE)</f>
        <v>#N/A</v>
      </c>
      <c r="E35" s="37"/>
      <c r="F35" s="32"/>
      <c r="G35" s="32"/>
      <c r="H35" s="39"/>
      <c r="I35" s="44"/>
      <c r="J35" s="25"/>
      <c r="K35" s="25"/>
      <c r="L35" s="44"/>
      <c r="M35" s="13"/>
      <c r="N35" s="44"/>
      <c r="O35" s="44"/>
      <c r="P35" s="25"/>
      <c r="Q35" s="25"/>
      <c r="R35" s="25"/>
      <c r="S35" s="21"/>
      <c r="T35" s="82"/>
      <c r="U35" s="21"/>
      <c r="AA35" s="78"/>
      <c r="AB35" s="212" t="e">
        <f>VLOOKUP(AE35,'пр.взв.'!B1:H241,2,FALSE)</f>
        <v>#N/A</v>
      </c>
      <c r="AC35" s="212" t="e">
        <f>VLOOKUP(AE35,'пр.взв.'!B1:AH163,3,FALSE)</f>
        <v>#N/A</v>
      </c>
      <c r="AD35" s="212" t="e">
        <f>VLOOKUP(AE35,'пр.взв.'!B1:H163,4,FALSE)</f>
        <v>#N/A</v>
      </c>
      <c r="AE35" s="195">
        <v>62</v>
      </c>
    </row>
    <row r="36" spans="1:31" ht="12" customHeight="1" thickBot="1">
      <c r="A36" s="229"/>
      <c r="B36" s="231"/>
      <c r="C36" s="231"/>
      <c r="D36" s="231"/>
      <c r="E36" s="32"/>
      <c r="F36" s="32"/>
      <c r="G36" s="32"/>
      <c r="H36" s="34"/>
      <c r="I36" s="29"/>
      <c r="J36" s="30"/>
      <c r="K36" s="30"/>
      <c r="L36" s="29"/>
      <c r="M36" s="11">
        <v>39</v>
      </c>
      <c r="N36" s="29"/>
      <c r="O36" s="29"/>
      <c r="P36" s="30"/>
      <c r="Q36" s="30"/>
      <c r="R36" s="30"/>
      <c r="S36" s="11">
        <v>2</v>
      </c>
      <c r="T36" s="82"/>
      <c r="U36" s="21"/>
      <c r="AB36" s="213"/>
      <c r="AC36" s="213"/>
      <c r="AD36" s="213"/>
      <c r="AE36" s="196"/>
    </row>
    <row r="37" spans="1:31" ht="3" customHeight="1" thickBot="1">
      <c r="A37" s="64"/>
      <c r="B37" s="65"/>
      <c r="C37" s="65"/>
      <c r="D37" s="25"/>
      <c r="E37" s="32"/>
      <c r="F37" s="32"/>
      <c r="G37" s="32"/>
      <c r="H37" s="29"/>
      <c r="I37" s="40"/>
      <c r="J37" s="30"/>
      <c r="K37" s="30"/>
      <c r="L37" s="29"/>
      <c r="M37" s="66"/>
      <c r="N37" s="29"/>
      <c r="O37" s="29"/>
      <c r="P37" s="30"/>
      <c r="Q37" s="30"/>
      <c r="R37" s="30"/>
      <c r="S37" s="66"/>
      <c r="T37" s="82"/>
      <c r="U37" s="21"/>
      <c r="AB37" s="65"/>
      <c r="AC37" s="65"/>
      <c r="AD37" s="25"/>
      <c r="AE37" s="64"/>
    </row>
    <row r="38" spans="1:31" ht="12" customHeight="1" thickBot="1">
      <c r="A38" s="219">
        <v>3</v>
      </c>
      <c r="B38" s="216" t="str">
        <f>VLOOKUP(A38,'пр.взв.'!B6:H133,2,FALSE)</f>
        <v>Лагвенкин Павел Михайлович</v>
      </c>
      <c r="C38" s="216" t="str">
        <f>VLOOKUP(A38,'пр.взв.'!B6:H133,3,FALSE)</f>
        <v>1992,мс</v>
      </c>
      <c r="D38" s="216" t="s">
        <v>133</v>
      </c>
      <c r="E38" s="25"/>
      <c r="F38" s="25"/>
      <c r="G38" s="26"/>
      <c r="H38" s="30"/>
      <c r="I38" s="28"/>
      <c r="J38" s="29"/>
      <c r="K38" s="30"/>
      <c r="L38" s="29"/>
      <c r="M38" s="79"/>
      <c r="N38" s="29"/>
      <c r="O38" s="29"/>
      <c r="P38" s="30"/>
      <c r="Q38" s="30"/>
      <c r="R38" s="30"/>
      <c r="S38" s="79"/>
      <c r="T38" s="82"/>
      <c r="U38" s="21"/>
      <c r="AB38" s="210" t="str">
        <f>VLOOKUP(AE38,'пр.взв.'!B6:H244,2,FALSE)</f>
        <v>Сомов Павел Владимирович</v>
      </c>
      <c r="AC38" s="210" t="str">
        <f>VLOOKUP(AE38,'пр.взв.'!B6:AH166,3,FALSE)</f>
        <v>1993,1</v>
      </c>
      <c r="AD38" s="210">
        <f>VLOOKUP(AE38,'пр.взв.'!B6:H166,4,FALSE)</f>
        <v>0</v>
      </c>
      <c r="AE38" s="194">
        <v>4</v>
      </c>
    </row>
    <row r="39" spans="1:31" ht="12" customHeight="1">
      <c r="A39" s="220"/>
      <c r="B39" s="123"/>
      <c r="C39" s="123"/>
      <c r="D39" s="123"/>
      <c r="E39" s="10">
        <v>35</v>
      </c>
      <c r="F39" s="32"/>
      <c r="G39" s="33"/>
      <c r="H39" s="34"/>
      <c r="I39" s="35"/>
      <c r="J39" s="36"/>
      <c r="K39" s="30"/>
      <c r="L39" s="29"/>
      <c r="M39" s="12"/>
      <c r="N39" s="21"/>
      <c r="O39" s="21"/>
      <c r="P39" s="21"/>
      <c r="Q39" s="21"/>
      <c r="R39" s="21"/>
      <c r="S39" s="21"/>
      <c r="T39" s="82"/>
      <c r="U39" s="21"/>
      <c r="AA39" s="10">
        <v>36</v>
      </c>
      <c r="AB39" s="211"/>
      <c r="AC39" s="211"/>
      <c r="AD39" s="211"/>
      <c r="AE39" s="195"/>
    </row>
    <row r="40" spans="1:43" ht="12" customHeight="1" thickBot="1">
      <c r="A40" s="220">
        <v>35</v>
      </c>
      <c r="B40" s="211" t="str">
        <f>VLOOKUP(A40,'пр.взв.'!B8:H135,2,FALSE)</f>
        <v>Кульмяев Николай Васильевич</v>
      </c>
      <c r="C40" s="211" t="str">
        <f>VLOOKUP(A40,'пр.взв.'!B8:H135,3,FALSE)</f>
        <v>1986, МС</v>
      </c>
      <c r="D40" s="211">
        <f>VLOOKUP(A40,'пр.взв.'!B8:H135,4,FALSE)</f>
        <v>0</v>
      </c>
      <c r="E40" s="78"/>
      <c r="F40" s="38"/>
      <c r="G40" s="32"/>
      <c r="H40" s="39"/>
      <c r="I40" s="40"/>
      <c r="J40" s="29"/>
      <c r="K40" s="30"/>
      <c r="L40" s="29"/>
      <c r="M40" s="19">
        <v>2</v>
      </c>
      <c r="N40" s="29"/>
      <c r="O40" s="29"/>
      <c r="P40" s="30"/>
      <c r="Q40" s="30"/>
      <c r="R40" s="30"/>
      <c r="S40" s="21"/>
      <c r="T40" s="82"/>
      <c r="U40" s="21"/>
      <c r="Z40" s="86"/>
      <c r="AA40" s="78"/>
      <c r="AB40" s="214" t="str">
        <f>VLOOKUP(AE40,'пр.взв.'!B6:H246,2,FALSE)</f>
        <v>Костоев Артур Исрапилович</v>
      </c>
      <c r="AC40" s="214" t="str">
        <f>VLOOKUP(AE40,'пр.взв.'!B6:AH168,3,FALSE)</f>
        <v>1991,мс</v>
      </c>
      <c r="AD40" s="214">
        <f>VLOOKUP(AE40,'пр.взв.'!B6:H168,4,FALSE)</f>
        <v>0</v>
      </c>
      <c r="AE40" s="195">
        <v>36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" customHeight="1" thickBot="1">
      <c r="A41" s="229"/>
      <c r="B41" s="123"/>
      <c r="C41" s="123"/>
      <c r="D41" s="123"/>
      <c r="E41" s="32"/>
      <c r="F41" s="20"/>
      <c r="G41" s="10">
        <v>35</v>
      </c>
      <c r="H41" s="43"/>
      <c r="I41" s="35"/>
      <c r="J41" s="44"/>
      <c r="K41" s="25"/>
      <c r="L41" s="44"/>
      <c r="M41" s="13"/>
      <c r="N41" s="243" t="str">
        <f>VLOOKUP(M40,'пр.взв.'!B6:H147,2,FALSE)</f>
        <v>Мельников Антон Сергевич</v>
      </c>
      <c r="O41" s="244"/>
      <c r="P41" s="244"/>
      <c r="Q41" s="244"/>
      <c r="R41" s="245"/>
      <c r="S41" s="21"/>
      <c r="T41" s="82"/>
      <c r="U41" s="21"/>
      <c r="X41" s="1"/>
      <c r="Y41" s="10">
        <v>36</v>
      </c>
      <c r="Z41" s="85"/>
      <c r="AB41" s="215"/>
      <c r="AC41" s="215"/>
      <c r="AD41" s="215"/>
      <c r="AE41" s="196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2" customHeight="1" thickBot="1">
      <c r="A42" s="219">
        <v>19</v>
      </c>
      <c r="B42" s="216" t="str">
        <f>VLOOKUP(A42,'пр.взв.'!B10:H137,2,FALSE)</f>
        <v>Атласов Юрий Валентинович</v>
      </c>
      <c r="C42" s="216">
        <f>VLOOKUP(A42,'пр.взв.'!B10:H137,3,FALSE)</f>
        <v>1984.1</v>
      </c>
      <c r="D42" s="216">
        <f>VLOOKUP(A42,'пр.взв.'!B10:H137,4,FALSE)</f>
        <v>0</v>
      </c>
      <c r="E42" s="25"/>
      <c r="F42" s="32"/>
      <c r="G42" s="78"/>
      <c r="H42" s="45"/>
      <c r="I42" s="46"/>
      <c r="J42" s="29"/>
      <c r="K42" s="30"/>
      <c r="L42" s="29"/>
      <c r="M42" s="12"/>
      <c r="N42" s="246"/>
      <c r="O42" s="247"/>
      <c r="P42" s="247"/>
      <c r="Q42" s="247"/>
      <c r="R42" s="248"/>
      <c r="S42" s="21"/>
      <c r="T42" s="82"/>
      <c r="U42" s="21"/>
      <c r="X42" s="85"/>
      <c r="Y42" s="78"/>
      <c r="Z42" s="85"/>
      <c r="AB42" s="210" t="str">
        <f>VLOOKUP(AE42,'пр.взв.'!B10:H248,2,FALSE)</f>
        <v>Акопян Роман Валрьевич</v>
      </c>
      <c r="AC42" s="210" t="str">
        <f>VLOOKUP(AE42,'пр.взв.'!B10:AH170,3,FALSE)</f>
        <v>1979,1</v>
      </c>
      <c r="AD42" s="210">
        <f>VLOOKUP(AE42,'пр.взв.'!B10:H170,4,FALSE)</f>
        <v>0</v>
      </c>
      <c r="AE42" s="194">
        <v>20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" customHeight="1">
      <c r="A43" s="220"/>
      <c r="B43" s="123"/>
      <c r="C43" s="123"/>
      <c r="D43" s="123"/>
      <c r="E43" s="10">
        <v>19</v>
      </c>
      <c r="F43" s="50"/>
      <c r="G43" s="32"/>
      <c r="H43" s="34"/>
      <c r="I43" s="51"/>
      <c r="J43" s="40"/>
      <c r="K43" s="30"/>
      <c r="L43" s="29"/>
      <c r="M43" s="12"/>
      <c r="N43" s="40"/>
      <c r="O43" s="29"/>
      <c r="P43" s="43"/>
      <c r="Q43" s="40"/>
      <c r="R43" s="53"/>
      <c r="S43" s="21"/>
      <c r="T43" s="82"/>
      <c r="U43" s="21"/>
      <c r="X43" s="85"/>
      <c r="Z43" s="87"/>
      <c r="AA43" s="10">
        <v>20</v>
      </c>
      <c r="AB43" s="211"/>
      <c r="AC43" s="211"/>
      <c r="AD43" s="211"/>
      <c r="AE43" s="195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2" customHeight="1" thickBot="1">
      <c r="A44" s="220">
        <v>51</v>
      </c>
      <c r="B44" s="217" t="e">
        <f>VLOOKUP(A44,'пр.взв.'!B12:H139,2,FALSE)</f>
        <v>#N/A</v>
      </c>
      <c r="C44" s="217" t="e">
        <f>VLOOKUP(A44,'пр.взв.'!B12:H139,3,FALSE)</f>
        <v>#N/A</v>
      </c>
      <c r="D44" s="217" t="e">
        <f>VLOOKUP(A44,'пр.взв.'!B12:H139,4,FALSE)</f>
        <v>#N/A</v>
      </c>
      <c r="E44" s="78"/>
      <c r="F44" s="32"/>
      <c r="G44" s="32"/>
      <c r="H44" s="39"/>
      <c r="I44" s="51"/>
      <c r="J44" s="40"/>
      <c r="K44" s="30"/>
      <c r="L44" s="29"/>
      <c r="M44" s="12"/>
      <c r="N44" s="29"/>
      <c r="O44" s="36"/>
      <c r="P44" s="35"/>
      <c r="Q44" s="40"/>
      <c r="R44" s="53"/>
      <c r="S44" s="21"/>
      <c r="T44" s="82"/>
      <c r="U44" s="21"/>
      <c r="X44" s="85"/>
      <c r="AA44" s="78"/>
      <c r="AB44" s="212" t="e">
        <f>VLOOKUP(AE44,'пр.взв.'!B10:H250,2,FALSE)</f>
        <v>#N/A</v>
      </c>
      <c r="AC44" s="212" t="e">
        <f>VLOOKUP(AE44,'пр.взв.'!B10:AH172,3,FALSE)</f>
        <v>#N/A</v>
      </c>
      <c r="AD44" s="212" t="e">
        <f>VLOOKUP(AE44,'пр.взв.'!B10:H172,4,FALSE)</f>
        <v>#N/A</v>
      </c>
      <c r="AE44" s="195">
        <v>52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31" ht="12" customHeight="1" thickBot="1">
      <c r="A45" s="229"/>
      <c r="B45" s="218"/>
      <c r="C45" s="218"/>
      <c r="D45" s="218"/>
      <c r="E45" s="32"/>
      <c r="F45" s="32"/>
      <c r="G45" s="20"/>
      <c r="H45" s="40"/>
      <c r="I45" s="54"/>
      <c r="J45" s="29"/>
      <c r="K45" s="30"/>
      <c r="L45" s="29"/>
      <c r="M45" s="12"/>
      <c r="N45" s="29"/>
      <c r="O45" s="29"/>
      <c r="P45" s="30"/>
      <c r="Q45" s="30"/>
      <c r="R45" s="30"/>
      <c r="S45" s="21"/>
      <c r="T45" s="82"/>
      <c r="U45" s="21"/>
      <c r="W45" s="10">
        <v>12</v>
      </c>
      <c r="X45" s="85"/>
      <c r="AB45" s="213"/>
      <c r="AC45" s="213"/>
      <c r="AD45" s="213"/>
      <c r="AE45" s="196"/>
    </row>
    <row r="46" spans="1:31" ht="12" customHeight="1" thickBot="1">
      <c r="A46" s="219">
        <v>11</v>
      </c>
      <c r="B46" s="216" t="str">
        <f>VLOOKUP(A46,'пр.взв.'!B14:H141,2,FALSE)</f>
        <v>Кириллов Валерий Вениаминович</v>
      </c>
      <c r="C46" s="216" t="str">
        <f>VLOOKUP(A46,'пр.взв.'!B14:H141,3,FALSE)</f>
        <v>1983, 1</v>
      </c>
      <c r="D46" s="216">
        <f>VLOOKUP(A46,'пр.взв.'!B14:H141,4,FALSE)</f>
        <v>0</v>
      </c>
      <c r="E46" s="25"/>
      <c r="F46" s="25"/>
      <c r="G46" s="32"/>
      <c r="H46" s="35"/>
      <c r="I46" s="10">
        <v>35</v>
      </c>
      <c r="J46" s="57"/>
      <c r="K46" s="29"/>
      <c r="L46" s="29"/>
      <c r="M46" s="12"/>
      <c r="N46" s="29"/>
      <c r="O46" s="29"/>
      <c r="P46" s="30"/>
      <c r="Q46" s="30"/>
      <c r="R46" s="30"/>
      <c r="S46" s="21"/>
      <c r="T46" s="82"/>
      <c r="U46" s="21"/>
      <c r="V46" s="86"/>
      <c r="W46" s="78"/>
      <c r="X46" s="85"/>
      <c r="AB46" s="210" t="str">
        <f>VLOOKUP(AE46,'пр.взв.'!B14:H252,2,FALSE)</f>
        <v>Кадяев Дмитрий Николаевич</v>
      </c>
      <c r="AC46" s="210" t="str">
        <f>VLOOKUP(AE46,'пр.взв.'!B14:AH174,3,FALSE)</f>
        <v>1988, МС</v>
      </c>
      <c r="AD46" s="210">
        <f>VLOOKUP(AE46,'пр.взв.'!B14:H174,4,FALSE)</f>
        <v>0</v>
      </c>
      <c r="AE46" s="194">
        <v>12</v>
      </c>
    </row>
    <row r="47" spans="1:31" ht="12" customHeight="1" thickBot="1">
      <c r="A47" s="220"/>
      <c r="B47" s="123"/>
      <c r="C47" s="123"/>
      <c r="D47" s="123"/>
      <c r="E47" s="10">
        <v>43</v>
      </c>
      <c r="F47" s="32"/>
      <c r="G47" s="32"/>
      <c r="H47" s="52"/>
      <c r="I47" s="78"/>
      <c r="J47" s="29"/>
      <c r="K47" s="12"/>
      <c r="L47" s="29"/>
      <c r="M47" s="12"/>
      <c r="N47" s="29"/>
      <c r="O47" s="29"/>
      <c r="P47" s="36" t="s">
        <v>9</v>
      </c>
      <c r="Q47" s="29"/>
      <c r="R47" s="29"/>
      <c r="S47" s="21"/>
      <c r="T47" s="82"/>
      <c r="U47" s="21"/>
      <c r="V47" s="85"/>
      <c r="X47" s="85"/>
      <c r="AA47" s="10">
        <v>12</v>
      </c>
      <c r="AB47" s="211"/>
      <c r="AC47" s="211"/>
      <c r="AD47" s="211"/>
      <c r="AE47" s="195"/>
    </row>
    <row r="48" spans="1:31" ht="12" customHeight="1" thickBot="1">
      <c r="A48" s="220">
        <v>43</v>
      </c>
      <c r="B48" s="211" t="str">
        <f>VLOOKUP(A48,'пр.взв.'!B16:H143,2,FALSE)</f>
        <v>Александров Борис Владимирович</v>
      </c>
      <c r="C48" s="211" t="str">
        <f>VLOOKUP(A48,'пр.взв.'!B16:H143,3,FALSE)</f>
        <v>1985,кмс</v>
      </c>
      <c r="D48" s="211">
        <f>VLOOKUP(A48,'пр.взв.'!B16:H143,4,FALSE)</f>
        <v>0</v>
      </c>
      <c r="E48" s="78"/>
      <c r="F48" s="38"/>
      <c r="G48" s="32"/>
      <c r="H48" s="59"/>
      <c r="I48" s="44"/>
      <c r="J48" s="44"/>
      <c r="K48" s="13"/>
      <c r="L48" s="44"/>
      <c r="M48" s="13"/>
      <c r="N48" s="221" t="str">
        <f>VLOOKUP(R67,'пр.взв.'!B6:H133,2,FALSE)</f>
        <v>Аюбов Алихан Идрисович</v>
      </c>
      <c r="O48" s="222"/>
      <c r="P48" s="222"/>
      <c r="Q48" s="222"/>
      <c r="R48" s="223"/>
      <c r="S48" s="21"/>
      <c r="T48" s="82"/>
      <c r="U48" s="21"/>
      <c r="V48" s="85"/>
      <c r="X48" s="85"/>
      <c r="Z48" s="86"/>
      <c r="AA48" s="78"/>
      <c r="AB48" s="214" t="str">
        <f>VLOOKUP(AE48,'пр.взв.'!B14:H254,2,FALSE)</f>
        <v>Коротеев Андрей Валерьевич</v>
      </c>
      <c r="AC48" s="214" t="str">
        <f>VLOOKUP(AE48,'пр.взв.'!B14:AH176,3,FALSE)</f>
        <v>1975,кмс</v>
      </c>
      <c r="AD48" s="214">
        <f>VLOOKUP(AE48,'пр.взв.'!B14:H176,4,FALSE)</f>
        <v>0</v>
      </c>
      <c r="AE48" s="195">
        <v>44</v>
      </c>
    </row>
    <row r="49" spans="1:31" ht="12" customHeight="1" thickBot="1">
      <c r="A49" s="229"/>
      <c r="B49" s="123"/>
      <c r="C49" s="123"/>
      <c r="D49" s="123"/>
      <c r="E49" s="32"/>
      <c r="F49" s="20"/>
      <c r="G49" s="10">
        <v>43</v>
      </c>
      <c r="H49" s="55"/>
      <c r="I49" s="29"/>
      <c r="J49" s="29"/>
      <c r="K49" s="12"/>
      <c r="L49" s="29"/>
      <c r="M49" s="12"/>
      <c r="N49" s="224"/>
      <c r="O49" s="225"/>
      <c r="P49" s="225"/>
      <c r="Q49" s="225"/>
      <c r="R49" s="226"/>
      <c r="S49" s="21"/>
      <c r="T49" s="82"/>
      <c r="U49" s="21"/>
      <c r="V49" s="85"/>
      <c r="X49" s="87"/>
      <c r="Y49" s="10">
        <v>12</v>
      </c>
      <c r="Z49" s="85"/>
      <c r="AB49" s="215"/>
      <c r="AC49" s="215"/>
      <c r="AD49" s="215"/>
      <c r="AE49" s="196"/>
    </row>
    <row r="50" spans="1:31" ht="12" customHeight="1" thickBot="1">
      <c r="A50" s="219">
        <v>27</v>
      </c>
      <c r="B50" s="216" t="str">
        <f>VLOOKUP(A50,'пр.взв.'!B18:H145,2,FALSE)</f>
        <v>Панов Дмитрий Владимирович</v>
      </c>
      <c r="C50" s="216" t="str">
        <f>VLOOKUP(A50,'пр.взв.'!B18:H145,3,FALSE)</f>
        <v>1993,1</v>
      </c>
      <c r="D50" s="216">
        <f>VLOOKUP(A50,'пр.взв.'!B18:H145,4,FALSE)</f>
        <v>0</v>
      </c>
      <c r="E50" s="25"/>
      <c r="F50" s="32"/>
      <c r="G50" s="78"/>
      <c r="H50" s="39"/>
      <c r="I50" s="44"/>
      <c r="J50" s="44"/>
      <c r="K50" s="13"/>
      <c r="L50" s="44"/>
      <c r="M50" s="13"/>
      <c r="N50" s="44"/>
      <c r="O50" s="44"/>
      <c r="P50" s="25"/>
      <c r="Q50" s="25"/>
      <c r="R50" s="25"/>
      <c r="S50" s="21"/>
      <c r="T50" s="82"/>
      <c r="U50" s="60"/>
      <c r="V50" s="85"/>
      <c r="Y50" s="78"/>
      <c r="Z50" s="85"/>
      <c r="AB50" s="210" t="str">
        <f>VLOOKUP(AE50,'пр.взв.'!B18:H256,2,FALSE)</f>
        <v>Антонян Алексан Эдикович</v>
      </c>
      <c r="AC50" s="210">
        <f>VLOOKUP(AE50,'пр.взв.'!B18:AH178,3,FALSE)</f>
        <v>1992</v>
      </c>
      <c r="AD50" s="210">
        <f>VLOOKUP(AE50,'пр.взв.'!B18:H178,4,FALSE)</f>
        <v>0</v>
      </c>
      <c r="AE50" s="194">
        <v>28</v>
      </c>
    </row>
    <row r="51" spans="1:31" ht="12" customHeight="1">
      <c r="A51" s="220"/>
      <c r="B51" s="123"/>
      <c r="C51" s="123"/>
      <c r="D51" s="123"/>
      <c r="E51" s="10">
        <v>27</v>
      </c>
      <c r="F51" s="50"/>
      <c r="G51" s="32"/>
      <c r="H51" s="34"/>
      <c r="I51" s="29"/>
      <c r="J51" s="29"/>
      <c r="K51" s="12"/>
      <c r="L51" s="29"/>
      <c r="M51" s="12"/>
      <c r="N51" s="29"/>
      <c r="O51" s="29"/>
      <c r="P51" s="30"/>
      <c r="Q51" s="30"/>
      <c r="R51" s="30"/>
      <c r="S51" s="21"/>
      <c r="T51" s="82"/>
      <c r="U51" s="60"/>
      <c r="V51" s="85"/>
      <c r="Z51" s="87"/>
      <c r="AA51" s="10">
        <v>28</v>
      </c>
      <c r="AB51" s="211"/>
      <c r="AC51" s="211"/>
      <c r="AD51" s="211"/>
      <c r="AE51" s="195"/>
    </row>
    <row r="52" spans="1:31" ht="12" customHeight="1" thickBot="1">
      <c r="A52" s="220">
        <v>59</v>
      </c>
      <c r="B52" s="217" t="e">
        <f>VLOOKUP(A52,'пр.взв.'!B20:H147,2,FALSE)</f>
        <v>#N/A</v>
      </c>
      <c r="C52" s="217" t="e">
        <f>VLOOKUP(A52,'пр.взв.'!B20:H147,3,FALSE)</f>
        <v>#N/A</v>
      </c>
      <c r="D52" s="217" t="e">
        <f>VLOOKUP(A52,'пр.взв.'!B20:H147,4,FALSE)</f>
        <v>#N/A</v>
      </c>
      <c r="E52" s="78"/>
      <c r="F52" s="32"/>
      <c r="G52" s="32"/>
      <c r="H52" s="39"/>
      <c r="I52" s="44"/>
      <c r="J52" s="44"/>
      <c r="K52" s="13"/>
      <c r="L52" s="44"/>
      <c r="M52" s="13"/>
      <c r="N52" s="44"/>
      <c r="O52" s="44"/>
      <c r="P52" s="25"/>
      <c r="Q52" s="25"/>
      <c r="R52" s="25"/>
      <c r="S52" s="21"/>
      <c r="T52" s="82"/>
      <c r="U52" s="60"/>
      <c r="V52" s="85"/>
      <c r="AA52" s="78"/>
      <c r="AB52" s="212" t="e">
        <f>VLOOKUP(AE52,'пр.взв.'!B18:H258,2,FALSE)</f>
        <v>#N/A</v>
      </c>
      <c r="AC52" s="212" t="e">
        <f>VLOOKUP(AE52,'пр.взв.'!B18:AH180,3,FALSE)</f>
        <v>#N/A</v>
      </c>
      <c r="AD52" s="212" t="e">
        <f>VLOOKUP(AE52,'пр.взв.'!B18:H180,4,FALSE)</f>
        <v>#N/A</v>
      </c>
      <c r="AE52" s="195">
        <v>60</v>
      </c>
    </row>
    <row r="53" spans="1:31" ht="12" customHeight="1" thickBot="1">
      <c r="A53" s="229"/>
      <c r="B53" s="218"/>
      <c r="C53" s="218"/>
      <c r="D53" s="218"/>
      <c r="E53" s="32"/>
      <c r="F53" s="32"/>
      <c r="G53" s="32"/>
      <c r="H53" s="34"/>
      <c r="I53" s="29"/>
      <c r="J53" s="29"/>
      <c r="K53" s="10">
        <v>39</v>
      </c>
      <c r="L53" s="67"/>
      <c r="M53" s="12"/>
      <c r="N53" s="29"/>
      <c r="O53" s="29"/>
      <c r="P53" s="30"/>
      <c r="Q53" s="30"/>
      <c r="R53" s="30"/>
      <c r="S53" s="21"/>
      <c r="T53" s="83"/>
      <c r="U53" s="10">
        <v>12</v>
      </c>
      <c r="V53" s="85"/>
      <c r="AB53" s="213"/>
      <c r="AC53" s="213"/>
      <c r="AD53" s="213"/>
      <c r="AE53" s="196"/>
    </row>
    <row r="54" spans="1:31" ht="12" customHeight="1" thickBot="1">
      <c r="A54" s="219">
        <v>7</v>
      </c>
      <c r="B54" s="216" t="str">
        <f>VLOOKUP(A54,'пр.взв.'!B6:H133,2,FALSE)</f>
        <v>Новиков Василий Владимирович</v>
      </c>
      <c r="C54" s="216" t="str">
        <f>VLOOKUP(A54,'пр.взв.'!B6:H133,3,FALSE)</f>
        <v>мс</v>
      </c>
      <c r="D54" s="216">
        <f>VLOOKUP(A54,'пр.взв.'!B6:H133,4,FALSE)</f>
        <v>0</v>
      </c>
      <c r="E54" s="25"/>
      <c r="F54" s="25"/>
      <c r="G54" s="26"/>
      <c r="H54" s="26"/>
      <c r="I54" s="41"/>
      <c r="J54" s="49"/>
      <c r="K54" s="78"/>
      <c r="L54" s="30"/>
      <c r="M54" s="30"/>
      <c r="N54" s="209" t="s">
        <v>11</v>
      </c>
      <c r="O54" s="209"/>
      <c r="P54" s="30"/>
      <c r="Q54" s="30"/>
      <c r="R54" s="30"/>
      <c r="S54" s="21"/>
      <c r="T54" s="21"/>
      <c r="U54" s="78"/>
      <c r="V54" s="85"/>
      <c r="AB54" s="210" t="str">
        <f>VLOOKUP(AE54,'пр.взв.'!B2:H260,2,FALSE)</f>
        <v>Плесенников Александр Николаевич</v>
      </c>
      <c r="AC54" s="210" t="str">
        <f>VLOOKUP(AE54,'пр.взв.'!B2:AH182,3,FALSE)</f>
        <v>1979, КМС</v>
      </c>
      <c r="AD54" s="210">
        <f>VLOOKUP(AE54,'пр.взв.'!B2:H182,4,FALSE)</f>
        <v>0</v>
      </c>
      <c r="AE54" s="194">
        <v>8</v>
      </c>
    </row>
    <row r="55" spans="1:31" ht="12" customHeight="1">
      <c r="A55" s="220"/>
      <c r="B55" s="123"/>
      <c r="C55" s="123"/>
      <c r="D55" s="123"/>
      <c r="E55" s="10">
        <v>39</v>
      </c>
      <c r="F55" s="32"/>
      <c r="G55" s="33"/>
      <c r="H55" s="34"/>
      <c r="I55" s="35"/>
      <c r="J55" s="43"/>
      <c r="K55" s="61"/>
      <c r="L55" s="30"/>
      <c r="M55" s="30"/>
      <c r="N55" s="209"/>
      <c r="O55" s="209"/>
      <c r="P55" s="30"/>
      <c r="Q55" s="30"/>
      <c r="R55" s="30"/>
      <c r="S55" s="21"/>
      <c r="T55" s="21"/>
      <c r="U55" s="60"/>
      <c r="V55" s="85"/>
      <c r="AA55" s="10">
        <v>40</v>
      </c>
      <c r="AB55" s="211"/>
      <c r="AC55" s="211"/>
      <c r="AD55" s="211"/>
      <c r="AE55" s="195"/>
    </row>
    <row r="56" spans="1:31" ht="12" customHeight="1" thickBot="1">
      <c r="A56" s="220">
        <v>39</v>
      </c>
      <c r="B56" s="211" t="str">
        <f>VLOOKUP(A56,'пр.взв.'!B24:H151,2,FALSE)</f>
        <v>Жуков Антон Вячеславович</v>
      </c>
      <c r="C56" s="211" t="str">
        <f>VLOOKUP(A56,'пр.взв.'!B24:H151,3,FALSE)</f>
        <v>1986,мс</v>
      </c>
      <c r="D56" s="211">
        <f>VLOOKUP(A56,'пр.взв.'!B24:H151,4,FALSE)</f>
        <v>0</v>
      </c>
      <c r="E56" s="78"/>
      <c r="F56" s="38"/>
      <c r="G56" s="32"/>
      <c r="H56" s="39"/>
      <c r="I56" s="40"/>
      <c r="J56" s="35"/>
      <c r="K56" s="13"/>
      <c r="L56" s="239">
        <v>34</v>
      </c>
      <c r="M56" s="239"/>
      <c r="N56" s="26"/>
      <c r="O56" s="26"/>
      <c r="P56" s="26"/>
      <c r="Q56" s="25"/>
      <c r="R56" s="41"/>
      <c r="T56" s="21"/>
      <c r="U56" s="60"/>
      <c r="V56" s="85"/>
      <c r="Z56" s="86"/>
      <c r="AA56" s="78"/>
      <c r="AB56" s="214" t="str">
        <f>VLOOKUP(AE56,'пр.взв.'!B22:H262,2,FALSE)</f>
        <v>Холтобин Руслан Андреевич</v>
      </c>
      <c r="AC56" s="214" t="str">
        <f>VLOOKUP(AE56,'пр.взв.'!B22:AH184,3,FALSE)</f>
        <v>1992,кмс</v>
      </c>
      <c r="AD56" s="214">
        <f>VLOOKUP(AE56,'пр.взв.'!B22:H184,4,FALSE)</f>
        <v>0</v>
      </c>
      <c r="AE56" s="195">
        <v>40</v>
      </c>
    </row>
    <row r="57" spans="1:31" ht="12" customHeight="1" thickBot="1">
      <c r="A57" s="229"/>
      <c r="B57" s="123"/>
      <c r="C57" s="123"/>
      <c r="D57" s="123"/>
      <c r="E57" s="32"/>
      <c r="F57" s="20"/>
      <c r="G57" s="10">
        <v>39</v>
      </c>
      <c r="H57" s="43"/>
      <c r="I57" s="35"/>
      <c r="J57" s="40"/>
      <c r="K57" s="12"/>
      <c r="L57" s="240"/>
      <c r="M57" s="241"/>
      <c r="N57" s="49">
        <v>18</v>
      </c>
      <c r="O57" s="49"/>
      <c r="P57" s="41"/>
      <c r="T57" s="21"/>
      <c r="U57" s="60"/>
      <c r="V57" s="85"/>
      <c r="Y57" s="10">
        <v>40</v>
      </c>
      <c r="Z57" s="85"/>
      <c r="AB57" s="215"/>
      <c r="AC57" s="215"/>
      <c r="AD57" s="215"/>
      <c r="AE57" s="196"/>
    </row>
    <row r="58" spans="1:31" ht="12" customHeight="1" thickBot="1">
      <c r="A58" s="219">
        <v>23</v>
      </c>
      <c r="B58" s="216" t="str">
        <f>VLOOKUP(A58,'пр.взв.'!B26:H153,2,FALSE)</f>
        <v>Тасенов Азамат Темирбулатович</v>
      </c>
      <c r="C58" s="216" t="str">
        <f>VLOOKUP(A58,'пр.взв.'!B26:H153,3,FALSE)</f>
        <v>1984,1</v>
      </c>
      <c r="D58" s="216">
        <f>VLOOKUP(A58,'пр.взв.'!B26:H153,4,FALSE)</f>
        <v>0</v>
      </c>
      <c r="E58" s="25"/>
      <c r="F58" s="32"/>
      <c r="G58" s="78"/>
      <c r="H58" s="62"/>
      <c r="I58" s="43"/>
      <c r="J58" s="40"/>
      <c r="K58" s="61"/>
      <c r="L58" s="109"/>
      <c r="M58" s="98"/>
      <c r="N58" s="110"/>
      <c r="O58" s="49"/>
      <c r="P58" s="49"/>
      <c r="T58" s="21"/>
      <c r="U58" s="60"/>
      <c r="V58" s="85"/>
      <c r="X58" s="86"/>
      <c r="Y58" s="78"/>
      <c r="Z58" s="85"/>
      <c r="AB58" s="210" t="str">
        <f>VLOOKUP(AE58,'пр.взв.'!B26:H264,2,FALSE)</f>
        <v>Васильев Михаил Игоревич</v>
      </c>
      <c r="AC58" s="210" t="str">
        <f>VLOOKUP(AE58,'пр.взв.'!B26:AH186,3,FALSE)</f>
        <v>1992,кмс</v>
      </c>
      <c r="AD58" s="210" t="s">
        <v>128</v>
      </c>
      <c r="AE58" s="194">
        <v>24</v>
      </c>
    </row>
    <row r="59" spans="1:31" ht="12" customHeight="1">
      <c r="A59" s="220"/>
      <c r="B59" s="123"/>
      <c r="C59" s="123"/>
      <c r="D59" s="123"/>
      <c r="E59" s="10">
        <v>23</v>
      </c>
      <c r="F59" s="50"/>
      <c r="G59" s="32"/>
      <c r="H59" s="58"/>
      <c r="I59" s="40"/>
      <c r="J59" s="43"/>
      <c r="K59" s="12"/>
      <c r="L59" s="239">
        <v>18</v>
      </c>
      <c r="M59" s="242"/>
      <c r="N59" s="112"/>
      <c r="O59" s="99">
        <v>42</v>
      </c>
      <c r="P59" s="49"/>
      <c r="Q59" s="42"/>
      <c r="S59" s="53"/>
      <c r="T59" s="21"/>
      <c r="U59" s="60"/>
      <c r="V59" s="85"/>
      <c r="X59" s="85"/>
      <c r="Z59" s="87"/>
      <c r="AA59" s="10">
        <v>24</v>
      </c>
      <c r="AB59" s="211"/>
      <c r="AC59" s="211"/>
      <c r="AD59" s="211"/>
      <c r="AE59" s="195"/>
    </row>
    <row r="60" spans="1:31" ht="12" customHeight="1" thickBot="1">
      <c r="A60" s="220">
        <v>55</v>
      </c>
      <c r="B60" s="217" t="e">
        <f>VLOOKUP(A60,'пр.взв.'!B28:H155,2,FALSE)</f>
        <v>#N/A</v>
      </c>
      <c r="C60" s="217" t="e">
        <f>VLOOKUP(A60,'пр.взв.'!B28:H155,3,FALSE)</f>
        <v>#N/A</v>
      </c>
      <c r="D60" s="217" t="e">
        <f>VLOOKUP(A60,'пр.взв.'!B28:H155,4,FALSE)</f>
        <v>#N/A</v>
      </c>
      <c r="E60" s="78"/>
      <c r="F60" s="32"/>
      <c r="G60" s="32"/>
      <c r="H60" s="59"/>
      <c r="I60" s="40"/>
      <c r="J60" s="35"/>
      <c r="K60" s="13"/>
      <c r="L60" s="240"/>
      <c r="M60" s="240"/>
      <c r="N60" s="113">
        <v>42</v>
      </c>
      <c r="O60" s="110"/>
      <c r="P60" s="49"/>
      <c r="S60" s="42"/>
      <c r="T60" s="21"/>
      <c r="U60" s="60"/>
      <c r="V60" s="85"/>
      <c r="X60" s="85"/>
      <c r="AA60" s="78"/>
      <c r="AB60" s="212" t="e">
        <f>VLOOKUP(AE60,'пр.взв.'!B26:H266,2,FALSE)</f>
        <v>#N/A</v>
      </c>
      <c r="AC60" s="212" t="e">
        <f>VLOOKUP(AE60,'пр.взв.'!B26:AH188,3,FALSE)</f>
        <v>#N/A</v>
      </c>
      <c r="AD60" s="212" t="e">
        <f>VLOOKUP(AE60,'пр.взв.'!B26:H188,4,FALSE)</f>
        <v>#N/A</v>
      </c>
      <c r="AE60" s="195">
        <v>56</v>
      </c>
    </row>
    <row r="61" spans="1:31" ht="12" customHeight="1" thickBot="1">
      <c r="A61" s="229"/>
      <c r="B61" s="218"/>
      <c r="C61" s="218"/>
      <c r="D61" s="218"/>
      <c r="E61" s="32"/>
      <c r="F61" s="32"/>
      <c r="G61" s="20"/>
      <c r="H61" s="40"/>
      <c r="I61" s="10">
        <v>39</v>
      </c>
      <c r="J61" s="63"/>
      <c r="K61" s="12"/>
      <c r="L61" s="26"/>
      <c r="M61" s="49"/>
      <c r="N61" s="114"/>
      <c r="O61" s="112"/>
      <c r="P61" s="49">
        <v>38</v>
      </c>
      <c r="S61" s="42"/>
      <c r="T61" s="21"/>
      <c r="U61" s="60"/>
      <c r="V61" s="87"/>
      <c r="W61" s="80">
        <v>40</v>
      </c>
      <c r="X61" s="85"/>
      <c r="AB61" s="213"/>
      <c r="AC61" s="213"/>
      <c r="AD61" s="213"/>
      <c r="AE61" s="196"/>
    </row>
    <row r="62" spans="1:31" ht="12" customHeight="1" thickBot="1">
      <c r="A62" s="219">
        <v>15</v>
      </c>
      <c r="B62" s="216" t="str">
        <f>VLOOKUP(A62,'пр.взв.'!B30:H157,2,FALSE)</f>
        <v>Мехедов Александр Владимирович</v>
      </c>
      <c r="C62" s="216">
        <f>VLOOKUP(A62,'пр.взв.'!B30:H157,3,FALSE)</f>
        <v>1982.1</v>
      </c>
      <c r="D62" s="216">
        <f>VLOOKUP(A62,'пр.взв.'!B30:H157,4,FALSE)</f>
        <v>0</v>
      </c>
      <c r="E62" s="25"/>
      <c r="F62" s="25"/>
      <c r="G62" s="32"/>
      <c r="H62" s="35"/>
      <c r="I62" s="37"/>
      <c r="J62" s="40"/>
      <c r="K62" s="29"/>
      <c r="L62" s="26"/>
      <c r="M62" s="49"/>
      <c r="N62" s="114"/>
      <c r="O62" s="113">
        <v>38</v>
      </c>
      <c r="P62" s="108"/>
      <c r="S62" s="34"/>
      <c r="T62" s="21"/>
      <c r="U62" s="60"/>
      <c r="W62" s="84"/>
      <c r="X62" s="85"/>
      <c r="AB62" s="210" t="str">
        <f>VLOOKUP(AE62,'пр.взв.'!B30:H268,2,FALSE)</f>
        <v>Бредихин Евгений Витальевич</v>
      </c>
      <c r="AC62" s="210">
        <f>VLOOKUP(AE62,'пр.взв.'!B30:AH190,3,FALSE)</f>
        <v>1983.1</v>
      </c>
      <c r="AD62" s="210">
        <f>VLOOKUP(AE62,'пр.взв.'!B30:H190,4,FALSE)</f>
        <v>0</v>
      </c>
      <c r="AE62" s="194">
        <v>16</v>
      </c>
    </row>
    <row r="63" spans="1:31" ht="12" customHeight="1">
      <c r="A63" s="220"/>
      <c r="B63" s="123"/>
      <c r="C63" s="123"/>
      <c r="D63" s="123"/>
      <c r="E63" s="10">
        <v>15</v>
      </c>
      <c r="F63" s="32"/>
      <c r="G63" s="32"/>
      <c r="H63" s="52"/>
      <c r="I63" s="29"/>
      <c r="J63" s="30"/>
      <c r="K63" s="30"/>
      <c r="L63" s="239">
        <v>44</v>
      </c>
      <c r="M63" s="239"/>
      <c r="N63" s="114"/>
      <c r="O63" s="114"/>
      <c r="P63" s="52"/>
      <c r="S63" s="34"/>
      <c r="T63" s="21"/>
      <c r="U63" s="60"/>
      <c r="X63" s="85"/>
      <c r="AA63" s="10">
        <v>16</v>
      </c>
      <c r="AB63" s="211"/>
      <c r="AC63" s="211"/>
      <c r="AD63" s="211"/>
      <c r="AE63" s="195"/>
    </row>
    <row r="64" spans="1:31" ht="12" customHeight="1" thickBot="1">
      <c r="A64" s="220">
        <v>47</v>
      </c>
      <c r="B64" s="217" t="e">
        <f>VLOOKUP(A64,'пр.взв.'!B32:H159,2,FALSE)</f>
        <v>#N/A</v>
      </c>
      <c r="C64" s="217" t="e">
        <f>VLOOKUP(A64,'пр.взв.'!B32:H159,3,FALSE)</f>
        <v>#N/A</v>
      </c>
      <c r="D64" s="217" t="e">
        <f>VLOOKUP(A64,'пр.взв.'!B32:H159,4,FALSE)</f>
        <v>#N/A</v>
      </c>
      <c r="E64" s="37"/>
      <c r="F64" s="38"/>
      <c r="G64" s="32"/>
      <c r="H64" s="59"/>
      <c r="I64" s="44"/>
      <c r="L64" s="115"/>
      <c r="M64" s="100"/>
      <c r="N64" s="114">
        <v>28</v>
      </c>
      <c r="O64" s="114"/>
      <c r="P64" s="101"/>
      <c r="Q64">
        <v>36</v>
      </c>
      <c r="S64" s="40"/>
      <c r="T64" s="21"/>
      <c r="U64" s="60"/>
      <c r="X64" s="85"/>
      <c r="Z64" s="86"/>
      <c r="AA64" s="78"/>
      <c r="AB64" s="212" t="e">
        <f>VLOOKUP(AE64,'пр.взв.'!B30:H270,2,FALSE)</f>
        <v>#N/A</v>
      </c>
      <c r="AC64" s="212" t="e">
        <f>VLOOKUP(AE64,'пр.взв.'!B30:AH192,3,FALSE)</f>
        <v>#N/A</v>
      </c>
      <c r="AD64" s="212" t="e">
        <f>VLOOKUP(AE64,'пр.взв.'!B30:H192,4,FALSE)</f>
        <v>#N/A</v>
      </c>
      <c r="AE64" s="195">
        <v>48</v>
      </c>
    </row>
    <row r="65" spans="1:31" ht="12" customHeight="1" thickBot="1">
      <c r="A65" s="229"/>
      <c r="B65" s="218"/>
      <c r="C65" s="218"/>
      <c r="D65" s="218"/>
      <c r="E65" s="32"/>
      <c r="F65" s="20"/>
      <c r="G65" s="10">
        <v>31</v>
      </c>
      <c r="H65" s="55"/>
      <c r="I65" s="29"/>
      <c r="L65" s="109"/>
      <c r="M65" s="98"/>
      <c r="N65" s="110"/>
      <c r="O65" s="114"/>
      <c r="P65" s="52"/>
      <c r="Q65" s="7"/>
      <c r="S65" s="34"/>
      <c r="T65" s="21"/>
      <c r="U65" s="60"/>
      <c r="X65" s="87"/>
      <c r="Y65" s="10">
        <v>32</v>
      </c>
      <c r="Z65" s="85"/>
      <c r="AB65" s="213"/>
      <c r="AC65" s="213"/>
      <c r="AD65" s="213"/>
      <c r="AE65" s="196"/>
    </row>
    <row r="66" spans="1:31" ht="12" customHeight="1" thickBot="1">
      <c r="A66" s="219">
        <v>31</v>
      </c>
      <c r="B66" s="216" t="str">
        <f>VLOOKUP(A66,'пр.взв.'!B34:H161,2,FALSE)</f>
        <v>Барболин Дмитрий Алексеевич</v>
      </c>
      <c r="C66" s="216" t="str">
        <f>VLOOKUP(A66,'пр.взв.'!B34:H161,3,FALSE)</f>
        <v>1992,кмс</v>
      </c>
      <c r="D66" s="216" t="s">
        <v>128</v>
      </c>
      <c r="E66" s="25"/>
      <c r="F66" s="32"/>
      <c r="G66" s="37"/>
      <c r="H66" s="39"/>
      <c r="I66" s="44"/>
      <c r="L66" s="239">
        <v>22</v>
      </c>
      <c r="M66" s="242"/>
      <c r="N66" s="112"/>
      <c r="O66" s="114">
        <v>36</v>
      </c>
      <c r="P66" s="52"/>
      <c r="Q66" s="6"/>
      <c r="S66" s="34"/>
      <c r="T66" s="21"/>
      <c r="U66" s="60"/>
      <c r="Y66" s="78"/>
      <c r="Z66" s="85"/>
      <c r="AB66" s="210" t="str">
        <f>VLOOKUP(AE66,'пр.взв.'!B34:H272,2,FALSE)</f>
        <v>Блажко Виталий Андреевич</v>
      </c>
      <c r="AC66" s="210" t="str">
        <f>VLOOKUP(AE66,'пр.взв.'!B34:AH194,3,FALSE)</f>
        <v>1989,1</v>
      </c>
      <c r="AD66" s="210">
        <f>VLOOKUP(AE66,'пр.взв.'!B34:H194,4,FALSE)</f>
        <v>0</v>
      </c>
      <c r="AE66" s="194">
        <v>32</v>
      </c>
    </row>
    <row r="67" spans="1:31" ht="12" customHeight="1">
      <c r="A67" s="220"/>
      <c r="B67" s="123"/>
      <c r="C67" s="123"/>
      <c r="D67" s="123"/>
      <c r="E67" s="10">
        <v>31</v>
      </c>
      <c r="F67" s="50"/>
      <c r="G67" s="32"/>
      <c r="H67" s="34"/>
      <c r="I67" s="29"/>
      <c r="L67" s="26"/>
      <c r="M67" s="49"/>
      <c r="N67" s="113">
        <v>36</v>
      </c>
      <c r="O67" s="110"/>
      <c r="P67" s="52"/>
      <c r="Q67" s="6"/>
      <c r="R67" s="102">
        <v>29</v>
      </c>
      <c r="S67" s="34"/>
      <c r="T67" s="21"/>
      <c r="U67" s="21"/>
      <c r="Z67" s="87"/>
      <c r="AA67" s="10">
        <v>32</v>
      </c>
      <c r="AB67" s="211"/>
      <c r="AC67" s="211"/>
      <c r="AD67" s="211"/>
      <c r="AE67" s="195"/>
    </row>
    <row r="68" spans="1:31" ht="12" customHeight="1" thickBot="1">
      <c r="A68" s="220">
        <v>63</v>
      </c>
      <c r="B68" s="230" t="e">
        <f>VLOOKUP(A68,'пр.взв.'!B36:H163,2,FALSE)</f>
        <v>#N/A</v>
      </c>
      <c r="C68" s="230" t="e">
        <f>VLOOKUP(A68,'пр.взв.'!B36:H163,3,FALSE)</f>
        <v>#N/A</v>
      </c>
      <c r="D68" s="230" t="e">
        <f>VLOOKUP(A68,'пр.взв.'!B36:H163,4,FALSE)</f>
        <v>#N/A</v>
      </c>
      <c r="E68" s="37"/>
      <c r="F68" s="32"/>
      <c r="G68" s="32"/>
      <c r="H68" s="39">
        <f>HYPERLINK('[1]реквизиты'!$A$20)</f>
      </c>
      <c r="I68" s="44"/>
      <c r="L68" s="26"/>
      <c r="M68" s="49"/>
      <c r="N68" s="116"/>
      <c r="O68" s="112"/>
      <c r="P68" s="111">
        <v>36</v>
      </c>
      <c r="Q68" s="6"/>
      <c r="R68" s="78"/>
      <c r="S68" s="34"/>
      <c r="T68" s="21"/>
      <c r="U68" s="21"/>
      <c r="AA68" s="78"/>
      <c r="AB68" s="212" t="e">
        <f>VLOOKUP(AE68,'пр.взв.'!B34:H274,2,FALSE)</f>
        <v>#N/A</v>
      </c>
      <c r="AC68" s="212" t="e">
        <f>VLOOKUP(AE68,'пр.взв.'!B34:AH196,3,FALSE)</f>
        <v>#N/A</v>
      </c>
      <c r="AD68" s="212" t="e">
        <f>VLOOKUP(AE68,'пр.взв.'!B34:H196,4,FALSE)</f>
        <v>#N/A</v>
      </c>
      <c r="AE68" s="195">
        <v>64</v>
      </c>
    </row>
    <row r="69" spans="1:31" ht="12" customHeight="1" thickBot="1">
      <c r="A69" s="229"/>
      <c r="B69" s="231"/>
      <c r="C69" s="231"/>
      <c r="D69" s="231"/>
      <c r="E69" s="80"/>
      <c r="F69" s="32"/>
      <c r="G69" s="33"/>
      <c r="H69" s="34"/>
      <c r="I69" s="35"/>
      <c r="L69" s="109"/>
      <c r="M69" s="103"/>
      <c r="N69" s="116"/>
      <c r="O69" s="113">
        <v>40</v>
      </c>
      <c r="P69" s="104"/>
      <c r="Q69" s="6"/>
      <c r="S69" s="34"/>
      <c r="T69" s="21"/>
      <c r="U69" s="21"/>
      <c r="AB69" s="213"/>
      <c r="AC69" s="213"/>
      <c r="AD69" s="213"/>
      <c r="AE69" s="196"/>
    </row>
    <row r="70" spans="1:21" ht="9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68"/>
      <c r="L70" s="70"/>
      <c r="M70" s="29"/>
      <c r="N70" s="30"/>
      <c r="O70" s="97"/>
      <c r="P70" s="96"/>
      <c r="Q70" s="8">
        <v>29</v>
      </c>
      <c r="R70" s="35"/>
      <c r="S70" s="44"/>
      <c r="T70" s="21"/>
      <c r="U70" s="21"/>
    </row>
    <row r="71" spans="1:21" ht="12.75">
      <c r="A71" s="25"/>
      <c r="B71" s="25"/>
      <c r="C71" s="25"/>
      <c r="D71" s="25"/>
      <c r="E71" s="25"/>
      <c r="F71" s="25"/>
      <c r="G71" s="25"/>
      <c r="H71" s="73">
        <f>HYPERLINK('[1]реквизиты'!$A$22)</f>
      </c>
      <c r="I71" s="36"/>
      <c r="J71" s="36"/>
      <c r="K71" s="68"/>
      <c r="L71" s="70"/>
      <c r="M71" s="70"/>
      <c r="N71" s="68"/>
      <c r="O71" s="68"/>
      <c r="P71" s="74"/>
      <c r="Q71" s="44"/>
      <c r="R71" s="25"/>
      <c r="S71" s="21"/>
      <c r="T71" s="21"/>
      <c r="U71" s="21"/>
    </row>
    <row r="72" spans="1:9" ht="12.75">
      <c r="A72" s="21"/>
      <c r="B72" s="21"/>
      <c r="C72" s="21"/>
      <c r="D72" s="21"/>
      <c r="E72" s="21"/>
      <c r="F72" s="21"/>
      <c r="G72" s="21"/>
      <c r="H72" s="21"/>
      <c r="I72" s="21"/>
    </row>
    <row r="73" spans="1:31" ht="12.75">
      <c r="A73" s="30" t="str">
        <f>HYPERLINK('[1]реквизиты'!$A$6)</f>
        <v>Гл. судья, судья МК</v>
      </c>
      <c r="B73" s="30"/>
      <c r="C73" s="68"/>
      <c r="D73" s="70"/>
      <c r="E73" s="70"/>
      <c r="F73" s="70"/>
      <c r="G73" s="237" t="str">
        <f>'[1]реквизиты'!$G$7</f>
        <v>Стахеев И.Р.</v>
      </c>
      <c r="H73" s="237"/>
      <c r="I73" s="237"/>
      <c r="J73" s="238" t="str">
        <f>'[1]реквизиты'!$G$8</f>
        <v>Гороховец</v>
      </c>
      <c r="K73" s="238"/>
      <c r="L73" s="68"/>
      <c r="M73" s="70"/>
      <c r="N73" s="70"/>
      <c r="O73" s="70"/>
      <c r="T73" s="25" t="str">
        <f>HYPERLINK('[1]реквизиты'!$A$8)</f>
        <v>Гл. секретарь, судья МК</v>
      </c>
      <c r="U73" s="25"/>
      <c r="V73" s="68"/>
      <c r="W73" s="70"/>
      <c r="X73" s="70"/>
      <c r="Y73" s="70"/>
      <c r="AB73" s="255" t="str">
        <f>'[1]реквизиты'!$G$9</f>
        <v>Доронкин Н.И.</v>
      </c>
      <c r="AC73" s="255"/>
      <c r="AD73" s="238" t="str">
        <f>'[1]реквизиты'!$G$10</f>
        <v>Владимир</v>
      </c>
      <c r="AE73" s="238"/>
    </row>
    <row r="74" spans="1:25" ht="12.75">
      <c r="A74" s="25"/>
      <c r="B74" s="25"/>
      <c r="C74" s="68"/>
      <c r="D74" s="70"/>
      <c r="E74" s="70"/>
      <c r="F74" s="70"/>
      <c r="H74" s="21"/>
      <c r="I74" s="21"/>
      <c r="Q74" s="68"/>
      <c r="R74" s="21"/>
      <c r="S74" s="21"/>
      <c r="T74" s="36"/>
      <c r="U74" s="30"/>
      <c r="V74" s="68"/>
      <c r="W74" s="68"/>
      <c r="X74" s="70"/>
      <c r="Y74" s="70"/>
    </row>
    <row r="75" spans="9:19" ht="12.75">
      <c r="I75" s="21"/>
      <c r="Q75" s="68"/>
      <c r="R75" s="21"/>
      <c r="S75" s="21"/>
    </row>
    <row r="76" spans="9:19" ht="12.75"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2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1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1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21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1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21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21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</sheetData>
  <sheetProtection/>
  <mergeCells count="285">
    <mergeCell ref="AB73:AC73"/>
    <mergeCell ref="AD73:AE73"/>
    <mergeCell ref="L63:M63"/>
    <mergeCell ref="L66:M66"/>
    <mergeCell ref="AB62:AB63"/>
    <mergeCell ref="AC62:AC63"/>
    <mergeCell ref="AD62:AD63"/>
    <mergeCell ref="AB64:AB65"/>
    <mergeCell ref="AC64:AC65"/>
    <mergeCell ref="AD64:AD65"/>
    <mergeCell ref="N6:O6"/>
    <mergeCell ref="G73:I73"/>
    <mergeCell ref="J73:K73"/>
    <mergeCell ref="L56:M56"/>
    <mergeCell ref="L57:M57"/>
    <mergeCell ref="L59:M59"/>
    <mergeCell ref="L60:M60"/>
    <mergeCell ref="N48:R49"/>
    <mergeCell ref="N41:R42"/>
    <mergeCell ref="N33:R34"/>
    <mergeCell ref="D19:D20"/>
    <mergeCell ref="D35:D36"/>
    <mergeCell ref="L7:M7"/>
    <mergeCell ref="L8:M8"/>
    <mergeCell ref="L10:M10"/>
    <mergeCell ref="L11:M11"/>
    <mergeCell ref="L14:M14"/>
    <mergeCell ref="L17:M17"/>
    <mergeCell ref="D21:D22"/>
    <mergeCell ref="D23:D24"/>
    <mergeCell ref="D66:D67"/>
    <mergeCell ref="A68:A69"/>
    <mergeCell ref="B68:B69"/>
    <mergeCell ref="C68:C69"/>
    <mergeCell ref="D68:D69"/>
    <mergeCell ref="A66:A67"/>
    <mergeCell ref="B66:B67"/>
    <mergeCell ref="C66:C67"/>
    <mergeCell ref="D64:D65"/>
    <mergeCell ref="A62:A63"/>
    <mergeCell ref="B62:B63"/>
    <mergeCell ref="C62:C63"/>
    <mergeCell ref="D62:D63"/>
    <mergeCell ref="A64:A65"/>
    <mergeCell ref="B64:B65"/>
    <mergeCell ref="C64:C65"/>
    <mergeCell ref="C60:C61"/>
    <mergeCell ref="D60:D61"/>
    <mergeCell ref="A58:A59"/>
    <mergeCell ref="B58:B59"/>
    <mergeCell ref="C58:C59"/>
    <mergeCell ref="D58:D59"/>
    <mergeCell ref="A60:A61"/>
    <mergeCell ref="B60:B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D42:D43"/>
    <mergeCell ref="A48:A49"/>
    <mergeCell ref="B48:B49"/>
    <mergeCell ref="C48:C49"/>
    <mergeCell ref="D48:D49"/>
    <mergeCell ref="D44:D45"/>
    <mergeCell ref="A46:A47"/>
    <mergeCell ref="B46:B47"/>
    <mergeCell ref="C46:C47"/>
    <mergeCell ref="D46:D47"/>
    <mergeCell ref="B44:B45"/>
    <mergeCell ref="C44:C45"/>
    <mergeCell ref="A42:A43"/>
    <mergeCell ref="B42:B43"/>
    <mergeCell ref="C42:C43"/>
    <mergeCell ref="A44:A45"/>
    <mergeCell ref="A40:A41"/>
    <mergeCell ref="B40:B41"/>
    <mergeCell ref="C40:C41"/>
    <mergeCell ref="D38:D39"/>
    <mergeCell ref="D40:D41"/>
    <mergeCell ref="A38:A39"/>
    <mergeCell ref="B38:B39"/>
    <mergeCell ref="C38:C39"/>
    <mergeCell ref="D25:D26"/>
    <mergeCell ref="D27:D28"/>
    <mergeCell ref="A25:A26"/>
    <mergeCell ref="B25:B26"/>
    <mergeCell ref="C25:C26"/>
    <mergeCell ref="A27:A28"/>
    <mergeCell ref="B27:B28"/>
    <mergeCell ref="C27:C28"/>
    <mergeCell ref="B31:B32"/>
    <mergeCell ref="C31:C32"/>
    <mergeCell ref="A33:A34"/>
    <mergeCell ref="D29:D30"/>
    <mergeCell ref="D31:D32"/>
    <mergeCell ref="D33:D34"/>
    <mergeCell ref="B33:B34"/>
    <mergeCell ref="C33:C34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N27:R28"/>
    <mergeCell ref="K4:T4"/>
    <mergeCell ref="A7:A8"/>
    <mergeCell ref="B7:B8"/>
    <mergeCell ref="C7:C8"/>
    <mergeCell ref="D5:D6"/>
    <mergeCell ref="A11:A12"/>
    <mergeCell ref="B11:B12"/>
    <mergeCell ref="C11:C12"/>
    <mergeCell ref="A13:A14"/>
    <mergeCell ref="A5:A6"/>
    <mergeCell ref="A9:A10"/>
    <mergeCell ref="B9:B10"/>
    <mergeCell ref="C9:C10"/>
    <mergeCell ref="D7:D8"/>
    <mergeCell ref="B5:B6"/>
    <mergeCell ref="C5:C6"/>
    <mergeCell ref="D17:D18"/>
    <mergeCell ref="D9:D10"/>
    <mergeCell ref="D11:D12"/>
    <mergeCell ref="D13:D14"/>
    <mergeCell ref="D15:D16"/>
    <mergeCell ref="B13:B14"/>
    <mergeCell ref="C13:C14"/>
    <mergeCell ref="AB5:AB6"/>
    <mergeCell ref="AC5:AC6"/>
    <mergeCell ref="AD5:AD6"/>
    <mergeCell ref="AB7:AB8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B56:AB57"/>
    <mergeCell ref="AC56:AC57"/>
    <mergeCell ref="AD56:AD57"/>
    <mergeCell ref="AB58:AB59"/>
    <mergeCell ref="AC58:AC59"/>
    <mergeCell ref="AD58:AD59"/>
    <mergeCell ref="AB60:AB61"/>
    <mergeCell ref="AC60:AC61"/>
    <mergeCell ref="AD60:AD61"/>
    <mergeCell ref="AB66:AB67"/>
    <mergeCell ref="AC66:AC67"/>
    <mergeCell ref="AD66:AD67"/>
    <mergeCell ref="AB68:AB69"/>
    <mergeCell ref="AC68:AC69"/>
    <mergeCell ref="AD68:AD69"/>
    <mergeCell ref="AE5:AE6"/>
    <mergeCell ref="AE7:AE8"/>
    <mergeCell ref="AE9:AE10"/>
    <mergeCell ref="AE11:AE12"/>
    <mergeCell ref="AE13:AE14"/>
    <mergeCell ref="AE15:AE16"/>
    <mergeCell ref="AE17:AE18"/>
    <mergeCell ref="AE19:AE20"/>
    <mergeCell ref="AE33:AE34"/>
    <mergeCell ref="AE35:AE36"/>
    <mergeCell ref="AE21:AE22"/>
    <mergeCell ref="AE23:AE24"/>
    <mergeCell ref="AE25:AE26"/>
    <mergeCell ref="AE27:AE28"/>
    <mergeCell ref="AE56:AE57"/>
    <mergeCell ref="AE58:AE59"/>
    <mergeCell ref="AE60:AE61"/>
    <mergeCell ref="AE46:AE47"/>
    <mergeCell ref="AE48:AE49"/>
    <mergeCell ref="AE50:AE51"/>
    <mergeCell ref="AE52:AE53"/>
    <mergeCell ref="F2:Z2"/>
    <mergeCell ref="F1:Z1"/>
    <mergeCell ref="AC1:AE2"/>
    <mergeCell ref="AC3:AE3"/>
    <mergeCell ref="AE62:AE63"/>
    <mergeCell ref="AE64:AE65"/>
    <mergeCell ref="AE66:AE67"/>
    <mergeCell ref="AE68:AE69"/>
    <mergeCell ref="F3:Z3"/>
    <mergeCell ref="AE54:AE55"/>
    <mergeCell ref="AE38:AE39"/>
    <mergeCell ref="AE40:AE41"/>
    <mergeCell ref="AE42:AE43"/>
    <mergeCell ref="AE44:AE45"/>
    <mergeCell ref="AE29:AE30"/>
    <mergeCell ref="AE31:AE32"/>
    <mergeCell ref="AB4:AE4"/>
    <mergeCell ref="N54:O55"/>
  </mergeCells>
  <printOptions horizontalCentered="1" verticalCentered="1"/>
  <pageMargins left="0" right="0" top="0" bottom="0" header="0" footer="0"/>
  <pageSetup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FuckYouBill</cp:lastModifiedBy>
  <cp:lastPrinted>2012-12-07T11:01:08Z</cp:lastPrinted>
  <dcterms:created xsi:type="dcterms:W3CDTF">1996-10-08T23:32:33Z</dcterms:created>
  <dcterms:modified xsi:type="dcterms:W3CDTF">2012-12-07T11:01:55Z</dcterms:modified>
  <cp:category/>
  <cp:version/>
  <cp:contentType/>
  <cp:contentStatus/>
</cp:coreProperties>
</file>