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<sst xmlns="http://schemas.openxmlformats.org/spreadsheetml/2006/main" count="249" uniqueCount="134">
  <si>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</si>
  <si>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</si>
  <si>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</si>
  <si>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</si>
  <si>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</si>
  <si>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</si>
  <si>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</si>
  <si>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</si>
  <si>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</si>
  <si>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</si>
  <si>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</si>
  <si>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</si>
  <si>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</si>
  <si>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</si>
  <si>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</si>
  <si>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</si>
  <si>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</si>
  <si>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</si>
  <si>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</si>
  <si>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</si>
  <si>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</si>
  <si>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</si>
  <si>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</si>
  <si>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</si>
  <si>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</si>
  <si>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</si>
  <si>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</si>
  <si>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</si>
  <si>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</si>
  <si>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</si>
  <si>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</si>
  <si>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</si>
  <si>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</si>
  <si>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</si>
  <si>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</si>
  <si>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</si>
  <si>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</si>
  <si>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</si>
  <si>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</si>
  <si>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</si>
  <si>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</si>
  <si>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</si>
  <si>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</si>
  <si>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</si>
  <si>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</si>
  <si>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</si>
  <si>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</si>
  <si>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</si>
  <si>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</si>
  <si>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</si>
  <si>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</si>
  <si>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</si>
  <si>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</si>
  <si>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</si>
  <si>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</si>
  <si>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</si>
  <si>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</si>
  <si>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</si>
  <si>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</si>
  <si>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</si>
  <si>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</si>
  <si>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</si>
  <si>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</si>
  <si>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</si>
  <si>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</si>
  <si>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</si>
  <si>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</si>
  <si>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</si>
  <si>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</si>
  <si>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</si>
  <si>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</si>
  <si>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</si>
  <si>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</si>
  <si>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</si>
  <si>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</si>
  <si>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</si>
  <si>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</si>
  <si>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</si>
  <si>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</si>
  <si>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</si>
  <si>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</si>
  <si>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62 кг.(юниоры)</t>
  </si>
  <si>
    <t>ДОНЦОВ Александр Александрович</t>
  </si>
  <si>
    <t>05.04.94 мс</t>
  </si>
  <si>
    <t>СФО Омская Омск МО</t>
  </si>
  <si>
    <t>СДЮСШОР№ 17</t>
  </si>
  <si>
    <t>Галиева РФ Баглаев ВГ</t>
  </si>
  <si>
    <t>СМЕРТИН Егор Евгеньевич</t>
  </si>
  <si>
    <t>26.02.95 мс</t>
  </si>
  <si>
    <t>УФО Свердловская В-Пышма ПР</t>
  </si>
  <si>
    <t>СК "Металург"</t>
  </si>
  <si>
    <t>Стенников ВГ Мельников АН</t>
  </si>
  <si>
    <t>БАЙРАК Андрей Николаевич</t>
  </si>
  <si>
    <t>20.04.94 кмс</t>
  </si>
  <si>
    <t>Севастополь Д</t>
  </si>
  <si>
    <t>СДЮСШ</t>
  </si>
  <si>
    <t>Воловик КА</t>
  </si>
  <si>
    <t>ЕГОРОВ Алексей Витальевич</t>
  </si>
  <si>
    <t>10.12.94 кмс</t>
  </si>
  <si>
    <t>ДВФО Амурская Благовещенск Минспорт</t>
  </si>
  <si>
    <t>СДЮСШОР</t>
  </si>
  <si>
    <t>Курашов ВИ</t>
  </si>
  <si>
    <t>МАГДИЧ Евгений Александрович</t>
  </si>
  <si>
    <t>12.08.93 мс</t>
  </si>
  <si>
    <t>Москва Москомспорт</t>
  </si>
  <si>
    <t>ЦСИО"Самбо-70"</t>
  </si>
  <si>
    <t>Савкин АВ Соломатин СВ</t>
  </si>
  <si>
    <t>АСМАРЯН Тигран Спартакович</t>
  </si>
  <si>
    <t>15.02.95 мс</t>
  </si>
  <si>
    <t>С-Петербург МО</t>
  </si>
  <si>
    <t>МО РФ ВМФК СКА</t>
  </si>
  <si>
    <t>Кусакин СИ Богус ЮЗ</t>
  </si>
  <si>
    <t>КЛЕМЕНТЬЕВ Иван Сергеевич</t>
  </si>
  <si>
    <t>30.01.95 кмс</t>
  </si>
  <si>
    <t>ПФО Чувашия Чебоксары Минспорт</t>
  </si>
  <si>
    <t>Малов СА</t>
  </si>
  <si>
    <t>КАРАКИЗИДИ Савва Павлович</t>
  </si>
  <si>
    <t>31.05.93 мс</t>
  </si>
  <si>
    <t>ЮФО Краснодарский Анапа МО</t>
  </si>
  <si>
    <t>ДЮСШ-4</t>
  </si>
  <si>
    <t>Лопатин АВ</t>
  </si>
  <si>
    <t xml:space="preserve"> КРУГ  2</t>
  </si>
  <si>
    <t>0.53</t>
  </si>
  <si>
    <t>3.03</t>
  </si>
  <si>
    <t xml:space="preserve"> КРУГ 3</t>
  </si>
  <si>
    <t>свободен</t>
  </si>
  <si>
    <t>0.55</t>
  </si>
  <si>
    <t>х</t>
  </si>
  <si>
    <t>св</t>
  </si>
  <si>
    <t>А1</t>
  </si>
  <si>
    <t>А2</t>
  </si>
  <si>
    <t>Б2</t>
  </si>
  <si>
    <t>Б1</t>
  </si>
  <si>
    <t>2.15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</si>
</sst>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5" fillId="0" borderId="17" xfId="42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1" fillId="33" borderId="20" xfId="42" applyFont="1" applyFill="1" applyBorder="1" applyAlignment="1" applyProtection="1">
      <alignment horizontal="center" vertical="center" wrapText="1"/>
      <protection/>
    </xf>
    <xf numFmtId="0" fontId="41" fillId="33" borderId="21" xfId="42" applyFont="1" applyFill="1" applyBorder="1" applyAlignment="1" applyProtection="1">
      <alignment horizontal="center" vertical="center" wrapText="1"/>
      <protection/>
    </xf>
    <xf numFmtId="0" fontId="41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0" xfId="42" applyFont="1" applyFill="1" applyBorder="1" applyAlignment="1" applyProtection="1">
      <alignment horizontal="center" vertical="center"/>
      <protection/>
    </xf>
    <xf numFmtId="0" fontId="28" fillId="34" borderId="21" xfId="42" applyFont="1" applyFill="1" applyBorder="1" applyAlignment="1" applyProtection="1">
      <alignment horizontal="center" vertical="center"/>
      <protection/>
    </xf>
    <xf numFmtId="0" fontId="28" fillId="34" borderId="22" xfId="42" applyFont="1" applyFill="1" applyBorder="1" applyAlignment="1" applyProtection="1">
      <alignment horizontal="center" vertical="center"/>
      <protection/>
    </xf>
    <xf numFmtId="0" fontId="29" fillId="35" borderId="24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2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4" fillId="35" borderId="50" xfId="0" applyFont="1" applyFill="1" applyBorder="1" applyAlignment="1">
      <alignment horizontal="center" vertical="center" textRotation="90" wrapText="1"/>
    </xf>
    <xf numFmtId="0" fontId="24" fillId="35" borderId="5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5" xfId="0" applyFont="1" applyFill="1" applyBorder="1" applyAlignment="1">
      <alignment horizontal="center" vertical="center" wrapText="1"/>
    </xf>
    <xf numFmtId="0" fontId="13" fillId="37" borderId="76" xfId="0" applyFont="1" applyFill="1" applyBorder="1" applyAlignment="1">
      <alignment horizontal="center" vertical="center" wrapText="1"/>
    </xf>
    <xf numFmtId="0" fontId="13" fillId="37" borderId="77" xfId="0" applyFont="1" applyFill="1" applyBorder="1" applyAlignment="1">
      <alignment horizontal="center" vertical="center" wrapText="1"/>
    </xf>
    <xf numFmtId="0" fontId="13" fillId="37" borderId="78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8" fillId="0" borderId="20" xfId="42" applyNumberFormat="1" applyFont="1" applyFill="1" applyBorder="1" applyAlignment="1" applyProtection="1">
      <alignment horizontal="center" vertical="center" wrapText="1"/>
      <protection/>
    </xf>
    <xf numFmtId="0" fontId="40" fillId="0" borderId="21" xfId="42" applyNumberFormat="1" applyFont="1" applyFill="1" applyBorder="1" applyAlignment="1" applyProtection="1">
      <alignment horizontal="center" vertical="center" wrapText="1"/>
      <protection/>
    </xf>
    <xf numFmtId="0" fontId="40" fillId="0" borderId="22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54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5" fillId="0" borderId="20" xfId="42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49" fontId="0" fillId="0" borderId="31" xfId="0" applyNumberForma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80" xfId="0" applyNumberFormat="1" applyFont="1" applyBorder="1" applyAlignment="1">
      <alignment vertical="center" wrapText="1"/>
    </xf>
    <xf numFmtId="0" fontId="2" fillId="0" borderId="37" xfId="0" applyNumberFormat="1" applyFont="1" applyBorder="1" applyAlignment="1">
      <alignment vertical="center" wrapText="1"/>
    </xf>
    <xf numFmtId="0" fontId="39" fillId="0" borderId="31" xfId="0" applyFont="1" applyBorder="1" applyAlignment="1">
      <alignment horizontal="left" vertical="center" wrapText="1"/>
    </xf>
    <xf numFmtId="14" fontId="39" fillId="0" borderId="31" xfId="0" applyNumberFormat="1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37" fillId="0" borderId="31" xfId="0" applyFont="1" applyBorder="1" applyAlignment="1">
      <alignment horizontal="center" vertical="center" wrapText="1"/>
    </xf>
    <xf numFmtId="0" fontId="35" fillId="0" borderId="25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6" fillId="0" borderId="88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7" fillId="0" borderId="85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21" xfId="42" applyNumberFormat="1" applyFont="1" applyFill="1" applyBorder="1" applyAlignment="1" applyProtection="1">
      <alignment horizontal="center" vertical="center" wrapText="1"/>
      <protection/>
    </xf>
    <xf numFmtId="0" fontId="30" fillId="0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77" t="str">
        <f>'[1]реквизиты'!$A$2</f>
        <v>Финал III Летней спартакиады молодежи России по самбо </v>
      </c>
      <c r="B1" s="78"/>
      <c r="C1" s="78"/>
      <c r="D1" s="78"/>
      <c r="E1" s="78"/>
      <c r="F1" s="78"/>
      <c r="G1" s="78"/>
      <c r="H1" s="79"/>
    </row>
    <row r="2" spans="1:8" ht="17.25" customHeight="1">
      <c r="A2" s="80" t="str">
        <f>'[1]реквизиты'!$A$3</f>
        <v>15-18.07.2014 г.             г.Пенза                            </v>
      </c>
      <c r="B2" s="80"/>
      <c r="C2" s="80"/>
      <c r="D2" s="80"/>
      <c r="E2" s="80"/>
      <c r="F2" s="80"/>
      <c r="G2" s="80"/>
      <c r="H2" s="80"/>
    </row>
    <row r="3" spans="1:8" ht="18.75" thickBot="1">
      <c r="A3" s="81" t="s">
        <v>70</v>
      </c>
      <c r="B3" s="81"/>
      <c r="C3" s="81"/>
      <c r="D3" s="81"/>
      <c r="E3" s="81"/>
      <c r="F3" s="81"/>
      <c r="G3" s="81"/>
      <c r="H3" s="81"/>
    </row>
    <row r="4" spans="2:8" ht="18.75" thickBot="1">
      <c r="B4" s="58"/>
      <c r="C4" s="59"/>
      <c r="D4" s="82" t="str">
        <f>'пр.взв'!D4</f>
        <v>В.к. 62 кг.(юниоры)</v>
      </c>
      <c r="E4" s="83"/>
      <c r="F4" s="84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5" t="s">
        <v>71</v>
      </c>
      <c r="B6" s="99" t="str">
        <f>VLOOKUP(J6,'пр.взв'!B7:G86,2,FALSE)</f>
        <v>КАРАКИЗИДИ Савва Павлович</v>
      </c>
      <c r="C6" s="99"/>
      <c r="D6" s="99"/>
      <c r="E6" s="99"/>
      <c r="F6" s="99"/>
      <c r="G6" s="99"/>
      <c r="H6" s="88" t="str">
        <f>'ит.пр'!D6</f>
        <v>31.05.93 мс</v>
      </c>
      <c r="I6" s="59"/>
      <c r="J6" s="60">
        <f>'ит.пр'!B6</f>
        <v>1</v>
      </c>
    </row>
    <row r="7" spans="1:10" ht="18">
      <c r="A7" s="86"/>
      <c r="B7" s="100"/>
      <c r="C7" s="100"/>
      <c r="D7" s="100"/>
      <c r="E7" s="100"/>
      <c r="F7" s="100"/>
      <c r="G7" s="100"/>
      <c r="H7" s="89"/>
      <c r="I7" s="59"/>
      <c r="J7" s="60"/>
    </row>
    <row r="8" spans="1:10" ht="18">
      <c r="A8" s="86"/>
      <c r="B8" s="90" t="str">
        <f>'ит.пр'!E6</f>
        <v>ЮФО Краснодарский Анапа МО</v>
      </c>
      <c r="C8" s="90"/>
      <c r="D8" s="90"/>
      <c r="E8" s="90"/>
      <c r="F8" s="90"/>
      <c r="G8" s="90"/>
      <c r="H8" s="89"/>
      <c r="I8" s="59"/>
      <c r="J8" s="60"/>
    </row>
    <row r="9" spans="1:10" ht="18.75" thickBot="1">
      <c r="A9" s="87"/>
      <c r="B9" s="91"/>
      <c r="C9" s="91"/>
      <c r="D9" s="91"/>
      <c r="E9" s="91"/>
      <c r="F9" s="91"/>
      <c r="G9" s="91"/>
      <c r="H9" s="92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93" t="s">
        <v>72</v>
      </c>
      <c r="B11" s="99" t="str">
        <f>VLOOKUP(J11,'пр.взв'!B2:G91,2,FALSE)</f>
        <v>МАГДИЧ Евгений Александрович</v>
      </c>
      <c r="C11" s="99"/>
      <c r="D11" s="99"/>
      <c r="E11" s="99"/>
      <c r="F11" s="99"/>
      <c r="G11" s="99"/>
      <c r="H11" s="88" t="str">
        <f>'ит.пр'!D8</f>
        <v>12.08.93 мс</v>
      </c>
      <c r="I11" s="59"/>
      <c r="J11" s="60">
        <f>'ит.пр'!B8</f>
        <v>8</v>
      </c>
    </row>
    <row r="12" spans="1:10" ht="18" customHeight="1">
      <c r="A12" s="94"/>
      <c r="B12" s="100"/>
      <c r="C12" s="100"/>
      <c r="D12" s="100"/>
      <c r="E12" s="100"/>
      <c r="F12" s="100"/>
      <c r="G12" s="100"/>
      <c r="H12" s="89"/>
      <c r="I12" s="59"/>
      <c r="J12" s="60"/>
    </row>
    <row r="13" spans="1:10" ht="18">
      <c r="A13" s="94"/>
      <c r="B13" s="90" t="str">
        <f>'ит.пр'!E8</f>
        <v>Москва Москомспорт</v>
      </c>
      <c r="C13" s="90"/>
      <c r="D13" s="90"/>
      <c r="E13" s="90"/>
      <c r="F13" s="90"/>
      <c r="G13" s="90"/>
      <c r="H13" s="89"/>
      <c r="I13" s="59"/>
      <c r="J13" s="60"/>
    </row>
    <row r="14" spans="1:10" ht="18.75" thickBot="1">
      <c r="A14" s="95"/>
      <c r="B14" s="91"/>
      <c r="C14" s="91"/>
      <c r="D14" s="91"/>
      <c r="E14" s="91"/>
      <c r="F14" s="91"/>
      <c r="G14" s="91"/>
      <c r="H14" s="92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96" t="s">
        <v>73</v>
      </c>
      <c r="B16" s="99" t="str">
        <f>VLOOKUP(J16,'пр.взв'!B1:G96,2,FALSE)</f>
        <v>СМЕРТИН Егор Евгеньевич</v>
      </c>
      <c r="C16" s="99"/>
      <c r="D16" s="99"/>
      <c r="E16" s="99"/>
      <c r="F16" s="99"/>
      <c r="G16" s="99"/>
      <c r="H16" s="88" t="str">
        <f>'ит.пр'!D10</f>
        <v>26.02.95 мс</v>
      </c>
      <c r="I16" s="59"/>
      <c r="J16" s="60">
        <f>'ит.пр'!B10</f>
        <v>4</v>
      </c>
    </row>
    <row r="17" spans="1:10" ht="18" customHeight="1">
      <c r="A17" s="97"/>
      <c r="B17" s="100"/>
      <c r="C17" s="100"/>
      <c r="D17" s="100"/>
      <c r="E17" s="100"/>
      <c r="F17" s="100"/>
      <c r="G17" s="100"/>
      <c r="H17" s="89"/>
      <c r="I17" s="59"/>
      <c r="J17" s="60"/>
    </row>
    <row r="18" spans="1:10" ht="18">
      <c r="A18" s="97"/>
      <c r="B18" s="90" t="str">
        <f>'ит.пр'!E10</f>
        <v>УФО Свердловская В-Пышма ПР</v>
      </c>
      <c r="C18" s="90"/>
      <c r="D18" s="90"/>
      <c r="E18" s="90"/>
      <c r="F18" s="90"/>
      <c r="G18" s="90"/>
      <c r="H18" s="89"/>
      <c r="I18" s="59"/>
      <c r="J18" s="60"/>
    </row>
    <row r="19" spans="1:10" ht="18.75" thickBot="1">
      <c r="A19" s="98"/>
      <c r="B19" s="91"/>
      <c r="C19" s="91"/>
      <c r="D19" s="91"/>
      <c r="E19" s="91"/>
      <c r="F19" s="91"/>
      <c r="G19" s="91"/>
      <c r="H19" s="92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96" t="s">
        <v>73</v>
      </c>
      <c r="B21" s="99" t="str">
        <f>VLOOKUP(J21,'пр.взв'!B2:G101,2,FALSE)</f>
        <v>АСМАРЯН Тигран Спартакович</v>
      </c>
      <c r="C21" s="99"/>
      <c r="D21" s="99"/>
      <c r="E21" s="99"/>
      <c r="F21" s="99"/>
      <c r="G21" s="99"/>
      <c r="H21" s="88" t="str">
        <f>'ит.пр'!D12</f>
        <v>15.02.95 мс</v>
      </c>
      <c r="I21" s="59"/>
      <c r="J21" s="60">
        <f>'ит.пр'!B12</f>
        <v>6</v>
      </c>
    </row>
    <row r="22" spans="1:10" ht="18" customHeight="1">
      <c r="A22" s="97"/>
      <c r="B22" s="100"/>
      <c r="C22" s="100"/>
      <c r="D22" s="100"/>
      <c r="E22" s="100"/>
      <c r="F22" s="100"/>
      <c r="G22" s="100"/>
      <c r="H22" s="89"/>
      <c r="I22" s="59"/>
      <c r="J22" s="60"/>
    </row>
    <row r="23" spans="1:9" ht="18">
      <c r="A23" s="97"/>
      <c r="B23" s="90" t="str">
        <f>'ит.пр'!E12</f>
        <v>С-Петербург МО</v>
      </c>
      <c r="C23" s="90"/>
      <c r="D23" s="90"/>
      <c r="E23" s="90"/>
      <c r="F23" s="90"/>
      <c r="G23" s="90"/>
      <c r="H23" s="89"/>
      <c r="I23" s="59"/>
    </row>
    <row r="24" spans="1:9" ht="18.75" thickBot="1">
      <c r="A24" s="98"/>
      <c r="B24" s="91"/>
      <c r="C24" s="91"/>
      <c r="D24" s="91"/>
      <c r="E24" s="91"/>
      <c r="F24" s="91"/>
      <c r="G24" s="91"/>
      <c r="H24" s="92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101" t="str">
        <f>'ит.пр'!G6</f>
        <v>Лопатин АВ</v>
      </c>
      <c r="B28" s="102"/>
      <c r="C28" s="102"/>
      <c r="D28" s="102"/>
      <c r="E28" s="102"/>
      <c r="F28" s="102"/>
      <c r="G28" s="102"/>
      <c r="H28" s="88"/>
    </row>
    <row r="29" spans="1:8" ht="13.5" thickBot="1">
      <c r="A29" s="103"/>
      <c r="B29" s="91"/>
      <c r="C29" s="91"/>
      <c r="D29" s="91"/>
      <c r="E29" s="91"/>
      <c r="F29" s="91"/>
      <c r="G29" s="91"/>
      <c r="H29" s="92"/>
    </row>
    <row r="32" spans="1:8" ht="18">
      <c r="A32" s="59" t="s">
        <v>74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8:H19"/>
    <mergeCell ref="A11:A14"/>
    <mergeCell ref="A16:A19"/>
    <mergeCell ref="B11:G12"/>
    <mergeCell ref="B8:H9"/>
    <mergeCell ref="B6:G7"/>
    <mergeCell ref="B16:G17"/>
    <mergeCell ref="A1:H1"/>
    <mergeCell ref="A2:H2"/>
    <mergeCell ref="A3:H3"/>
    <mergeCell ref="D4:F4"/>
    <mergeCell ref="A6:A9"/>
    <mergeCell ref="H16:H17"/>
    <mergeCell ref="H6:H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23" sqref="F23:F2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6" t="s">
        <v>22</v>
      </c>
      <c r="C1" s="136"/>
      <c r="D1" s="136"/>
      <c r="E1" s="136"/>
      <c r="F1" s="136"/>
      <c r="G1" s="136"/>
      <c r="H1" s="136"/>
      <c r="I1" s="136"/>
      <c r="K1" s="123" t="s">
        <v>22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3"/>
      <c r="B2" s="15"/>
      <c r="C2" s="15" t="s">
        <v>124</v>
      </c>
      <c r="D2" s="15"/>
      <c r="E2" s="15"/>
      <c r="F2" s="35" t="str">
        <f>HYPERLINK('пр.взв'!D4)</f>
        <v>В.к. 62 кг.(юниоры)</v>
      </c>
      <c r="G2" s="15"/>
      <c r="H2" s="15"/>
      <c r="I2" s="15"/>
      <c r="K2" s="2"/>
      <c r="L2" s="2" t="s">
        <v>121</v>
      </c>
      <c r="M2" s="2"/>
      <c r="N2" s="2"/>
      <c r="O2" s="35" t="str">
        <f>HYPERLINK('пр.взв'!D4)</f>
        <v>В.к. 62 кг.(юниоры)</v>
      </c>
      <c r="P2" s="2"/>
      <c r="Q2" s="2"/>
      <c r="R2" s="2"/>
    </row>
    <row r="3" spans="1:18" ht="12.75">
      <c r="A3" s="134"/>
      <c r="B3" s="137" t="s">
        <v>5</v>
      </c>
      <c r="C3" s="139" t="s">
        <v>2</v>
      </c>
      <c r="D3" s="141" t="s">
        <v>23</v>
      </c>
      <c r="E3" s="139" t="s">
        <v>24</v>
      </c>
      <c r="F3" s="139" t="s">
        <v>25</v>
      </c>
      <c r="G3" s="141" t="s">
        <v>26</v>
      </c>
      <c r="H3" s="139" t="s">
        <v>27</v>
      </c>
      <c r="I3" s="143" t="s">
        <v>28</v>
      </c>
      <c r="K3" s="124" t="s">
        <v>5</v>
      </c>
      <c r="L3" s="126" t="s">
        <v>2</v>
      </c>
      <c r="M3" s="128" t="s">
        <v>23</v>
      </c>
      <c r="N3" s="126" t="s">
        <v>24</v>
      </c>
      <c r="O3" s="126" t="s">
        <v>25</v>
      </c>
      <c r="P3" s="128" t="s">
        <v>26</v>
      </c>
      <c r="Q3" s="126" t="s">
        <v>27</v>
      </c>
      <c r="R3" s="130" t="s">
        <v>28</v>
      </c>
    </row>
    <row r="4" spans="1:18" ht="13.5" thickBot="1">
      <c r="A4" s="134"/>
      <c r="B4" s="138"/>
      <c r="C4" s="140"/>
      <c r="D4" s="142"/>
      <c r="E4" s="140"/>
      <c r="F4" s="140"/>
      <c r="G4" s="142"/>
      <c r="H4" s="140"/>
      <c r="I4" s="144"/>
      <c r="K4" s="125"/>
      <c r="L4" s="127"/>
      <c r="M4" s="129"/>
      <c r="N4" s="127"/>
      <c r="O4" s="127"/>
      <c r="P4" s="129"/>
      <c r="Q4" s="127"/>
      <c r="R4" s="131"/>
    </row>
    <row r="5" spans="1:18" ht="12.75">
      <c r="A5" s="134"/>
      <c r="B5" s="121">
        <v>1</v>
      </c>
      <c r="C5" s="122" t="str">
        <f>VLOOKUP(B5,'пр.взв'!B7:E85,2,FALSE)</f>
        <v>КАРАКИЗИДИ Савва Павлович</v>
      </c>
      <c r="D5" s="135" t="str">
        <f>VLOOKUP(B5,'пр.взв'!B7:F85,3,FALSE)</f>
        <v>31.05.93 мс</v>
      </c>
      <c r="E5" s="135" t="str">
        <f>VLOOKUP(B5,'пр.взв'!B5:G85,4,FALSE)</f>
        <v>ЮФО Краснодарский Анапа МО</v>
      </c>
      <c r="F5" s="118"/>
      <c r="G5" s="118"/>
      <c r="H5" s="119"/>
      <c r="I5" s="120"/>
      <c r="K5" s="121">
        <v>1</v>
      </c>
      <c r="L5" s="122" t="str">
        <f>VLOOKUP(K5,'пр.взв'!B7:E86,2,FALSE)</f>
        <v>КАРАКИЗИДИ Савва Павлович</v>
      </c>
      <c r="M5" s="122" t="str">
        <f>VLOOKUP(K5,'пр.взв'!B7:G86,3,FALSE)</f>
        <v>31.05.93 мс</v>
      </c>
      <c r="N5" s="122" t="str">
        <f>VLOOKUP(K5,'пр.взв'!B7:G86,4,FALSE)</f>
        <v>ЮФО Краснодарский Анапа МО</v>
      </c>
      <c r="O5" s="118"/>
      <c r="P5" s="118"/>
      <c r="Q5" s="119"/>
      <c r="R5" s="120"/>
    </row>
    <row r="6" spans="1:18" ht="12.75">
      <c r="A6" s="134"/>
      <c r="B6" s="112"/>
      <c r="C6" s="116"/>
      <c r="D6" s="132"/>
      <c r="E6" s="132"/>
      <c r="F6" s="106"/>
      <c r="G6" s="106"/>
      <c r="H6" s="108"/>
      <c r="I6" s="110"/>
      <c r="K6" s="112"/>
      <c r="L6" s="116"/>
      <c r="M6" s="116"/>
      <c r="N6" s="116"/>
      <c r="O6" s="106"/>
      <c r="P6" s="106"/>
      <c r="Q6" s="108"/>
      <c r="R6" s="110"/>
    </row>
    <row r="7" spans="1:18" ht="12.75">
      <c r="A7" s="134"/>
      <c r="B7" s="112">
        <v>4</v>
      </c>
      <c r="C7" s="114" t="str">
        <f>VLOOKUP(B7,'пр.взв'!B7:G86,2,FALSE)</f>
        <v>СМЕРТИН Егор Евгеньевич</v>
      </c>
      <c r="D7" s="132" t="str">
        <f>VLOOKUP(B7,'пр.взв'!B7:G86,3,FALSE)</f>
        <v>26.02.95 мс</v>
      </c>
      <c r="E7" s="132" t="str">
        <f>VLOOKUP(B7,'пр.взв'!B7:G86,4,FALSE)</f>
        <v>УФО Свердловская В-Пышма ПР</v>
      </c>
      <c r="F7" s="106"/>
      <c r="G7" s="106"/>
      <c r="H7" s="108"/>
      <c r="I7" s="110"/>
      <c r="K7" s="112">
        <v>3</v>
      </c>
      <c r="L7" s="114" t="str">
        <f>VLOOKUP(K7,'пр.взв'!B7:E86,2,FALSE)</f>
        <v>ЕГОРОВ Алексей Витальевич</v>
      </c>
      <c r="M7" s="114" t="str">
        <f>VLOOKUP(K7,'пр.взв'!B7:G88,3,FALSE)</f>
        <v>10.12.94 кмс</v>
      </c>
      <c r="N7" s="114" t="str">
        <f>VLOOKUP(K7,'пр.взв'!B7:G88,4,FALSE)</f>
        <v>ДВФО Амурская Благовещенск Минспорт</v>
      </c>
      <c r="O7" s="106"/>
      <c r="P7" s="106"/>
      <c r="Q7" s="108"/>
      <c r="R7" s="110"/>
    </row>
    <row r="8" spans="1:18" ht="13.5" thickBot="1">
      <c r="A8" s="134"/>
      <c r="B8" s="113"/>
      <c r="C8" s="115"/>
      <c r="D8" s="133"/>
      <c r="E8" s="133"/>
      <c r="F8" s="107"/>
      <c r="G8" s="107"/>
      <c r="H8" s="109"/>
      <c r="I8" s="111"/>
      <c r="K8" s="113"/>
      <c r="L8" s="116"/>
      <c r="M8" s="116"/>
      <c r="N8" s="116"/>
      <c r="O8" s="107"/>
      <c r="P8" s="107"/>
      <c r="Q8" s="109"/>
      <c r="R8" s="111"/>
    </row>
    <row r="9" spans="1:18" ht="12.75">
      <c r="A9" s="134"/>
      <c r="B9" s="121">
        <v>5</v>
      </c>
      <c r="C9" s="122" t="str">
        <f>VLOOKUP(B9,'пр.взв'!B7:E876,2,FALSE)</f>
        <v>ДОНЦОВ Александр Александрович</v>
      </c>
      <c r="D9" s="135" t="str">
        <f>VLOOKUP(B9,'пр.взв'!B7:F89,3,FALSE)</f>
        <v>05.04.94 мс</v>
      </c>
      <c r="E9" s="135" t="str">
        <f>VLOOKUP(B9,'пр.взв'!B7:G89,4,FALSE)</f>
        <v>СФО Омская Омск МО</v>
      </c>
      <c r="F9" s="118"/>
      <c r="G9" s="118"/>
      <c r="H9" s="119"/>
      <c r="I9" s="120"/>
      <c r="K9" s="121">
        <v>2</v>
      </c>
      <c r="L9" s="122" t="str">
        <f>VLOOKUP(K9,'пр.взв'!B7:E86,2,FALSE)</f>
        <v>КЛЕМЕНТЬЕВ Иван Сергеевич</v>
      </c>
      <c r="M9" s="122" t="str">
        <f>VLOOKUP(K9,'пр.взв'!B7:G90,3,FALSE)</f>
        <v>30.01.95 кмс</v>
      </c>
      <c r="N9" s="122" t="str">
        <f>VLOOKUP(K9,'пр.взв'!B7:G90,4,FALSE)</f>
        <v>ПФО Чувашия Чебоксары Минспорт</v>
      </c>
      <c r="O9" s="118"/>
      <c r="P9" s="118"/>
      <c r="Q9" s="119"/>
      <c r="R9" s="120"/>
    </row>
    <row r="10" spans="1:18" ht="12.75">
      <c r="A10" s="134"/>
      <c r="B10" s="112"/>
      <c r="C10" s="116"/>
      <c r="D10" s="132"/>
      <c r="E10" s="132"/>
      <c r="F10" s="106"/>
      <c r="G10" s="106"/>
      <c r="H10" s="108"/>
      <c r="I10" s="110"/>
      <c r="K10" s="112"/>
      <c r="L10" s="116"/>
      <c r="M10" s="116"/>
      <c r="N10" s="116"/>
      <c r="O10" s="106"/>
      <c r="P10" s="106"/>
      <c r="Q10" s="108"/>
      <c r="R10" s="110"/>
    </row>
    <row r="11" spans="1:18" ht="12.75">
      <c r="A11" s="134"/>
      <c r="B11" s="112">
        <v>8</v>
      </c>
      <c r="C11" s="114" t="str">
        <f>VLOOKUP(B11,'пр.взв'!B7:E86,2,FALSE)</f>
        <v>МАГДИЧ Евгений Александрович</v>
      </c>
      <c r="D11" s="132" t="str">
        <f>VLOOKUP(B11,'пр.взв'!B7:G90,3,FALSE)</f>
        <v>12.08.93 мс</v>
      </c>
      <c r="E11" s="132" t="str">
        <f>VLOOKUP(B11,'пр.взв'!B7:G90,4,FALSE)</f>
        <v>Москва Москомспорт</v>
      </c>
      <c r="F11" s="106"/>
      <c r="G11" s="106"/>
      <c r="H11" s="108"/>
      <c r="I11" s="110"/>
      <c r="K11" s="112">
        <v>4</v>
      </c>
      <c r="L11" s="114" t="str">
        <f>VLOOKUP(K11,'пр.взв'!B7:E86,2,FALSE)</f>
        <v>СМЕРТИН Егор Евгеньевич</v>
      </c>
      <c r="M11" s="114" t="str">
        <f>VLOOKUP(K11,'пр.взв'!B7:G92,3,FALSE)</f>
        <v>26.02.95 мс</v>
      </c>
      <c r="N11" s="114" t="str">
        <f>VLOOKUP(K11,'пр.взв'!B7:G92,4,FALSE)</f>
        <v>УФО Свердловская В-Пышма ПР</v>
      </c>
      <c r="O11" s="106"/>
      <c r="P11" s="106"/>
      <c r="Q11" s="108"/>
      <c r="R11" s="110"/>
    </row>
    <row r="12" spans="1:18" ht="13.5" thickBot="1">
      <c r="A12" s="134"/>
      <c r="B12" s="113"/>
      <c r="C12" s="115"/>
      <c r="D12" s="133"/>
      <c r="E12" s="133"/>
      <c r="F12" s="107"/>
      <c r="G12" s="107"/>
      <c r="H12" s="109"/>
      <c r="I12" s="111"/>
      <c r="K12" s="113"/>
      <c r="L12" s="116"/>
      <c r="M12" s="116"/>
      <c r="N12" s="116"/>
      <c r="O12" s="107"/>
      <c r="P12" s="107"/>
      <c r="Q12" s="109"/>
      <c r="R12" s="111"/>
    </row>
    <row r="13" spans="1:18" ht="12.75">
      <c r="A13" s="134"/>
      <c r="B13" s="121">
        <v>6</v>
      </c>
      <c r="C13" s="122" t="str">
        <f>VLOOKUP(B13,'пр.взв'!B7:E86,2,FALSE)</f>
        <v>АСМАРЯН Тигран Спартакович</v>
      </c>
      <c r="D13" s="135" t="str">
        <f>VLOOKUP(B13,'пр.взв'!B5:F93,3,FALSE)</f>
        <v>15.02.95 мс</v>
      </c>
      <c r="E13" s="135" t="str">
        <f>VLOOKUP(B13,'пр.взв'!B3:G93,4,FALSE)</f>
        <v>С-Петербург МО</v>
      </c>
      <c r="F13" s="118" t="s">
        <v>125</v>
      </c>
      <c r="G13" s="118"/>
      <c r="H13" s="119"/>
      <c r="I13" s="120"/>
      <c r="K13" s="121">
        <v>5</v>
      </c>
      <c r="L13" s="122" t="str">
        <f>VLOOKUP(K13,'пр.взв'!B7:E86,2,FALSE)</f>
        <v>ДОНЦОВ Александр Александрович</v>
      </c>
      <c r="M13" s="122" t="str">
        <f>VLOOKUP(K13,'пр.взв'!B5:G94,3,FALSE)</f>
        <v>05.04.94 мс</v>
      </c>
      <c r="N13" s="122" t="str">
        <f>VLOOKUP(K13,'пр.взв'!B5:G94,4,FALSE)</f>
        <v>СФО Омская Омск МО</v>
      </c>
      <c r="O13" s="118"/>
      <c r="P13" s="118"/>
      <c r="Q13" s="119"/>
      <c r="R13" s="120"/>
    </row>
    <row r="14" spans="1:18" ht="12.75">
      <c r="A14" s="134"/>
      <c r="B14" s="112"/>
      <c r="C14" s="116"/>
      <c r="D14" s="132"/>
      <c r="E14" s="132"/>
      <c r="F14" s="106"/>
      <c r="G14" s="106"/>
      <c r="H14" s="108"/>
      <c r="I14" s="110"/>
      <c r="K14" s="112"/>
      <c r="L14" s="116"/>
      <c r="M14" s="116"/>
      <c r="N14" s="116"/>
      <c r="O14" s="106"/>
      <c r="P14" s="106"/>
      <c r="Q14" s="108"/>
      <c r="R14" s="110"/>
    </row>
    <row r="15" spans="1:18" ht="12.75">
      <c r="A15" s="134"/>
      <c r="B15" s="112"/>
      <c r="C15" s="114" t="e">
        <f>VLOOKUP(B15,'пр.взв'!B7:E86,2,FALSE)</f>
        <v>#N/A</v>
      </c>
      <c r="D15" s="132" t="e">
        <f>VLOOKUP(B15,'пр.взв'!B5:G94,3,FALSE)</f>
        <v>#N/A</v>
      </c>
      <c r="E15" s="132" t="e">
        <f>VLOOKUP(B15,'пр.взв'!B5:G94,4,FALSE)</f>
        <v>#N/A</v>
      </c>
      <c r="F15" s="106"/>
      <c r="G15" s="106"/>
      <c r="H15" s="108"/>
      <c r="I15" s="110"/>
      <c r="K15" s="112">
        <v>7</v>
      </c>
      <c r="L15" s="114" t="str">
        <f>VLOOKUP(K15,'пр.взв'!B7:E86,2,FALSE)</f>
        <v>БАЙРАК Андрей Николаевич</v>
      </c>
      <c r="M15" s="114" t="str">
        <f>VLOOKUP(K15,'пр.взв'!B5:G96,3,FALSE)</f>
        <v>20.04.94 кмс</v>
      </c>
      <c r="N15" s="114" t="str">
        <f>VLOOKUP(K15,'пр.взв'!B5:G96,4,FALSE)</f>
        <v>Севастополь Д</v>
      </c>
      <c r="O15" s="106"/>
      <c r="P15" s="106"/>
      <c r="Q15" s="108"/>
      <c r="R15" s="110"/>
    </row>
    <row r="16" spans="1:18" ht="13.5" thickBot="1">
      <c r="A16" s="134"/>
      <c r="B16" s="113"/>
      <c r="C16" s="115"/>
      <c r="D16" s="133"/>
      <c r="E16" s="133"/>
      <c r="F16" s="107"/>
      <c r="G16" s="107"/>
      <c r="H16" s="109"/>
      <c r="I16" s="111"/>
      <c r="K16" s="113"/>
      <c r="L16" s="116"/>
      <c r="M16" s="116"/>
      <c r="N16" s="116"/>
      <c r="O16" s="107"/>
      <c r="P16" s="107"/>
      <c r="Q16" s="109"/>
      <c r="R16" s="111"/>
    </row>
    <row r="17" spans="1:18" ht="12.75">
      <c r="A17" s="134"/>
      <c r="B17" s="121">
        <v>7</v>
      </c>
      <c r="C17" s="122" t="str">
        <f>VLOOKUP(B17,'пр.взв'!B7:E86,2,FALSE)</f>
        <v>БАЙРАК Андрей Николаевич</v>
      </c>
      <c r="D17" s="135" t="str">
        <f>VLOOKUP(B17,'пр.взв'!B7:F97,3,FALSE)</f>
        <v>20.04.94 кмс</v>
      </c>
      <c r="E17" s="135" t="str">
        <f>VLOOKUP(B17,'пр.взв'!B7:G97,4,FALSE)</f>
        <v>Севастополь Д</v>
      </c>
      <c r="F17" s="118"/>
      <c r="G17" s="118"/>
      <c r="H17" s="119"/>
      <c r="I17" s="120"/>
      <c r="K17" s="121">
        <v>6</v>
      </c>
      <c r="L17" s="122" t="str">
        <f>VLOOKUP(K17,'пр.взв'!B7:E86,2,FALSE)</f>
        <v>АСМАРЯН Тигран Спартакович</v>
      </c>
      <c r="M17" s="122" t="str">
        <f>VLOOKUP(K17,'пр.взв'!B7:G98,3,FALSE)</f>
        <v>15.02.95 мс</v>
      </c>
      <c r="N17" s="122" t="str">
        <f>VLOOKUP(K17,'пр.взв'!B7:G98,4,FALSE)</f>
        <v>С-Петербург МО</v>
      </c>
      <c r="O17" s="118"/>
      <c r="P17" s="118"/>
      <c r="Q17" s="119"/>
      <c r="R17" s="120"/>
    </row>
    <row r="18" spans="1:18" ht="12.75">
      <c r="A18" s="134"/>
      <c r="B18" s="112"/>
      <c r="C18" s="116"/>
      <c r="D18" s="132"/>
      <c r="E18" s="132"/>
      <c r="F18" s="106"/>
      <c r="G18" s="106"/>
      <c r="H18" s="108"/>
      <c r="I18" s="110"/>
      <c r="K18" s="112"/>
      <c r="L18" s="116"/>
      <c r="M18" s="116"/>
      <c r="N18" s="116"/>
      <c r="O18" s="106"/>
      <c r="P18" s="106"/>
      <c r="Q18" s="108"/>
      <c r="R18" s="110"/>
    </row>
    <row r="19" spans="1:18" ht="12.75">
      <c r="A19" s="134"/>
      <c r="B19" s="112">
        <v>8</v>
      </c>
      <c r="C19" s="114" t="str">
        <f>VLOOKUP(B19,'пр.взв'!B7:E86,2,FALSE)</f>
        <v>МАГДИЧ Евгений Александрович</v>
      </c>
      <c r="D19" s="132" t="str">
        <f>VLOOKUP(B19,'пр.взв'!B7:G98,3,FALSE)</f>
        <v>12.08.93 мс</v>
      </c>
      <c r="E19" s="132" t="str">
        <f>VLOOKUP(B19,'пр.взв'!B7:G98,4,FALSE)</f>
        <v>Москва Москомспорт</v>
      </c>
      <c r="F19" s="106"/>
      <c r="G19" s="106"/>
      <c r="H19" s="108"/>
      <c r="I19" s="110"/>
      <c r="K19" s="112">
        <v>8</v>
      </c>
      <c r="L19" s="114" t="str">
        <f>VLOOKUP(K19,'пр.взв'!B7:E86,2,FALSE)</f>
        <v>МАГДИЧ Евгений Александрович</v>
      </c>
      <c r="M19" s="114" t="str">
        <f>VLOOKUP(K19,'пр.взв'!B7:G100,3,FALSE)</f>
        <v>12.08.93 мс</v>
      </c>
      <c r="N19" s="114" t="str">
        <f>VLOOKUP(K19,'пр.взв'!B7:G100,4,FALSE)</f>
        <v>Москва Москомспорт</v>
      </c>
      <c r="O19" s="106"/>
      <c r="P19" s="106"/>
      <c r="Q19" s="108"/>
      <c r="R19" s="110"/>
    </row>
    <row r="20" spans="1:18" ht="13.5" thickBot="1">
      <c r="A20" s="134"/>
      <c r="B20" s="113"/>
      <c r="C20" s="115"/>
      <c r="D20" s="133"/>
      <c r="E20" s="133"/>
      <c r="F20" s="107"/>
      <c r="G20" s="107"/>
      <c r="H20" s="109"/>
      <c r="I20" s="111"/>
      <c r="K20" s="113"/>
      <c r="L20" s="116"/>
      <c r="M20" s="116"/>
      <c r="N20" s="116"/>
      <c r="O20" s="107"/>
      <c r="P20" s="107"/>
      <c r="Q20" s="109"/>
      <c r="R20" s="111"/>
    </row>
    <row r="21" spans="1:18" ht="12.75">
      <c r="A21" s="134"/>
      <c r="B21" s="121"/>
      <c r="C21" s="122" t="e">
        <f>VLOOKUP(B21,'пр.взв'!B7:E86,2,FALSE)</f>
        <v>#N/A</v>
      </c>
      <c r="D21" s="135" t="e">
        <f>VLOOKUP(B21,'пр.взв'!B3:F101,3,FALSE)</f>
        <v>#N/A</v>
      </c>
      <c r="E21" s="135" t="e">
        <f>VLOOKUP(B21,'пр.взв'!B2:G101,4,FALSE)</f>
        <v>#N/A</v>
      </c>
      <c r="F21" s="118"/>
      <c r="G21" s="118"/>
      <c r="H21" s="119"/>
      <c r="I21" s="120"/>
      <c r="K21" s="121"/>
      <c r="L21" s="122" t="e">
        <f>VLOOKUP(K21,'пр.взв'!B7:E86,2,FALSE)</f>
        <v>#N/A</v>
      </c>
      <c r="M21" s="122" t="e">
        <f>VLOOKUP(K21,'пр.взв'!B3:G102,3,FALSE)</f>
        <v>#N/A</v>
      </c>
      <c r="N21" s="122" t="e">
        <f>VLOOKUP(K21,'пр.взв'!B3:G102,4,FALSE)</f>
        <v>#N/A</v>
      </c>
      <c r="O21" s="118"/>
      <c r="P21" s="118"/>
      <c r="Q21" s="119"/>
      <c r="R21" s="120"/>
    </row>
    <row r="22" spans="1:18" ht="12.75">
      <c r="A22" s="134"/>
      <c r="B22" s="112"/>
      <c r="C22" s="116"/>
      <c r="D22" s="132"/>
      <c r="E22" s="132"/>
      <c r="F22" s="106"/>
      <c r="G22" s="106"/>
      <c r="H22" s="108"/>
      <c r="I22" s="110"/>
      <c r="K22" s="112"/>
      <c r="L22" s="116"/>
      <c r="M22" s="116"/>
      <c r="N22" s="116"/>
      <c r="O22" s="106"/>
      <c r="P22" s="106"/>
      <c r="Q22" s="108"/>
      <c r="R22" s="110"/>
    </row>
    <row r="23" spans="1:18" ht="12.75">
      <c r="A23" s="134"/>
      <c r="B23" s="112"/>
      <c r="C23" s="114" t="e">
        <f>VLOOKUP(B23,'пр.взв'!B7:E86,2,FALSE)</f>
        <v>#N/A</v>
      </c>
      <c r="D23" s="132" t="e">
        <f>VLOOKUP(B23,'пр.взв'!B3:G102,3,FALSE)</f>
        <v>#N/A</v>
      </c>
      <c r="E23" s="132" t="e">
        <f>VLOOKUP(B23,'пр.взв'!B2:G102,4,FALSE)</f>
        <v>#N/A</v>
      </c>
      <c r="F23" s="106"/>
      <c r="G23" s="106"/>
      <c r="H23" s="108"/>
      <c r="I23" s="110"/>
      <c r="K23" s="112"/>
      <c r="L23" s="114" t="e">
        <f>VLOOKUP(K23,'пр.взв'!B6:E90,2,FALSE)</f>
        <v>#N/A</v>
      </c>
      <c r="M23" s="114" t="e">
        <f>VLOOKUP(K23,'пр.взв'!B3:G104,3,FALSE)</f>
        <v>#N/A</v>
      </c>
      <c r="N23" s="114" t="e">
        <f>VLOOKUP(K23,'пр.взв'!B3:G104,4,FALSE)</f>
        <v>#N/A</v>
      </c>
      <c r="O23" s="106"/>
      <c r="P23" s="106"/>
      <c r="Q23" s="108"/>
      <c r="R23" s="110"/>
    </row>
    <row r="24" spans="1:18" ht="13.5" thickBot="1">
      <c r="A24" s="134"/>
      <c r="B24" s="113"/>
      <c r="C24" s="115"/>
      <c r="D24" s="133"/>
      <c r="E24" s="133"/>
      <c r="F24" s="107"/>
      <c r="G24" s="107"/>
      <c r="H24" s="109"/>
      <c r="I24" s="111"/>
      <c r="K24" s="113"/>
      <c r="L24" s="116"/>
      <c r="M24" s="116"/>
      <c r="N24" s="116"/>
      <c r="O24" s="107"/>
      <c r="P24" s="107"/>
      <c r="Q24" s="109"/>
      <c r="R24" s="111"/>
    </row>
    <row r="25" spans="1:18" ht="12.75">
      <c r="A25" s="134"/>
      <c r="B25" s="121"/>
      <c r="C25" s="122" t="e">
        <f>VLOOKUP(B25,'пр.взв'!B7:E86,2,FALSE)</f>
        <v>#N/A</v>
      </c>
      <c r="D25" s="135" t="e">
        <f>VLOOKUP(B25,'пр.взв'!B7:F105,3,FALSE)</f>
        <v>#N/A</v>
      </c>
      <c r="E25" s="135" t="e">
        <f>VLOOKUP(B25,'пр.взв'!B2:G105,4,FALSE)</f>
        <v>#N/A</v>
      </c>
      <c r="F25" s="118"/>
      <c r="G25" s="118"/>
      <c r="H25" s="119"/>
      <c r="I25" s="120"/>
      <c r="K25" s="121"/>
      <c r="L25" s="122" t="e">
        <f>VLOOKUP(K25,'пр.взв'!B7:E86,2,FALSE)</f>
        <v>#N/A</v>
      </c>
      <c r="M25" s="122" t="e">
        <f>VLOOKUP(K25,'пр.взв'!B2:G106,3,FALSE)</f>
        <v>#N/A</v>
      </c>
      <c r="N25" s="122" t="e">
        <f>VLOOKUP(K25,'пр.взв'!B7:G106,4,FALSE)</f>
        <v>#N/A</v>
      </c>
      <c r="O25" s="118"/>
      <c r="P25" s="118"/>
      <c r="Q25" s="119"/>
      <c r="R25" s="120"/>
    </row>
    <row r="26" spans="1:18" ht="12.75">
      <c r="A26" s="134"/>
      <c r="B26" s="112"/>
      <c r="C26" s="116"/>
      <c r="D26" s="132"/>
      <c r="E26" s="132"/>
      <c r="F26" s="106"/>
      <c r="G26" s="106"/>
      <c r="H26" s="108"/>
      <c r="I26" s="110"/>
      <c r="K26" s="112"/>
      <c r="L26" s="116"/>
      <c r="M26" s="116"/>
      <c r="N26" s="116"/>
      <c r="O26" s="106"/>
      <c r="P26" s="106"/>
      <c r="Q26" s="108"/>
      <c r="R26" s="110"/>
    </row>
    <row r="27" spans="1:18" ht="12.75">
      <c r="A27" s="134"/>
      <c r="B27" s="112"/>
      <c r="C27" s="114" t="e">
        <f>VLOOKUP(B27,'пр.взв'!B7:E86,2,FALSE)</f>
        <v>#N/A</v>
      </c>
      <c r="D27" s="132" t="e">
        <f>VLOOKUP(B27,'пр.взв'!B7:G106,3,FALSE)</f>
        <v>#N/A</v>
      </c>
      <c r="E27" s="132" t="e">
        <f>VLOOKUP(B27,'пр.взв'!B2:G106,4,FALSE)</f>
        <v>#N/A</v>
      </c>
      <c r="F27" s="106"/>
      <c r="G27" s="106"/>
      <c r="H27" s="108"/>
      <c r="I27" s="110"/>
      <c r="K27" s="112"/>
      <c r="L27" s="114" t="e">
        <f>VLOOKUP(K27,'пр.взв'!B7:E86,2,FALSE)</f>
        <v>#N/A</v>
      </c>
      <c r="M27" s="114" t="e">
        <f>VLOOKUP(K27,'пр.взв'!B2:G108,3,FALSE)</f>
        <v>#N/A</v>
      </c>
      <c r="N27" s="114" t="e">
        <f>VLOOKUP(K27,'пр.взв'!B7:G108,4,FALSE)</f>
        <v>#N/A</v>
      </c>
      <c r="O27" s="106"/>
      <c r="P27" s="106"/>
      <c r="Q27" s="108"/>
      <c r="R27" s="110"/>
    </row>
    <row r="28" spans="1:18" ht="13.5" thickBot="1">
      <c r="A28" s="134"/>
      <c r="B28" s="113"/>
      <c r="C28" s="115"/>
      <c r="D28" s="133"/>
      <c r="E28" s="133"/>
      <c r="F28" s="107"/>
      <c r="G28" s="107"/>
      <c r="H28" s="109"/>
      <c r="I28" s="111"/>
      <c r="K28" s="113"/>
      <c r="L28" s="116"/>
      <c r="M28" s="116"/>
      <c r="N28" s="116"/>
      <c r="O28" s="107"/>
      <c r="P28" s="107"/>
      <c r="Q28" s="109"/>
      <c r="R28" s="111"/>
    </row>
    <row r="29" spans="1:18" ht="12.75">
      <c r="A29" s="134"/>
      <c r="B29" s="121"/>
      <c r="C29" s="122" t="e">
        <f>VLOOKUP(B29,'пр.взв'!B7:E86,2,FALSE)</f>
        <v>#N/A</v>
      </c>
      <c r="D29" s="135" t="e">
        <f>VLOOKUP(B29,'пр.взв'!B3:F109,3,FALSE)</f>
        <v>#N/A</v>
      </c>
      <c r="E29" s="135" t="e">
        <f>VLOOKUP(B29,'пр.взв'!B2:G109,4,FALSE)</f>
        <v>#N/A</v>
      </c>
      <c r="F29" s="118"/>
      <c r="G29" s="118"/>
      <c r="H29" s="119"/>
      <c r="I29" s="120"/>
      <c r="K29" s="121"/>
      <c r="L29" s="122" t="e">
        <f>VLOOKUP(K29,'пр.взв'!B7:E86,2,FALSE)</f>
        <v>#N/A</v>
      </c>
      <c r="M29" s="122" t="e">
        <f>VLOOKUP(K29,'пр.взв'!B3:G110,3,FALSE)</f>
        <v>#N/A</v>
      </c>
      <c r="N29" s="122" t="e">
        <f>VLOOKUP(K29,'пр.взв'!B3:G110,4,FALSE)</f>
        <v>#N/A</v>
      </c>
      <c r="O29" s="118"/>
      <c r="P29" s="118"/>
      <c r="Q29" s="119"/>
      <c r="R29" s="120"/>
    </row>
    <row r="30" spans="1:18" ht="12.75">
      <c r="A30" s="134"/>
      <c r="B30" s="112"/>
      <c r="C30" s="116"/>
      <c r="D30" s="132"/>
      <c r="E30" s="132"/>
      <c r="F30" s="106"/>
      <c r="G30" s="106"/>
      <c r="H30" s="108"/>
      <c r="I30" s="110"/>
      <c r="K30" s="112"/>
      <c r="L30" s="116"/>
      <c r="M30" s="116"/>
      <c r="N30" s="116"/>
      <c r="O30" s="106"/>
      <c r="P30" s="106"/>
      <c r="Q30" s="108"/>
      <c r="R30" s="110"/>
    </row>
    <row r="31" spans="1:18" ht="12.75">
      <c r="A31" s="134"/>
      <c r="B31" s="112"/>
      <c r="C31" s="114" t="e">
        <f>VLOOKUP(B31,'пр.взв'!B7:E86,2,FALSE)</f>
        <v>#N/A</v>
      </c>
      <c r="D31" s="132" t="e">
        <f>VLOOKUP(B31,'пр.взв'!B3:G110,3,FALSE)</f>
        <v>#N/A</v>
      </c>
      <c r="E31" s="132" t="e">
        <f>VLOOKUP(B31,'пр.взв'!B3:G110,4,FALSE)</f>
        <v>#N/A</v>
      </c>
      <c r="F31" s="106"/>
      <c r="G31" s="106"/>
      <c r="H31" s="108"/>
      <c r="I31" s="110"/>
      <c r="K31" s="112"/>
      <c r="L31" s="114" t="e">
        <f>VLOOKUP(K31,'пр.взв'!B7:E86,2,FALSE)</f>
        <v>#N/A</v>
      </c>
      <c r="M31" s="114" t="e">
        <f>VLOOKUP(K31,'пр.взв'!B3:G112,3,FALSE)</f>
        <v>#N/A</v>
      </c>
      <c r="N31" s="114" t="e">
        <f>VLOOKUP(K31,'пр.взв'!B3:G112,4,FALSE)</f>
        <v>#N/A</v>
      </c>
      <c r="O31" s="106"/>
      <c r="P31" s="106"/>
      <c r="Q31" s="108"/>
      <c r="R31" s="110"/>
    </row>
    <row r="32" spans="1:18" ht="13.5" thickBot="1">
      <c r="A32" s="134"/>
      <c r="B32" s="113"/>
      <c r="C32" s="115"/>
      <c r="D32" s="133"/>
      <c r="E32" s="133"/>
      <c r="F32" s="107"/>
      <c r="G32" s="107"/>
      <c r="H32" s="109"/>
      <c r="I32" s="111"/>
      <c r="K32" s="113"/>
      <c r="L32" s="116"/>
      <c r="M32" s="116"/>
      <c r="N32" s="116"/>
      <c r="O32" s="107"/>
      <c r="P32" s="107"/>
      <c r="Q32" s="109"/>
      <c r="R32" s="111"/>
    </row>
    <row r="33" spans="1:18" ht="12.75">
      <c r="A33" s="134"/>
      <c r="B33" s="121"/>
      <c r="C33" s="122" t="e">
        <f>VLOOKUP(B33,'пр.взв'!B7:E86,2,FALSE)</f>
        <v>#N/A</v>
      </c>
      <c r="D33" s="135" t="e">
        <f>VLOOKUP(B33,'пр.взв'!B5:F113,3,FALSE)</f>
        <v>#N/A</v>
      </c>
      <c r="E33" s="135" t="e">
        <f>VLOOKUP(B33,'пр.взв'!B3:G113,4,FALSE)</f>
        <v>#N/A</v>
      </c>
      <c r="F33" s="118"/>
      <c r="G33" s="118"/>
      <c r="H33" s="119"/>
      <c r="I33" s="120"/>
      <c r="K33" s="121"/>
      <c r="L33" s="122" t="e">
        <f>VLOOKUP(K33,'пр.взв'!B7:E86,2,FALSE)</f>
        <v>#N/A</v>
      </c>
      <c r="M33" s="122" t="e">
        <f>VLOOKUP(K33,'пр.взв'!B3:G114,3,FALSE)</f>
        <v>#N/A</v>
      </c>
      <c r="N33" s="122" t="e">
        <f>VLOOKUP(K33,'пр.взв'!B3:G114,4,FALSE)</f>
        <v>#N/A</v>
      </c>
      <c r="O33" s="118"/>
      <c r="P33" s="118"/>
      <c r="Q33" s="119"/>
      <c r="R33" s="120"/>
    </row>
    <row r="34" spans="1:18" ht="12.75">
      <c r="A34" s="134"/>
      <c r="B34" s="112"/>
      <c r="C34" s="116"/>
      <c r="D34" s="132"/>
      <c r="E34" s="132"/>
      <c r="F34" s="106"/>
      <c r="G34" s="106"/>
      <c r="H34" s="108"/>
      <c r="I34" s="110"/>
      <c r="K34" s="112"/>
      <c r="L34" s="116"/>
      <c r="M34" s="116"/>
      <c r="N34" s="116"/>
      <c r="O34" s="106"/>
      <c r="P34" s="106"/>
      <c r="Q34" s="108"/>
      <c r="R34" s="110"/>
    </row>
    <row r="35" spans="1:18" ht="12.75">
      <c r="A35" s="134"/>
      <c r="B35" s="112"/>
      <c r="C35" s="114" t="e">
        <f>VLOOKUP(B35,'пр.взв'!B7:E86,2,FALSE)</f>
        <v>#N/A</v>
      </c>
      <c r="D35" s="132" t="e">
        <f>VLOOKUP(B35,'пр.взв'!B5:G114,3,FALSE)</f>
        <v>#N/A</v>
      </c>
      <c r="E35" s="132" t="e">
        <f>VLOOKUP(B35,'пр.взв'!B3:G114,4,FALSE)</f>
        <v>#N/A</v>
      </c>
      <c r="F35" s="106"/>
      <c r="G35" s="106"/>
      <c r="H35" s="108"/>
      <c r="I35" s="110"/>
      <c r="K35" s="112"/>
      <c r="L35" s="114" t="e">
        <f>VLOOKUP(K35,'пр.взв'!B7:E86,2,FALSE)</f>
        <v>#N/A</v>
      </c>
      <c r="M35" s="114" t="e">
        <f>VLOOKUP(K35,'пр.взв'!B3:G116,3,FALSE)</f>
        <v>#N/A</v>
      </c>
      <c r="N35" s="114" t="e">
        <f>VLOOKUP(K35,'пр.взв'!B3:G116,4,FALSE)</f>
        <v>#N/A</v>
      </c>
      <c r="O35" s="106"/>
      <c r="P35" s="106"/>
      <c r="Q35" s="108"/>
      <c r="R35" s="110"/>
    </row>
    <row r="36" spans="1:18" ht="13.5" thickBot="1">
      <c r="A36" s="134"/>
      <c r="B36" s="113"/>
      <c r="C36" s="115"/>
      <c r="D36" s="133"/>
      <c r="E36" s="133"/>
      <c r="F36" s="107"/>
      <c r="G36" s="107"/>
      <c r="H36" s="109"/>
      <c r="I36" s="111"/>
      <c r="K36" s="113"/>
      <c r="L36" s="116"/>
      <c r="M36" s="116"/>
      <c r="N36" s="116"/>
      <c r="O36" s="107"/>
      <c r="P36" s="107"/>
      <c r="Q36" s="109"/>
      <c r="R36" s="111"/>
    </row>
    <row r="37" spans="1:18" ht="12.75">
      <c r="A37" s="134"/>
      <c r="B37" s="121"/>
      <c r="C37" s="122" t="e">
        <f>VLOOKUP(B37,'пр.взв'!B7:E86,2,FALSE)</f>
        <v>#N/A</v>
      </c>
      <c r="D37" s="135" t="e">
        <f>VLOOKUP(B37,'пр.взв'!B3:F117,3,FALSE)</f>
        <v>#N/A</v>
      </c>
      <c r="E37" s="135" t="e">
        <f>VLOOKUP(B37,'пр.взв'!B7:G117,4,FALSE)</f>
        <v>#N/A</v>
      </c>
      <c r="F37" s="118"/>
      <c r="G37" s="118"/>
      <c r="H37" s="119"/>
      <c r="I37" s="120"/>
      <c r="K37" s="121"/>
      <c r="L37" s="122" t="e">
        <f>VLOOKUP(K37,'пр.взв'!B7:E86,2,FALSE)</f>
        <v>#N/A</v>
      </c>
      <c r="M37" s="122" t="e">
        <f>VLOOKUP(K37,'пр.взв'!B3:G118,3,FALSE)</f>
        <v>#N/A</v>
      </c>
      <c r="N37" s="122" t="e">
        <f>VLOOKUP(K37,'пр.взв'!B3:G118,4,FALSE)</f>
        <v>#N/A</v>
      </c>
      <c r="O37" s="118"/>
      <c r="P37" s="118"/>
      <c r="Q37" s="119"/>
      <c r="R37" s="120"/>
    </row>
    <row r="38" spans="1:18" ht="12.75">
      <c r="A38" s="134"/>
      <c r="B38" s="112"/>
      <c r="C38" s="116"/>
      <c r="D38" s="132"/>
      <c r="E38" s="132"/>
      <c r="F38" s="106"/>
      <c r="G38" s="106"/>
      <c r="H38" s="108"/>
      <c r="I38" s="110"/>
      <c r="K38" s="112"/>
      <c r="L38" s="116"/>
      <c r="M38" s="116"/>
      <c r="N38" s="116"/>
      <c r="O38" s="106"/>
      <c r="P38" s="106"/>
      <c r="Q38" s="108"/>
      <c r="R38" s="110"/>
    </row>
    <row r="39" spans="1:18" ht="12.75">
      <c r="A39" s="134"/>
      <c r="B39" s="112"/>
      <c r="C39" s="114" t="e">
        <f>VLOOKUP(B39,'пр.взв'!B7:E86,2,FALSE)</f>
        <v>#N/A</v>
      </c>
      <c r="D39" s="132" t="e">
        <f>VLOOKUP(B39,'пр.взв'!B3:G118,3,FALSE)</f>
        <v>#N/A</v>
      </c>
      <c r="E39" s="132" t="e">
        <f>VLOOKUP(B39,'пр.взв'!B3:G118,4,FALSE)</f>
        <v>#N/A</v>
      </c>
      <c r="F39" s="106"/>
      <c r="G39" s="106"/>
      <c r="H39" s="108"/>
      <c r="I39" s="110"/>
      <c r="K39" s="112"/>
      <c r="L39" s="114" t="e">
        <f>VLOOKUP(K39,'пр.взв'!B7:E86,2,FALSE)</f>
        <v>#N/A</v>
      </c>
      <c r="M39" s="114" t="e">
        <f>VLOOKUP(K39,'пр.взв'!B3:G120,3,FALSE)</f>
        <v>#N/A</v>
      </c>
      <c r="N39" s="114" t="e">
        <f>VLOOKUP(K39,'пр.взв'!B3:G120,4,FALSE)</f>
        <v>#N/A</v>
      </c>
      <c r="O39" s="106"/>
      <c r="P39" s="106"/>
      <c r="Q39" s="108"/>
      <c r="R39" s="110"/>
    </row>
    <row r="40" spans="1:18" ht="13.5" thickBot="1">
      <c r="A40" s="134"/>
      <c r="B40" s="113"/>
      <c r="C40" s="115"/>
      <c r="D40" s="133"/>
      <c r="E40" s="133"/>
      <c r="F40" s="107"/>
      <c r="G40" s="107"/>
      <c r="H40" s="109"/>
      <c r="I40" s="111"/>
      <c r="K40" s="113"/>
      <c r="L40" s="116"/>
      <c r="M40" s="116"/>
      <c r="N40" s="116"/>
      <c r="O40" s="107"/>
      <c r="P40" s="107"/>
      <c r="Q40" s="109"/>
      <c r="R40" s="111"/>
    </row>
    <row r="41" spans="1:18" ht="12.75">
      <c r="A41" s="134"/>
      <c r="B41" s="121"/>
      <c r="C41" s="122" t="e">
        <f>VLOOKUP(B41,'пр.взв'!B7:E86,2,FALSE)</f>
        <v>#N/A</v>
      </c>
      <c r="D41" s="135" t="e">
        <f>VLOOKUP(B41,'пр.взв'!B3:F121,3,FALSE)</f>
        <v>#N/A</v>
      </c>
      <c r="E41" s="135" t="e">
        <f>VLOOKUP(B41,'пр.взв'!B4:G121,4,FALSE)</f>
        <v>#N/A</v>
      </c>
      <c r="F41" s="118"/>
      <c r="G41" s="118"/>
      <c r="H41" s="119"/>
      <c r="I41" s="120"/>
      <c r="K41" s="121"/>
      <c r="L41" s="122" t="e">
        <f>VLOOKUP(K41,'пр.взв'!B7:E86,2,FALSE)</f>
        <v>#N/A</v>
      </c>
      <c r="M41" s="122" t="e">
        <f>VLOOKUP(K41,'пр.взв'!B4:G122,3,FALSE)</f>
        <v>#N/A</v>
      </c>
      <c r="N41" s="122" t="e">
        <f>VLOOKUP(K41,'пр.взв'!B4:G122,4,FALSE)</f>
        <v>#N/A</v>
      </c>
      <c r="O41" s="118"/>
      <c r="P41" s="118"/>
      <c r="Q41" s="119"/>
      <c r="R41" s="120"/>
    </row>
    <row r="42" spans="1:18" ht="12.75">
      <c r="A42" s="134"/>
      <c r="B42" s="112"/>
      <c r="C42" s="116"/>
      <c r="D42" s="132"/>
      <c r="E42" s="132"/>
      <c r="F42" s="106"/>
      <c r="G42" s="106"/>
      <c r="H42" s="108"/>
      <c r="I42" s="110"/>
      <c r="K42" s="112"/>
      <c r="L42" s="116"/>
      <c r="M42" s="116"/>
      <c r="N42" s="116"/>
      <c r="O42" s="106"/>
      <c r="P42" s="106"/>
      <c r="Q42" s="108"/>
      <c r="R42" s="110"/>
    </row>
    <row r="43" spans="1:18" ht="12.75">
      <c r="A43" s="134"/>
      <c r="B43" s="112"/>
      <c r="C43" s="114" t="e">
        <f>VLOOKUP(B43,'пр.взв'!B7:E86,2,FALSE)</f>
        <v>#N/A</v>
      </c>
      <c r="D43" s="132" t="e">
        <f>VLOOKUP(B43,'пр.взв'!B3:G122,3,FALSE)</f>
        <v>#N/A</v>
      </c>
      <c r="E43" s="132" t="e">
        <f>VLOOKUP(B43,'пр.взв'!B4:G122,4,FALSE)</f>
        <v>#N/A</v>
      </c>
      <c r="F43" s="106"/>
      <c r="G43" s="106"/>
      <c r="H43" s="108"/>
      <c r="I43" s="110"/>
      <c r="K43" s="112"/>
      <c r="L43" s="114" t="e">
        <f>VLOOKUP(K43,'пр.взв'!B7:F86,2,FALSE)</f>
        <v>#N/A</v>
      </c>
      <c r="M43" s="114" t="e">
        <f>VLOOKUP(K43,'пр.взв'!B4:G124,3,FALSE)</f>
        <v>#N/A</v>
      </c>
      <c r="N43" s="114" t="e">
        <f>VLOOKUP(K43,'пр.взв'!B4:G124,4,FALSE)</f>
        <v>#N/A</v>
      </c>
      <c r="O43" s="106"/>
      <c r="P43" s="106"/>
      <c r="Q43" s="108"/>
      <c r="R43" s="110"/>
    </row>
    <row r="44" spans="1:18" ht="13.5" thickBot="1">
      <c r="A44" s="134"/>
      <c r="B44" s="113"/>
      <c r="C44" s="115"/>
      <c r="D44" s="133"/>
      <c r="E44" s="133"/>
      <c r="F44" s="107"/>
      <c r="G44" s="107"/>
      <c r="H44" s="109"/>
      <c r="I44" s="111"/>
      <c r="K44" s="113"/>
      <c r="L44" s="116"/>
      <c r="M44" s="116"/>
      <c r="N44" s="116"/>
      <c r="O44" s="107"/>
      <c r="P44" s="107"/>
      <c r="Q44" s="109"/>
      <c r="R44" s="111"/>
    </row>
    <row r="45" spans="1:18" ht="12.75">
      <c r="A45" s="134"/>
      <c r="B45" s="121"/>
      <c r="C45" s="122" t="e">
        <f>VLOOKUP(B45,'пр.взв'!B7:E86,2,FALSE)</f>
        <v>#N/A</v>
      </c>
      <c r="D45" s="135" t="e">
        <f>VLOOKUP(B45,'пр.взв'!B7:F125,3,FALSE)</f>
        <v>#N/A</v>
      </c>
      <c r="E45" s="135" t="e">
        <f>VLOOKUP(B45,'пр.взв'!B4:G125,4,FALSE)</f>
        <v>#N/A</v>
      </c>
      <c r="F45" s="118"/>
      <c r="G45" s="118"/>
      <c r="H45" s="119"/>
      <c r="I45" s="120"/>
      <c r="K45" s="121"/>
      <c r="L45" s="122" t="e">
        <f>VLOOKUP(K45,'пр.взв'!B7:E86,2,FALSE)</f>
        <v>#N/A</v>
      </c>
      <c r="M45" s="122" t="e">
        <f>VLOOKUP(K45,'пр.взв'!B4:G126,3,FALSE)</f>
        <v>#N/A</v>
      </c>
      <c r="N45" s="122" t="e">
        <f>VLOOKUP(K45,'пр.взв'!B4:G126,4,FALSE)</f>
        <v>#N/A</v>
      </c>
      <c r="O45" s="118"/>
      <c r="P45" s="118"/>
      <c r="Q45" s="119"/>
      <c r="R45" s="120"/>
    </row>
    <row r="46" spans="1:18" ht="12.75">
      <c r="A46" s="134"/>
      <c r="B46" s="112"/>
      <c r="C46" s="116"/>
      <c r="D46" s="132"/>
      <c r="E46" s="132"/>
      <c r="F46" s="106"/>
      <c r="G46" s="106"/>
      <c r="H46" s="108"/>
      <c r="I46" s="110"/>
      <c r="K46" s="112"/>
      <c r="L46" s="116"/>
      <c r="M46" s="116"/>
      <c r="N46" s="116"/>
      <c r="O46" s="106"/>
      <c r="P46" s="106"/>
      <c r="Q46" s="108"/>
      <c r="R46" s="110"/>
    </row>
    <row r="47" spans="1:18" ht="12.75">
      <c r="A47" s="134"/>
      <c r="B47" s="112"/>
      <c r="C47" s="114" t="e">
        <f>VLOOKUP(B47,'пр.взв'!B7:E86,2,FALSE)</f>
        <v>#N/A</v>
      </c>
      <c r="D47" s="132" t="e">
        <f>VLOOKUP(B47,'пр.взв'!B7:G126,3,FALSE)</f>
        <v>#N/A</v>
      </c>
      <c r="E47" s="132" t="e">
        <f>VLOOKUP(B47,'пр.взв'!B4:G126,4,FALSE)</f>
        <v>#N/A</v>
      </c>
      <c r="F47" s="106"/>
      <c r="G47" s="106"/>
      <c r="H47" s="108"/>
      <c r="I47" s="110"/>
      <c r="K47" s="112"/>
      <c r="L47" s="114" t="e">
        <f>VLOOKUP(K47,'пр.взв'!B7:E86,2,FALSE)</f>
        <v>#N/A</v>
      </c>
      <c r="M47" s="114" t="e">
        <f>VLOOKUP(K47,'пр.взв'!B4:G128,3,FALSE)</f>
        <v>#N/A</v>
      </c>
      <c r="N47" s="114" t="e">
        <f>VLOOKUP(K47,'пр.взв'!B4:G128,4,FALSE)</f>
        <v>#N/A</v>
      </c>
      <c r="O47" s="106"/>
      <c r="P47" s="106"/>
      <c r="Q47" s="108"/>
      <c r="R47" s="110"/>
    </row>
    <row r="48" spans="1:18" ht="13.5" thickBot="1">
      <c r="A48" s="134"/>
      <c r="B48" s="113"/>
      <c r="C48" s="115"/>
      <c r="D48" s="133"/>
      <c r="E48" s="133"/>
      <c r="F48" s="107"/>
      <c r="G48" s="107"/>
      <c r="H48" s="109"/>
      <c r="I48" s="111"/>
      <c r="K48" s="113"/>
      <c r="L48" s="116"/>
      <c r="M48" s="116"/>
      <c r="N48" s="116"/>
      <c r="O48" s="107"/>
      <c r="P48" s="107"/>
      <c r="Q48" s="109"/>
      <c r="R48" s="111"/>
    </row>
    <row r="49" spans="1:18" ht="12.75">
      <c r="A49" s="134"/>
      <c r="B49" s="121"/>
      <c r="C49" s="122" t="e">
        <f>VLOOKUP(B49,'пр.взв'!B3:E86,2,FALSE)</f>
        <v>#N/A</v>
      </c>
      <c r="D49" s="135" t="e">
        <f>VLOOKUP(B49,'пр.взв'!B5:F129,3,FALSE)</f>
        <v>#N/A</v>
      </c>
      <c r="E49" s="135" t="e">
        <f>VLOOKUP(B49,'пр.взв'!B4:G129,4,FALSE)</f>
        <v>#N/A</v>
      </c>
      <c r="F49" s="118"/>
      <c r="G49" s="118"/>
      <c r="H49" s="119"/>
      <c r="I49" s="120"/>
      <c r="K49" s="121"/>
      <c r="L49" s="122" t="e">
        <f>VLOOKUP(K49,'пр.взв'!B7:E86,2,FALSE)</f>
        <v>#N/A</v>
      </c>
      <c r="M49" s="122" t="e">
        <f>VLOOKUP(K49,'пр.взв'!B5:G130,3,FALSE)</f>
        <v>#N/A</v>
      </c>
      <c r="N49" s="122" t="e">
        <f>VLOOKUP(K49,'пр.взв'!B5:G130,4,FALSE)</f>
        <v>#N/A</v>
      </c>
      <c r="O49" s="118"/>
      <c r="P49" s="118"/>
      <c r="Q49" s="119"/>
      <c r="R49" s="120"/>
    </row>
    <row r="50" spans="1:18" ht="12.75">
      <c r="A50" s="134"/>
      <c r="B50" s="112"/>
      <c r="C50" s="116"/>
      <c r="D50" s="132"/>
      <c r="E50" s="132"/>
      <c r="F50" s="106"/>
      <c r="G50" s="106"/>
      <c r="H50" s="108"/>
      <c r="I50" s="110"/>
      <c r="K50" s="112"/>
      <c r="L50" s="116"/>
      <c r="M50" s="116"/>
      <c r="N50" s="116"/>
      <c r="O50" s="106"/>
      <c r="P50" s="106"/>
      <c r="Q50" s="108"/>
      <c r="R50" s="110"/>
    </row>
    <row r="51" spans="1:18" ht="12.75">
      <c r="A51" s="134"/>
      <c r="B51" s="112"/>
      <c r="C51" s="114" t="e">
        <f>VLOOKUP(B51,'пр.взв'!B7:E86,2,FALSE)</f>
        <v>#N/A</v>
      </c>
      <c r="D51" s="132" t="e">
        <f>VLOOKUP(B51,'пр.взв'!B5:G130,3,FALSE)</f>
        <v>#N/A</v>
      </c>
      <c r="E51" s="132" t="e">
        <f>VLOOKUP(B51,'пр.взв'!B5:G130,4,FALSE)</f>
        <v>#N/A</v>
      </c>
      <c r="F51" s="106"/>
      <c r="G51" s="106"/>
      <c r="H51" s="108"/>
      <c r="I51" s="110"/>
      <c r="K51" s="112"/>
      <c r="L51" s="114" t="e">
        <f>VLOOKUP(K51,'пр.взв'!B7:E86,2,FALSE)</f>
        <v>#N/A</v>
      </c>
      <c r="M51" s="114" t="e">
        <f>VLOOKUP(K51,'пр.взв'!B5:G132,3,FALSE)</f>
        <v>#N/A</v>
      </c>
      <c r="N51" s="114" t="e">
        <f>VLOOKUP(K51,'пр.взв'!B5:G132,4,FALSE)</f>
        <v>#N/A</v>
      </c>
      <c r="O51" s="106"/>
      <c r="P51" s="106"/>
      <c r="Q51" s="108"/>
      <c r="R51" s="110"/>
    </row>
    <row r="52" spans="1:18" ht="13.5" thickBot="1">
      <c r="A52" s="134"/>
      <c r="B52" s="113"/>
      <c r="C52" s="115"/>
      <c r="D52" s="133"/>
      <c r="E52" s="133"/>
      <c r="F52" s="107"/>
      <c r="G52" s="107"/>
      <c r="H52" s="109"/>
      <c r="I52" s="111"/>
      <c r="K52" s="113"/>
      <c r="L52" s="116"/>
      <c r="M52" s="116"/>
      <c r="N52" s="116"/>
      <c r="O52" s="107"/>
      <c r="P52" s="107"/>
      <c r="Q52" s="109"/>
      <c r="R52" s="111"/>
    </row>
    <row r="53" spans="1:18" ht="12.75">
      <c r="A53" s="134"/>
      <c r="B53" s="121"/>
      <c r="C53" s="122" t="e">
        <f>VLOOKUP(B53,'пр.взв'!B7:E86,2,FALSE)</f>
        <v>#N/A</v>
      </c>
      <c r="D53" s="135" t="e">
        <f>VLOOKUP(B53,'пр.взв'!B5:F133,3,FALSE)</f>
        <v>#N/A</v>
      </c>
      <c r="E53" s="135" t="e">
        <f>VLOOKUP(B53,'пр.взв'!B5:G133,4,FALSE)</f>
        <v>#N/A</v>
      </c>
      <c r="F53" s="118"/>
      <c r="G53" s="118"/>
      <c r="H53" s="119"/>
      <c r="I53" s="120"/>
      <c r="K53" s="121"/>
      <c r="L53" s="122" t="e">
        <f>VLOOKUP(K53,'пр.взв'!B7:E86,2,FALSE)</f>
        <v>#N/A</v>
      </c>
      <c r="M53" s="122" t="e">
        <f>VLOOKUP(K53,'пр.взв'!B5:G134,3,FALSE)</f>
        <v>#N/A</v>
      </c>
      <c r="N53" s="122" t="e">
        <f>VLOOKUP(K53,'пр.взв'!B5:G134,4,FALSE)</f>
        <v>#N/A</v>
      </c>
      <c r="O53" s="118"/>
      <c r="P53" s="118"/>
      <c r="Q53" s="119"/>
      <c r="R53" s="120"/>
    </row>
    <row r="54" spans="1:18" ht="12.75">
      <c r="A54" s="134"/>
      <c r="B54" s="112"/>
      <c r="C54" s="116"/>
      <c r="D54" s="132"/>
      <c r="E54" s="132"/>
      <c r="F54" s="106"/>
      <c r="G54" s="106"/>
      <c r="H54" s="108"/>
      <c r="I54" s="110"/>
      <c r="K54" s="112"/>
      <c r="L54" s="116"/>
      <c r="M54" s="116"/>
      <c r="N54" s="116"/>
      <c r="O54" s="106"/>
      <c r="P54" s="106"/>
      <c r="Q54" s="108"/>
      <c r="R54" s="110"/>
    </row>
    <row r="55" spans="1:18" ht="12.75">
      <c r="A55" s="134"/>
      <c r="B55" s="112"/>
      <c r="C55" s="114" t="e">
        <f>VLOOKUP(B55,'пр.взв'!B7:E86,2,FALSE)</f>
        <v>#N/A</v>
      </c>
      <c r="D55" s="132" t="e">
        <f>VLOOKUP(B55,'пр.взв'!B5:G134,3,FALSE)</f>
        <v>#N/A</v>
      </c>
      <c r="E55" s="132" t="e">
        <f>VLOOKUP(B55,'пр.взв'!B5:G134,4,FALSE)</f>
        <v>#N/A</v>
      </c>
      <c r="F55" s="106"/>
      <c r="G55" s="106"/>
      <c r="H55" s="108"/>
      <c r="I55" s="110"/>
      <c r="K55" s="112"/>
      <c r="L55" s="114" t="e">
        <f>VLOOKUP(K55,'пр.взв'!B7:E86,2,FALSE)</f>
        <v>#N/A</v>
      </c>
      <c r="M55" s="114" t="e">
        <f>VLOOKUP(K55,'пр.взв'!B5:G136,3,FALSE)</f>
        <v>#N/A</v>
      </c>
      <c r="N55" s="114" t="e">
        <f>VLOOKUP(K55,'пр.взв'!B5:G136,4,FALSE)</f>
        <v>#N/A</v>
      </c>
      <c r="O55" s="106"/>
      <c r="P55" s="106"/>
      <c r="Q55" s="108"/>
      <c r="R55" s="110"/>
    </row>
    <row r="56" spans="1:18" ht="13.5" thickBot="1">
      <c r="A56" s="134"/>
      <c r="B56" s="113"/>
      <c r="C56" s="115"/>
      <c r="D56" s="133"/>
      <c r="E56" s="133"/>
      <c r="F56" s="107"/>
      <c r="G56" s="107"/>
      <c r="H56" s="109"/>
      <c r="I56" s="111"/>
      <c r="K56" s="113"/>
      <c r="L56" s="116"/>
      <c r="M56" s="116"/>
      <c r="N56" s="116"/>
      <c r="O56" s="107"/>
      <c r="P56" s="107"/>
      <c r="Q56" s="109"/>
      <c r="R56" s="111"/>
    </row>
    <row r="57" spans="1:18" ht="12.75">
      <c r="A57" s="134"/>
      <c r="B57" s="121"/>
      <c r="C57" s="122" t="e">
        <f>VLOOKUP(B57,'пр.взв'!B7:E86,2,FALSE)</f>
        <v>#N/A</v>
      </c>
      <c r="D57" s="135" t="e">
        <f>VLOOKUP(B57,'пр.взв'!B5:F137,3,FALSE)</f>
        <v>#N/A</v>
      </c>
      <c r="E57" s="135" t="e">
        <f>VLOOKUP(B57,'пр.взв'!B5:G137,4,FALSE)</f>
        <v>#N/A</v>
      </c>
      <c r="F57" s="117"/>
      <c r="G57" s="118"/>
      <c r="H57" s="119"/>
      <c r="I57" s="120"/>
      <c r="K57" s="121"/>
      <c r="L57" s="122" t="e">
        <f>VLOOKUP(K57,'пр.взв'!B7:E86,2,FALSE)</f>
        <v>#N/A</v>
      </c>
      <c r="M57" s="122" t="e">
        <f>VLOOKUP(K57,'пр.взв'!B5:G138,3,FALSE)</f>
        <v>#N/A</v>
      </c>
      <c r="N57" s="122" t="e">
        <f>VLOOKUP(K57,'пр.взв'!B5:G138,4,FALSE)</f>
        <v>#N/A</v>
      </c>
      <c r="O57" s="117"/>
      <c r="P57" s="118"/>
      <c r="Q57" s="119"/>
      <c r="R57" s="120"/>
    </row>
    <row r="58" spans="1:18" ht="12.75">
      <c r="A58" s="134"/>
      <c r="B58" s="112"/>
      <c r="C58" s="116"/>
      <c r="D58" s="132"/>
      <c r="E58" s="132"/>
      <c r="F58" s="104"/>
      <c r="G58" s="106"/>
      <c r="H58" s="108"/>
      <c r="I58" s="110"/>
      <c r="K58" s="112"/>
      <c r="L58" s="116"/>
      <c r="M58" s="116"/>
      <c r="N58" s="116"/>
      <c r="O58" s="104"/>
      <c r="P58" s="106"/>
      <c r="Q58" s="108"/>
      <c r="R58" s="110"/>
    </row>
    <row r="59" spans="1:18" ht="12.75">
      <c r="A59" s="134"/>
      <c r="B59" s="112"/>
      <c r="C59" s="114" t="e">
        <f>VLOOKUP(B59,'пр.взв'!B7:E86,2,FALSE)</f>
        <v>#N/A</v>
      </c>
      <c r="D59" s="132" t="e">
        <f>VLOOKUP(B59,'пр.взв'!B5:G138,3,FALSE)</f>
        <v>#N/A</v>
      </c>
      <c r="E59" s="132" t="e">
        <f>VLOOKUP(B59,'пр.взв'!B5:G138,4,FALSE)</f>
        <v>#N/A</v>
      </c>
      <c r="F59" s="104"/>
      <c r="G59" s="106"/>
      <c r="H59" s="108"/>
      <c r="I59" s="110"/>
      <c r="K59" s="112"/>
      <c r="L59" s="114" t="e">
        <f>VLOOKUP(K59,'пр.взв'!B7:E86,2,FALSE)</f>
        <v>#N/A</v>
      </c>
      <c r="M59" s="116" t="e">
        <f>VLOOKUP(K59,'пр.взв'!B5:G140,3,FALSE)</f>
        <v>#N/A</v>
      </c>
      <c r="N59" s="116" t="e">
        <f>VLOOKUP(K59,'пр.взв'!B5:G140,4,FALSE)</f>
        <v>#N/A</v>
      </c>
      <c r="O59" s="104"/>
      <c r="P59" s="106"/>
      <c r="Q59" s="108"/>
      <c r="R59" s="110"/>
    </row>
    <row r="60" spans="1:18" ht="13.5" thickBot="1">
      <c r="A60" s="134"/>
      <c r="B60" s="113"/>
      <c r="C60" s="115"/>
      <c r="D60" s="133"/>
      <c r="E60" s="133"/>
      <c r="F60" s="105"/>
      <c r="G60" s="107"/>
      <c r="H60" s="109"/>
      <c r="I60" s="111"/>
      <c r="K60" s="113"/>
      <c r="L60" s="115"/>
      <c r="M60" s="115"/>
      <c r="N60" s="115"/>
      <c r="O60" s="105"/>
      <c r="P60" s="107"/>
      <c r="Q60" s="109"/>
      <c r="R60" s="11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H7:H8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D23:D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5:E36"/>
    <mergeCell ref="F35:F36"/>
    <mergeCell ref="G35:G36"/>
    <mergeCell ref="H35:H36"/>
    <mergeCell ref="F39:F40"/>
    <mergeCell ref="G39:G40"/>
    <mergeCell ref="I51:I52"/>
    <mergeCell ref="H45:H46"/>
    <mergeCell ref="C49:C50"/>
    <mergeCell ref="D49:D50"/>
    <mergeCell ref="E49:E50"/>
    <mergeCell ref="E37:E38"/>
    <mergeCell ref="H43:H44"/>
    <mergeCell ref="H39:H40"/>
    <mergeCell ref="G41:G42"/>
    <mergeCell ref="I47:I48"/>
    <mergeCell ref="H49:H50"/>
    <mergeCell ref="I49:I50"/>
    <mergeCell ref="E41:E42"/>
    <mergeCell ref="B43:B44"/>
    <mergeCell ref="C43:C44"/>
    <mergeCell ref="D43:D44"/>
    <mergeCell ref="E43:E44"/>
    <mergeCell ref="H29:H30"/>
    <mergeCell ref="G29:G30"/>
    <mergeCell ref="D29:D30"/>
    <mergeCell ref="I39:I40"/>
    <mergeCell ref="H51:H52"/>
    <mergeCell ref="H41:H42"/>
    <mergeCell ref="I41:I42"/>
    <mergeCell ref="I45:I46"/>
    <mergeCell ref="I43:I44"/>
    <mergeCell ref="H47:H48"/>
    <mergeCell ref="E53:E54"/>
    <mergeCell ref="B51:B52"/>
    <mergeCell ref="C51:C52"/>
    <mergeCell ref="D51:D52"/>
    <mergeCell ref="E51:E52"/>
    <mergeCell ref="I29:I30"/>
    <mergeCell ref="D31:D32"/>
    <mergeCell ref="G31:G32"/>
    <mergeCell ref="H31:H32"/>
    <mergeCell ref="I31:I32"/>
    <mergeCell ref="F53:F54"/>
    <mergeCell ref="G53:G54"/>
    <mergeCell ref="F43:F44"/>
    <mergeCell ref="G43:G44"/>
    <mergeCell ref="F51:F52"/>
    <mergeCell ref="G51:G52"/>
    <mergeCell ref="F47:F48"/>
    <mergeCell ref="F49:F50"/>
    <mergeCell ref="G49:G50"/>
    <mergeCell ref="C55:C56"/>
    <mergeCell ref="D55:D56"/>
    <mergeCell ref="E55:E56"/>
    <mergeCell ref="C41:C42"/>
    <mergeCell ref="D41:D42"/>
    <mergeCell ref="D45:D46"/>
    <mergeCell ref="C47:C48"/>
    <mergeCell ref="E47:E48"/>
    <mergeCell ref="C53:C54"/>
    <mergeCell ref="D53:D54"/>
    <mergeCell ref="G33:G34"/>
    <mergeCell ref="H33:H34"/>
    <mergeCell ref="D37:D38"/>
    <mergeCell ref="D35:D36"/>
    <mergeCell ref="F41:F42"/>
    <mergeCell ref="C33:C34"/>
    <mergeCell ref="F33:F34"/>
    <mergeCell ref="D33:D34"/>
    <mergeCell ref="D39:D40"/>
    <mergeCell ref="E39:E40"/>
    <mergeCell ref="I33:I34"/>
    <mergeCell ref="H37:H38"/>
    <mergeCell ref="I37:I38"/>
    <mergeCell ref="I35:I36"/>
    <mergeCell ref="B57:B58"/>
    <mergeCell ref="C57:C58"/>
    <mergeCell ref="D57:D58"/>
    <mergeCell ref="E57:E58"/>
    <mergeCell ref="B37:B38"/>
    <mergeCell ref="C37:C38"/>
    <mergeCell ref="B39:B40"/>
    <mergeCell ref="C39:C40"/>
    <mergeCell ref="B41:B42"/>
    <mergeCell ref="I55:I56"/>
    <mergeCell ref="H53:H54"/>
    <mergeCell ref="I53:I54"/>
    <mergeCell ref="F45:F46"/>
    <mergeCell ref="G47:G48"/>
    <mergeCell ref="C45:C46"/>
    <mergeCell ref="B45:B46"/>
    <mergeCell ref="I59:I60"/>
    <mergeCell ref="F55:F56"/>
    <mergeCell ref="G55:G56"/>
    <mergeCell ref="I57:I58"/>
    <mergeCell ref="H55:H56"/>
    <mergeCell ref="D15:D16"/>
    <mergeCell ref="E15:E16"/>
    <mergeCell ref="F15:F16"/>
    <mergeCell ref="G15:G16"/>
    <mergeCell ref="D47:D48"/>
    <mergeCell ref="A19:A20"/>
    <mergeCell ref="A21:A22"/>
    <mergeCell ref="A15:A16"/>
    <mergeCell ref="B29:B30"/>
    <mergeCell ref="C29:C30"/>
    <mergeCell ref="B35:B36"/>
    <mergeCell ref="C35:C36"/>
    <mergeCell ref="B31:B32"/>
    <mergeCell ref="C31:C32"/>
    <mergeCell ref="B33:B34"/>
    <mergeCell ref="A37:A38"/>
    <mergeCell ref="A31:A32"/>
    <mergeCell ref="A33:A34"/>
    <mergeCell ref="B47:B48"/>
    <mergeCell ref="A3:A4"/>
    <mergeCell ref="A5:A6"/>
    <mergeCell ref="A7:A8"/>
    <mergeCell ref="A9:A10"/>
    <mergeCell ref="A13:A14"/>
    <mergeCell ref="A17:A18"/>
    <mergeCell ref="A25:A26"/>
    <mergeCell ref="A29:A30"/>
    <mergeCell ref="A27:A28"/>
    <mergeCell ref="A53:A54"/>
    <mergeCell ref="A55:A56"/>
    <mergeCell ref="A57:A58"/>
    <mergeCell ref="A39:A40"/>
    <mergeCell ref="A41:A42"/>
    <mergeCell ref="A43:A44"/>
    <mergeCell ref="A35:A36"/>
    <mergeCell ref="A59:A60"/>
    <mergeCell ref="A45:A46"/>
    <mergeCell ref="A47:A48"/>
    <mergeCell ref="A49:A50"/>
    <mergeCell ref="A51:A52"/>
    <mergeCell ref="B59:B60"/>
    <mergeCell ref="B55:B56"/>
    <mergeCell ref="B49:B50"/>
    <mergeCell ref="B53:B5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225" t="s">
        <v>65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28" ht="36.75" customHeight="1" thickBot="1">
      <c r="A2" s="18"/>
      <c r="B2" s="70"/>
      <c r="C2" s="72"/>
      <c r="D2" s="72"/>
      <c r="E2" s="147" t="s">
        <v>80</v>
      </c>
      <c r="F2" s="147"/>
      <c r="G2" s="147"/>
      <c r="H2" s="147"/>
      <c r="I2" s="147"/>
      <c r="J2" s="148"/>
      <c r="K2" s="218" t="str">
        <f>HYPERLINK('[1]реквизиты'!$A$2)</f>
        <v>Финал III Летней спартакиады молодежи России по самбо </v>
      </c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20"/>
    </row>
    <row r="3" spans="1:30" ht="20.25" customHeight="1" thickBot="1">
      <c r="A3" s="19"/>
      <c r="B3" s="229" t="str">
        <f>HYPERLINK('[1]реквизиты'!$A$3)</f>
        <v>15-18.07.2014 г.             г.Пенза                            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30"/>
      <c r="X3" s="226" t="str">
        <f>HYPERLINK('пр.взв'!D4)</f>
        <v>В.к. 62 кг.(юниоры)</v>
      </c>
      <c r="Y3" s="227"/>
      <c r="Z3" s="227"/>
      <c r="AA3" s="227"/>
      <c r="AB3" s="228"/>
      <c r="AC3" s="16"/>
      <c r="AD3" s="16"/>
    </row>
    <row r="4" spans="1:34" ht="14.25" customHeight="1" thickBot="1">
      <c r="A4" s="195"/>
      <c r="B4" s="181" t="s">
        <v>5</v>
      </c>
      <c r="C4" s="183" t="s">
        <v>2</v>
      </c>
      <c r="D4" s="209" t="s">
        <v>3</v>
      </c>
      <c r="E4" s="211" t="s">
        <v>66</v>
      </c>
      <c r="F4" s="213" t="s">
        <v>6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  <c r="Y4" s="216"/>
      <c r="Z4" s="221" t="s">
        <v>7</v>
      </c>
      <c r="AA4" s="223" t="s">
        <v>69</v>
      </c>
      <c r="AB4" s="191" t="s">
        <v>21</v>
      </c>
      <c r="AC4" s="16"/>
      <c r="AD4" s="16"/>
      <c r="AH4" s="20"/>
    </row>
    <row r="5" spans="1:33" ht="15" customHeight="1" thickBot="1">
      <c r="A5" s="195"/>
      <c r="B5" s="182"/>
      <c r="C5" s="184"/>
      <c r="D5" s="210"/>
      <c r="E5" s="212"/>
      <c r="F5" s="198">
        <v>1</v>
      </c>
      <c r="G5" s="197"/>
      <c r="H5" s="198">
        <v>2</v>
      </c>
      <c r="I5" s="199"/>
      <c r="J5" s="196">
        <v>3</v>
      </c>
      <c r="K5" s="197"/>
      <c r="L5" s="198">
        <v>4</v>
      </c>
      <c r="M5" s="199"/>
      <c r="N5" s="196">
        <v>5</v>
      </c>
      <c r="O5" s="197"/>
      <c r="P5" s="198">
        <v>6</v>
      </c>
      <c r="Q5" s="199"/>
      <c r="R5" s="196">
        <v>7</v>
      </c>
      <c r="S5" s="197"/>
      <c r="T5" s="198">
        <v>8</v>
      </c>
      <c r="U5" s="199"/>
      <c r="V5" s="198" t="s">
        <v>75</v>
      </c>
      <c r="W5" s="199"/>
      <c r="X5" s="198" t="s">
        <v>76</v>
      </c>
      <c r="Y5" s="199"/>
      <c r="Z5" s="222"/>
      <c r="AA5" s="224"/>
      <c r="AB5" s="192"/>
      <c r="AC5" s="31"/>
      <c r="AD5" s="31"/>
      <c r="AE5" s="22"/>
      <c r="AF5" s="22"/>
      <c r="AG5" s="3"/>
    </row>
    <row r="6" spans="1:34" ht="12.75" customHeight="1">
      <c r="A6" s="185"/>
      <c r="B6" s="187">
        <v>1</v>
      </c>
      <c r="C6" s="201" t="str">
        <f>VLOOKUP(B6,'пр.взв'!B7:E30,2,FALSE)</f>
        <v>КАРАКИЗИДИ Савва Павлович</v>
      </c>
      <c r="D6" s="126" t="str">
        <f>VLOOKUP(B6,'пр.взв'!B7:F86,3,FALSE)</f>
        <v>31.05.93 мс</v>
      </c>
      <c r="E6" s="126" t="str">
        <f>VLOOKUP(B6,'пр.взв'!B7:G86,4,FALSE)</f>
        <v>ЮФО Краснодарский Анапа МО</v>
      </c>
      <c r="F6" s="194">
        <v>2</v>
      </c>
      <c r="G6" s="74">
        <v>0</v>
      </c>
      <c r="H6" s="194">
        <v>3</v>
      </c>
      <c r="I6" s="74">
        <v>1</v>
      </c>
      <c r="J6" s="194">
        <v>4</v>
      </c>
      <c r="K6" s="74">
        <v>2</v>
      </c>
      <c r="L6" s="194"/>
      <c r="M6" s="74"/>
      <c r="N6" s="194"/>
      <c r="O6" s="74"/>
      <c r="P6" s="194" t="s">
        <v>129</v>
      </c>
      <c r="Q6" s="74"/>
      <c r="R6" s="194"/>
      <c r="S6" s="74"/>
      <c r="T6" s="194"/>
      <c r="U6" s="74"/>
      <c r="V6" s="194">
        <v>6</v>
      </c>
      <c r="W6" s="74">
        <v>2</v>
      </c>
      <c r="X6" s="194">
        <v>8</v>
      </c>
      <c r="Y6" s="74">
        <v>2</v>
      </c>
      <c r="Z6" s="160"/>
      <c r="AA6" s="161">
        <f>SUM(G6+I6+K6+M6+O6+Q6+S6+U6+W6+Y6)</f>
        <v>7</v>
      </c>
      <c r="AB6" s="145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193"/>
      <c r="B7" s="189"/>
      <c r="C7" s="202"/>
      <c r="D7" s="200"/>
      <c r="E7" s="200"/>
      <c r="F7" s="155"/>
      <c r="G7" s="64" t="s">
        <v>122</v>
      </c>
      <c r="H7" s="155"/>
      <c r="I7" s="64"/>
      <c r="J7" s="155"/>
      <c r="K7" s="64"/>
      <c r="L7" s="155"/>
      <c r="M7" s="64"/>
      <c r="N7" s="155"/>
      <c r="O7" s="64"/>
      <c r="P7" s="155"/>
      <c r="Q7" s="64"/>
      <c r="R7" s="155"/>
      <c r="S7" s="64"/>
      <c r="T7" s="155"/>
      <c r="U7" s="64"/>
      <c r="V7" s="155"/>
      <c r="W7" s="64"/>
      <c r="X7" s="155"/>
      <c r="Y7" s="64"/>
      <c r="Z7" s="158"/>
      <c r="AA7" s="162"/>
      <c r="AB7" s="146"/>
      <c r="AC7" s="29"/>
      <c r="AD7" s="29"/>
      <c r="AE7" s="29"/>
      <c r="AF7" s="29"/>
      <c r="AG7" s="29"/>
      <c r="AH7" s="29"/>
    </row>
    <row r="8" spans="1:34" ht="12.75" customHeight="1" thickTop="1">
      <c r="A8" s="185"/>
      <c r="B8" s="164">
        <v>2</v>
      </c>
      <c r="C8" s="169" t="str">
        <f>VLOOKUP(B8,'пр.взв'!B9:E32,2,FALSE)</f>
        <v>КЛЕМЕНТЬЕВ Иван Сергеевич</v>
      </c>
      <c r="D8" s="171" t="str">
        <f>VLOOKUP(B8,'пр.взв'!B9:F88,3,FALSE)</f>
        <v>30.01.95 кмс</v>
      </c>
      <c r="E8" s="171" t="str">
        <f>VLOOKUP(B8,'пр.взв'!B9:G88,4,FALSE)</f>
        <v>ПФО Чувашия Чебоксары Минспорт</v>
      </c>
      <c r="F8" s="154">
        <v>1</v>
      </c>
      <c r="G8" s="66">
        <v>4</v>
      </c>
      <c r="H8" s="154">
        <v>4</v>
      </c>
      <c r="I8" s="66">
        <v>3</v>
      </c>
      <c r="J8" s="154" t="s">
        <v>127</v>
      </c>
      <c r="K8" s="66"/>
      <c r="L8" s="154" t="s">
        <v>127</v>
      </c>
      <c r="M8" s="66"/>
      <c r="N8" s="154" t="s">
        <v>127</v>
      </c>
      <c r="O8" s="66"/>
      <c r="P8" s="154" t="s">
        <v>127</v>
      </c>
      <c r="Q8" s="66"/>
      <c r="R8" s="154" t="s">
        <v>127</v>
      </c>
      <c r="S8" s="66"/>
      <c r="T8" s="154" t="s">
        <v>127</v>
      </c>
      <c r="U8" s="66"/>
      <c r="V8" s="154" t="s">
        <v>127</v>
      </c>
      <c r="W8" s="66"/>
      <c r="X8" s="154" t="s">
        <v>127</v>
      </c>
      <c r="Y8" s="66"/>
      <c r="Z8" s="160">
        <v>2</v>
      </c>
      <c r="AA8" s="161">
        <f>SUM(G8+I8+K8+M8+O8+Q8+S8+U8+W8+Y8)</f>
        <v>7</v>
      </c>
      <c r="AB8" s="145">
        <v>7</v>
      </c>
      <c r="AC8" s="29"/>
      <c r="AD8" s="29"/>
      <c r="AE8" s="29"/>
      <c r="AF8" s="29"/>
      <c r="AG8" s="29"/>
      <c r="AH8" s="29"/>
    </row>
    <row r="9" spans="1:34" ht="12.75" customHeight="1" thickBot="1">
      <c r="A9" s="186"/>
      <c r="B9" s="165"/>
      <c r="C9" s="170"/>
      <c r="D9" s="172"/>
      <c r="E9" s="172"/>
      <c r="F9" s="155"/>
      <c r="G9" s="64"/>
      <c r="H9" s="155"/>
      <c r="I9" s="64"/>
      <c r="J9" s="155"/>
      <c r="K9" s="64"/>
      <c r="L9" s="155"/>
      <c r="M9" s="64"/>
      <c r="N9" s="155"/>
      <c r="O9" s="64"/>
      <c r="P9" s="155"/>
      <c r="Q9" s="64"/>
      <c r="R9" s="155"/>
      <c r="S9" s="64"/>
      <c r="T9" s="155"/>
      <c r="U9" s="64"/>
      <c r="V9" s="155"/>
      <c r="W9" s="64"/>
      <c r="X9" s="155"/>
      <c r="Y9" s="64"/>
      <c r="Z9" s="158"/>
      <c r="AA9" s="162"/>
      <c r="AB9" s="146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64">
        <v>3</v>
      </c>
      <c r="C10" s="169" t="str">
        <f>VLOOKUP(B10,'пр.взв'!B11:E34,2,FALSE)</f>
        <v>ЕГОРОВ Алексей Витальевич</v>
      </c>
      <c r="D10" s="167" t="str">
        <f>VLOOKUP(B10,'пр.взв'!B11:F90,3,FALSE)</f>
        <v>10.12.94 кмс</v>
      </c>
      <c r="E10" s="167" t="str">
        <f>VLOOKUP(B10,'пр.взв'!B11:G90,4,FALSE)</f>
        <v>ДВФО Амурская Благовещенск Минспорт</v>
      </c>
      <c r="F10" s="154">
        <v>4</v>
      </c>
      <c r="G10" s="68" t="s">
        <v>11</v>
      </c>
      <c r="H10" s="154">
        <v>1</v>
      </c>
      <c r="I10" s="66">
        <v>3</v>
      </c>
      <c r="J10" s="154" t="s">
        <v>127</v>
      </c>
      <c r="K10" s="66"/>
      <c r="L10" s="154" t="s">
        <v>127</v>
      </c>
      <c r="M10" s="66"/>
      <c r="N10" s="154" t="s">
        <v>127</v>
      </c>
      <c r="O10" s="66"/>
      <c r="P10" s="154" t="s">
        <v>127</v>
      </c>
      <c r="Q10" s="66"/>
      <c r="R10" s="154" t="s">
        <v>127</v>
      </c>
      <c r="S10" s="66"/>
      <c r="T10" s="154" t="s">
        <v>127</v>
      </c>
      <c r="U10" s="66"/>
      <c r="V10" s="154" t="s">
        <v>127</v>
      </c>
      <c r="W10" s="66"/>
      <c r="X10" s="154" t="s">
        <v>127</v>
      </c>
      <c r="Y10" s="66"/>
      <c r="Z10" s="160">
        <v>2</v>
      </c>
      <c r="AA10" s="163">
        <f>SUM(G10+I10+K10+M10+O10+Q10+S10+U10+W10+Y10)</f>
        <v>6</v>
      </c>
      <c r="AB10" s="151">
        <v>6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65"/>
      <c r="C11" s="170"/>
      <c r="D11" s="168"/>
      <c r="E11" s="168"/>
      <c r="F11" s="155"/>
      <c r="G11" s="67"/>
      <c r="H11" s="155"/>
      <c r="I11" s="67"/>
      <c r="J11" s="155"/>
      <c r="K11" s="64"/>
      <c r="L11" s="155"/>
      <c r="M11" s="64"/>
      <c r="N11" s="155"/>
      <c r="O11" s="64"/>
      <c r="P11" s="155"/>
      <c r="Q11" s="64"/>
      <c r="R11" s="155"/>
      <c r="S11" s="64"/>
      <c r="T11" s="155"/>
      <c r="U11" s="64"/>
      <c r="V11" s="155"/>
      <c r="W11" s="64"/>
      <c r="X11" s="155"/>
      <c r="Y11" s="64"/>
      <c r="Z11" s="158"/>
      <c r="AA11" s="162"/>
      <c r="AB11" s="146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4">
        <v>4</v>
      </c>
      <c r="C12" s="169" t="str">
        <f>VLOOKUP(B12,'пр.взв'!B13:E36,2,FALSE)</f>
        <v>СМЕРТИН Егор Евгеньевич</v>
      </c>
      <c r="D12" s="167" t="str">
        <f>VLOOKUP(B12,'пр.взв'!B13:F92,3,FALSE)</f>
        <v>26.02.95 мс</v>
      </c>
      <c r="E12" s="171" t="str">
        <f>VLOOKUP(B12,'пр.взв'!B13:G92,4,FALSE)</f>
        <v>УФО Свердловская В-Пышма ПР</v>
      </c>
      <c r="F12" s="154">
        <v>3</v>
      </c>
      <c r="G12" s="66">
        <v>2</v>
      </c>
      <c r="H12" s="154">
        <v>2</v>
      </c>
      <c r="I12" s="66">
        <v>1</v>
      </c>
      <c r="J12" s="154">
        <v>1</v>
      </c>
      <c r="K12" s="66">
        <v>3</v>
      </c>
      <c r="L12" s="154"/>
      <c r="M12" s="66"/>
      <c r="N12" s="154"/>
      <c r="O12" s="66"/>
      <c r="P12" s="154" t="s">
        <v>130</v>
      </c>
      <c r="Q12" s="66"/>
      <c r="R12" s="154"/>
      <c r="S12" s="66"/>
      <c r="T12" s="154"/>
      <c r="U12" s="66"/>
      <c r="V12" s="154">
        <v>8</v>
      </c>
      <c r="W12" s="66">
        <v>4</v>
      </c>
      <c r="X12" s="154"/>
      <c r="Y12" s="66"/>
      <c r="Z12" s="160"/>
      <c r="AA12" s="161">
        <f>SUM(G12+I12+K12+M12+O12+Q12+S12+U12+W12+Y12)</f>
        <v>10</v>
      </c>
      <c r="AB12" s="149">
        <v>3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80"/>
      <c r="C13" s="177"/>
      <c r="D13" s="178"/>
      <c r="E13" s="179"/>
      <c r="F13" s="204"/>
      <c r="G13" s="75"/>
      <c r="H13" s="204"/>
      <c r="I13" s="75"/>
      <c r="J13" s="204"/>
      <c r="K13" s="75"/>
      <c r="L13" s="204"/>
      <c r="M13" s="75"/>
      <c r="N13" s="204"/>
      <c r="O13" s="75"/>
      <c r="P13" s="204"/>
      <c r="Q13" s="75"/>
      <c r="R13" s="204"/>
      <c r="S13" s="75"/>
      <c r="T13" s="204"/>
      <c r="U13" s="75"/>
      <c r="V13" s="204"/>
      <c r="W13" s="75"/>
      <c r="X13" s="204"/>
      <c r="Y13" s="75"/>
      <c r="Z13" s="206"/>
      <c r="AA13" s="203"/>
      <c r="AB13" s="152"/>
      <c r="AC13" s="29"/>
      <c r="AD13" s="29"/>
      <c r="AE13" s="29"/>
      <c r="AF13" s="29"/>
      <c r="AG13" s="29"/>
      <c r="AH13" s="29"/>
    </row>
    <row r="14" spans="1:34" ht="32.25" customHeight="1" thickBot="1">
      <c r="A14" s="17"/>
      <c r="B14" s="207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208"/>
      <c r="AC14" s="29"/>
      <c r="AD14" s="29"/>
      <c r="AE14" s="29"/>
      <c r="AF14" s="29"/>
      <c r="AG14" s="29"/>
      <c r="AH14" s="29"/>
    </row>
    <row r="15" spans="1:34" ht="12.75" customHeight="1">
      <c r="A15" s="17"/>
      <c r="B15" s="187">
        <v>5</v>
      </c>
      <c r="C15" s="188" t="str">
        <f>VLOOKUP(B15,'пр.взв'!B15:E38,2,FALSE)</f>
        <v>ДОНЦОВ Александр Александрович</v>
      </c>
      <c r="D15" s="190" t="str">
        <f>VLOOKUP(B15,'пр.взв'!B15:F94,3,FALSE)</f>
        <v>05.04.94 мс</v>
      </c>
      <c r="E15" s="190" t="str">
        <f>VLOOKUP(B15,'пр.взв'!B15:G94,4,FALSE)</f>
        <v>СФО Омская Омск МО</v>
      </c>
      <c r="F15" s="194">
        <v>6</v>
      </c>
      <c r="G15" s="74">
        <v>3</v>
      </c>
      <c r="H15" s="194">
        <v>7</v>
      </c>
      <c r="I15" s="74">
        <v>0</v>
      </c>
      <c r="J15" s="194">
        <v>8</v>
      </c>
      <c r="K15" s="74">
        <v>4</v>
      </c>
      <c r="L15" s="194" t="s">
        <v>127</v>
      </c>
      <c r="M15" s="74"/>
      <c r="N15" s="194" t="s">
        <v>127</v>
      </c>
      <c r="O15" s="74"/>
      <c r="P15" s="194" t="s">
        <v>127</v>
      </c>
      <c r="Q15" s="74"/>
      <c r="R15" s="194" t="s">
        <v>127</v>
      </c>
      <c r="S15" s="74"/>
      <c r="T15" s="194" t="s">
        <v>127</v>
      </c>
      <c r="U15" s="74"/>
      <c r="V15" s="194" t="s">
        <v>127</v>
      </c>
      <c r="W15" s="74"/>
      <c r="X15" s="194" t="s">
        <v>127</v>
      </c>
      <c r="Y15" s="74"/>
      <c r="Z15" s="160">
        <v>3</v>
      </c>
      <c r="AA15" s="161">
        <f>SUM(G15+I15+K15+M15+O15+Q15+S15+U15+W15+Y15)</f>
        <v>7</v>
      </c>
      <c r="AB15" s="145">
        <v>5</v>
      </c>
      <c r="AC15" s="29"/>
      <c r="AD15" s="29"/>
      <c r="AE15" s="29"/>
      <c r="AF15" s="29"/>
      <c r="AG15" s="29"/>
      <c r="AH15" s="29"/>
    </row>
    <row r="16" spans="1:34" ht="12.75" customHeight="1" thickBot="1">
      <c r="A16" s="17"/>
      <c r="B16" s="165"/>
      <c r="C16" s="170"/>
      <c r="D16" s="168"/>
      <c r="E16" s="168"/>
      <c r="F16" s="155"/>
      <c r="G16" s="67"/>
      <c r="H16" s="155"/>
      <c r="I16" s="67" t="s">
        <v>126</v>
      </c>
      <c r="J16" s="155"/>
      <c r="K16" s="67"/>
      <c r="L16" s="155"/>
      <c r="M16" s="67"/>
      <c r="N16" s="155"/>
      <c r="O16" s="67"/>
      <c r="P16" s="155"/>
      <c r="Q16" s="67"/>
      <c r="R16" s="155"/>
      <c r="S16" s="67"/>
      <c r="T16" s="155"/>
      <c r="U16" s="67"/>
      <c r="V16" s="155"/>
      <c r="W16" s="67"/>
      <c r="X16" s="155"/>
      <c r="Y16" s="67"/>
      <c r="Z16" s="158"/>
      <c r="AA16" s="162"/>
      <c r="AB16" s="146"/>
      <c r="AC16" s="29"/>
      <c r="AD16" s="29"/>
      <c r="AE16" s="29"/>
      <c r="AF16" s="29"/>
      <c r="AG16" s="29"/>
      <c r="AH16" s="29"/>
    </row>
    <row r="17" spans="1:34" ht="12.75" customHeight="1" thickTop="1">
      <c r="A17" s="17"/>
      <c r="B17" s="164">
        <v>6</v>
      </c>
      <c r="C17" s="169" t="str">
        <f>VLOOKUP(B17,'пр.взв'!B17:E40,2,FALSE)</f>
        <v>АСМАРЯН Тигран Спартакович</v>
      </c>
      <c r="D17" s="167" t="str">
        <f>VLOOKUP(B17,'пр.взв'!B17:F96,3,FALSE)</f>
        <v>15.02.95 мс</v>
      </c>
      <c r="E17" s="171" t="str">
        <f>VLOOKUP(B17,'пр.взв'!B17:G96,4,FALSE)</f>
        <v>С-Петербург МО</v>
      </c>
      <c r="F17" s="154">
        <v>5</v>
      </c>
      <c r="G17" s="66">
        <v>1</v>
      </c>
      <c r="H17" s="154">
        <v>8</v>
      </c>
      <c r="I17" s="66">
        <v>3</v>
      </c>
      <c r="J17" s="154" t="s">
        <v>128</v>
      </c>
      <c r="K17" s="66"/>
      <c r="L17" s="154"/>
      <c r="M17" s="66"/>
      <c r="N17" s="154"/>
      <c r="O17" s="66"/>
      <c r="P17" s="154" t="s">
        <v>131</v>
      </c>
      <c r="Q17" s="66"/>
      <c r="R17" s="154"/>
      <c r="S17" s="66"/>
      <c r="T17" s="154"/>
      <c r="U17" s="66"/>
      <c r="V17" s="154">
        <v>1</v>
      </c>
      <c r="W17" s="66">
        <v>3</v>
      </c>
      <c r="X17" s="154"/>
      <c r="Y17" s="66"/>
      <c r="Z17" s="160"/>
      <c r="AA17" s="161">
        <f>SUM(G17+I17+K17+M17+O17+Q17+S17+U17+W17+Y17)</f>
        <v>7</v>
      </c>
      <c r="AB17" s="149">
        <v>3</v>
      </c>
      <c r="AC17" s="29"/>
      <c r="AD17" s="29"/>
      <c r="AE17" s="29"/>
      <c r="AF17" s="29"/>
      <c r="AG17" s="29"/>
      <c r="AH17" s="29"/>
    </row>
    <row r="18" spans="1:34" ht="12.75" customHeight="1" thickBot="1">
      <c r="A18" s="17"/>
      <c r="B18" s="165"/>
      <c r="C18" s="170"/>
      <c r="D18" s="168"/>
      <c r="E18" s="172"/>
      <c r="F18" s="155"/>
      <c r="G18" s="64"/>
      <c r="H18" s="155"/>
      <c r="I18" s="64"/>
      <c r="J18" s="155"/>
      <c r="K18" s="64"/>
      <c r="L18" s="155"/>
      <c r="M18" s="64"/>
      <c r="N18" s="155"/>
      <c r="O18" s="64"/>
      <c r="P18" s="155"/>
      <c r="Q18" s="64"/>
      <c r="R18" s="155"/>
      <c r="S18" s="64"/>
      <c r="T18" s="155"/>
      <c r="U18" s="64"/>
      <c r="V18" s="155"/>
      <c r="W18" s="64"/>
      <c r="X18" s="155"/>
      <c r="Y18" s="64"/>
      <c r="Z18" s="158"/>
      <c r="AA18" s="162"/>
      <c r="AB18" s="150"/>
      <c r="AC18" s="29"/>
      <c r="AD18" s="29"/>
      <c r="AE18" s="29"/>
      <c r="AF18" s="29"/>
      <c r="AG18" s="29"/>
      <c r="AH18" s="29"/>
    </row>
    <row r="19" spans="1:34" ht="12.75" customHeight="1" thickTop="1">
      <c r="A19" s="17"/>
      <c r="B19" s="164">
        <v>7</v>
      </c>
      <c r="C19" s="169" t="str">
        <f>VLOOKUP(B19,'пр.взв'!B19:E42,2,FALSE)</f>
        <v>БАЙРАК Андрей Николаевич</v>
      </c>
      <c r="D19" s="167" t="str">
        <f>VLOOKUP(B19,'пр.взв'!B19:F98,3,FALSE)</f>
        <v>20.04.94 кмс</v>
      </c>
      <c r="E19" s="167" t="str">
        <f>VLOOKUP(B19,'пр.взв'!B19:G98,4,FALSE)</f>
        <v>Севастополь Д</v>
      </c>
      <c r="F19" s="154">
        <v>8</v>
      </c>
      <c r="G19" s="66">
        <v>4</v>
      </c>
      <c r="H19" s="154">
        <v>5</v>
      </c>
      <c r="I19" s="66">
        <v>4</v>
      </c>
      <c r="J19" s="154" t="s">
        <v>127</v>
      </c>
      <c r="K19" s="66"/>
      <c r="L19" s="154" t="s">
        <v>127</v>
      </c>
      <c r="M19" s="66"/>
      <c r="N19" s="154" t="s">
        <v>127</v>
      </c>
      <c r="O19" s="66"/>
      <c r="P19" s="154" t="s">
        <v>127</v>
      </c>
      <c r="Q19" s="66"/>
      <c r="R19" s="154" t="s">
        <v>127</v>
      </c>
      <c r="S19" s="66"/>
      <c r="T19" s="154" t="s">
        <v>127</v>
      </c>
      <c r="U19" s="66"/>
      <c r="V19" s="154" t="s">
        <v>127</v>
      </c>
      <c r="W19" s="66"/>
      <c r="X19" s="154" t="s">
        <v>127</v>
      </c>
      <c r="Y19" s="66"/>
      <c r="Z19" s="160">
        <v>2</v>
      </c>
      <c r="AA19" s="161">
        <f>SUM(G19+I19+K19+M19+O19+Q19+S19+U19+W19+Y19)</f>
        <v>8</v>
      </c>
      <c r="AB19" s="145">
        <v>8</v>
      </c>
      <c r="AC19" s="29"/>
      <c r="AD19" s="29"/>
      <c r="AE19" s="29"/>
      <c r="AF19" s="29"/>
      <c r="AG19" s="29"/>
      <c r="AH19" s="29"/>
    </row>
    <row r="20" spans="1:34" ht="12.75" customHeight="1" thickBot="1">
      <c r="A20" s="17"/>
      <c r="B20" s="165"/>
      <c r="C20" s="170"/>
      <c r="D20" s="168"/>
      <c r="E20" s="168"/>
      <c r="F20" s="155"/>
      <c r="G20" s="64"/>
      <c r="H20" s="155"/>
      <c r="I20" s="64"/>
      <c r="J20" s="155"/>
      <c r="K20" s="64"/>
      <c r="L20" s="155"/>
      <c r="M20" s="64"/>
      <c r="N20" s="155"/>
      <c r="O20" s="64"/>
      <c r="P20" s="155"/>
      <c r="Q20" s="64"/>
      <c r="R20" s="155"/>
      <c r="S20" s="64"/>
      <c r="T20" s="155"/>
      <c r="U20" s="64"/>
      <c r="V20" s="155"/>
      <c r="W20" s="64"/>
      <c r="X20" s="155"/>
      <c r="Y20" s="64"/>
      <c r="Z20" s="158"/>
      <c r="AA20" s="162"/>
      <c r="AB20" s="146"/>
      <c r="AC20" s="29"/>
      <c r="AD20" s="29"/>
      <c r="AE20" s="29"/>
      <c r="AF20" s="29"/>
      <c r="AG20" s="29"/>
      <c r="AH20" s="29"/>
    </row>
    <row r="21" spans="1:34" ht="12.75" customHeight="1" thickTop="1">
      <c r="A21" s="17"/>
      <c r="B21" s="164">
        <v>8</v>
      </c>
      <c r="C21" s="169" t="str">
        <f>VLOOKUP(B21,'пр.взв'!B21:E44,2,FALSE)</f>
        <v>МАГДИЧ Евгений Александрович</v>
      </c>
      <c r="D21" s="167" t="str">
        <f>VLOOKUP(B21,'пр.взв'!B21:F100,3,FALSE)</f>
        <v>12.08.93 мс</v>
      </c>
      <c r="E21" s="171" t="str">
        <f>VLOOKUP(B21,'пр.взв'!B21:G100,4,FALSE)</f>
        <v>Москва Москомспорт</v>
      </c>
      <c r="F21" s="154">
        <v>7</v>
      </c>
      <c r="G21" s="66">
        <v>0</v>
      </c>
      <c r="H21" s="154">
        <v>6</v>
      </c>
      <c r="I21" s="66">
        <v>1</v>
      </c>
      <c r="J21" s="154">
        <v>5</v>
      </c>
      <c r="K21" s="66"/>
      <c r="L21" s="154"/>
      <c r="M21" s="66"/>
      <c r="N21" s="154"/>
      <c r="O21" s="66"/>
      <c r="P21" s="154" t="s">
        <v>132</v>
      </c>
      <c r="Q21" s="66"/>
      <c r="R21" s="154"/>
      <c r="S21" s="66"/>
      <c r="T21" s="154"/>
      <c r="U21" s="66"/>
      <c r="V21" s="154">
        <v>4</v>
      </c>
      <c r="W21" s="66">
        <v>0</v>
      </c>
      <c r="X21" s="154">
        <v>1</v>
      </c>
      <c r="Y21" s="66">
        <v>3</v>
      </c>
      <c r="Z21" s="160"/>
      <c r="AA21" s="161">
        <f>SUM(G21+I21+K21+M21+O21+Q21+S21+U21+W21+Y21)</f>
        <v>4</v>
      </c>
      <c r="AB21" s="149">
        <v>2</v>
      </c>
      <c r="AC21" s="29"/>
      <c r="AD21" s="29"/>
      <c r="AE21" s="29"/>
      <c r="AF21" s="29"/>
      <c r="AG21" s="29"/>
      <c r="AH21" s="29"/>
    </row>
    <row r="22" spans="1:34" ht="12.75" customHeight="1" thickBot="1">
      <c r="A22" s="17"/>
      <c r="B22" s="180"/>
      <c r="C22" s="177"/>
      <c r="D22" s="178"/>
      <c r="E22" s="179"/>
      <c r="F22" s="204"/>
      <c r="G22" s="75" t="s">
        <v>123</v>
      </c>
      <c r="H22" s="204"/>
      <c r="I22" s="75"/>
      <c r="J22" s="204"/>
      <c r="K22" s="75"/>
      <c r="L22" s="204"/>
      <c r="M22" s="75"/>
      <c r="N22" s="204"/>
      <c r="O22" s="75"/>
      <c r="P22" s="204"/>
      <c r="Q22" s="75"/>
      <c r="R22" s="204"/>
      <c r="S22" s="75"/>
      <c r="T22" s="204"/>
      <c r="U22" s="75"/>
      <c r="V22" s="204"/>
      <c r="W22" s="75" t="s">
        <v>133</v>
      </c>
      <c r="X22" s="204"/>
      <c r="Y22" s="75"/>
      <c r="Z22" s="206"/>
      <c r="AA22" s="203"/>
      <c r="AB22" s="152"/>
      <c r="AC22" s="29"/>
      <c r="AD22" s="29"/>
      <c r="AE22" s="29"/>
      <c r="AF22" s="29"/>
      <c r="AG22" s="29"/>
      <c r="AH22" s="29"/>
    </row>
    <row r="23" spans="1:34" ht="12.75" customHeight="1" hidden="1" thickTop="1">
      <c r="A23" s="17"/>
      <c r="B23" s="174">
        <v>9</v>
      </c>
      <c r="C23" s="175" t="e">
        <f>VLOOKUP(B23,'пр.взв'!B23:E46,2,FALSE)</f>
        <v>#N/A</v>
      </c>
      <c r="D23" s="176" t="e">
        <f>VLOOKUP(B23,'пр.взв'!B23:F102,3,FALSE)</f>
        <v>#N/A</v>
      </c>
      <c r="E23" s="176" t="e">
        <f>VLOOKUP(B23,'пр.взв'!B23:G102,4,FALSE)</f>
        <v>#N/A</v>
      </c>
      <c r="F23" s="173"/>
      <c r="G23" s="65"/>
      <c r="H23" s="173"/>
      <c r="I23" s="65"/>
      <c r="J23" s="173"/>
      <c r="K23" s="65"/>
      <c r="L23" s="173"/>
      <c r="M23" s="65"/>
      <c r="N23" s="173"/>
      <c r="O23" s="65"/>
      <c r="P23" s="173"/>
      <c r="Q23" s="65"/>
      <c r="R23" s="173"/>
      <c r="S23" s="65"/>
      <c r="T23" s="173"/>
      <c r="U23" s="65"/>
      <c r="V23" s="173"/>
      <c r="W23" s="76"/>
      <c r="X23" s="173"/>
      <c r="Y23" s="65"/>
      <c r="Z23" s="217"/>
      <c r="AA23" s="205">
        <f>SUM(G23+I23+K23+M23+O23+Q23+S23+U23+W23+Y23)</f>
        <v>0</v>
      </c>
      <c r="AB23" s="153"/>
      <c r="AC23" s="29"/>
      <c r="AD23" s="29"/>
      <c r="AE23" s="29"/>
      <c r="AF23" s="29"/>
      <c r="AG23" s="29"/>
      <c r="AH23" s="29"/>
    </row>
    <row r="24" spans="1:34" ht="12.75" customHeight="1" hidden="1" thickBot="1">
      <c r="A24" s="17"/>
      <c r="B24" s="165"/>
      <c r="C24" s="170"/>
      <c r="D24" s="168"/>
      <c r="E24" s="168"/>
      <c r="F24" s="155"/>
      <c r="G24" s="64"/>
      <c r="H24" s="155"/>
      <c r="I24" s="64"/>
      <c r="J24" s="155"/>
      <c r="K24" s="64"/>
      <c r="L24" s="155"/>
      <c r="M24" s="64"/>
      <c r="N24" s="155"/>
      <c r="O24" s="64"/>
      <c r="P24" s="155"/>
      <c r="Q24" s="64"/>
      <c r="R24" s="155"/>
      <c r="S24" s="64"/>
      <c r="T24" s="155"/>
      <c r="U24" s="64"/>
      <c r="V24" s="155"/>
      <c r="W24" s="64"/>
      <c r="X24" s="155"/>
      <c r="Y24" s="64"/>
      <c r="Z24" s="158"/>
      <c r="AA24" s="162"/>
      <c r="AB24" s="150"/>
      <c r="AC24" s="29"/>
      <c r="AD24" s="29"/>
      <c r="AE24" s="29"/>
      <c r="AF24" s="29"/>
      <c r="AG24" s="29"/>
      <c r="AH24" s="29"/>
    </row>
    <row r="25" spans="1:34" ht="12.75" customHeight="1" hidden="1" thickTop="1">
      <c r="A25" s="17"/>
      <c r="B25" s="164">
        <v>10</v>
      </c>
      <c r="C25" s="169" t="e">
        <f>VLOOKUP(B25,'пр.взв'!B25:E48,2,FALSE)</f>
        <v>#N/A</v>
      </c>
      <c r="D25" s="167" t="e">
        <f>VLOOKUP(B25,'пр.взв'!B25:F104,3,FALSE)</f>
        <v>#N/A</v>
      </c>
      <c r="E25" s="171" t="e">
        <f>VLOOKUP(B25,'пр.взв'!B25:G104,4,FALSE)</f>
        <v>#N/A</v>
      </c>
      <c r="F25" s="154"/>
      <c r="G25" s="66"/>
      <c r="H25" s="154"/>
      <c r="I25" s="66"/>
      <c r="J25" s="154"/>
      <c r="K25" s="66"/>
      <c r="L25" s="154"/>
      <c r="M25" s="68"/>
      <c r="N25" s="154"/>
      <c r="O25" s="66"/>
      <c r="P25" s="154"/>
      <c r="Q25" s="66"/>
      <c r="R25" s="154"/>
      <c r="S25" s="66"/>
      <c r="T25" s="154"/>
      <c r="U25" s="66"/>
      <c r="V25" s="154"/>
      <c r="W25" s="66"/>
      <c r="X25" s="154"/>
      <c r="Y25" s="66"/>
      <c r="Z25" s="160"/>
      <c r="AA25" s="161">
        <f>SUM(G25+I25+K25+M25+O25+Q25+S25+U25+W25+Y25)</f>
        <v>0</v>
      </c>
      <c r="AB25" s="149"/>
      <c r="AC25" s="29"/>
      <c r="AD25" s="29"/>
      <c r="AE25" s="29"/>
      <c r="AF25" s="29"/>
      <c r="AG25" s="29"/>
      <c r="AH25" s="29"/>
    </row>
    <row r="26" spans="1:34" ht="12.75" customHeight="1" hidden="1" thickBot="1">
      <c r="A26" s="17"/>
      <c r="B26" s="165"/>
      <c r="C26" s="170"/>
      <c r="D26" s="168"/>
      <c r="E26" s="172"/>
      <c r="F26" s="155"/>
      <c r="G26" s="64"/>
      <c r="H26" s="155"/>
      <c r="I26" s="64"/>
      <c r="J26" s="155"/>
      <c r="K26" s="64"/>
      <c r="L26" s="155"/>
      <c r="M26" s="64"/>
      <c r="N26" s="155"/>
      <c r="O26" s="64"/>
      <c r="P26" s="155"/>
      <c r="Q26" s="64"/>
      <c r="R26" s="155"/>
      <c r="S26" s="64"/>
      <c r="T26" s="155"/>
      <c r="U26" s="64"/>
      <c r="V26" s="155"/>
      <c r="W26" s="64"/>
      <c r="X26" s="155"/>
      <c r="Y26" s="64"/>
      <c r="Z26" s="158"/>
      <c r="AA26" s="162"/>
      <c r="AB26" s="150"/>
      <c r="AC26" s="29"/>
      <c r="AD26" s="29"/>
      <c r="AE26" s="29"/>
      <c r="AF26" s="29"/>
      <c r="AG26" s="29"/>
      <c r="AH26" s="29"/>
    </row>
    <row r="27" spans="1:34" ht="12.75" customHeight="1" hidden="1" thickTop="1">
      <c r="A27" s="17"/>
      <c r="B27" s="164">
        <v>11</v>
      </c>
      <c r="C27" s="169" t="e">
        <f>VLOOKUP(B27,'пр.взв'!B27:E50,2,FALSE)</f>
        <v>#N/A</v>
      </c>
      <c r="D27" s="167" t="e">
        <f>VLOOKUP(B27,'пр.взв'!B27:F106,3,FALSE)</f>
        <v>#N/A</v>
      </c>
      <c r="E27" s="167" t="e">
        <f>VLOOKUP(B27,'пр.взв'!B27:G106,4,FALSE)</f>
        <v>#N/A</v>
      </c>
      <c r="F27" s="154"/>
      <c r="G27" s="66"/>
      <c r="H27" s="154"/>
      <c r="I27" s="66"/>
      <c r="J27" s="154"/>
      <c r="K27" s="66"/>
      <c r="L27" s="154"/>
      <c r="M27" s="66"/>
      <c r="N27" s="154"/>
      <c r="O27" s="66"/>
      <c r="P27" s="154"/>
      <c r="Q27" s="66"/>
      <c r="R27" s="154"/>
      <c r="S27" s="66"/>
      <c r="T27" s="154"/>
      <c r="U27" s="66"/>
      <c r="V27" s="154"/>
      <c r="W27" s="66"/>
      <c r="X27" s="154"/>
      <c r="Y27" s="66"/>
      <c r="Z27" s="160"/>
      <c r="AA27" s="161">
        <f>SUM(G27+I27+K27+M27+O27+Q27+S27+U27+W27+Y27)</f>
        <v>0</v>
      </c>
      <c r="AB27" s="145"/>
      <c r="AC27" s="29"/>
      <c r="AD27" s="29"/>
      <c r="AE27" s="29"/>
      <c r="AF27" s="29"/>
      <c r="AG27" s="29"/>
      <c r="AH27" s="29"/>
    </row>
    <row r="28" spans="1:34" ht="12.75" customHeight="1" hidden="1" thickBot="1">
      <c r="A28" s="17"/>
      <c r="B28" s="165"/>
      <c r="C28" s="170"/>
      <c r="D28" s="168"/>
      <c r="E28" s="168"/>
      <c r="F28" s="155"/>
      <c r="G28" s="64"/>
      <c r="H28" s="155"/>
      <c r="I28" s="64"/>
      <c r="J28" s="155"/>
      <c r="K28" s="64"/>
      <c r="L28" s="155"/>
      <c r="M28" s="64"/>
      <c r="N28" s="155"/>
      <c r="O28" s="64"/>
      <c r="P28" s="155"/>
      <c r="Q28" s="64"/>
      <c r="R28" s="155"/>
      <c r="S28" s="64"/>
      <c r="T28" s="155"/>
      <c r="U28" s="64"/>
      <c r="V28" s="155"/>
      <c r="W28" s="64"/>
      <c r="X28" s="155"/>
      <c r="Y28" s="64"/>
      <c r="Z28" s="158"/>
      <c r="AA28" s="162"/>
      <c r="AB28" s="146"/>
      <c r="AC28" s="29"/>
      <c r="AD28" s="29"/>
      <c r="AE28" s="29"/>
      <c r="AF28" s="29"/>
      <c r="AG28" s="29"/>
      <c r="AH28" s="29"/>
    </row>
    <row r="29" spans="1:34" ht="12.75" customHeight="1" hidden="1" thickTop="1">
      <c r="A29" s="17"/>
      <c r="B29" s="164">
        <v>12</v>
      </c>
      <c r="C29" s="169" t="e">
        <f>VLOOKUP(B29,'пр.взв'!B29:E52,2,FALSE)</f>
        <v>#N/A</v>
      </c>
      <c r="D29" s="167" t="e">
        <f>VLOOKUP(B29,'пр.взв'!B29:F108,3,FALSE)</f>
        <v>#N/A</v>
      </c>
      <c r="E29" s="171" t="e">
        <f>VLOOKUP(B29,'пр.взв'!B29:G108,4,FALSE)</f>
        <v>#N/A</v>
      </c>
      <c r="F29" s="154"/>
      <c r="G29" s="66"/>
      <c r="H29" s="154"/>
      <c r="I29" s="66"/>
      <c r="J29" s="154"/>
      <c r="K29" s="66"/>
      <c r="L29" s="154"/>
      <c r="M29" s="66"/>
      <c r="N29" s="154"/>
      <c r="O29" s="66"/>
      <c r="P29" s="154"/>
      <c r="Q29" s="66"/>
      <c r="R29" s="154"/>
      <c r="S29" s="66"/>
      <c r="T29" s="154"/>
      <c r="U29" s="66"/>
      <c r="V29" s="154"/>
      <c r="W29" s="66"/>
      <c r="X29" s="154"/>
      <c r="Y29" s="66"/>
      <c r="Z29" s="160"/>
      <c r="AA29" s="161">
        <f>SUM(G29+I29+K29+M29+O29+Q29+S29+U29+W29+Y29)</f>
        <v>0</v>
      </c>
      <c r="AB29" s="145"/>
      <c r="AC29" s="29"/>
      <c r="AD29" s="29"/>
      <c r="AE29" s="29"/>
      <c r="AF29" s="29"/>
      <c r="AG29" s="29"/>
      <c r="AH29" s="29"/>
    </row>
    <row r="30" spans="1:34" ht="12.75" customHeight="1" hidden="1" thickBot="1">
      <c r="A30" s="17"/>
      <c r="B30" s="165"/>
      <c r="C30" s="170"/>
      <c r="D30" s="168"/>
      <c r="E30" s="172"/>
      <c r="F30" s="155"/>
      <c r="G30" s="64"/>
      <c r="H30" s="155"/>
      <c r="I30" s="64"/>
      <c r="J30" s="155"/>
      <c r="K30" s="64"/>
      <c r="L30" s="155"/>
      <c r="M30" s="64"/>
      <c r="N30" s="155"/>
      <c r="O30" s="64"/>
      <c r="P30" s="155"/>
      <c r="Q30" s="64"/>
      <c r="R30" s="155"/>
      <c r="S30" s="64"/>
      <c r="T30" s="155"/>
      <c r="U30" s="64"/>
      <c r="V30" s="155"/>
      <c r="W30" s="64"/>
      <c r="X30" s="155"/>
      <c r="Y30" s="64"/>
      <c r="Z30" s="158"/>
      <c r="AA30" s="162"/>
      <c r="AB30" s="146"/>
      <c r="AC30" s="29"/>
      <c r="AD30" s="29"/>
      <c r="AE30" s="29"/>
      <c r="AF30" s="29"/>
      <c r="AG30" s="29"/>
      <c r="AH30" s="29"/>
    </row>
    <row r="31" spans="1:34" ht="12.75" customHeight="1" hidden="1" thickTop="1">
      <c r="A31" s="1"/>
      <c r="B31" s="164">
        <v>13</v>
      </c>
      <c r="C31" s="169" t="e">
        <f>VLOOKUP(B31,'пр.взв'!B31:E54,2,FALSE)</f>
        <v>#N/A</v>
      </c>
      <c r="D31" s="167" t="e">
        <f>VLOOKUP(B31,'пр.взв'!B31:F110,3,FALSE)</f>
        <v>#N/A</v>
      </c>
      <c r="E31" s="167" t="e">
        <f>VLOOKUP(B31,'пр.взв'!B31:G110,4,FALSE)</f>
        <v>#N/A</v>
      </c>
      <c r="F31" s="154"/>
      <c r="G31" s="66"/>
      <c r="H31" s="154"/>
      <c r="I31" s="66"/>
      <c r="J31" s="154"/>
      <c r="K31" s="66"/>
      <c r="L31" s="154"/>
      <c r="M31" s="66"/>
      <c r="N31" s="154"/>
      <c r="O31" s="66"/>
      <c r="P31" s="154"/>
      <c r="Q31" s="66"/>
      <c r="R31" s="154"/>
      <c r="S31" s="66"/>
      <c r="T31" s="154"/>
      <c r="U31" s="66"/>
      <c r="V31" s="154"/>
      <c r="W31" s="66"/>
      <c r="X31" s="154"/>
      <c r="Y31" s="66"/>
      <c r="Z31" s="157"/>
      <c r="AA31" s="163">
        <f>SUM(G31+I31+K31+M31+O31+Q31+S31+U31+W31+Y31)</f>
        <v>0</v>
      </c>
      <c r="AB31" s="151"/>
      <c r="AC31" s="29"/>
      <c r="AD31" s="29"/>
      <c r="AE31" s="29"/>
      <c r="AF31" s="29"/>
      <c r="AG31" s="29"/>
      <c r="AH31" s="29"/>
    </row>
    <row r="32" spans="1:34" ht="12.75" customHeight="1" hidden="1" thickBot="1">
      <c r="A32" s="1"/>
      <c r="B32" s="165"/>
      <c r="C32" s="170"/>
      <c r="D32" s="168"/>
      <c r="E32" s="168"/>
      <c r="F32" s="155"/>
      <c r="G32" s="67"/>
      <c r="H32" s="155"/>
      <c r="I32" s="67"/>
      <c r="J32" s="155"/>
      <c r="K32" s="67"/>
      <c r="L32" s="155"/>
      <c r="M32" s="67"/>
      <c r="N32" s="155"/>
      <c r="O32" s="67"/>
      <c r="P32" s="155"/>
      <c r="Q32" s="67"/>
      <c r="R32" s="155"/>
      <c r="S32" s="67"/>
      <c r="T32" s="155"/>
      <c r="U32" s="67"/>
      <c r="V32" s="155"/>
      <c r="W32" s="67"/>
      <c r="X32" s="155"/>
      <c r="Y32" s="67"/>
      <c r="Z32" s="158"/>
      <c r="AA32" s="162"/>
      <c r="AB32" s="146"/>
      <c r="AC32" s="29"/>
      <c r="AD32" s="29"/>
      <c r="AE32" s="29"/>
      <c r="AF32" s="29"/>
      <c r="AG32" s="29"/>
      <c r="AH32" s="29"/>
    </row>
    <row r="33" spans="2:34" ht="12.75" customHeight="1" hidden="1" thickTop="1">
      <c r="B33" s="164">
        <v>14</v>
      </c>
      <c r="C33" s="169" t="e">
        <f>VLOOKUP(B33,'пр.взв'!B33:E56,2,FALSE)</f>
        <v>#N/A</v>
      </c>
      <c r="D33" s="167" t="e">
        <f>VLOOKUP(B33,'пр.взв'!B33:F112,3,FALSE)</f>
        <v>#N/A</v>
      </c>
      <c r="E33" s="171" t="e">
        <f>VLOOKUP(B33,'пр.взв'!B33:G112,4,FALSE)</f>
        <v>#N/A</v>
      </c>
      <c r="F33" s="154"/>
      <c r="G33" s="66"/>
      <c r="H33" s="154"/>
      <c r="I33" s="66"/>
      <c r="J33" s="154"/>
      <c r="K33" s="66"/>
      <c r="L33" s="154"/>
      <c r="M33" s="66"/>
      <c r="N33" s="154"/>
      <c r="O33" s="66"/>
      <c r="P33" s="154"/>
      <c r="Q33" s="66"/>
      <c r="R33" s="154"/>
      <c r="S33" s="66"/>
      <c r="T33" s="154"/>
      <c r="U33" s="66"/>
      <c r="V33" s="154"/>
      <c r="W33" s="66"/>
      <c r="X33" s="154"/>
      <c r="Y33" s="66"/>
      <c r="Z33" s="160"/>
      <c r="AA33" s="161">
        <f>SUM(G33+I33+K33+M33+O33+Q33+S33+U33+W33+Y33)</f>
        <v>0</v>
      </c>
      <c r="AB33" s="145"/>
      <c r="AC33" s="29"/>
      <c r="AD33" s="29"/>
      <c r="AE33" s="29"/>
      <c r="AF33" s="29"/>
      <c r="AG33" s="29"/>
      <c r="AH33" s="29"/>
    </row>
    <row r="34" spans="2:34" ht="12.75" customHeight="1" hidden="1" thickBot="1">
      <c r="B34" s="165"/>
      <c r="C34" s="170"/>
      <c r="D34" s="168"/>
      <c r="E34" s="172"/>
      <c r="F34" s="155"/>
      <c r="G34" s="64"/>
      <c r="H34" s="155"/>
      <c r="I34" s="64"/>
      <c r="J34" s="155"/>
      <c r="K34" s="64"/>
      <c r="L34" s="155"/>
      <c r="M34" s="64"/>
      <c r="N34" s="155"/>
      <c r="O34" s="64"/>
      <c r="P34" s="155"/>
      <c r="Q34" s="64"/>
      <c r="R34" s="155"/>
      <c r="S34" s="64"/>
      <c r="T34" s="155"/>
      <c r="U34" s="64"/>
      <c r="V34" s="155"/>
      <c r="W34" s="64"/>
      <c r="X34" s="155"/>
      <c r="Y34" s="64"/>
      <c r="Z34" s="158"/>
      <c r="AA34" s="162"/>
      <c r="AB34" s="146"/>
      <c r="AC34" s="29"/>
      <c r="AD34" s="29"/>
      <c r="AE34" s="29"/>
      <c r="AF34" s="29"/>
      <c r="AG34" s="29"/>
      <c r="AH34" s="29"/>
    </row>
    <row r="35" spans="2:34" ht="12.75" customHeight="1" hidden="1" thickTop="1">
      <c r="B35" s="164">
        <v>15</v>
      </c>
      <c r="C35" s="169" t="e">
        <f>VLOOKUP(B35,'пр.взв'!B35:E58,2,FALSE)</f>
        <v>#N/A</v>
      </c>
      <c r="D35" s="167" t="e">
        <f>VLOOKUP(B35,'пр.взв'!B35:F114,3,FALSE)</f>
        <v>#N/A</v>
      </c>
      <c r="E35" s="167" t="e">
        <f>VLOOKUP(B35,'пр.взв'!B35:G114,4,FALSE)</f>
        <v>#N/A</v>
      </c>
      <c r="F35" s="154"/>
      <c r="G35" s="66"/>
      <c r="H35" s="154"/>
      <c r="I35" s="66"/>
      <c r="J35" s="154"/>
      <c r="K35" s="66"/>
      <c r="L35" s="154"/>
      <c r="M35" s="66"/>
      <c r="N35" s="154"/>
      <c r="O35" s="66"/>
      <c r="P35" s="154"/>
      <c r="Q35" s="66"/>
      <c r="R35" s="154"/>
      <c r="S35" s="66"/>
      <c r="T35" s="154"/>
      <c r="U35" s="66"/>
      <c r="V35" s="154"/>
      <c r="W35" s="66"/>
      <c r="X35" s="154"/>
      <c r="Y35" s="66"/>
      <c r="Z35" s="160"/>
      <c r="AA35" s="161">
        <f>SUM(G35+I35+K35+M35+O35+Q35+S35+U35+W35+Y35)</f>
        <v>0</v>
      </c>
      <c r="AB35" s="145"/>
      <c r="AC35" s="29"/>
      <c r="AD35" s="29"/>
      <c r="AE35" s="29"/>
      <c r="AF35" s="29"/>
      <c r="AG35" s="29"/>
      <c r="AH35" s="29"/>
    </row>
    <row r="36" spans="2:34" ht="12.75" customHeight="1" hidden="1" thickBot="1">
      <c r="B36" s="165"/>
      <c r="C36" s="170"/>
      <c r="D36" s="168"/>
      <c r="E36" s="168"/>
      <c r="F36" s="155"/>
      <c r="G36" s="64"/>
      <c r="H36" s="155"/>
      <c r="I36" s="64"/>
      <c r="J36" s="155"/>
      <c r="K36" s="64"/>
      <c r="L36" s="155"/>
      <c r="M36" s="64"/>
      <c r="N36" s="155"/>
      <c r="O36" s="64"/>
      <c r="P36" s="155"/>
      <c r="Q36" s="64"/>
      <c r="R36" s="155"/>
      <c r="S36" s="64"/>
      <c r="T36" s="155"/>
      <c r="U36" s="64"/>
      <c r="V36" s="155"/>
      <c r="W36" s="64"/>
      <c r="X36" s="155"/>
      <c r="Y36" s="64"/>
      <c r="Z36" s="158"/>
      <c r="AA36" s="162"/>
      <c r="AB36" s="146"/>
      <c r="AC36" s="29"/>
      <c r="AD36" s="29"/>
      <c r="AE36" s="29"/>
      <c r="AF36" s="29"/>
      <c r="AG36" s="29"/>
      <c r="AH36" s="29"/>
    </row>
    <row r="37" spans="2:34" ht="12.75" customHeight="1" hidden="1" thickTop="1">
      <c r="B37" s="164">
        <v>16</v>
      </c>
      <c r="C37" s="169" t="e">
        <f>VLOOKUP(B37,'пр.взв'!B37:E60,2,FALSE)</f>
        <v>#N/A</v>
      </c>
      <c r="D37" s="167" t="e">
        <f>VLOOKUP(B37,'пр.взв'!B37:F116,3,FALSE)</f>
        <v>#N/A</v>
      </c>
      <c r="E37" s="171" t="e">
        <f>VLOOKUP(B37,'пр.взв'!B37:G116,4,FALSE)</f>
        <v>#N/A</v>
      </c>
      <c r="F37" s="154"/>
      <c r="G37" s="66"/>
      <c r="H37" s="154"/>
      <c r="I37" s="66"/>
      <c r="J37" s="154"/>
      <c r="K37" s="66"/>
      <c r="L37" s="154"/>
      <c r="M37" s="66"/>
      <c r="N37" s="154"/>
      <c r="O37" s="66"/>
      <c r="P37" s="154"/>
      <c r="Q37" s="66"/>
      <c r="R37" s="154"/>
      <c r="S37" s="66"/>
      <c r="T37" s="154"/>
      <c r="U37" s="66"/>
      <c r="V37" s="154"/>
      <c r="W37" s="66"/>
      <c r="X37" s="154"/>
      <c r="Y37" s="66"/>
      <c r="Z37" s="160"/>
      <c r="AA37" s="161">
        <f>SUM(G37+I37+K37+M37+O37+Q37+S37+U37+W37+Y37)</f>
        <v>0</v>
      </c>
      <c r="AB37" s="149"/>
      <c r="AC37" s="29"/>
      <c r="AD37" s="29"/>
      <c r="AE37" s="29"/>
      <c r="AF37" s="29"/>
      <c r="AG37" s="29"/>
      <c r="AH37" s="29"/>
    </row>
    <row r="38" spans="2:34" ht="12.75" customHeight="1" hidden="1" thickBot="1">
      <c r="B38" s="165"/>
      <c r="C38" s="170"/>
      <c r="D38" s="168"/>
      <c r="E38" s="172"/>
      <c r="F38" s="155"/>
      <c r="G38" s="69"/>
      <c r="H38" s="155"/>
      <c r="I38" s="64"/>
      <c r="J38" s="155"/>
      <c r="K38" s="64"/>
      <c r="L38" s="155"/>
      <c r="M38" s="64"/>
      <c r="N38" s="155"/>
      <c r="O38" s="64"/>
      <c r="P38" s="155"/>
      <c r="Q38" s="64"/>
      <c r="R38" s="155"/>
      <c r="S38" s="64"/>
      <c r="T38" s="155"/>
      <c r="U38" s="64"/>
      <c r="V38" s="155"/>
      <c r="W38" s="64"/>
      <c r="X38" s="155"/>
      <c r="Y38" s="64"/>
      <c r="Z38" s="158"/>
      <c r="AA38" s="162"/>
      <c r="AB38" s="150"/>
      <c r="AC38" s="29"/>
      <c r="AD38" s="29"/>
      <c r="AE38" s="29"/>
      <c r="AF38" s="29"/>
      <c r="AG38" s="29"/>
      <c r="AH38" s="29"/>
    </row>
    <row r="39" spans="2:34" ht="12.75" customHeight="1" hidden="1" thickTop="1">
      <c r="B39" s="164">
        <v>17</v>
      </c>
      <c r="C39" s="169" t="e">
        <f>VLOOKUP(B39,'пр.взв'!B39:E62,2,FALSE)</f>
        <v>#N/A</v>
      </c>
      <c r="D39" s="167" t="e">
        <f>VLOOKUP(B39,'пр.взв'!B39:F118,3,FALSE)</f>
        <v>#N/A</v>
      </c>
      <c r="E39" s="167" t="e">
        <f>VLOOKUP(B39,'пр.взв'!B39:G118,4,FALSE)</f>
        <v>#N/A</v>
      </c>
      <c r="F39" s="154"/>
      <c r="G39" s="66"/>
      <c r="H39" s="154"/>
      <c r="I39" s="66"/>
      <c r="J39" s="154"/>
      <c r="K39" s="66"/>
      <c r="L39" s="154"/>
      <c r="M39" s="66"/>
      <c r="N39" s="154"/>
      <c r="O39" s="66"/>
      <c r="P39" s="154"/>
      <c r="Q39" s="66"/>
      <c r="R39" s="154"/>
      <c r="S39" s="66"/>
      <c r="T39" s="154"/>
      <c r="U39" s="66"/>
      <c r="V39" s="154"/>
      <c r="W39" s="66"/>
      <c r="X39" s="154"/>
      <c r="Y39" s="66"/>
      <c r="Z39" s="160"/>
      <c r="AA39" s="161">
        <v>0</v>
      </c>
      <c r="AB39" s="145"/>
      <c r="AC39" s="29"/>
      <c r="AD39" s="29"/>
      <c r="AE39" s="29"/>
      <c r="AF39" s="29"/>
      <c r="AG39" s="29"/>
      <c r="AH39" s="29"/>
    </row>
    <row r="40" spans="2:34" ht="12.75" customHeight="1" hidden="1" thickBot="1">
      <c r="B40" s="165"/>
      <c r="C40" s="170"/>
      <c r="D40" s="168"/>
      <c r="E40" s="168"/>
      <c r="F40" s="155"/>
      <c r="G40" s="64"/>
      <c r="H40" s="155"/>
      <c r="I40" s="64"/>
      <c r="J40" s="155"/>
      <c r="K40" s="64"/>
      <c r="L40" s="155"/>
      <c r="M40" s="64"/>
      <c r="N40" s="155"/>
      <c r="O40" s="64"/>
      <c r="P40" s="155"/>
      <c r="Q40" s="64"/>
      <c r="R40" s="155"/>
      <c r="S40" s="64"/>
      <c r="T40" s="155"/>
      <c r="U40" s="64"/>
      <c r="V40" s="155"/>
      <c r="W40" s="64"/>
      <c r="X40" s="155"/>
      <c r="Y40" s="64"/>
      <c r="Z40" s="158"/>
      <c r="AA40" s="162"/>
      <c r="AB40" s="146"/>
      <c r="AC40" s="29"/>
      <c r="AD40" s="29"/>
      <c r="AE40" s="29"/>
      <c r="AF40" s="29"/>
      <c r="AG40" s="29"/>
      <c r="AH40" s="29"/>
    </row>
    <row r="41" spans="2:34" ht="12.75" customHeight="1" hidden="1" thickTop="1">
      <c r="B41" s="164">
        <v>18</v>
      </c>
      <c r="C41" s="169" t="e">
        <f>VLOOKUP(B41,'пр.взв'!B41:E64,2,FALSE)</f>
        <v>#N/A</v>
      </c>
      <c r="D41" s="167" t="e">
        <f>VLOOKUP(B41,'пр.взв'!B41:F120,3,FALSE)</f>
        <v>#N/A</v>
      </c>
      <c r="E41" s="171" t="e">
        <f>VLOOKUP(B41,'пр.взв'!B41:G120,4,FALSE)</f>
        <v>#N/A</v>
      </c>
      <c r="F41" s="154"/>
      <c r="G41" s="66"/>
      <c r="H41" s="154"/>
      <c r="I41" s="66"/>
      <c r="J41" s="154"/>
      <c r="K41" s="66"/>
      <c r="L41" s="154"/>
      <c r="M41" s="66"/>
      <c r="N41" s="154"/>
      <c r="O41" s="66"/>
      <c r="P41" s="154"/>
      <c r="Q41" s="66"/>
      <c r="R41" s="154"/>
      <c r="S41" s="66"/>
      <c r="T41" s="154"/>
      <c r="U41" s="66"/>
      <c r="V41" s="154"/>
      <c r="W41" s="66"/>
      <c r="X41" s="154"/>
      <c r="Y41" s="66"/>
      <c r="Z41" s="160"/>
      <c r="AA41" s="161">
        <f>SUM(G41+I41+K41+M41+O41+Q41+S41+U41+W41+Y41)</f>
        <v>0</v>
      </c>
      <c r="AB41" s="145"/>
      <c r="AC41" s="29"/>
      <c r="AD41" s="29"/>
      <c r="AE41" s="29"/>
      <c r="AF41" s="29"/>
      <c r="AG41" s="29"/>
      <c r="AH41" s="29"/>
    </row>
    <row r="42" spans="2:34" ht="12.75" customHeight="1" hidden="1" thickBot="1">
      <c r="B42" s="165"/>
      <c r="C42" s="170"/>
      <c r="D42" s="168"/>
      <c r="E42" s="172"/>
      <c r="F42" s="155"/>
      <c r="G42" s="64"/>
      <c r="H42" s="155"/>
      <c r="I42" s="64"/>
      <c r="J42" s="155"/>
      <c r="K42" s="64"/>
      <c r="L42" s="155"/>
      <c r="M42" s="64"/>
      <c r="N42" s="155"/>
      <c r="O42" s="64"/>
      <c r="P42" s="155"/>
      <c r="Q42" s="64"/>
      <c r="R42" s="155"/>
      <c r="S42" s="64"/>
      <c r="T42" s="155"/>
      <c r="U42" s="64"/>
      <c r="V42" s="155"/>
      <c r="W42" s="64"/>
      <c r="X42" s="155"/>
      <c r="Y42" s="64"/>
      <c r="Z42" s="158"/>
      <c r="AA42" s="162"/>
      <c r="AB42" s="146"/>
      <c r="AC42" s="29"/>
      <c r="AD42" s="29"/>
      <c r="AE42" s="29"/>
      <c r="AF42" s="29"/>
      <c r="AG42" s="29"/>
      <c r="AH42" s="29"/>
    </row>
    <row r="43" spans="2:34" ht="12.75" customHeight="1" hidden="1" thickTop="1">
      <c r="B43" s="164">
        <v>19</v>
      </c>
      <c r="C43" s="169" t="e">
        <f>VLOOKUP(B43,'пр.взв'!B43:E66,2,FALSE)</f>
        <v>#N/A</v>
      </c>
      <c r="D43" s="167" t="e">
        <f>VLOOKUP(B43,'пр.взв'!B43:F122,3,FALSE)</f>
        <v>#N/A</v>
      </c>
      <c r="E43" s="167" t="e">
        <f>VLOOKUP(B43,'пр.взв'!B43:G122,4,FALSE)</f>
        <v>#N/A</v>
      </c>
      <c r="F43" s="154"/>
      <c r="G43" s="66"/>
      <c r="H43" s="154"/>
      <c r="I43" s="66"/>
      <c r="J43" s="154"/>
      <c r="K43" s="66"/>
      <c r="L43" s="154"/>
      <c r="M43" s="66"/>
      <c r="N43" s="154"/>
      <c r="O43" s="66"/>
      <c r="P43" s="154"/>
      <c r="Q43" s="66"/>
      <c r="R43" s="154"/>
      <c r="S43" s="66"/>
      <c r="T43" s="154"/>
      <c r="U43" s="66"/>
      <c r="V43" s="154"/>
      <c r="W43" s="66"/>
      <c r="X43" s="154"/>
      <c r="Y43" s="66"/>
      <c r="Z43" s="160"/>
      <c r="AA43" s="161">
        <f>SUM(G43+I43+K43+M43+O43+Q43+S43+U43+W43+Y43)</f>
        <v>0</v>
      </c>
      <c r="AB43" s="145"/>
      <c r="AC43" s="29"/>
      <c r="AD43" s="29"/>
      <c r="AE43" s="29"/>
      <c r="AF43" s="29"/>
      <c r="AG43" s="29"/>
      <c r="AH43" s="29"/>
    </row>
    <row r="44" spans="2:34" ht="12.75" customHeight="1" hidden="1" thickBot="1">
      <c r="B44" s="165"/>
      <c r="C44" s="170"/>
      <c r="D44" s="168"/>
      <c r="E44" s="168"/>
      <c r="F44" s="155"/>
      <c r="G44" s="64"/>
      <c r="H44" s="155"/>
      <c r="I44" s="64"/>
      <c r="J44" s="155"/>
      <c r="K44" s="64"/>
      <c r="L44" s="155"/>
      <c r="M44" s="64"/>
      <c r="N44" s="155"/>
      <c r="O44" s="64"/>
      <c r="P44" s="155"/>
      <c r="Q44" s="64"/>
      <c r="R44" s="155"/>
      <c r="S44" s="64"/>
      <c r="T44" s="155"/>
      <c r="U44" s="64"/>
      <c r="V44" s="155"/>
      <c r="W44" s="64"/>
      <c r="X44" s="155"/>
      <c r="Y44" s="64"/>
      <c r="Z44" s="158"/>
      <c r="AA44" s="162"/>
      <c r="AB44" s="146"/>
      <c r="AC44" s="29"/>
      <c r="AD44" s="29"/>
      <c r="AE44" s="29"/>
      <c r="AF44" s="29"/>
      <c r="AG44" s="29"/>
      <c r="AH44" s="29"/>
    </row>
    <row r="45" spans="2:34" ht="12.75" customHeight="1" hidden="1" thickTop="1">
      <c r="B45" s="164">
        <v>20</v>
      </c>
      <c r="C45" s="169" t="e">
        <f>VLOOKUP(B45,'пр.взв'!B45:E68,2,FALSE)</f>
        <v>#N/A</v>
      </c>
      <c r="D45" s="167" t="e">
        <f>VLOOKUP(B45,'пр.взв'!B45:F124,3,FALSE)</f>
        <v>#N/A</v>
      </c>
      <c r="E45" s="171" t="e">
        <f>VLOOKUP(B45,'пр.взв'!B45:G124,4,FALSE)</f>
        <v>#N/A</v>
      </c>
      <c r="F45" s="154"/>
      <c r="G45" s="66"/>
      <c r="H45" s="154"/>
      <c r="I45" s="66"/>
      <c r="J45" s="154"/>
      <c r="K45" s="66"/>
      <c r="L45" s="154"/>
      <c r="M45" s="66"/>
      <c r="N45" s="154"/>
      <c r="O45" s="66"/>
      <c r="P45" s="154"/>
      <c r="Q45" s="66"/>
      <c r="R45" s="154"/>
      <c r="S45" s="66"/>
      <c r="T45" s="154"/>
      <c r="U45" s="66"/>
      <c r="V45" s="154"/>
      <c r="W45" s="66"/>
      <c r="X45" s="154"/>
      <c r="Y45" s="66"/>
      <c r="Z45" s="160"/>
      <c r="AA45" s="161">
        <f>SUM(G45+I45+K45+M45+O45+Q45+S45+U45+W45+Y45)</f>
        <v>0</v>
      </c>
      <c r="AB45" s="149"/>
      <c r="AC45" s="29"/>
      <c r="AD45" s="29"/>
      <c r="AE45" s="29"/>
      <c r="AF45" s="29"/>
      <c r="AG45" s="29"/>
      <c r="AH45" s="29"/>
    </row>
    <row r="46" spans="2:34" ht="12.75" customHeight="1" hidden="1" thickBot="1">
      <c r="B46" s="165"/>
      <c r="C46" s="170"/>
      <c r="D46" s="168"/>
      <c r="E46" s="172"/>
      <c r="F46" s="155"/>
      <c r="G46" s="64"/>
      <c r="H46" s="155"/>
      <c r="I46" s="64"/>
      <c r="J46" s="155"/>
      <c r="K46" s="64"/>
      <c r="L46" s="155"/>
      <c r="M46" s="64"/>
      <c r="N46" s="155"/>
      <c r="O46" s="64"/>
      <c r="P46" s="155"/>
      <c r="Q46" s="64"/>
      <c r="R46" s="155"/>
      <c r="S46" s="64"/>
      <c r="T46" s="155"/>
      <c r="U46" s="64"/>
      <c r="V46" s="155"/>
      <c r="W46" s="64"/>
      <c r="X46" s="155"/>
      <c r="Y46" s="64"/>
      <c r="Z46" s="158"/>
      <c r="AA46" s="162"/>
      <c r="AB46" s="150"/>
      <c r="AC46" s="29"/>
      <c r="AD46" s="29"/>
      <c r="AE46" s="29"/>
      <c r="AF46" s="29"/>
      <c r="AG46" s="29"/>
      <c r="AH46" s="29"/>
    </row>
    <row r="47" spans="2:34" ht="12.75" customHeight="1" hidden="1" thickTop="1">
      <c r="B47" s="164">
        <v>21</v>
      </c>
      <c r="C47" s="169" t="e">
        <f>VLOOKUP(B47,'пр.взв'!B47:E70,2,FALSE)</f>
        <v>#N/A</v>
      </c>
      <c r="D47" s="167" t="e">
        <f>VLOOKUP(B47,'пр.взв'!B47:F126,3,FALSE)</f>
        <v>#N/A</v>
      </c>
      <c r="E47" s="167" t="e">
        <f>VLOOKUP(B47,'пр.взв'!B47:G126,4,FALSE)</f>
        <v>#N/A</v>
      </c>
      <c r="F47" s="154"/>
      <c r="G47" s="66"/>
      <c r="H47" s="154"/>
      <c r="I47" s="66"/>
      <c r="J47" s="154"/>
      <c r="K47" s="66"/>
      <c r="L47" s="154"/>
      <c r="M47" s="66"/>
      <c r="N47" s="154"/>
      <c r="O47" s="66"/>
      <c r="P47" s="154"/>
      <c r="Q47" s="66"/>
      <c r="R47" s="154"/>
      <c r="S47" s="66"/>
      <c r="T47" s="154"/>
      <c r="U47" s="66"/>
      <c r="V47" s="154"/>
      <c r="W47" s="66"/>
      <c r="X47" s="154"/>
      <c r="Y47" s="66"/>
      <c r="Z47" s="160"/>
      <c r="AA47" s="161">
        <f>SUM(G47+I47+K47+M47+O47+Q47+S47+U47+W47+Y47)</f>
        <v>0</v>
      </c>
      <c r="AB47" s="145"/>
      <c r="AC47" s="29"/>
      <c r="AD47" s="29"/>
      <c r="AE47" s="29"/>
      <c r="AF47" s="29"/>
      <c r="AG47" s="29"/>
      <c r="AH47" s="29"/>
    </row>
    <row r="48" spans="2:34" ht="12.75" customHeight="1" hidden="1" thickBot="1">
      <c r="B48" s="165"/>
      <c r="C48" s="170"/>
      <c r="D48" s="168"/>
      <c r="E48" s="168"/>
      <c r="F48" s="155"/>
      <c r="G48" s="64"/>
      <c r="H48" s="155"/>
      <c r="I48" s="64"/>
      <c r="J48" s="155"/>
      <c r="K48" s="64"/>
      <c r="L48" s="155"/>
      <c r="M48" s="64"/>
      <c r="N48" s="155"/>
      <c r="O48" s="64"/>
      <c r="P48" s="155"/>
      <c r="Q48" s="64"/>
      <c r="R48" s="155"/>
      <c r="S48" s="64"/>
      <c r="T48" s="155"/>
      <c r="U48" s="64"/>
      <c r="V48" s="155"/>
      <c r="W48" s="64"/>
      <c r="X48" s="155"/>
      <c r="Y48" s="64"/>
      <c r="Z48" s="158"/>
      <c r="AA48" s="162"/>
      <c r="AB48" s="146"/>
      <c r="AC48" s="29"/>
      <c r="AD48" s="29"/>
      <c r="AE48" s="29"/>
      <c r="AF48" s="29"/>
      <c r="AG48" s="29"/>
      <c r="AH48" s="29"/>
    </row>
    <row r="49" spans="2:34" ht="12.75" customHeight="1" hidden="1" thickTop="1">
      <c r="B49" s="164">
        <v>22</v>
      </c>
      <c r="C49" s="169" t="e">
        <f>VLOOKUP(B49,'пр.взв'!B49:E72,2,FALSE)</f>
        <v>#N/A</v>
      </c>
      <c r="D49" s="167" t="e">
        <f>VLOOKUP(B49,'пр.взв'!B49:F128,3,FALSE)</f>
        <v>#N/A</v>
      </c>
      <c r="E49" s="171" t="e">
        <f>VLOOKUP(B49,'пр.взв'!B49:G128,4,FALSE)</f>
        <v>#N/A</v>
      </c>
      <c r="F49" s="154"/>
      <c r="G49" s="66"/>
      <c r="H49" s="154"/>
      <c r="I49" s="66"/>
      <c r="J49" s="154"/>
      <c r="K49" s="66"/>
      <c r="L49" s="154"/>
      <c r="M49" s="66"/>
      <c r="N49" s="154"/>
      <c r="O49" s="66"/>
      <c r="P49" s="154"/>
      <c r="Q49" s="66"/>
      <c r="R49" s="154"/>
      <c r="S49" s="66"/>
      <c r="T49" s="154"/>
      <c r="U49" s="66"/>
      <c r="V49" s="154"/>
      <c r="W49" s="66"/>
      <c r="X49" s="154"/>
      <c r="Y49" s="66"/>
      <c r="Z49" s="160"/>
      <c r="AA49" s="161">
        <f>SUM(G49+I49+K49+M49+O49+Q49+S49+U49+W49+Y49)</f>
        <v>0</v>
      </c>
      <c r="AB49" s="145"/>
      <c r="AC49" s="29"/>
      <c r="AD49" s="29"/>
      <c r="AE49" s="29"/>
      <c r="AF49" s="29"/>
      <c r="AG49" s="29"/>
      <c r="AH49" s="29"/>
    </row>
    <row r="50" spans="2:34" ht="12.75" customHeight="1" hidden="1" thickBot="1">
      <c r="B50" s="165"/>
      <c r="C50" s="170"/>
      <c r="D50" s="168"/>
      <c r="E50" s="172"/>
      <c r="F50" s="155"/>
      <c r="G50" s="64"/>
      <c r="H50" s="155"/>
      <c r="I50" s="64"/>
      <c r="J50" s="155"/>
      <c r="K50" s="64"/>
      <c r="L50" s="155"/>
      <c r="M50" s="64"/>
      <c r="N50" s="155"/>
      <c r="O50" s="64"/>
      <c r="P50" s="155"/>
      <c r="Q50" s="64"/>
      <c r="R50" s="155"/>
      <c r="S50" s="64"/>
      <c r="T50" s="155"/>
      <c r="U50" s="64"/>
      <c r="V50" s="155"/>
      <c r="W50" s="64"/>
      <c r="X50" s="155"/>
      <c r="Y50" s="64"/>
      <c r="Z50" s="158"/>
      <c r="AA50" s="162"/>
      <c r="AB50" s="146"/>
      <c r="AC50" s="29"/>
      <c r="AD50" s="29"/>
      <c r="AE50" s="29"/>
      <c r="AF50" s="29"/>
      <c r="AG50" s="29"/>
      <c r="AH50" s="29"/>
    </row>
    <row r="51" spans="2:34" ht="12.75" customHeight="1" hidden="1" thickTop="1">
      <c r="B51" s="164">
        <v>23</v>
      </c>
      <c r="C51" s="169" t="e">
        <f>VLOOKUP(B51,'пр.взв'!B51:E74,2,FALSE)</f>
        <v>#N/A</v>
      </c>
      <c r="D51" s="167" t="e">
        <f>VLOOKUP(B51,'пр.взв'!B51:F130,3,FALSE)</f>
        <v>#N/A</v>
      </c>
      <c r="E51" s="167" t="e">
        <f>VLOOKUP(B51,'пр.взв'!B51:G130,4,FALSE)</f>
        <v>#N/A</v>
      </c>
      <c r="F51" s="154"/>
      <c r="G51" s="66"/>
      <c r="H51" s="154"/>
      <c r="I51" s="66"/>
      <c r="J51" s="154"/>
      <c r="K51" s="66"/>
      <c r="L51" s="154"/>
      <c r="M51" s="66"/>
      <c r="N51" s="154"/>
      <c r="O51" s="66"/>
      <c r="P51" s="154"/>
      <c r="Q51" s="66"/>
      <c r="R51" s="154"/>
      <c r="S51" s="66"/>
      <c r="T51" s="154"/>
      <c r="U51" s="66"/>
      <c r="V51" s="154"/>
      <c r="W51" s="66"/>
      <c r="X51" s="154"/>
      <c r="Y51" s="66"/>
      <c r="Z51" s="160"/>
      <c r="AA51" s="161">
        <f>SUM(G51+I51+K51+M51+O51+Q51+S51+U51+W51+Y51)</f>
        <v>0</v>
      </c>
      <c r="AB51" s="145"/>
      <c r="AC51" s="29"/>
      <c r="AD51" s="29"/>
      <c r="AE51" s="29"/>
      <c r="AF51" s="29"/>
      <c r="AG51" s="29"/>
      <c r="AH51" s="29"/>
    </row>
    <row r="52" spans="2:34" ht="12.75" customHeight="1" hidden="1" thickBot="1">
      <c r="B52" s="165"/>
      <c r="C52" s="170"/>
      <c r="D52" s="168"/>
      <c r="E52" s="168"/>
      <c r="F52" s="155"/>
      <c r="G52" s="64"/>
      <c r="H52" s="155"/>
      <c r="I52" s="64"/>
      <c r="J52" s="155"/>
      <c r="K52" s="64"/>
      <c r="L52" s="155"/>
      <c r="M52" s="64"/>
      <c r="N52" s="155"/>
      <c r="O52" s="64"/>
      <c r="P52" s="155"/>
      <c r="Q52" s="64"/>
      <c r="R52" s="155"/>
      <c r="S52" s="64"/>
      <c r="T52" s="155"/>
      <c r="U52" s="64"/>
      <c r="V52" s="155"/>
      <c r="W52" s="64"/>
      <c r="X52" s="155"/>
      <c r="Y52" s="64"/>
      <c r="Z52" s="158"/>
      <c r="AA52" s="162"/>
      <c r="AB52" s="146"/>
      <c r="AC52" s="29"/>
      <c r="AD52" s="29"/>
      <c r="AE52" s="29"/>
      <c r="AF52" s="29"/>
      <c r="AG52" s="29"/>
      <c r="AH52" s="29"/>
    </row>
    <row r="53" spans="2:34" ht="12.75" customHeight="1" hidden="1" thickTop="1">
      <c r="B53" s="164">
        <v>24</v>
      </c>
      <c r="C53" s="169" t="e">
        <f>VLOOKUP(B53,'пр.взв'!B53:E76,2,FALSE)</f>
        <v>#N/A</v>
      </c>
      <c r="D53" s="167" t="e">
        <f>VLOOKUP(B53,'пр.взв'!B53:F132,3,FALSE)</f>
        <v>#N/A</v>
      </c>
      <c r="E53" s="171" t="e">
        <f>VLOOKUP(B53,'пр.взв'!B53:G132,4,FALSE)</f>
        <v>#N/A</v>
      </c>
      <c r="F53" s="154"/>
      <c r="G53" s="66"/>
      <c r="H53" s="154"/>
      <c r="I53" s="66"/>
      <c r="J53" s="154"/>
      <c r="K53" s="66"/>
      <c r="L53" s="154"/>
      <c r="M53" s="66"/>
      <c r="N53" s="154"/>
      <c r="O53" s="66"/>
      <c r="P53" s="154"/>
      <c r="Q53" s="66"/>
      <c r="R53" s="154"/>
      <c r="S53" s="66"/>
      <c r="T53" s="154"/>
      <c r="U53" s="66"/>
      <c r="V53" s="154"/>
      <c r="W53" s="66"/>
      <c r="X53" s="154"/>
      <c r="Y53" s="66"/>
      <c r="Z53" s="160"/>
      <c r="AA53" s="161">
        <f>SUM(G53+I53+K53+M53+O53+Q53+S53+U53+W53+Y53)</f>
        <v>0</v>
      </c>
      <c r="AB53" s="145"/>
      <c r="AC53" s="29"/>
      <c r="AD53" s="29"/>
      <c r="AE53" s="29"/>
      <c r="AF53" s="29"/>
      <c r="AG53" s="29"/>
      <c r="AH53" s="29"/>
    </row>
    <row r="54" spans="2:34" ht="12.75" customHeight="1" hidden="1" thickBot="1">
      <c r="B54" s="165"/>
      <c r="C54" s="170"/>
      <c r="D54" s="168"/>
      <c r="E54" s="172"/>
      <c r="F54" s="155"/>
      <c r="G54" s="64"/>
      <c r="H54" s="155"/>
      <c r="I54" s="64"/>
      <c r="J54" s="155"/>
      <c r="K54" s="64"/>
      <c r="L54" s="155"/>
      <c r="M54" s="64"/>
      <c r="N54" s="155"/>
      <c r="O54" s="64"/>
      <c r="P54" s="155"/>
      <c r="Q54" s="64"/>
      <c r="R54" s="155"/>
      <c r="S54" s="64"/>
      <c r="T54" s="155"/>
      <c r="U54" s="64"/>
      <c r="V54" s="155"/>
      <c r="W54" s="64"/>
      <c r="X54" s="155"/>
      <c r="Y54" s="64"/>
      <c r="Z54" s="158"/>
      <c r="AA54" s="162"/>
      <c r="AB54" s="146"/>
      <c r="AC54" s="29"/>
      <c r="AD54" s="29"/>
      <c r="AE54" s="29"/>
      <c r="AF54" s="29"/>
      <c r="AG54" s="29"/>
      <c r="AH54" s="29"/>
    </row>
    <row r="55" spans="2:34" ht="12.75" customHeight="1" hidden="1" thickTop="1">
      <c r="B55" s="164">
        <v>25</v>
      </c>
      <c r="C55" s="169" t="e">
        <f>VLOOKUP(B55,'пр.взв'!B55:E78,2,FALSE)</f>
        <v>#N/A</v>
      </c>
      <c r="D55" s="167" t="e">
        <f>VLOOKUP(B55,'пр.взв'!B55:F134,3,FALSE)</f>
        <v>#N/A</v>
      </c>
      <c r="E55" s="167" t="e">
        <f>VLOOKUP(B55,'пр.взв'!B55:G134,4,FALSE)</f>
        <v>#N/A</v>
      </c>
      <c r="F55" s="154"/>
      <c r="G55" s="66"/>
      <c r="H55" s="154"/>
      <c r="I55" s="66"/>
      <c r="J55" s="154"/>
      <c r="K55" s="66"/>
      <c r="L55" s="154"/>
      <c r="M55" s="66"/>
      <c r="N55" s="154"/>
      <c r="O55" s="66"/>
      <c r="P55" s="154"/>
      <c r="Q55" s="66"/>
      <c r="R55" s="154"/>
      <c r="S55" s="66"/>
      <c r="T55" s="154"/>
      <c r="U55" s="66"/>
      <c r="V55" s="154"/>
      <c r="W55" s="66"/>
      <c r="X55" s="154"/>
      <c r="Y55" s="66"/>
      <c r="Z55" s="160"/>
      <c r="AA55" s="161">
        <f>SUM(G55+I55+K55+M55+O55+Q55+S55+U55+W55+Y55)</f>
        <v>0</v>
      </c>
      <c r="AB55" s="145"/>
      <c r="AC55" s="29"/>
      <c r="AD55" s="29"/>
      <c r="AE55" s="29"/>
      <c r="AF55" s="29"/>
      <c r="AG55" s="29"/>
      <c r="AH55" s="29"/>
    </row>
    <row r="56" spans="2:34" ht="12.75" customHeight="1" hidden="1" thickBot="1">
      <c r="B56" s="165"/>
      <c r="C56" s="170"/>
      <c r="D56" s="168"/>
      <c r="E56" s="168"/>
      <c r="F56" s="155"/>
      <c r="G56" s="64"/>
      <c r="H56" s="155"/>
      <c r="I56" s="64"/>
      <c r="J56" s="155"/>
      <c r="K56" s="64"/>
      <c r="L56" s="155"/>
      <c r="M56" s="64"/>
      <c r="N56" s="155"/>
      <c r="O56" s="64"/>
      <c r="P56" s="155"/>
      <c r="Q56" s="64"/>
      <c r="R56" s="155"/>
      <c r="S56" s="64"/>
      <c r="T56" s="155"/>
      <c r="U56" s="64"/>
      <c r="V56" s="155"/>
      <c r="W56" s="64"/>
      <c r="X56" s="155"/>
      <c r="Y56" s="64"/>
      <c r="Z56" s="158"/>
      <c r="AA56" s="162"/>
      <c r="AB56" s="146"/>
      <c r="AC56" s="29"/>
      <c r="AD56" s="29"/>
      <c r="AE56" s="29"/>
      <c r="AF56" s="29"/>
      <c r="AG56" s="29"/>
      <c r="AH56" s="29"/>
    </row>
    <row r="57" spans="2:34" ht="12.75" customHeight="1" hidden="1" thickTop="1">
      <c r="B57" s="164">
        <v>26</v>
      </c>
      <c r="C57" s="169" t="e">
        <f>VLOOKUP(B57,'пр.взв'!B57:E80,2,FALSE)</f>
        <v>#N/A</v>
      </c>
      <c r="D57" s="167" t="e">
        <f>VLOOKUP(B57,'пр.взв'!B57:F136,3,FALSE)</f>
        <v>#N/A</v>
      </c>
      <c r="E57" s="171" t="e">
        <f>VLOOKUP(B57,'пр.взв'!B57:G136,4,FALSE)</f>
        <v>#N/A</v>
      </c>
      <c r="F57" s="154"/>
      <c r="G57" s="66"/>
      <c r="H57" s="154"/>
      <c r="I57" s="66"/>
      <c r="J57" s="154"/>
      <c r="K57" s="66"/>
      <c r="L57" s="154"/>
      <c r="M57" s="66"/>
      <c r="N57" s="154"/>
      <c r="O57" s="66"/>
      <c r="P57" s="154"/>
      <c r="Q57" s="66"/>
      <c r="R57" s="154"/>
      <c r="S57" s="66"/>
      <c r="T57" s="154"/>
      <c r="U57" s="66"/>
      <c r="V57" s="154"/>
      <c r="W57" s="66"/>
      <c r="X57" s="154"/>
      <c r="Y57" s="66"/>
      <c r="Z57" s="157"/>
      <c r="AA57" s="163">
        <f>SUM(G57+I57+K57+M57+O57+Q57+S57+U57+W57+Y57)</f>
        <v>0</v>
      </c>
      <c r="AB57" s="151"/>
      <c r="AC57" s="29"/>
      <c r="AD57" s="29"/>
      <c r="AE57" s="29"/>
      <c r="AF57" s="29"/>
      <c r="AG57" s="29"/>
      <c r="AH57" s="29"/>
    </row>
    <row r="58" spans="2:34" ht="12.75" customHeight="1" hidden="1" thickBot="1">
      <c r="B58" s="165"/>
      <c r="C58" s="170"/>
      <c r="D58" s="168"/>
      <c r="E58" s="172"/>
      <c r="F58" s="155"/>
      <c r="G58" s="67"/>
      <c r="H58" s="155"/>
      <c r="I58" s="67"/>
      <c r="J58" s="155"/>
      <c r="K58" s="67"/>
      <c r="L58" s="155"/>
      <c r="M58" s="67"/>
      <c r="N58" s="155"/>
      <c r="O58" s="67"/>
      <c r="P58" s="155"/>
      <c r="Q58" s="67"/>
      <c r="R58" s="155"/>
      <c r="S58" s="67"/>
      <c r="T58" s="155"/>
      <c r="U58" s="67"/>
      <c r="V58" s="155"/>
      <c r="W58" s="67"/>
      <c r="X58" s="155"/>
      <c r="Y58" s="67"/>
      <c r="Z58" s="158"/>
      <c r="AA58" s="162"/>
      <c r="AB58" s="146"/>
      <c r="AC58" s="29"/>
      <c r="AD58" s="29"/>
      <c r="AE58" s="29"/>
      <c r="AF58" s="29"/>
      <c r="AG58" s="29"/>
      <c r="AH58" s="29"/>
    </row>
    <row r="59" spans="2:34" ht="12.75" customHeight="1" hidden="1" thickTop="1">
      <c r="B59" s="164">
        <v>27</v>
      </c>
      <c r="C59" s="169" t="e">
        <f>VLOOKUP(B59,'пр.взв'!B59:E82,2,FALSE)</f>
        <v>#N/A</v>
      </c>
      <c r="D59" s="167" t="e">
        <f>VLOOKUP(B59,'пр.взв'!B59:F138,3,FALSE)</f>
        <v>#N/A</v>
      </c>
      <c r="E59" s="167" t="e">
        <f>VLOOKUP(B59,'пр.взв'!B59:G138,4,FALSE)</f>
        <v>#N/A</v>
      </c>
      <c r="F59" s="154"/>
      <c r="G59" s="66"/>
      <c r="H59" s="154"/>
      <c r="I59" s="66"/>
      <c r="J59" s="154"/>
      <c r="K59" s="66"/>
      <c r="L59" s="154"/>
      <c r="M59" s="66"/>
      <c r="N59" s="154"/>
      <c r="O59" s="66"/>
      <c r="P59" s="154"/>
      <c r="Q59" s="66"/>
      <c r="R59" s="154"/>
      <c r="S59" s="66"/>
      <c r="T59" s="154"/>
      <c r="U59" s="66"/>
      <c r="V59" s="154"/>
      <c r="W59" s="66"/>
      <c r="X59" s="154"/>
      <c r="Y59" s="66"/>
      <c r="Z59" s="160"/>
      <c r="AA59" s="161">
        <f>SUM(G59+I59+K59+M59+O59+Q59+S59+U59+W59+Y59)</f>
        <v>0</v>
      </c>
      <c r="AB59" s="145"/>
      <c r="AC59" s="29"/>
      <c r="AD59" s="29"/>
      <c r="AE59" s="29"/>
      <c r="AF59" s="29"/>
      <c r="AG59" s="29"/>
      <c r="AH59" s="29"/>
    </row>
    <row r="60" spans="2:34" ht="12.75" customHeight="1" hidden="1" thickBot="1">
      <c r="B60" s="165"/>
      <c r="C60" s="170"/>
      <c r="D60" s="168"/>
      <c r="E60" s="168"/>
      <c r="F60" s="155"/>
      <c r="G60" s="64"/>
      <c r="H60" s="155"/>
      <c r="I60" s="64"/>
      <c r="J60" s="155"/>
      <c r="K60" s="64"/>
      <c r="L60" s="155"/>
      <c r="M60" s="64"/>
      <c r="N60" s="155"/>
      <c r="O60" s="64"/>
      <c r="P60" s="155"/>
      <c r="Q60" s="64"/>
      <c r="R60" s="155"/>
      <c r="S60" s="64"/>
      <c r="T60" s="155"/>
      <c r="U60" s="64"/>
      <c r="V60" s="155"/>
      <c r="W60" s="64"/>
      <c r="X60" s="155"/>
      <c r="Y60" s="64"/>
      <c r="Z60" s="158"/>
      <c r="AA60" s="162"/>
      <c r="AB60" s="146"/>
      <c r="AC60" s="29"/>
      <c r="AD60" s="29"/>
      <c r="AE60" s="29"/>
      <c r="AF60" s="29"/>
      <c r="AG60" s="29"/>
      <c r="AH60" s="29"/>
    </row>
    <row r="61" spans="2:40" ht="12.75" customHeight="1" hidden="1" thickTop="1">
      <c r="B61" s="164">
        <v>28</v>
      </c>
      <c r="C61" s="169" t="e">
        <f>VLOOKUP(B61,'пр.взв'!B61:E84,2,FALSE)</f>
        <v>#N/A</v>
      </c>
      <c r="D61" s="167" t="e">
        <f>VLOOKUP(B61,'пр.взв'!B61:F140,3,FALSE)</f>
        <v>#N/A</v>
      </c>
      <c r="E61" s="171" t="e">
        <f>VLOOKUP(B61,'пр.взв'!B61:G140,4,FALSE)</f>
        <v>#N/A</v>
      </c>
      <c r="F61" s="154"/>
      <c r="G61" s="66"/>
      <c r="H61" s="154"/>
      <c r="I61" s="66"/>
      <c r="J61" s="154"/>
      <c r="K61" s="66"/>
      <c r="L61" s="154"/>
      <c r="M61" s="66"/>
      <c r="N61" s="154"/>
      <c r="O61" s="66"/>
      <c r="P61" s="154"/>
      <c r="Q61" s="66"/>
      <c r="R61" s="154"/>
      <c r="S61" s="66"/>
      <c r="T61" s="154"/>
      <c r="U61" s="66"/>
      <c r="V61" s="154"/>
      <c r="W61" s="66"/>
      <c r="X61" s="154"/>
      <c r="Y61" s="66"/>
      <c r="Z61" s="160"/>
      <c r="AA61" s="161">
        <f>SUM(G61+I61+K61+M61+O61+Q61+S61+U61+W61+Y61)</f>
        <v>0</v>
      </c>
      <c r="AB61" s="145"/>
      <c r="AC61" s="29"/>
      <c r="AD61" s="29"/>
      <c r="AE61" s="29"/>
      <c r="AF61" s="29"/>
      <c r="AG61" s="29"/>
      <c r="AH61" s="55"/>
      <c r="AI61" s="56"/>
      <c r="AJ61" s="56"/>
      <c r="AK61" s="56"/>
      <c r="AL61" s="56"/>
      <c r="AM61" s="56"/>
      <c r="AN61" s="56"/>
    </row>
    <row r="62" spans="2:40" ht="12.75" customHeight="1" hidden="1" thickBot="1">
      <c r="B62" s="165"/>
      <c r="C62" s="170"/>
      <c r="D62" s="168"/>
      <c r="E62" s="172"/>
      <c r="F62" s="155"/>
      <c r="G62" s="64"/>
      <c r="H62" s="155"/>
      <c r="I62" s="64"/>
      <c r="J62" s="155"/>
      <c r="K62" s="64"/>
      <c r="L62" s="155"/>
      <c r="M62" s="64"/>
      <c r="N62" s="155"/>
      <c r="O62" s="64"/>
      <c r="P62" s="155"/>
      <c r="Q62" s="64"/>
      <c r="R62" s="155"/>
      <c r="S62" s="64"/>
      <c r="T62" s="155"/>
      <c r="U62" s="64"/>
      <c r="V62" s="155"/>
      <c r="W62" s="64"/>
      <c r="X62" s="155"/>
      <c r="Y62" s="64"/>
      <c r="Z62" s="158"/>
      <c r="AA62" s="162"/>
      <c r="AB62" s="146"/>
      <c r="AC62" s="29"/>
      <c r="AD62" s="29"/>
      <c r="AE62" s="29"/>
      <c r="AF62" s="29"/>
      <c r="AG62" s="29"/>
      <c r="AH62" s="166"/>
      <c r="AI62" s="166"/>
      <c r="AJ62" s="156"/>
      <c r="AK62" s="156"/>
      <c r="AL62" s="159"/>
      <c r="AM62" s="159"/>
      <c r="AN62" s="56"/>
    </row>
    <row r="63" spans="2:40" ht="12.75" customHeight="1" hidden="1" thickTop="1">
      <c r="B63" s="164">
        <v>29</v>
      </c>
      <c r="C63" s="169" t="e">
        <f>VLOOKUP(B63,'пр.взв'!B63:E86,2,FALSE)</f>
        <v>#N/A</v>
      </c>
      <c r="D63" s="167" t="e">
        <f>VLOOKUP(B63,'пр.взв'!B63:F142,3,FALSE)</f>
        <v>#N/A</v>
      </c>
      <c r="E63" s="167" t="e">
        <f>VLOOKUP(B63,'пр.взв'!B63:G142,4,FALSE)</f>
        <v>#N/A</v>
      </c>
      <c r="F63" s="154"/>
      <c r="G63" s="66"/>
      <c r="H63" s="154"/>
      <c r="I63" s="66"/>
      <c r="J63" s="154"/>
      <c r="K63" s="66"/>
      <c r="L63" s="154"/>
      <c r="M63" s="66"/>
      <c r="N63" s="154"/>
      <c r="O63" s="66"/>
      <c r="P63" s="154"/>
      <c r="Q63" s="66"/>
      <c r="R63" s="154"/>
      <c r="S63" s="66"/>
      <c r="T63" s="154"/>
      <c r="U63" s="66"/>
      <c r="V63" s="154"/>
      <c r="W63" s="66"/>
      <c r="X63" s="154"/>
      <c r="Y63" s="66"/>
      <c r="Z63" s="160"/>
      <c r="AA63" s="161">
        <f>SUM(G63+I63+K63+M63+O63+Q63+S63+U63+W63+Y63)</f>
        <v>0</v>
      </c>
      <c r="AB63" s="145"/>
      <c r="AC63" s="29"/>
      <c r="AD63" s="29"/>
      <c r="AE63" s="29"/>
      <c r="AF63" s="29"/>
      <c r="AG63" s="29"/>
      <c r="AH63" s="166"/>
      <c r="AI63" s="166"/>
      <c r="AJ63" s="156"/>
      <c r="AK63" s="156"/>
      <c r="AL63" s="159"/>
      <c r="AM63" s="159"/>
      <c r="AN63" s="56"/>
    </row>
    <row r="64" spans="2:40" ht="12.75" customHeight="1" hidden="1" thickBot="1">
      <c r="B64" s="165"/>
      <c r="C64" s="170"/>
      <c r="D64" s="168"/>
      <c r="E64" s="168"/>
      <c r="F64" s="155"/>
      <c r="G64" s="64"/>
      <c r="H64" s="155"/>
      <c r="I64" s="64"/>
      <c r="J64" s="155"/>
      <c r="K64" s="64"/>
      <c r="L64" s="155"/>
      <c r="M64" s="64"/>
      <c r="N64" s="155"/>
      <c r="O64" s="64"/>
      <c r="P64" s="155"/>
      <c r="Q64" s="64"/>
      <c r="R64" s="155"/>
      <c r="S64" s="64"/>
      <c r="T64" s="155"/>
      <c r="U64" s="64"/>
      <c r="V64" s="155"/>
      <c r="W64" s="64"/>
      <c r="X64" s="155"/>
      <c r="Y64" s="64"/>
      <c r="Z64" s="158"/>
      <c r="AA64" s="162"/>
      <c r="AB64" s="146"/>
      <c r="AC64" s="29"/>
      <c r="AD64" s="29"/>
      <c r="AE64" s="29"/>
      <c r="AF64" s="29"/>
      <c r="AG64" s="29"/>
      <c r="AH64" s="55"/>
      <c r="AI64" s="56"/>
      <c r="AJ64" s="56"/>
      <c r="AK64" s="56"/>
      <c r="AL64" s="56"/>
      <c r="AM64" s="56"/>
      <c r="AN64" s="56"/>
    </row>
    <row r="65" spans="2:34" ht="12.75" customHeight="1" hidden="1" thickTop="1">
      <c r="B65" s="164">
        <v>30</v>
      </c>
      <c r="C65" s="169" t="e">
        <f>VLOOKUP(B65,'пр.взв'!B65:E88,2,FALSE)</f>
        <v>#N/A</v>
      </c>
      <c r="D65" s="167" t="e">
        <f>VLOOKUP(B65,'пр.взв'!B65:F144,3,FALSE)</f>
        <v>#N/A</v>
      </c>
      <c r="E65" s="171" t="e">
        <f>VLOOKUP(B65,'пр.взв'!B65:G144,4,FALSE)</f>
        <v>#N/A</v>
      </c>
      <c r="F65" s="154"/>
      <c r="G65" s="66"/>
      <c r="H65" s="154"/>
      <c r="I65" s="66"/>
      <c r="J65" s="154"/>
      <c r="K65" s="66"/>
      <c r="L65" s="154"/>
      <c r="M65" s="66"/>
      <c r="N65" s="154"/>
      <c r="O65" s="66"/>
      <c r="P65" s="154"/>
      <c r="Q65" s="66"/>
      <c r="R65" s="154"/>
      <c r="S65" s="66"/>
      <c r="T65" s="154"/>
      <c r="U65" s="66"/>
      <c r="V65" s="154"/>
      <c r="W65" s="66"/>
      <c r="X65" s="154"/>
      <c r="Y65" s="66"/>
      <c r="Z65" s="160"/>
      <c r="AA65" s="161">
        <f>SUM(G65+I65+K65+M65+O65+Q65+S65+U65+W65+Y65)</f>
        <v>0</v>
      </c>
      <c r="AB65" s="145"/>
      <c r="AC65" s="29"/>
      <c r="AD65" s="29"/>
      <c r="AE65" s="29"/>
      <c r="AF65" s="29"/>
      <c r="AG65" s="29"/>
      <c r="AH65" s="29"/>
    </row>
    <row r="66" spans="2:34" ht="12.75" customHeight="1" hidden="1" thickBot="1">
      <c r="B66" s="165"/>
      <c r="C66" s="170"/>
      <c r="D66" s="168"/>
      <c r="E66" s="172"/>
      <c r="F66" s="155"/>
      <c r="G66" s="64"/>
      <c r="H66" s="155"/>
      <c r="I66" s="64"/>
      <c r="J66" s="155"/>
      <c r="K66" s="64"/>
      <c r="L66" s="155"/>
      <c r="M66" s="64"/>
      <c r="N66" s="155"/>
      <c r="O66" s="64"/>
      <c r="P66" s="155"/>
      <c r="Q66" s="64"/>
      <c r="R66" s="155"/>
      <c r="S66" s="64"/>
      <c r="T66" s="155"/>
      <c r="U66" s="64"/>
      <c r="V66" s="155"/>
      <c r="W66" s="64"/>
      <c r="X66" s="155"/>
      <c r="Y66" s="64"/>
      <c r="Z66" s="158"/>
      <c r="AA66" s="162"/>
      <c r="AB66" s="146"/>
      <c r="AC66" s="29"/>
      <c r="AD66" s="29"/>
      <c r="AE66" s="29"/>
      <c r="AF66" s="29"/>
      <c r="AG66" s="29"/>
      <c r="AH66" s="29"/>
    </row>
    <row r="67" spans="2:34" ht="12.75" customHeight="1" hidden="1" thickTop="1">
      <c r="B67" s="164">
        <v>31</v>
      </c>
      <c r="C67" s="169" t="e">
        <f>VLOOKUP(B67,'пр.взв'!B67:E90,2,FALSE)</f>
        <v>#N/A</v>
      </c>
      <c r="D67" s="167" t="e">
        <f>VLOOKUP(B67,'пр.взв'!B67:F146,3,FALSE)</f>
        <v>#N/A</v>
      </c>
      <c r="E67" s="167" t="e">
        <f>VLOOKUP(B67,'пр.взв'!B67:G146,4,FALSE)</f>
        <v>#N/A</v>
      </c>
      <c r="F67" s="154"/>
      <c r="G67" s="66"/>
      <c r="H67" s="154"/>
      <c r="I67" s="66"/>
      <c r="J67" s="154"/>
      <c r="K67" s="66"/>
      <c r="L67" s="154"/>
      <c r="M67" s="66"/>
      <c r="N67" s="154"/>
      <c r="O67" s="66"/>
      <c r="P67" s="154"/>
      <c r="Q67" s="66"/>
      <c r="R67" s="154"/>
      <c r="S67" s="66"/>
      <c r="T67" s="154"/>
      <c r="U67" s="66"/>
      <c r="V67" s="154"/>
      <c r="W67" s="66"/>
      <c r="X67" s="154"/>
      <c r="Y67" s="66"/>
      <c r="Z67" s="160"/>
      <c r="AA67" s="161">
        <f>SUM(G67+I67+K67+M67+O67+Q67+S67+U67+W67+Y67)</f>
        <v>0</v>
      </c>
      <c r="AB67" s="145"/>
      <c r="AC67" s="29"/>
      <c r="AD67" s="29"/>
      <c r="AE67" s="29"/>
      <c r="AF67" s="29"/>
      <c r="AG67" s="29"/>
      <c r="AH67" s="29"/>
    </row>
    <row r="68" spans="2:34" ht="12.75" customHeight="1" hidden="1" thickBot="1">
      <c r="B68" s="165"/>
      <c r="C68" s="170"/>
      <c r="D68" s="168"/>
      <c r="E68" s="168"/>
      <c r="F68" s="155"/>
      <c r="G68" s="64"/>
      <c r="H68" s="155"/>
      <c r="I68" s="64"/>
      <c r="J68" s="155"/>
      <c r="K68" s="64"/>
      <c r="L68" s="155"/>
      <c r="M68" s="64"/>
      <c r="N68" s="155"/>
      <c r="O68" s="64"/>
      <c r="P68" s="155"/>
      <c r="Q68" s="64"/>
      <c r="R68" s="155"/>
      <c r="S68" s="64"/>
      <c r="T68" s="155"/>
      <c r="U68" s="64"/>
      <c r="V68" s="155"/>
      <c r="W68" s="64"/>
      <c r="X68" s="155"/>
      <c r="Y68" s="64"/>
      <c r="Z68" s="158"/>
      <c r="AA68" s="162"/>
      <c r="AB68" s="146"/>
      <c r="AC68" s="29"/>
      <c r="AD68" s="29"/>
      <c r="AE68" s="29"/>
      <c r="AF68" s="29"/>
      <c r="AG68" s="29"/>
      <c r="AH68" s="29"/>
    </row>
    <row r="69" spans="2:34" ht="12.75" customHeight="1" hidden="1" thickTop="1">
      <c r="B69" s="164">
        <v>32</v>
      </c>
      <c r="C69" s="169" t="e">
        <f>VLOOKUP(B69,'пр.взв'!B69:E92,2,FALSE)</f>
        <v>#N/A</v>
      </c>
      <c r="D69" s="167" t="e">
        <f>VLOOKUP(B69,'пр.взв'!B69:F148,3,FALSE)</f>
        <v>#N/A</v>
      </c>
      <c r="E69" s="171" t="e">
        <f>VLOOKUP(B69,'пр.взв'!B69:G148,4,FALSE)</f>
        <v>#N/A</v>
      </c>
      <c r="F69" s="154"/>
      <c r="G69" s="66"/>
      <c r="H69" s="154"/>
      <c r="I69" s="66"/>
      <c r="J69" s="154"/>
      <c r="K69" s="66"/>
      <c r="L69" s="154"/>
      <c r="M69" s="66"/>
      <c r="N69" s="154"/>
      <c r="O69" s="66"/>
      <c r="P69" s="154"/>
      <c r="Q69" s="66"/>
      <c r="R69" s="154"/>
      <c r="S69" s="66"/>
      <c r="T69" s="154"/>
      <c r="U69" s="66"/>
      <c r="V69" s="154"/>
      <c r="W69" s="66"/>
      <c r="X69" s="154"/>
      <c r="Y69" s="66"/>
      <c r="Z69" s="157"/>
      <c r="AA69" s="163">
        <f>SUM(G69+I69+K69+M69+O69+Q69+S69+U69+W69+Y69)</f>
        <v>0</v>
      </c>
      <c r="AB69" s="151"/>
      <c r="AC69" s="29"/>
      <c r="AD69" s="29"/>
      <c r="AE69" s="29"/>
      <c r="AF69" s="29"/>
      <c r="AG69" s="29"/>
      <c r="AH69" s="29"/>
    </row>
    <row r="70" spans="2:34" ht="12.75" customHeight="1" hidden="1" thickBot="1">
      <c r="B70" s="165"/>
      <c r="C70" s="170"/>
      <c r="D70" s="168"/>
      <c r="E70" s="172"/>
      <c r="F70" s="155"/>
      <c r="G70" s="67"/>
      <c r="H70" s="155"/>
      <c r="I70" s="67"/>
      <c r="J70" s="155"/>
      <c r="K70" s="67"/>
      <c r="L70" s="155"/>
      <c r="M70" s="67"/>
      <c r="N70" s="155"/>
      <c r="O70" s="67"/>
      <c r="P70" s="155"/>
      <c r="Q70" s="67"/>
      <c r="R70" s="155"/>
      <c r="S70" s="67"/>
      <c r="T70" s="155"/>
      <c r="U70" s="67"/>
      <c r="V70" s="155"/>
      <c r="W70" s="67"/>
      <c r="X70" s="155"/>
      <c r="Y70" s="67"/>
      <c r="Z70" s="158"/>
      <c r="AA70" s="162"/>
      <c r="AB70" s="146"/>
      <c r="AC70" s="29"/>
      <c r="AD70" s="29"/>
      <c r="AE70" s="29"/>
      <c r="AF70" s="29"/>
      <c r="AG70" s="29"/>
      <c r="AH70" s="29"/>
    </row>
    <row r="71" spans="2:34" ht="6" customHeight="1">
      <c r="B71" s="27"/>
      <c r="C71" s="26"/>
      <c r="D71" s="26"/>
      <c r="E71" s="26"/>
      <c r="F71" s="28"/>
      <c r="G71" s="25"/>
      <c r="H71" s="28"/>
      <c r="I71" s="25"/>
      <c r="J71" s="28"/>
      <c r="K71" s="25"/>
      <c r="L71" s="28"/>
      <c r="M71" s="25"/>
      <c r="N71" s="28"/>
      <c r="O71" s="25"/>
      <c r="P71" s="28"/>
      <c r="Q71" s="25"/>
      <c r="R71" s="28"/>
      <c r="S71" s="25"/>
      <c r="T71" s="28"/>
      <c r="U71" s="25"/>
      <c r="V71" s="28"/>
      <c r="W71" s="25"/>
      <c r="X71" s="28"/>
      <c r="Y71" s="25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45" customHeight="1">
      <c r="B72" s="36" t="str">
        <f>HYPERLINK('[1]реквизиты'!$A$6)</f>
        <v>Гл. судья, судья МК</v>
      </c>
      <c r="C72" s="40"/>
      <c r="D72" s="40"/>
      <c r="E72" s="41"/>
      <c r="F72" s="42"/>
      <c r="N72" s="43" t="str">
        <f>HYPERLINK('[1]реквизиты'!$G$6)</f>
        <v>В.С.Зинчак</v>
      </c>
      <c r="O72" s="41"/>
      <c r="P72" s="41"/>
      <c r="Q72" s="41"/>
      <c r="R72" s="46"/>
      <c r="S72" s="44"/>
      <c r="T72" s="46"/>
      <c r="U72" s="44"/>
      <c r="V72" s="46"/>
      <c r="W72" s="45" t="str">
        <f>HYPERLINK('[1]реквизиты'!$G$7)</f>
        <v>/Н.Новгород/</v>
      </c>
      <c r="X72" s="46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32.25" customHeight="1">
      <c r="B73" s="47" t="str">
        <f>HYPERLINK('[1]реквизиты'!$A$8)</f>
        <v>Гл. секретарь, судья МК</v>
      </c>
      <c r="C73" s="40"/>
      <c r="D73" s="57"/>
      <c r="E73" s="48"/>
      <c r="F73" s="49"/>
      <c r="G73" s="10"/>
      <c r="H73" s="10"/>
      <c r="I73" s="10"/>
      <c r="J73" s="10"/>
      <c r="K73" s="10"/>
      <c r="L73" s="10"/>
      <c r="M73" s="10"/>
      <c r="N73" s="43" t="str">
        <f>HYPERLINK('[1]реквизиты'!$G$8)</f>
        <v>С.М.Трескин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HYPERLINK('[1]реквизиты'!$G$9)</f>
        <v>/Бийск/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9"/>
      <c r="C74" s="9"/>
      <c r="D74" s="37"/>
      <c r="E74" s="4"/>
      <c r="F74" s="38"/>
      <c r="G74" s="18"/>
      <c r="K74" s="21"/>
      <c r="L74" s="28"/>
      <c r="M74" s="21"/>
      <c r="N74" s="28"/>
      <c r="O74" s="21"/>
      <c r="P74" s="28"/>
      <c r="Q74" s="21"/>
      <c r="R74" s="28"/>
      <c r="S74" s="21"/>
      <c r="T74" s="28"/>
      <c r="U74" s="21"/>
      <c r="V74" s="28"/>
      <c r="W74" s="21"/>
      <c r="X74" s="28"/>
      <c r="Y74" s="21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4:34" ht="10.5" customHeight="1">
      <c r="N75" s="28"/>
      <c r="O75" s="25"/>
      <c r="P75" s="28"/>
      <c r="Q75" s="25"/>
      <c r="R75" s="28"/>
      <c r="S75" s="25"/>
      <c r="T75" s="28"/>
      <c r="U75" s="25"/>
      <c r="V75" s="28"/>
      <c r="W75" s="25"/>
      <c r="X75" s="28"/>
      <c r="Y75" s="25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39"/>
      <c r="C76" s="39"/>
      <c r="D76" s="39"/>
      <c r="E76" s="18"/>
      <c r="F76" s="18"/>
      <c r="H76" s="18"/>
      <c r="K76" s="21"/>
      <c r="L76" s="28"/>
      <c r="M76" s="21"/>
      <c r="N76" s="28"/>
      <c r="O76" s="21"/>
      <c r="P76" s="28"/>
      <c r="Q76" s="21"/>
      <c r="R76" s="28"/>
      <c r="S76" s="21"/>
      <c r="T76" s="28"/>
      <c r="U76" s="21"/>
      <c r="V76" s="28"/>
      <c r="W76" s="21"/>
      <c r="X76" s="28"/>
      <c r="Y76" s="21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27"/>
      <c r="C77" s="26"/>
      <c r="D77" s="26"/>
      <c r="E77" s="26"/>
      <c r="F77" s="28"/>
      <c r="G77" s="25"/>
      <c r="H77" s="28"/>
      <c r="I77" s="25"/>
      <c r="J77" s="28"/>
      <c r="K77" s="25"/>
      <c r="L77" s="28"/>
      <c r="M77" s="25"/>
      <c r="N77" s="28"/>
      <c r="O77" s="25"/>
      <c r="P77" s="28"/>
      <c r="Q77" s="25"/>
      <c r="R77" s="28"/>
      <c r="S77" s="25"/>
      <c r="T77" s="28"/>
      <c r="U77" s="25"/>
      <c r="V77" s="28"/>
      <c r="W77" s="25"/>
      <c r="X77" s="28"/>
      <c r="Y77" s="25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30"/>
      <c r="C78" s="26"/>
      <c r="D78" s="26"/>
      <c r="E78" s="26"/>
      <c r="F78" s="28"/>
      <c r="G78" s="21"/>
      <c r="H78" s="28"/>
      <c r="I78" s="21"/>
      <c r="J78" s="28"/>
      <c r="K78" s="21"/>
      <c r="L78" s="28"/>
      <c r="M78" s="21"/>
      <c r="N78" s="28"/>
      <c r="O78" s="21"/>
      <c r="P78" s="28"/>
      <c r="Q78" s="21"/>
      <c r="R78" s="28"/>
      <c r="S78" s="21"/>
      <c r="T78" s="28"/>
      <c r="U78" s="21"/>
      <c r="V78" s="28"/>
      <c r="W78" s="21"/>
      <c r="X78" s="28"/>
      <c r="Y78" s="21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27"/>
      <c r="C79" s="26"/>
      <c r="D79" s="26"/>
      <c r="E79" s="26"/>
      <c r="F79" s="28"/>
      <c r="G79" s="25"/>
      <c r="H79" s="28"/>
      <c r="I79" s="25"/>
      <c r="J79" s="28"/>
      <c r="K79" s="25"/>
      <c r="L79" s="28"/>
      <c r="M79" s="25"/>
      <c r="N79" s="28"/>
      <c r="O79" s="25"/>
      <c r="P79" s="28"/>
      <c r="Q79" s="25"/>
      <c r="R79" s="28"/>
      <c r="S79" s="25"/>
      <c r="T79" s="28"/>
      <c r="U79" s="25"/>
      <c r="V79" s="28"/>
      <c r="W79" s="25"/>
      <c r="X79" s="28"/>
      <c r="Y79" s="25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30"/>
      <c r="C80" s="26"/>
      <c r="D80" s="26"/>
      <c r="E80" s="26"/>
      <c r="F80" s="28"/>
      <c r="G80" s="21"/>
      <c r="H80" s="28"/>
      <c r="I80" s="21"/>
      <c r="J80" s="28"/>
      <c r="K80" s="21"/>
      <c r="L80" s="28"/>
      <c r="M80" s="21"/>
      <c r="N80" s="28"/>
      <c r="O80" s="21"/>
      <c r="P80" s="28"/>
      <c r="Q80" s="21"/>
      <c r="R80" s="28"/>
      <c r="S80" s="21"/>
      <c r="T80" s="28"/>
      <c r="U80" s="21"/>
      <c r="V80" s="28"/>
      <c r="W80" s="21"/>
      <c r="X80" s="28"/>
      <c r="Y80" s="21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27"/>
      <c r="C81" s="26"/>
      <c r="D81" s="26"/>
      <c r="E81" s="26"/>
      <c r="F81" s="28"/>
      <c r="G81" s="25"/>
      <c r="H81" s="28"/>
      <c r="I81" s="25"/>
      <c r="J81" s="28"/>
      <c r="K81" s="25"/>
      <c r="L81" s="28"/>
      <c r="M81" s="25"/>
      <c r="N81" s="28"/>
      <c r="O81" s="25"/>
      <c r="P81" s="28"/>
      <c r="Q81" s="25"/>
      <c r="R81" s="28"/>
      <c r="S81" s="25"/>
      <c r="T81" s="28"/>
      <c r="U81" s="25"/>
      <c r="V81" s="28"/>
      <c r="W81" s="25"/>
      <c r="X81" s="28"/>
      <c r="Y81" s="25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30"/>
      <c r="C82" s="26"/>
      <c r="D82" s="26"/>
      <c r="E82" s="26"/>
      <c r="F82" s="28"/>
      <c r="G82" s="21"/>
      <c r="H82" s="28"/>
      <c r="I82" s="21"/>
      <c r="J82" s="28"/>
      <c r="K82" s="21"/>
      <c r="L82" s="28"/>
      <c r="M82" s="21"/>
      <c r="N82" s="28"/>
      <c r="O82" s="21"/>
      <c r="P82" s="28"/>
      <c r="Q82" s="21"/>
      <c r="R82" s="28"/>
      <c r="S82" s="21"/>
      <c r="T82" s="28"/>
      <c r="U82" s="21"/>
      <c r="V82" s="28"/>
      <c r="W82" s="21"/>
      <c r="X82" s="28"/>
      <c r="Y82" s="21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27"/>
      <c r="C83" s="26"/>
      <c r="D83" s="26"/>
      <c r="E83" s="26"/>
      <c r="F83" s="28"/>
      <c r="G83" s="25"/>
      <c r="H83" s="28"/>
      <c r="I83" s="25"/>
      <c r="J83" s="28"/>
      <c r="K83" s="25"/>
      <c r="L83" s="28"/>
      <c r="M83" s="25"/>
      <c r="N83" s="28"/>
      <c r="O83" s="25"/>
      <c r="P83" s="28"/>
      <c r="Q83" s="25"/>
      <c r="R83" s="28"/>
      <c r="S83" s="25"/>
      <c r="T83" s="28"/>
      <c r="U83" s="25"/>
      <c r="V83" s="28"/>
      <c r="W83" s="25"/>
      <c r="X83" s="28"/>
      <c r="Y83" s="25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30"/>
      <c r="C84" s="26"/>
      <c r="D84" s="26"/>
      <c r="E84" s="26"/>
      <c r="F84" s="28"/>
      <c r="G84" s="21"/>
      <c r="H84" s="28"/>
      <c r="I84" s="21"/>
      <c r="J84" s="28"/>
      <c r="K84" s="21"/>
      <c r="L84" s="28"/>
      <c r="M84" s="21"/>
      <c r="N84" s="28"/>
      <c r="O84" s="21"/>
      <c r="P84" s="28"/>
      <c r="Q84" s="21"/>
      <c r="R84" s="28"/>
      <c r="S84" s="21"/>
      <c r="T84" s="28"/>
      <c r="U84" s="21"/>
      <c r="V84" s="28"/>
      <c r="W84" s="21"/>
      <c r="X84" s="28"/>
      <c r="Y84" s="21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27"/>
      <c r="C85" s="26"/>
      <c r="D85" s="26"/>
      <c r="E85" s="26"/>
      <c r="F85" s="28"/>
      <c r="G85" s="25"/>
      <c r="H85" s="28"/>
      <c r="I85" s="25"/>
      <c r="J85" s="28"/>
      <c r="K85" s="25"/>
      <c r="L85" s="28"/>
      <c r="M85" s="25"/>
      <c r="N85" s="28"/>
      <c r="O85" s="25"/>
      <c r="P85" s="28"/>
      <c r="Q85" s="25"/>
      <c r="R85" s="28"/>
      <c r="S85" s="25"/>
      <c r="T85" s="28"/>
      <c r="U85" s="25"/>
      <c r="V85" s="28"/>
      <c r="W85" s="25"/>
      <c r="X85" s="28"/>
      <c r="Y85" s="25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30"/>
      <c r="C86" s="26"/>
      <c r="D86" s="26"/>
      <c r="E86" s="26"/>
      <c r="F86" s="28"/>
      <c r="G86" s="21"/>
      <c r="H86" s="28"/>
      <c r="I86" s="21"/>
      <c r="J86" s="28"/>
      <c r="K86" s="21"/>
      <c r="L86" s="28"/>
      <c r="M86" s="21"/>
      <c r="N86" s="28"/>
      <c r="O86" s="21"/>
      <c r="P86" s="28"/>
      <c r="Q86" s="21"/>
      <c r="R86" s="28"/>
      <c r="S86" s="21"/>
      <c r="T86" s="28"/>
      <c r="U86" s="21"/>
      <c r="V86" s="28"/>
      <c r="W86" s="21"/>
      <c r="X86" s="28"/>
      <c r="Y86" s="21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27"/>
      <c r="C87" s="26"/>
      <c r="D87" s="26"/>
      <c r="E87" s="26"/>
      <c r="F87" s="28"/>
      <c r="G87" s="25"/>
      <c r="H87" s="28"/>
      <c r="I87" s="25"/>
      <c r="J87" s="28"/>
      <c r="K87" s="25"/>
      <c r="L87" s="28"/>
      <c r="M87" s="25"/>
      <c r="N87" s="28"/>
      <c r="O87" s="25"/>
      <c r="P87" s="28"/>
      <c r="Q87" s="25"/>
      <c r="R87" s="28"/>
      <c r="S87" s="25"/>
      <c r="T87" s="28"/>
      <c r="U87" s="25"/>
      <c r="V87" s="28"/>
      <c r="W87" s="25"/>
      <c r="X87" s="28"/>
      <c r="Y87" s="25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30"/>
      <c r="C88" s="26"/>
      <c r="D88" s="26"/>
      <c r="E88" s="26"/>
      <c r="F88" s="28"/>
      <c r="G88" s="21"/>
      <c r="H88" s="28"/>
      <c r="I88" s="21"/>
      <c r="J88" s="28"/>
      <c r="K88" s="21"/>
      <c r="L88" s="28"/>
      <c r="M88" s="21"/>
      <c r="N88" s="28"/>
      <c r="O88" s="21"/>
      <c r="P88" s="28"/>
      <c r="Q88" s="21"/>
      <c r="R88" s="28"/>
      <c r="S88" s="21"/>
      <c r="T88" s="28"/>
      <c r="U88" s="21"/>
      <c r="V88" s="28"/>
      <c r="W88" s="21"/>
      <c r="X88" s="28"/>
      <c r="Y88" s="21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27"/>
      <c r="C89" s="26"/>
      <c r="D89" s="26"/>
      <c r="E89" s="26"/>
      <c r="F89" s="28"/>
      <c r="G89" s="25"/>
      <c r="H89" s="28"/>
      <c r="I89" s="25"/>
      <c r="J89" s="28"/>
      <c r="K89" s="25"/>
      <c r="L89" s="28"/>
      <c r="M89" s="25"/>
      <c r="N89" s="28"/>
      <c r="O89" s="25"/>
      <c r="P89" s="28"/>
      <c r="Q89" s="25"/>
      <c r="R89" s="28"/>
      <c r="S89" s="25"/>
      <c r="T89" s="28"/>
      <c r="U89" s="25"/>
      <c r="V89" s="28"/>
      <c r="W89" s="25"/>
      <c r="X89" s="28"/>
      <c r="Y89" s="25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30"/>
      <c r="C90" s="26"/>
      <c r="D90" s="26"/>
      <c r="E90" s="26"/>
      <c r="F90" s="28"/>
      <c r="G90" s="21"/>
      <c r="H90" s="28"/>
      <c r="I90" s="21"/>
      <c r="J90" s="28"/>
      <c r="K90" s="21"/>
      <c r="L90" s="28"/>
      <c r="M90" s="21"/>
      <c r="N90" s="28"/>
      <c r="O90" s="21"/>
      <c r="P90" s="28"/>
      <c r="Q90" s="21"/>
      <c r="R90" s="28"/>
      <c r="S90" s="21"/>
      <c r="T90" s="28"/>
      <c r="U90" s="21"/>
      <c r="V90" s="28"/>
      <c r="W90" s="21"/>
      <c r="X90" s="28"/>
      <c r="Y90" s="21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27"/>
      <c r="C91" s="26"/>
      <c r="D91" s="26"/>
      <c r="E91" s="26"/>
      <c r="F91" s="28"/>
      <c r="G91" s="25"/>
      <c r="H91" s="28"/>
      <c r="I91" s="25"/>
      <c r="J91" s="28"/>
      <c r="K91" s="25"/>
      <c r="L91" s="28"/>
      <c r="M91" s="25"/>
      <c r="N91" s="28"/>
      <c r="O91" s="25"/>
      <c r="P91" s="28"/>
      <c r="Q91" s="25"/>
      <c r="R91" s="28"/>
      <c r="S91" s="25"/>
      <c r="T91" s="28"/>
      <c r="U91" s="25"/>
      <c r="V91" s="28"/>
      <c r="W91" s="25"/>
      <c r="X91" s="28"/>
      <c r="Y91" s="25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30"/>
      <c r="C92" s="26"/>
      <c r="D92" s="26"/>
      <c r="E92" s="26"/>
      <c r="F92" s="28"/>
      <c r="G92" s="21"/>
      <c r="H92" s="28"/>
      <c r="I92" s="21"/>
      <c r="J92" s="28"/>
      <c r="K92" s="21"/>
      <c r="L92" s="28"/>
      <c r="M92" s="21"/>
      <c r="N92" s="28"/>
      <c r="O92" s="21"/>
      <c r="P92" s="28"/>
      <c r="Q92" s="21"/>
      <c r="R92" s="28"/>
      <c r="S92" s="21"/>
      <c r="T92" s="28"/>
      <c r="U92" s="21"/>
      <c r="V92" s="28"/>
      <c r="W92" s="21"/>
      <c r="X92" s="28"/>
      <c r="Y92" s="21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28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</row>
    <row r="128" spans="2:28" ht="10.5" customHeight="1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</row>
    <row r="129" spans="2:28" ht="10.5" customHeight="1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</row>
    <row r="130" spans="2:28" ht="10.5" customHeight="1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</row>
    <row r="131" spans="2:28" ht="10.5" customHeight="1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</row>
    <row r="132" spans="2:28" ht="10.5" customHeight="1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</row>
    <row r="133" spans="2:28" ht="10.5" customHeight="1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</row>
    <row r="134" spans="2:28" ht="10.5" customHeight="1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</row>
    <row r="135" spans="2:28" ht="10.5" customHeight="1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</row>
    <row r="136" spans="2:28" ht="10.5" customHeight="1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</row>
    <row r="137" spans="2:28" ht="10.5" customHeight="1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</row>
    <row r="138" spans="2:28" ht="10.5" customHeight="1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</row>
    <row r="139" spans="2:28" ht="10.5" customHeight="1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</row>
    <row r="140" spans="2:28" ht="10.5" customHeight="1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</row>
    <row r="141" spans="2:28" ht="10.5" customHeight="1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</row>
    <row r="142" spans="2:28" ht="10.5" customHeight="1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</row>
    <row r="143" spans="2:28" ht="10.5" customHeight="1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</row>
    <row r="144" spans="2:28" ht="10.5" customHeight="1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</row>
    <row r="145" spans="2:28" ht="10.5" customHeight="1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</row>
    <row r="146" spans="2:28" ht="10.5" customHeight="1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</row>
    <row r="147" spans="2:28" ht="10.5" customHeight="1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</row>
    <row r="148" spans="2:28" ht="10.5" customHeight="1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</row>
    <row r="149" spans="2:28" ht="10.5" customHeight="1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</row>
    <row r="150" spans="2:28" ht="10.5" customHeight="1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</row>
    <row r="151" spans="2:28" ht="10.5" customHeight="1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</row>
    <row r="152" spans="2:28" ht="10.5" customHeight="1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</row>
    <row r="153" spans="2:28" ht="10.5" customHeight="1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</row>
    <row r="154" spans="2:28" ht="10.5" customHeight="1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</row>
    <row r="155" spans="2:28" ht="10.5" customHeight="1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</row>
    <row r="156" spans="2:28" ht="10.5" customHeight="1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</row>
    <row r="157" spans="2:28" ht="10.5" customHeight="1">
      <c r="B157" s="27"/>
      <c r="C157" s="26"/>
      <c r="D157" s="26"/>
      <c r="E157" s="26"/>
      <c r="F157" s="28"/>
      <c r="G157" s="25"/>
      <c r="H157" s="28"/>
      <c r="I157" s="25"/>
      <c r="J157" s="28"/>
      <c r="K157" s="25"/>
      <c r="L157" s="28"/>
      <c r="M157" s="25"/>
      <c r="N157" s="28"/>
      <c r="O157" s="25"/>
      <c r="P157" s="28"/>
      <c r="Q157" s="25"/>
      <c r="R157" s="28"/>
      <c r="S157" s="25"/>
      <c r="T157" s="28"/>
      <c r="U157" s="25"/>
      <c r="V157" s="28"/>
      <c r="W157" s="25"/>
      <c r="X157" s="28"/>
      <c r="Y157" s="25"/>
      <c r="Z157" s="29"/>
      <c r="AA157" s="29"/>
      <c r="AB157" s="29"/>
    </row>
    <row r="158" spans="2:28" ht="10.5" customHeight="1">
      <c r="B158" s="30"/>
      <c r="C158" s="26"/>
      <c r="D158" s="26"/>
      <c r="E158" s="26"/>
      <c r="F158" s="28"/>
      <c r="G158" s="21"/>
      <c r="H158" s="28"/>
      <c r="I158" s="21"/>
      <c r="J158" s="28"/>
      <c r="K158" s="21"/>
      <c r="L158" s="28"/>
      <c r="M158" s="21"/>
      <c r="N158" s="28"/>
      <c r="O158" s="21"/>
      <c r="P158" s="28"/>
      <c r="Q158" s="21"/>
      <c r="R158" s="28"/>
      <c r="S158" s="21"/>
      <c r="T158" s="28"/>
      <c r="U158" s="21"/>
      <c r="V158" s="28"/>
      <c r="W158" s="21"/>
      <c r="X158" s="28"/>
      <c r="Y158" s="21"/>
      <c r="Z158" s="29"/>
      <c r="AA158" s="29"/>
      <c r="AB158" s="29"/>
    </row>
    <row r="159" spans="2:31" ht="10.5" customHeight="1">
      <c r="B159" s="27"/>
      <c r="C159" s="26"/>
      <c r="D159" s="26"/>
      <c r="E159" s="26"/>
      <c r="F159" s="28"/>
      <c r="G159" s="25"/>
      <c r="H159" s="28"/>
      <c r="I159" s="25"/>
      <c r="J159" s="28"/>
      <c r="K159" s="25"/>
      <c r="L159" s="28"/>
      <c r="M159" s="25"/>
      <c r="N159" s="28"/>
      <c r="O159" s="25"/>
      <c r="P159" s="28"/>
      <c r="Q159" s="25"/>
      <c r="R159" s="28"/>
      <c r="S159" s="25"/>
      <c r="T159" s="28"/>
      <c r="U159" s="25"/>
      <c r="V159" s="28"/>
      <c r="W159" s="25"/>
      <c r="X159" s="28"/>
      <c r="Y159" s="25"/>
      <c r="Z159" s="29"/>
      <c r="AA159" s="29"/>
      <c r="AB159" s="29"/>
      <c r="AC159" s="4"/>
      <c r="AD159" s="4"/>
      <c r="AE159" s="4"/>
    </row>
    <row r="160" spans="2:31" ht="15.75">
      <c r="B160" s="30"/>
      <c r="C160" s="26"/>
      <c r="D160" s="26"/>
      <c r="E160" s="26"/>
      <c r="F160" s="28"/>
      <c r="G160" s="21"/>
      <c r="H160" s="28"/>
      <c r="I160" s="21"/>
      <c r="J160" s="28"/>
      <c r="K160" s="21"/>
      <c r="L160" s="28"/>
      <c r="M160" s="21"/>
      <c r="N160" s="28"/>
      <c r="O160" s="21"/>
      <c r="P160" s="28"/>
      <c r="Q160" s="21"/>
      <c r="R160" s="28"/>
      <c r="S160" s="21"/>
      <c r="T160" s="28"/>
      <c r="U160" s="21"/>
      <c r="V160" s="28"/>
      <c r="W160" s="21"/>
      <c r="X160" s="28"/>
      <c r="Y160" s="21"/>
      <c r="Z160" s="29"/>
      <c r="AA160" s="29"/>
      <c r="AB160" s="29"/>
      <c r="AC160" s="4"/>
      <c r="AD160" s="4"/>
      <c r="AE160" s="4"/>
    </row>
    <row r="161" spans="2:31" ht="15">
      <c r="B161" s="27"/>
      <c r="C161" s="26"/>
      <c r="D161" s="26"/>
      <c r="E161" s="26"/>
      <c r="F161" s="28"/>
      <c r="G161" s="25"/>
      <c r="H161" s="28"/>
      <c r="I161" s="25"/>
      <c r="J161" s="28"/>
      <c r="K161" s="25"/>
      <c r="L161" s="28"/>
      <c r="M161" s="25"/>
      <c r="N161" s="28"/>
      <c r="O161" s="25"/>
      <c r="P161" s="28"/>
      <c r="Q161" s="25"/>
      <c r="R161" s="28"/>
      <c r="S161" s="25"/>
      <c r="T161" s="28"/>
      <c r="U161" s="25"/>
      <c r="V161" s="28"/>
      <c r="W161" s="25"/>
      <c r="X161" s="28"/>
      <c r="Y161" s="25"/>
      <c r="Z161" s="29"/>
      <c r="AA161" s="29"/>
      <c r="AB161" s="29"/>
      <c r="AC161" s="4"/>
      <c r="AD161" s="4"/>
      <c r="AE161" s="4"/>
    </row>
    <row r="162" spans="2:31" ht="15.75">
      <c r="B162" s="30"/>
      <c r="C162" s="26"/>
      <c r="D162" s="26"/>
      <c r="E162" s="26"/>
      <c r="F162" s="28"/>
      <c r="G162" s="21"/>
      <c r="H162" s="28"/>
      <c r="I162" s="21"/>
      <c r="J162" s="28"/>
      <c r="K162" s="21"/>
      <c r="L162" s="28"/>
      <c r="M162" s="21"/>
      <c r="N162" s="28"/>
      <c r="O162" s="21"/>
      <c r="P162" s="28"/>
      <c r="Q162" s="21"/>
      <c r="R162" s="28"/>
      <c r="S162" s="21"/>
      <c r="T162" s="28"/>
      <c r="U162" s="21"/>
      <c r="V162" s="28"/>
      <c r="W162" s="21"/>
      <c r="X162" s="28"/>
      <c r="Y162" s="21"/>
      <c r="Z162" s="29"/>
      <c r="AA162" s="29"/>
      <c r="AB162" s="29"/>
      <c r="AC162" s="4"/>
      <c r="AD162" s="4"/>
      <c r="AE162" s="4"/>
    </row>
    <row r="163" spans="2:31" ht="15">
      <c r="B163" s="27"/>
      <c r="C163" s="26"/>
      <c r="D163" s="26"/>
      <c r="E163" s="26"/>
      <c r="F163" s="28"/>
      <c r="G163" s="25"/>
      <c r="H163" s="28"/>
      <c r="I163" s="25"/>
      <c r="J163" s="28"/>
      <c r="K163" s="25"/>
      <c r="L163" s="28"/>
      <c r="M163" s="25"/>
      <c r="N163" s="28"/>
      <c r="O163" s="25"/>
      <c r="P163" s="28"/>
      <c r="Q163" s="25"/>
      <c r="R163" s="28"/>
      <c r="S163" s="25"/>
      <c r="T163" s="28"/>
      <c r="U163" s="25"/>
      <c r="V163" s="28"/>
      <c r="W163" s="25"/>
      <c r="X163" s="28"/>
      <c r="Y163" s="25"/>
      <c r="Z163" s="29"/>
      <c r="AA163" s="29"/>
      <c r="AB163" s="29"/>
      <c r="AC163" s="4"/>
      <c r="AD163" s="4"/>
      <c r="AE163" s="4"/>
    </row>
    <row r="164" spans="2:31" ht="15.75">
      <c r="B164" s="30"/>
      <c r="C164" s="26"/>
      <c r="D164" s="26"/>
      <c r="E164" s="26"/>
      <c r="F164" s="28"/>
      <c r="G164" s="21"/>
      <c r="H164" s="28"/>
      <c r="I164" s="21"/>
      <c r="J164" s="28"/>
      <c r="K164" s="21"/>
      <c r="L164" s="28"/>
      <c r="M164" s="21"/>
      <c r="N164" s="28"/>
      <c r="O164" s="21"/>
      <c r="P164" s="28"/>
      <c r="Q164" s="21"/>
      <c r="R164" s="28"/>
      <c r="S164" s="21"/>
      <c r="T164" s="28"/>
      <c r="U164" s="21"/>
      <c r="V164" s="28"/>
      <c r="W164" s="21"/>
      <c r="X164" s="28"/>
      <c r="Y164" s="21"/>
      <c r="Z164" s="29"/>
      <c r="AA164" s="29"/>
      <c r="AB164" s="29"/>
      <c r="AC164" s="4"/>
      <c r="AD164" s="4"/>
      <c r="AE164" s="4"/>
    </row>
    <row r="165" spans="2:31" ht="15">
      <c r="B165" s="27"/>
      <c r="C165" s="26"/>
      <c r="D165" s="26"/>
      <c r="E165" s="26"/>
      <c r="F165" s="28"/>
      <c r="G165" s="25"/>
      <c r="H165" s="28"/>
      <c r="I165" s="25"/>
      <c r="J165" s="28"/>
      <c r="K165" s="25"/>
      <c r="L165" s="28"/>
      <c r="M165" s="25"/>
      <c r="N165" s="28"/>
      <c r="O165" s="25"/>
      <c r="P165" s="28"/>
      <c r="Q165" s="25"/>
      <c r="R165" s="28"/>
      <c r="S165" s="25"/>
      <c r="T165" s="28"/>
      <c r="U165" s="25"/>
      <c r="V165" s="28"/>
      <c r="W165" s="25"/>
      <c r="X165" s="28"/>
      <c r="Y165" s="25"/>
      <c r="Z165" s="29"/>
      <c r="AA165" s="29"/>
      <c r="AB165" s="29"/>
      <c r="AC165" s="4"/>
      <c r="AD165" s="4"/>
      <c r="AE165" s="4"/>
    </row>
    <row r="166" spans="2:31" ht="15.75">
      <c r="B166" s="30"/>
      <c r="C166" s="26"/>
      <c r="D166" s="26"/>
      <c r="E166" s="26"/>
      <c r="F166" s="28"/>
      <c r="G166" s="21"/>
      <c r="H166" s="28"/>
      <c r="I166" s="21"/>
      <c r="J166" s="28"/>
      <c r="K166" s="21"/>
      <c r="L166" s="28"/>
      <c r="M166" s="21"/>
      <c r="N166" s="28"/>
      <c r="O166" s="21"/>
      <c r="P166" s="28"/>
      <c r="Q166" s="21"/>
      <c r="R166" s="28"/>
      <c r="S166" s="21"/>
      <c r="T166" s="28"/>
      <c r="U166" s="21"/>
      <c r="V166" s="28"/>
      <c r="W166" s="21"/>
      <c r="X166" s="28"/>
      <c r="Y166" s="21"/>
      <c r="Z166" s="29"/>
      <c r="AA166" s="29"/>
      <c r="AB166" s="29"/>
      <c r="AC166" s="4"/>
      <c r="AD166" s="4"/>
      <c r="AE166" s="4"/>
    </row>
    <row r="167" spans="2:31" ht="15">
      <c r="B167" s="27"/>
      <c r="C167" s="26"/>
      <c r="D167" s="26"/>
      <c r="E167" s="26"/>
      <c r="F167" s="28"/>
      <c r="G167" s="25"/>
      <c r="H167" s="28"/>
      <c r="I167" s="25"/>
      <c r="J167" s="28"/>
      <c r="K167" s="25"/>
      <c r="L167" s="28"/>
      <c r="M167" s="25"/>
      <c r="N167" s="28"/>
      <c r="O167" s="25"/>
      <c r="P167" s="28"/>
      <c r="Q167" s="25"/>
      <c r="R167" s="28"/>
      <c r="S167" s="25"/>
      <c r="T167" s="28"/>
      <c r="U167" s="25"/>
      <c r="V167" s="28"/>
      <c r="W167" s="25"/>
      <c r="X167" s="28"/>
      <c r="Y167" s="25"/>
      <c r="Z167" s="29"/>
      <c r="AA167" s="29"/>
      <c r="AB167" s="29"/>
      <c r="AC167" s="4"/>
      <c r="AD167" s="4"/>
      <c r="AE167" s="4"/>
    </row>
    <row r="168" spans="2:31" ht="15.75">
      <c r="B168" s="30"/>
      <c r="C168" s="26"/>
      <c r="D168" s="26"/>
      <c r="E168" s="26"/>
      <c r="F168" s="28"/>
      <c r="G168" s="21"/>
      <c r="H168" s="28"/>
      <c r="I168" s="21"/>
      <c r="J168" s="28"/>
      <c r="K168" s="21"/>
      <c r="L168" s="28"/>
      <c r="M168" s="21"/>
      <c r="N168" s="28"/>
      <c r="O168" s="21"/>
      <c r="P168" s="28"/>
      <c r="Q168" s="21"/>
      <c r="R168" s="28"/>
      <c r="S168" s="21"/>
      <c r="T168" s="28"/>
      <c r="U168" s="21"/>
      <c r="V168" s="28"/>
      <c r="W168" s="21"/>
      <c r="X168" s="28"/>
      <c r="Y168" s="21"/>
      <c r="Z168" s="29"/>
      <c r="AA168" s="29"/>
      <c r="AB168" s="29"/>
      <c r="AC168" s="4"/>
      <c r="AD168" s="4"/>
      <c r="AE168" s="4"/>
    </row>
    <row r="169" spans="2:31" ht="15">
      <c r="B169" s="27"/>
      <c r="C169" s="26"/>
      <c r="D169" s="26"/>
      <c r="E169" s="26"/>
      <c r="F169" s="28"/>
      <c r="G169" s="25"/>
      <c r="H169" s="28"/>
      <c r="I169" s="25"/>
      <c r="J169" s="28"/>
      <c r="K169" s="25"/>
      <c r="L169" s="28"/>
      <c r="M169" s="25"/>
      <c r="N169" s="28"/>
      <c r="O169" s="25"/>
      <c r="P169" s="28"/>
      <c r="Q169" s="25"/>
      <c r="R169" s="28"/>
      <c r="S169" s="25"/>
      <c r="T169" s="28"/>
      <c r="U169" s="25"/>
      <c r="V169" s="28"/>
      <c r="W169" s="25"/>
      <c r="X169" s="28"/>
      <c r="Y169" s="25"/>
      <c r="Z169" s="29"/>
      <c r="AA169" s="29"/>
      <c r="AB169" s="29"/>
      <c r="AC169" s="4"/>
      <c r="AD169" s="4"/>
      <c r="AE169" s="4"/>
    </row>
    <row r="170" spans="2:31" ht="15.75">
      <c r="B170" s="30"/>
      <c r="C170" s="26"/>
      <c r="D170" s="26"/>
      <c r="E170" s="26"/>
      <c r="F170" s="28"/>
      <c r="G170" s="21"/>
      <c r="H170" s="28"/>
      <c r="I170" s="21"/>
      <c r="J170" s="28"/>
      <c r="K170" s="21"/>
      <c r="L170" s="28"/>
      <c r="M170" s="21"/>
      <c r="N170" s="28"/>
      <c r="O170" s="21"/>
      <c r="P170" s="28"/>
      <c r="Q170" s="21"/>
      <c r="R170" s="28"/>
      <c r="S170" s="21"/>
      <c r="T170" s="28"/>
      <c r="U170" s="21"/>
      <c r="V170" s="28"/>
      <c r="W170" s="21"/>
      <c r="X170" s="28"/>
      <c r="Y170" s="21"/>
      <c r="Z170" s="29"/>
      <c r="AA170" s="29"/>
      <c r="AB170" s="29"/>
      <c r="AC170" s="4"/>
      <c r="AD170" s="4"/>
      <c r="AE170" s="4"/>
    </row>
    <row r="171" spans="2:31" ht="15">
      <c r="B171" s="27"/>
      <c r="C171" s="26"/>
      <c r="D171" s="26"/>
      <c r="E171" s="26"/>
      <c r="F171" s="28"/>
      <c r="G171" s="25"/>
      <c r="H171" s="28"/>
      <c r="I171" s="25"/>
      <c r="J171" s="28"/>
      <c r="K171" s="25"/>
      <c r="L171" s="28"/>
      <c r="M171" s="25"/>
      <c r="N171" s="28"/>
      <c r="O171" s="25"/>
      <c r="P171" s="28"/>
      <c r="Q171" s="25"/>
      <c r="R171" s="28"/>
      <c r="S171" s="25"/>
      <c r="T171" s="28"/>
      <c r="U171" s="25"/>
      <c r="V171" s="28"/>
      <c r="W171" s="25"/>
      <c r="X171" s="28"/>
      <c r="Y171" s="25"/>
      <c r="Z171" s="29"/>
      <c r="AA171" s="29"/>
      <c r="AB171" s="29"/>
      <c r="AC171" s="4"/>
      <c r="AD171" s="4"/>
      <c r="AE171" s="4"/>
    </row>
    <row r="172" spans="2:31" ht="15.75">
      <c r="B172" s="30"/>
      <c r="C172" s="26"/>
      <c r="D172" s="26"/>
      <c r="E172" s="26"/>
      <c r="F172" s="28"/>
      <c r="G172" s="21"/>
      <c r="H172" s="28"/>
      <c r="I172" s="21"/>
      <c r="J172" s="28"/>
      <c r="K172" s="21"/>
      <c r="L172" s="28"/>
      <c r="M172" s="21"/>
      <c r="N172" s="28"/>
      <c r="O172" s="21"/>
      <c r="P172" s="28"/>
      <c r="Q172" s="21"/>
      <c r="R172" s="28"/>
      <c r="S172" s="21"/>
      <c r="T172" s="28"/>
      <c r="U172" s="21"/>
      <c r="V172" s="28"/>
      <c r="W172" s="21"/>
      <c r="X172" s="28"/>
      <c r="Y172" s="21"/>
      <c r="Z172" s="29"/>
      <c r="AA172" s="29"/>
      <c r="AB172" s="29"/>
      <c r="AC172" s="4"/>
      <c r="AD172" s="4"/>
      <c r="AE172" s="4"/>
    </row>
    <row r="173" spans="2:31" ht="15">
      <c r="B173" s="27"/>
      <c r="C173" s="26"/>
      <c r="D173" s="26"/>
      <c r="E173" s="26"/>
      <c r="F173" s="28"/>
      <c r="G173" s="25"/>
      <c r="H173" s="28"/>
      <c r="I173" s="25"/>
      <c r="J173" s="28"/>
      <c r="K173" s="25"/>
      <c r="L173" s="28"/>
      <c r="M173" s="25"/>
      <c r="N173" s="28"/>
      <c r="O173" s="25"/>
      <c r="P173" s="28"/>
      <c r="Q173" s="25"/>
      <c r="R173" s="28"/>
      <c r="S173" s="25"/>
      <c r="T173" s="28"/>
      <c r="U173" s="25"/>
      <c r="V173" s="28"/>
      <c r="W173" s="25"/>
      <c r="X173" s="28"/>
      <c r="Y173" s="25"/>
      <c r="Z173" s="29"/>
      <c r="AA173" s="29"/>
      <c r="AB173" s="29"/>
      <c r="AC173" s="4"/>
      <c r="AD173" s="4"/>
      <c r="AE173" s="4"/>
    </row>
    <row r="174" spans="2:31" ht="15.75">
      <c r="B174" s="30"/>
      <c r="C174" s="26"/>
      <c r="D174" s="26"/>
      <c r="E174" s="26"/>
      <c r="F174" s="28"/>
      <c r="G174" s="21"/>
      <c r="H174" s="28"/>
      <c r="I174" s="21"/>
      <c r="J174" s="28"/>
      <c r="K174" s="21"/>
      <c r="L174" s="28"/>
      <c r="M174" s="21"/>
      <c r="N174" s="28"/>
      <c r="O174" s="21"/>
      <c r="P174" s="28"/>
      <c r="Q174" s="21"/>
      <c r="R174" s="28"/>
      <c r="S174" s="21"/>
      <c r="T174" s="28"/>
      <c r="U174" s="21"/>
      <c r="V174" s="28"/>
      <c r="W174" s="21"/>
      <c r="X174" s="28"/>
      <c r="Y174" s="21"/>
      <c r="Z174" s="29"/>
      <c r="AA174" s="29"/>
      <c r="AB174" s="29"/>
      <c r="AC174" s="4"/>
      <c r="AD174" s="4"/>
      <c r="AE174" s="4"/>
    </row>
    <row r="175" spans="2:31" ht="15">
      <c r="B175" s="27"/>
      <c r="C175" s="26"/>
      <c r="D175" s="26"/>
      <c r="E175" s="26"/>
      <c r="F175" s="28"/>
      <c r="G175" s="25"/>
      <c r="H175" s="28"/>
      <c r="I175" s="25"/>
      <c r="J175" s="28"/>
      <c r="K175" s="25"/>
      <c r="L175" s="28"/>
      <c r="M175" s="25"/>
      <c r="N175" s="28"/>
      <c r="O175" s="25"/>
      <c r="P175" s="28"/>
      <c r="Q175" s="25"/>
      <c r="R175" s="28"/>
      <c r="S175" s="25"/>
      <c r="T175" s="28"/>
      <c r="U175" s="25"/>
      <c r="V175" s="28"/>
      <c r="W175" s="25"/>
      <c r="X175" s="28"/>
      <c r="Y175" s="25"/>
      <c r="Z175" s="29"/>
      <c r="AA175" s="29"/>
      <c r="AB175" s="29"/>
      <c r="AC175" s="4"/>
      <c r="AD175" s="4"/>
      <c r="AE175" s="4"/>
    </row>
    <row r="176" spans="2:31" ht="15.75">
      <c r="B176" s="30"/>
      <c r="C176" s="26"/>
      <c r="D176" s="26"/>
      <c r="E176" s="26"/>
      <c r="F176" s="28"/>
      <c r="G176" s="21"/>
      <c r="H176" s="28"/>
      <c r="I176" s="21"/>
      <c r="J176" s="28"/>
      <c r="K176" s="21"/>
      <c r="L176" s="28"/>
      <c r="M176" s="21"/>
      <c r="N176" s="28"/>
      <c r="O176" s="21"/>
      <c r="P176" s="28"/>
      <c r="Q176" s="21"/>
      <c r="R176" s="28"/>
      <c r="S176" s="21"/>
      <c r="T176" s="28"/>
      <c r="U176" s="21"/>
      <c r="V176" s="28"/>
      <c r="W176" s="21"/>
      <c r="X176" s="28"/>
      <c r="Y176" s="21"/>
      <c r="Z176" s="29"/>
      <c r="AA176" s="29"/>
      <c r="AB176" s="29"/>
      <c r="AC176" s="4"/>
      <c r="AD176" s="4"/>
      <c r="AE176" s="4"/>
    </row>
    <row r="177" spans="2:31" ht="15">
      <c r="B177" s="27"/>
      <c r="C177" s="26"/>
      <c r="D177" s="26"/>
      <c r="E177" s="26"/>
      <c r="F177" s="28"/>
      <c r="G177" s="25"/>
      <c r="H177" s="28"/>
      <c r="I177" s="25"/>
      <c r="J177" s="28"/>
      <c r="K177" s="25"/>
      <c r="L177" s="28"/>
      <c r="M177" s="25"/>
      <c r="N177" s="28"/>
      <c r="O177" s="25"/>
      <c r="P177" s="28"/>
      <c r="Q177" s="25"/>
      <c r="R177" s="28"/>
      <c r="S177" s="25"/>
      <c r="T177" s="28"/>
      <c r="U177" s="25"/>
      <c r="V177" s="28"/>
      <c r="W177" s="25"/>
      <c r="X177" s="28"/>
      <c r="Y177" s="25"/>
      <c r="Z177" s="29"/>
      <c r="AA177" s="29"/>
      <c r="AB177" s="29"/>
      <c r="AC177" s="4"/>
      <c r="AD177" s="4"/>
      <c r="AE177" s="4"/>
    </row>
    <row r="178" spans="2:31" ht="15.75">
      <c r="B178" s="30"/>
      <c r="C178" s="26"/>
      <c r="D178" s="26"/>
      <c r="E178" s="26"/>
      <c r="F178" s="28"/>
      <c r="G178" s="21"/>
      <c r="H178" s="28"/>
      <c r="I178" s="21"/>
      <c r="J178" s="28"/>
      <c r="K178" s="21"/>
      <c r="L178" s="28"/>
      <c r="M178" s="21"/>
      <c r="N178" s="28"/>
      <c r="O178" s="21"/>
      <c r="P178" s="28"/>
      <c r="Q178" s="21"/>
      <c r="R178" s="28"/>
      <c r="S178" s="21"/>
      <c r="T178" s="28"/>
      <c r="U178" s="21"/>
      <c r="V178" s="28"/>
      <c r="W178" s="21"/>
      <c r="X178" s="28"/>
      <c r="Y178" s="21"/>
      <c r="Z178" s="29"/>
      <c r="AA178" s="29"/>
      <c r="AB178" s="29"/>
      <c r="AC178" s="4"/>
      <c r="AD178" s="4"/>
      <c r="AE178" s="4"/>
    </row>
    <row r="179" spans="2:31" ht="15">
      <c r="B179" s="27"/>
      <c r="C179" s="26"/>
      <c r="D179" s="26"/>
      <c r="E179" s="26"/>
      <c r="F179" s="28"/>
      <c r="G179" s="25"/>
      <c r="H179" s="28"/>
      <c r="I179" s="25"/>
      <c r="J179" s="28"/>
      <c r="K179" s="25"/>
      <c r="L179" s="28"/>
      <c r="M179" s="25"/>
      <c r="N179" s="28"/>
      <c r="O179" s="25"/>
      <c r="P179" s="28"/>
      <c r="Q179" s="25"/>
      <c r="R179" s="28"/>
      <c r="S179" s="25"/>
      <c r="T179" s="28"/>
      <c r="U179" s="25"/>
      <c r="V179" s="28"/>
      <c r="W179" s="25"/>
      <c r="X179" s="28"/>
      <c r="Y179" s="25"/>
      <c r="Z179" s="29"/>
      <c r="AA179" s="29"/>
      <c r="AB179" s="29"/>
      <c r="AC179" s="4"/>
      <c r="AD179" s="4"/>
      <c r="AE179" s="4"/>
    </row>
    <row r="180" spans="2:31" ht="15.75">
      <c r="B180" s="30"/>
      <c r="C180" s="26"/>
      <c r="D180" s="26"/>
      <c r="E180" s="26"/>
      <c r="F180" s="28"/>
      <c r="G180" s="21"/>
      <c r="H180" s="28"/>
      <c r="I180" s="21"/>
      <c r="J180" s="28"/>
      <c r="K180" s="21"/>
      <c r="L180" s="28"/>
      <c r="M180" s="21"/>
      <c r="N180" s="28"/>
      <c r="O180" s="21"/>
      <c r="P180" s="28"/>
      <c r="Q180" s="21"/>
      <c r="R180" s="28"/>
      <c r="S180" s="21"/>
      <c r="T180" s="28"/>
      <c r="U180" s="21"/>
      <c r="V180" s="28"/>
      <c r="W180" s="21"/>
      <c r="X180" s="28"/>
      <c r="Y180" s="21"/>
      <c r="Z180" s="29"/>
      <c r="AA180" s="29"/>
      <c r="AB180" s="29"/>
      <c r="AC180" s="4"/>
      <c r="AD180" s="4"/>
      <c r="AE180" s="4"/>
    </row>
    <row r="181" spans="2:31" ht="15">
      <c r="B181" s="27"/>
      <c r="C181" s="26"/>
      <c r="D181" s="26"/>
      <c r="E181" s="26"/>
      <c r="F181" s="28"/>
      <c r="G181" s="25"/>
      <c r="H181" s="28"/>
      <c r="I181" s="25"/>
      <c r="J181" s="28"/>
      <c r="K181" s="25"/>
      <c r="L181" s="28"/>
      <c r="M181" s="25"/>
      <c r="N181" s="28"/>
      <c r="O181" s="25"/>
      <c r="P181" s="28"/>
      <c r="Q181" s="25"/>
      <c r="R181" s="28"/>
      <c r="S181" s="25"/>
      <c r="T181" s="28"/>
      <c r="U181" s="25"/>
      <c r="V181" s="28"/>
      <c r="W181" s="25"/>
      <c r="X181" s="28"/>
      <c r="Y181" s="25"/>
      <c r="Z181" s="29"/>
      <c r="AA181" s="29"/>
      <c r="AB181" s="29"/>
      <c r="AC181" s="4"/>
      <c r="AD181" s="4"/>
      <c r="AE181" s="4"/>
    </row>
    <row r="182" spans="2:31" ht="15.75">
      <c r="B182" s="30"/>
      <c r="C182" s="26"/>
      <c r="D182" s="26"/>
      <c r="E182" s="26"/>
      <c r="F182" s="28"/>
      <c r="G182" s="21"/>
      <c r="H182" s="28"/>
      <c r="I182" s="21"/>
      <c r="J182" s="28"/>
      <c r="K182" s="21"/>
      <c r="L182" s="28"/>
      <c r="M182" s="21"/>
      <c r="N182" s="28"/>
      <c r="O182" s="21"/>
      <c r="P182" s="28"/>
      <c r="Q182" s="21"/>
      <c r="R182" s="28"/>
      <c r="S182" s="21"/>
      <c r="T182" s="28"/>
      <c r="U182" s="21"/>
      <c r="V182" s="28"/>
      <c r="W182" s="21"/>
      <c r="X182" s="28"/>
      <c r="Y182" s="21"/>
      <c r="Z182" s="29"/>
      <c r="AA182" s="29"/>
      <c r="AB182" s="29"/>
      <c r="AC182" s="4"/>
      <c r="AD182" s="4"/>
      <c r="AE182" s="4"/>
    </row>
    <row r="183" spans="2:31" ht="15">
      <c r="B183" s="27"/>
      <c r="C183" s="26"/>
      <c r="D183" s="26"/>
      <c r="E183" s="26"/>
      <c r="F183" s="28"/>
      <c r="G183" s="25"/>
      <c r="H183" s="28"/>
      <c r="I183" s="25"/>
      <c r="J183" s="28"/>
      <c r="K183" s="25"/>
      <c r="L183" s="28"/>
      <c r="M183" s="25"/>
      <c r="N183" s="28"/>
      <c r="O183" s="25"/>
      <c r="P183" s="28"/>
      <c r="Q183" s="25"/>
      <c r="R183" s="28"/>
      <c r="S183" s="25"/>
      <c r="T183" s="28"/>
      <c r="U183" s="25"/>
      <c r="V183" s="28"/>
      <c r="W183" s="25"/>
      <c r="X183" s="28"/>
      <c r="Y183" s="25"/>
      <c r="Z183" s="29"/>
      <c r="AA183" s="29"/>
      <c r="AB183" s="29"/>
      <c r="AC183" s="4"/>
      <c r="AD183" s="4"/>
      <c r="AE183" s="4"/>
    </row>
    <row r="184" spans="2:31" ht="15.75">
      <c r="B184" s="30"/>
      <c r="C184" s="26"/>
      <c r="D184" s="26"/>
      <c r="E184" s="26"/>
      <c r="F184" s="28"/>
      <c r="G184" s="21"/>
      <c r="H184" s="28"/>
      <c r="I184" s="21"/>
      <c r="J184" s="28"/>
      <c r="K184" s="21"/>
      <c r="L184" s="28"/>
      <c r="M184" s="21"/>
      <c r="N184" s="28"/>
      <c r="O184" s="21"/>
      <c r="P184" s="28"/>
      <c r="Q184" s="21"/>
      <c r="R184" s="28"/>
      <c r="S184" s="21"/>
      <c r="T184" s="28"/>
      <c r="U184" s="21"/>
      <c r="V184" s="28"/>
      <c r="W184" s="21"/>
      <c r="X184" s="28"/>
      <c r="Y184" s="21"/>
      <c r="Z184" s="29"/>
      <c r="AA184" s="29"/>
      <c r="AB184" s="29"/>
      <c r="AC184" s="4"/>
      <c r="AD184" s="4"/>
      <c r="AE184" s="4"/>
    </row>
    <row r="185" spans="2:31" ht="15">
      <c r="B185" s="27"/>
      <c r="C185" s="26"/>
      <c r="D185" s="26"/>
      <c r="E185" s="26"/>
      <c r="F185" s="28"/>
      <c r="G185" s="25"/>
      <c r="H185" s="28"/>
      <c r="I185" s="25"/>
      <c r="J185" s="28"/>
      <c r="K185" s="25"/>
      <c r="L185" s="28"/>
      <c r="M185" s="25"/>
      <c r="N185" s="28"/>
      <c r="O185" s="25"/>
      <c r="P185" s="28"/>
      <c r="Q185" s="25"/>
      <c r="R185" s="28"/>
      <c r="S185" s="25"/>
      <c r="T185" s="28"/>
      <c r="U185" s="25"/>
      <c r="V185" s="28"/>
      <c r="W185" s="25"/>
      <c r="X185" s="28"/>
      <c r="Y185" s="25"/>
      <c r="Z185" s="29"/>
      <c r="AA185" s="29"/>
      <c r="AB185" s="29"/>
      <c r="AC185" s="4"/>
      <c r="AD185" s="4"/>
      <c r="AE185" s="4"/>
    </row>
    <row r="186" spans="2:31" ht="15.75">
      <c r="B186" s="30"/>
      <c r="C186" s="26"/>
      <c r="D186" s="26"/>
      <c r="E186" s="26"/>
      <c r="F186" s="28"/>
      <c r="G186" s="21"/>
      <c r="H186" s="28"/>
      <c r="I186" s="21"/>
      <c r="J186" s="28"/>
      <c r="K186" s="21"/>
      <c r="L186" s="28"/>
      <c r="M186" s="21"/>
      <c r="N186" s="28"/>
      <c r="O186" s="21"/>
      <c r="P186" s="28"/>
      <c r="Q186" s="21"/>
      <c r="R186" s="28"/>
      <c r="S186" s="21"/>
      <c r="T186" s="28"/>
      <c r="U186" s="21"/>
      <c r="V186" s="28"/>
      <c r="W186" s="21"/>
      <c r="X186" s="28"/>
      <c r="Y186" s="21"/>
      <c r="Z186" s="29"/>
      <c r="AA186" s="29"/>
      <c r="AB186" s="29"/>
      <c r="AC186" s="4"/>
      <c r="AD186" s="4"/>
      <c r="AE186" s="4"/>
    </row>
    <row r="187" spans="2:31" ht="15">
      <c r="B187" s="27"/>
      <c r="C187" s="26"/>
      <c r="D187" s="26"/>
      <c r="E187" s="26"/>
      <c r="F187" s="28"/>
      <c r="G187" s="25"/>
      <c r="H187" s="28"/>
      <c r="I187" s="25"/>
      <c r="J187" s="28"/>
      <c r="K187" s="25"/>
      <c r="L187" s="28"/>
      <c r="M187" s="25"/>
      <c r="N187" s="28"/>
      <c r="O187" s="25"/>
      <c r="P187" s="28"/>
      <c r="Q187" s="25"/>
      <c r="R187" s="28"/>
      <c r="S187" s="25"/>
      <c r="T187" s="28"/>
      <c r="U187" s="25"/>
      <c r="V187" s="28"/>
      <c r="W187" s="25"/>
      <c r="X187" s="28"/>
      <c r="Y187" s="25"/>
      <c r="Z187" s="29"/>
      <c r="AA187" s="29"/>
      <c r="AB187" s="29"/>
      <c r="AC187" s="4"/>
      <c r="AD187" s="4"/>
      <c r="AE187" s="4"/>
    </row>
    <row r="188" spans="2:31" ht="15.75">
      <c r="B188" s="30"/>
      <c r="C188" s="26"/>
      <c r="D188" s="26"/>
      <c r="E188" s="26"/>
      <c r="F188" s="28"/>
      <c r="G188" s="21"/>
      <c r="H188" s="28"/>
      <c r="I188" s="21"/>
      <c r="J188" s="28"/>
      <c r="K188" s="21"/>
      <c r="L188" s="28"/>
      <c r="M188" s="21"/>
      <c r="N188" s="28"/>
      <c r="O188" s="21"/>
      <c r="P188" s="28"/>
      <c r="Q188" s="21"/>
      <c r="R188" s="28"/>
      <c r="S188" s="21"/>
      <c r="T188" s="28"/>
      <c r="U188" s="21"/>
      <c r="V188" s="28"/>
      <c r="W188" s="21"/>
      <c r="X188" s="28"/>
      <c r="Y188" s="21"/>
      <c r="Z188" s="29"/>
      <c r="AA188" s="29"/>
      <c r="AB188" s="29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Z69:Z70"/>
    <mergeCell ref="Z65:Z66"/>
    <mergeCell ref="V67:V68"/>
    <mergeCell ref="T67:T68"/>
    <mergeCell ref="V69:V70"/>
    <mergeCell ref="T69:T70"/>
    <mergeCell ref="Z67:Z68"/>
    <mergeCell ref="X63:X64"/>
    <mergeCell ref="X69:X70"/>
    <mergeCell ref="X67:X68"/>
    <mergeCell ref="B69:B70"/>
    <mergeCell ref="C69:C70"/>
    <mergeCell ref="D69:D70"/>
    <mergeCell ref="E69:E70"/>
    <mergeCell ref="N69:N70"/>
    <mergeCell ref="P69:P70"/>
    <mergeCell ref="F69:F70"/>
    <mergeCell ref="H69:H70"/>
    <mergeCell ref="J69:J70"/>
    <mergeCell ref="L69:L70"/>
    <mergeCell ref="R69:R70"/>
    <mergeCell ref="B67:B68"/>
    <mergeCell ref="C67:C68"/>
    <mergeCell ref="D67:D68"/>
    <mergeCell ref="E67:E68"/>
    <mergeCell ref="P67:P68"/>
    <mergeCell ref="R67:R68"/>
    <mergeCell ref="N67:N68"/>
    <mergeCell ref="B65:B66"/>
    <mergeCell ref="C65:C66"/>
    <mergeCell ref="D65:D66"/>
    <mergeCell ref="E65:E66"/>
    <mergeCell ref="F65:F66"/>
    <mergeCell ref="H65:H66"/>
    <mergeCell ref="J65:J66"/>
    <mergeCell ref="F67:F68"/>
    <mergeCell ref="H67:H68"/>
    <mergeCell ref="J67:J68"/>
    <mergeCell ref="L67:L68"/>
    <mergeCell ref="R63:R64"/>
    <mergeCell ref="V63:V64"/>
    <mergeCell ref="T63:T64"/>
    <mergeCell ref="R65:R66"/>
    <mergeCell ref="T65:T66"/>
    <mergeCell ref="V65:V66"/>
    <mergeCell ref="L63:L64"/>
    <mergeCell ref="N63:N64"/>
    <mergeCell ref="P65:P66"/>
    <mergeCell ref="P63:P64"/>
    <mergeCell ref="N65:N66"/>
    <mergeCell ref="L65:L66"/>
    <mergeCell ref="N61:N62"/>
    <mergeCell ref="P61:P62"/>
    <mergeCell ref="X61:X62"/>
    <mergeCell ref="B63:B64"/>
    <mergeCell ref="C63:C64"/>
    <mergeCell ref="D63:D64"/>
    <mergeCell ref="E63:E64"/>
    <mergeCell ref="F63:F64"/>
    <mergeCell ref="H63:H64"/>
    <mergeCell ref="J63:J64"/>
    <mergeCell ref="R61:R62"/>
    <mergeCell ref="V61:V62"/>
    <mergeCell ref="B61:B62"/>
    <mergeCell ref="C61:C62"/>
    <mergeCell ref="D61:D62"/>
    <mergeCell ref="E61:E62"/>
    <mergeCell ref="F61:F62"/>
    <mergeCell ref="H61:H62"/>
    <mergeCell ref="J61:J62"/>
    <mergeCell ref="L61:L62"/>
    <mergeCell ref="N59:N60"/>
    <mergeCell ref="P59:P60"/>
    <mergeCell ref="R59:R60"/>
    <mergeCell ref="V59:V60"/>
    <mergeCell ref="T59:T60"/>
    <mergeCell ref="F59:F60"/>
    <mergeCell ref="H59:H60"/>
    <mergeCell ref="J59:J60"/>
    <mergeCell ref="L59:L60"/>
    <mergeCell ref="N57:N58"/>
    <mergeCell ref="P57:P58"/>
    <mergeCell ref="R57:R58"/>
    <mergeCell ref="F55:F56"/>
    <mergeCell ref="H55:H56"/>
    <mergeCell ref="F57:F58"/>
    <mergeCell ref="H57:H58"/>
    <mergeCell ref="J57:J58"/>
    <mergeCell ref="L57:L58"/>
    <mergeCell ref="J55:J56"/>
    <mergeCell ref="L55:L56"/>
    <mergeCell ref="N55:N56"/>
    <mergeCell ref="P55:P56"/>
    <mergeCell ref="R55:R56"/>
    <mergeCell ref="L51:L52"/>
    <mergeCell ref="P53:P54"/>
    <mergeCell ref="R47:R48"/>
    <mergeCell ref="V47:V48"/>
    <mergeCell ref="R49:R50"/>
    <mergeCell ref="V49:V50"/>
    <mergeCell ref="T49:T50"/>
    <mergeCell ref="N53:N54"/>
    <mergeCell ref="J49:J50"/>
    <mergeCell ref="L49:L50"/>
    <mergeCell ref="N49:N50"/>
    <mergeCell ref="P49:P50"/>
    <mergeCell ref="R53:R54"/>
    <mergeCell ref="V53:V54"/>
    <mergeCell ref="T51:T52"/>
    <mergeCell ref="T53:T54"/>
    <mergeCell ref="N51:N52"/>
    <mergeCell ref="P51:P52"/>
    <mergeCell ref="R51:R52"/>
    <mergeCell ref="F47:F48"/>
    <mergeCell ref="H47:H48"/>
    <mergeCell ref="J47:J48"/>
    <mergeCell ref="L47:L48"/>
    <mergeCell ref="N47:N48"/>
    <mergeCell ref="P47:P48"/>
    <mergeCell ref="F49:F50"/>
    <mergeCell ref="H49:H50"/>
    <mergeCell ref="H51:H52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Z35:Z36"/>
    <mergeCell ref="P37:P38"/>
    <mergeCell ref="R37:R38"/>
    <mergeCell ref="V37:V38"/>
    <mergeCell ref="T35:T36"/>
    <mergeCell ref="V35:V36"/>
    <mergeCell ref="R35:R36"/>
    <mergeCell ref="N39:N40"/>
    <mergeCell ref="P39:P40"/>
    <mergeCell ref="R39:R40"/>
    <mergeCell ref="P41:P42"/>
    <mergeCell ref="R41:R42"/>
    <mergeCell ref="N41:N42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X35:X36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Z29:Z30"/>
    <mergeCell ref="Z25:Z26"/>
    <mergeCell ref="Z21:Z22"/>
    <mergeCell ref="V17:V18"/>
    <mergeCell ref="V29:V30"/>
    <mergeCell ref="X29:X30"/>
    <mergeCell ref="K2:AB2"/>
    <mergeCell ref="Z4:Z5"/>
    <mergeCell ref="AA4:AA5"/>
    <mergeCell ref="AA6:AA7"/>
    <mergeCell ref="Z8:Z9"/>
    <mergeCell ref="AB6:AB7"/>
    <mergeCell ref="AB8:AB9"/>
    <mergeCell ref="Z6:Z7"/>
    <mergeCell ref="V6:V7"/>
    <mergeCell ref="X6:X7"/>
    <mergeCell ref="J33:J34"/>
    <mergeCell ref="V8:V9"/>
    <mergeCell ref="X8:X9"/>
    <mergeCell ref="V10:V11"/>
    <mergeCell ref="X10:X11"/>
    <mergeCell ref="Z23:Z24"/>
    <mergeCell ref="X17:X18"/>
    <mergeCell ref="V12:V13"/>
    <mergeCell ref="Z15:Z16"/>
    <mergeCell ref="Z19:Z20"/>
    <mergeCell ref="N31:N32"/>
    <mergeCell ref="P31:P32"/>
    <mergeCell ref="H19:H20"/>
    <mergeCell ref="V19:V20"/>
    <mergeCell ref="V21:V22"/>
    <mergeCell ref="J19:J20"/>
    <mergeCell ref="L19:L20"/>
    <mergeCell ref="R31:R32"/>
    <mergeCell ref="P19:P20"/>
    <mergeCell ref="N19:N20"/>
    <mergeCell ref="P15:P16"/>
    <mergeCell ref="R15:R16"/>
    <mergeCell ref="X12:X13"/>
    <mergeCell ref="V15:V16"/>
    <mergeCell ref="F53:F54"/>
    <mergeCell ref="H53:H54"/>
    <mergeCell ref="J53:J54"/>
    <mergeCell ref="L53:L54"/>
    <mergeCell ref="F51:F52"/>
    <mergeCell ref="J51:J52"/>
    <mergeCell ref="L33:L34"/>
    <mergeCell ref="J12:J13"/>
    <mergeCell ref="L12:L13"/>
    <mergeCell ref="N12:N13"/>
    <mergeCell ref="N17:N18"/>
    <mergeCell ref="L15:L16"/>
    <mergeCell ref="J25:J26"/>
    <mergeCell ref="L25:L26"/>
    <mergeCell ref="N25:N26"/>
    <mergeCell ref="N15:N16"/>
    <mergeCell ref="V5:W5"/>
    <mergeCell ref="X5:Y5"/>
    <mergeCell ref="D4:D5"/>
    <mergeCell ref="E4:E5"/>
    <mergeCell ref="F5:G5"/>
    <mergeCell ref="H5:I5"/>
    <mergeCell ref="F4:Y4"/>
    <mergeCell ref="P5:Q5"/>
    <mergeCell ref="R5:S5"/>
    <mergeCell ref="N5:O5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0:P11"/>
    <mergeCell ref="R10:R11"/>
    <mergeCell ref="P12:P13"/>
    <mergeCell ref="R12:R13"/>
    <mergeCell ref="P17:P18"/>
    <mergeCell ref="R17:R18"/>
    <mergeCell ref="H15:H16"/>
    <mergeCell ref="J15:J16"/>
    <mergeCell ref="H17:H18"/>
    <mergeCell ref="J17:J18"/>
    <mergeCell ref="L17:L18"/>
    <mergeCell ref="N23:N24"/>
    <mergeCell ref="P23:P24"/>
    <mergeCell ref="H21:H22"/>
    <mergeCell ref="J21:J22"/>
    <mergeCell ref="L21:L22"/>
    <mergeCell ref="N21:N22"/>
    <mergeCell ref="R19:R20"/>
    <mergeCell ref="N29:N30"/>
    <mergeCell ref="L27:L28"/>
    <mergeCell ref="N27:N28"/>
    <mergeCell ref="P27:P28"/>
    <mergeCell ref="R27:R28"/>
    <mergeCell ref="L29:L30"/>
    <mergeCell ref="P21:P22"/>
    <mergeCell ref="R21:R22"/>
    <mergeCell ref="L23:L24"/>
    <mergeCell ref="F27:F28"/>
    <mergeCell ref="H27:H28"/>
    <mergeCell ref="J27:J28"/>
    <mergeCell ref="H29:H30"/>
    <mergeCell ref="J29:J30"/>
    <mergeCell ref="F29:F30"/>
    <mergeCell ref="F8:F9"/>
    <mergeCell ref="F10:F11"/>
    <mergeCell ref="F12:F13"/>
    <mergeCell ref="F15:F16"/>
    <mergeCell ref="F25:F26"/>
    <mergeCell ref="H25:H26"/>
    <mergeCell ref="H23:H24"/>
    <mergeCell ref="H12:H13"/>
    <mergeCell ref="B14:AB14"/>
    <mergeCell ref="P25:P26"/>
    <mergeCell ref="T6:T7"/>
    <mergeCell ref="R23:R24"/>
    <mergeCell ref="R25:R26"/>
    <mergeCell ref="J23:J24"/>
    <mergeCell ref="F17:F18"/>
    <mergeCell ref="F19:F20"/>
    <mergeCell ref="F21:F22"/>
    <mergeCell ref="T10:T11"/>
    <mergeCell ref="T15:T16"/>
    <mergeCell ref="T23:T24"/>
    <mergeCell ref="AA12:AA13"/>
    <mergeCell ref="T12:T13"/>
    <mergeCell ref="Z17:Z18"/>
    <mergeCell ref="AA21:AA22"/>
    <mergeCell ref="T21:T22"/>
    <mergeCell ref="AA23:AA24"/>
    <mergeCell ref="V23:V24"/>
    <mergeCell ref="X19:X20"/>
    <mergeCell ref="X21:X22"/>
    <mergeCell ref="Z12:Z13"/>
    <mergeCell ref="AA8:AA9"/>
    <mergeCell ref="T19:T20"/>
    <mergeCell ref="AA19:AA20"/>
    <mergeCell ref="T17:T18"/>
    <mergeCell ref="AA10:AA11"/>
    <mergeCell ref="Z10:Z11"/>
    <mergeCell ref="T8:T9"/>
    <mergeCell ref="X15:X16"/>
    <mergeCell ref="AA15:AA16"/>
    <mergeCell ref="AA17:AA18"/>
    <mergeCell ref="T27:T28"/>
    <mergeCell ref="AA27:AA28"/>
    <mergeCell ref="T25:T26"/>
    <mergeCell ref="AA25:AA26"/>
    <mergeCell ref="V25:V26"/>
    <mergeCell ref="X25:X26"/>
    <mergeCell ref="V27:V28"/>
    <mergeCell ref="X27:X28"/>
    <mergeCell ref="Z27:Z28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X53:X54"/>
    <mergeCell ref="V55:V56"/>
    <mergeCell ref="AA51:AA52"/>
    <mergeCell ref="X51:X52"/>
    <mergeCell ref="Z51:Z52"/>
    <mergeCell ref="Z53:Z54"/>
    <mergeCell ref="AA53:AA54"/>
    <mergeCell ref="X55:X56"/>
    <mergeCell ref="V51:V52"/>
    <mergeCell ref="AA65:AA66"/>
    <mergeCell ref="X65:X66"/>
    <mergeCell ref="Z49:Z50"/>
    <mergeCell ref="AA49:AA50"/>
    <mergeCell ref="X49:X50"/>
    <mergeCell ref="V57:V58"/>
    <mergeCell ref="X59:X60"/>
    <mergeCell ref="Z55:Z56"/>
    <mergeCell ref="AA55:AA56"/>
    <mergeCell ref="Z57:Z58"/>
    <mergeCell ref="AA69:AA70"/>
    <mergeCell ref="T29:T30"/>
    <mergeCell ref="V33:V34"/>
    <mergeCell ref="Z59:Z60"/>
    <mergeCell ref="AA59:AA60"/>
    <mergeCell ref="T57:T58"/>
    <mergeCell ref="T31:T32"/>
    <mergeCell ref="AA31:AA32"/>
    <mergeCell ref="AA29:AA30"/>
    <mergeCell ref="V31:V32"/>
    <mergeCell ref="F35:F36"/>
    <mergeCell ref="J37:J38"/>
    <mergeCell ref="H39:H40"/>
    <mergeCell ref="F41:F42"/>
    <mergeCell ref="J39:J40"/>
    <mergeCell ref="L39:L40"/>
    <mergeCell ref="F39:F40"/>
    <mergeCell ref="H41:H42"/>
    <mergeCell ref="J41:J42"/>
    <mergeCell ref="L41:L42"/>
    <mergeCell ref="C6:C7"/>
    <mergeCell ref="B10:B11"/>
    <mergeCell ref="C10:C11"/>
    <mergeCell ref="D12:D13"/>
    <mergeCell ref="E12:E13"/>
    <mergeCell ref="N37:N38"/>
    <mergeCell ref="H35:H36"/>
    <mergeCell ref="F37:F38"/>
    <mergeCell ref="H37:H38"/>
    <mergeCell ref="J35:J36"/>
    <mergeCell ref="E19:E20"/>
    <mergeCell ref="E43:E44"/>
    <mergeCell ref="E25:E26"/>
    <mergeCell ref="E23:E24"/>
    <mergeCell ref="E39:E40"/>
    <mergeCell ref="E35:E36"/>
    <mergeCell ref="D29:D30"/>
    <mergeCell ref="E41:E42"/>
    <mergeCell ref="AA67:AA68"/>
    <mergeCell ref="D6:D7"/>
    <mergeCell ref="E6:E7"/>
    <mergeCell ref="D8:D9"/>
    <mergeCell ref="E8:E9"/>
    <mergeCell ref="E17:E18"/>
    <mergeCell ref="D10:D11"/>
    <mergeCell ref="E10:E11"/>
    <mergeCell ref="D15:D16"/>
    <mergeCell ref="E15:E16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15:B16"/>
    <mergeCell ref="C15:C16"/>
    <mergeCell ref="B12:B13"/>
    <mergeCell ref="C12:C13"/>
    <mergeCell ref="B6:B7"/>
    <mergeCell ref="B17:B18"/>
    <mergeCell ref="C17:C18"/>
    <mergeCell ref="D17:D18"/>
    <mergeCell ref="B19:B20"/>
    <mergeCell ref="C19:C20"/>
    <mergeCell ref="D19:D20"/>
    <mergeCell ref="C21:C22"/>
    <mergeCell ref="D21:D22"/>
    <mergeCell ref="E21:E22"/>
    <mergeCell ref="B21:B22"/>
    <mergeCell ref="E29:E30"/>
    <mergeCell ref="C37:C38"/>
    <mergeCell ref="B27:B28"/>
    <mergeCell ref="C27:C28"/>
    <mergeCell ref="D27:D28"/>
    <mergeCell ref="E27:E28"/>
    <mergeCell ref="B31:B32"/>
    <mergeCell ref="C31:C32"/>
    <mergeCell ref="E37:E38"/>
    <mergeCell ref="E33:E34"/>
    <mergeCell ref="X23:X24"/>
    <mergeCell ref="F23:F24"/>
    <mergeCell ref="B23:B24"/>
    <mergeCell ref="C23:C24"/>
    <mergeCell ref="D23:D24"/>
    <mergeCell ref="B25:B26"/>
    <mergeCell ref="C25:C26"/>
    <mergeCell ref="D25:D26"/>
    <mergeCell ref="B39:B40"/>
    <mergeCell ref="C39:C40"/>
    <mergeCell ref="D39:D40"/>
    <mergeCell ref="D37:D38"/>
    <mergeCell ref="B29:B30"/>
    <mergeCell ref="D31:D32"/>
    <mergeCell ref="C29:C30"/>
    <mergeCell ref="B33:B34"/>
    <mergeCell ref="C33:C34"/>
    <mergeCell ref="D33:D34"/>
    <mergeCell ref="B41:B42"/>
    <mergeCell ref="C41:C42"/>
    <mergeCell ref="D41:D42"/>
    <mergeCell ref="B37:B38"/>
    <mergeCell ref="B35:B36"/>
    <mergeCell ref="C35:C36"/>
    <mergeCell ref="D35:D36"/>
    <mergeCell ref="B43:B44"/>
    <mergeCell ref="C43:C44"/>
    <mergeCell ref="D43:D44"/>
    <mergeCell ref="E47:E48"/>
    <mergeCell ref="C47:C48"/>
    <mergeCell ref="D47:D48"/>
    <mergeCell ref="B45:B46"/>
    <mergeCell ref="C45:C46"/>
    <mergeCell ref="D45:D46"/>
    <mergeCell ref="E45:E46"/>
    <mergeCell ref="D55:D56"/>
    <mergeCell ref="E55:E56"/>
    <mergeCell ref="B49:B50"/>
    <mergeCell ref="C49:C50"/>
    <mergeCell ref="D49:D50"/>
    <mergeCell ref="E49:E50"/>
    <mergeCell ref="B53:B54"/>
    <mergeCell ref="E53:E54"/>
    <mergeCell ref="D53:D54"/>
    <mergeCell ref="C53:C54"/>
    <mergeCell ref="E59:E60"/>
    <mergeCell ref="C51:C52"/>
    <mergeCell ref="D51:D52"/>
    <mergeCell ref="E51:E52"/>
    <mergeCell ref="E57:E58"/>
    <mergeCell ref="C55:C56"/>
    <mergeCell ref="C57:C58"/>
    <mergeCell ref="D57:D58"/>
    <mergeCell ref="C59:C60"/>
    <mergeCell ref="D59:D60"/>
    <mergeCell ref="B59:B60"/>
    <mergeCell ref="B55:B56"/>
    <mergeCell ref="B51:B52"/>
    <mergeCell ref="B47:B48"/>
    <mergeCell ref="B57:B58"/>
    <mergeCell ref="AH62:AI63"/>
    <mergeCell ref="AB49:AB50"/>
    <mergeCell ref="AB51:AB52"/>
    <mergeCell ref="AB53:AB54"/>
    <mergeCell ref="AB47:AB48"/>
    <mergeCell ref="AL62:AM63"/>
    <mergeCell ref="L35:L36"/>
    <mergeCell ref="N35:N36"/>
    <mergeCell ref="Z63:Z64"/>
    <mergeCell ref="AA63:AA64"/>
    <mergeCell ref="T61:T62"/>
    <mergeCell ref="Z61:Z62"/>
    <mergeCell ref="AA61:AA62"/>
    <mergeCell ref="AB57:AB58"/>
    <mergeCell ref="AA57:AA58"/>
    <mergeCell ref="L37:L38"/>
    <mergeCell ref="AB35:AB36"/>
    <mergeCell ref="AB37:AB38"/>
    <mergeCell ref="P29:P30"/>
    <mergeCell ref="R29:R30"/>
    <mergeCell ref="AJ62:AK63"/>
    <mergeCell ref="X31:X32"/>
    <mergeCell ref="Z31:Z32"/>
    <mergeCell ref="X57:X58"/>
    <mergeCell ref="T55:T56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67:AB68"/>
    <mergeCell ref="AB69:AB70"/>
    <mergeCell ref="AB59:AB60"/>
    <mergeCell ref="AB61:AB62"/>
    <mergeCell ref="AB63:AB64"/>
    <mergeCell ref="AB65:AB66"/>
    <mergeCell ref="AB55:AB56"/>
    <mergeCell ref="E2:J2"/>
    <mergeCell ref="AB43:AB44"/>
    <mergeCell ref="AB45:AB46"/>
    <mergeCell ref="AB10:AB11"/>
    <mergeCell ref="AB12:AB13"/>
    <mergeCell ref="AB15:AB16"/>
    <mergeCell ref="AB17:AB18"/>
    <mergeCell ref="AB39:AB40"/>
    <mergeCell ref="AB41:AB42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8" t="s">
        <v>67</v>
      </c>
      <c r="B1" s="268"/>
      <c r="C1" s="268"/>
      <c r="D1" s="268"/>
      <c r="E1" s="268"/>
      <c r="F1" s="268"/>
      <c r="G1" s="268"/>
    </row>
    <row r="2" spans="1:10" ht="24" customHeight="1">
      <c r="A2" s="249" t="str">
        <f>HYPERLINK('[1]реквизиты'!$A$2)</f>
        <v>Финал III Летней спартакиады молодежи России по самбо </v>
      </c>
      <c r="B2" s="250"/>
      <c r="C2" s="250"/>
      <c r="D2" s="250"/>
      <c r="E2" s="250"/>
      <c r="F2" s="250"/>
      <c r="G2" s="250"/>
      <c r="H2" s="5"/>
      <c r="I2" s="5"/>
      <c r="J2" s="5"/>
    </row>
    <row r="3" spans="1:7" ht="15" customHeight="1">
      <c r="A3" s="251" t="str">
        <f>HYPERLINK('[1]реквизиты'!$A$3)</f>
        <v>15-18.07.2014 г.             г.Пенза                            </v>
      </c>
      <c r="B3" s="251"/>
      <c r="C3" s="251"/>
      <c r="D3" s="251"/>
      <c r="E3" s="251"/>
      <c r="F3" s="251"/>
      <c r="G3" s="251"/>
    </row>
    <row r="4" ht="12.75">
      <c r="D4" s="39" t="s">
        <v>81</v>
      </c>
    </row>
    <row r="5" spans="1:7" ht="12.75">
      <c r="A5" s="236" t="s">
        <v>1</v>
      </c>
      <c r="B5" s="252" t="s">
        <v>5</v>
      </c>
      <c r="C5" s="236" t="s">
        <v>2</v>
      </c>
      <c r="D5" s="236" t="s">
        <v>3</v>
      </c>
      <c r="E5" s="236" t="s">
        <v>36</v>
      </c>
      <c r="F5" s="248" t="s">
        <v>78</v>
      </c>
      <c r="G5" s="236" t="s">
        <v>8</v>
      </c>
    </row>
    <row r="6" spans="1:7" ht="12.75">
      <c r="A6" s="236"/>
      <c r="B6" s="236"/>
      <c r="C6" s="236"/>
      <c r="D6" s="236"/>
      <c r="E6" s="236"/>
      <c r="F6" s="248"/>
      <c r="G6" s="236"/>
    </row>
    <row r="7" spans="1:7" ht="12.75">
      <c r="A7" s="231" t="s">
        <v>9</v>
      </c>
      <c r="B7" s="232">
        <v>1</v>
      </c>
      <c r="C7" s="235" t="s">
        <v>116</v>
      </c>
      <c r="D7" s="236" t="s">
        <v>117</v>
      </c>
      <c r="E7" s="247" t="s">
        <v>118</v>
      </c>
      <c r="F7" s="237" t="s">
        <v>119</v>
      </c>
      <c r="G7" s="234" t="s">
        <v>120</v>
      </c>
    </row>
    <row r="8" spans="1:7" ht="12.75">
      <c r="A8" s="231"/>
      <c r="B8" s="233"/>
      <c r="C8" s="235"/>
      <c r="D8" s="236"/>
      <c r="E8" s="247"/>
      <c r="F8" s="237"/>
      <c r="G8" s="234"/>
    </row>
    <row r="9" spans="1:7" ht="12.75" customHeight="1">
      <c r="A9" s="231" t="s">
        <v>10</v>
      </c>
      <c r="B9" s="232">
        <v>2</v>
      </c>
      <c r="C9" s="234" t="s">
        <v>112</v>
      </c>
      <c r="D9" s="236" t="s">
        <v>113</v>
      </c>
      <c r="E9" s="247" t="s">
        <v>114</v>
      </c>
      <c r="F9" s="237" t="s">
        <v>100</v>
      </c>
      <c r="G9" s="234" t="s">
        <v>115</v>
      </c>
    </row>
    <row r="10" spans="1:7" ht="12.75" customHeight="1">
      <c r="A10" s="231"/>
      <c r="B10" s="233"/>
      <c r="C10" s="234"/>
      <c r="D10" s="236"/>
      <c r="E10" s="247"/>
      <c r="F10" s="237"/>
      <c r="G10" s="234"/>
    </row>
    <row r="11" spans="1:7" ht="12.75" customHeight="1">
      <c r="A11" s="231" t="s">
        <v>11</v>
      </c>
      <c r="B11" s="232">
        <v>3</v>
      </c>
      <c r="C11" s="234" t="s">
        <v>97</v>
      </c>
      <c r="D11" s="236" t="s">
        <v>98</v>
      </c>
      <c r="E11" s="247" t="s">
        <v>99</v>
      </c>
      <c r="F11" s="237" t="s">
        <v>100</v>
      </c>
      <c r="G11" s="234" t="s">
        <v>101</v>
      </c>
    </row>
    <row r="12" spans="1:7" ht="12.75" customHeight="1">
      <c r="A12" s="231"/>
      <c r="B12" s="233"/>
      <c r="C12" s="234"/>
      <c r="D12" s="236"/>
      <c r="E12" s="247"/>
      <c r="F12" s="237"/>
      <c r="G12" s="234"/>
    </row>
    <row r="13" spans="1:7" ht="12.75" customHeight="1">
      <c r="A13" s="231" t="s">
        <v>12</v>
      </c>
      <c r="B13" s="232">
        <v>4</v>
      </c>
      <c r="C13" s="240" t="s">
        <v>87</v>
      </c>
      <c r="D13" s="108" t="s">
        <v>88</v>
      </c>
      <c r="E13" s="247" t="s">
        <v>89</v>
      </c>
      <c r="F13" s="237" t="s">
        <v>90</v>
      </c>
      <c r="G13" s="234" t="s">
        <v>91</v>
      </c>
    </row>
    <row r="14" spans="1:7" ht="12.75" customHeight="1">
      <c r="A14" s="231"/>
      <c r="B14" s="233"/>
      <c r="C14" s="240"/>
      <c r="D14" s="108"/>
      <c r="E14" s="247"/>
      <c r="F14" s="237"/>
      <c r="G14" s="234"/>
    </row>
    <row r="15" spans="1:7" ht="12.75" customHeight="1">
      <c r="A15" s="231" t="s">
        <v>13</v>
      </c>
      <c r="B15" s="232">
        <v>5</v>
      </c>
      <c r="C15" s="234" t="s">
        <v>82</v>
      </c>
      <c r="D15" s="236" t="s">
        <v>83</v>
      </c>
      <c r="E15" s="247" t="s">
        <v>84</v>
      </c>
      <c r="F15" s="237" t="s">
        <v>85</v>
      </c>
      <c r="G15" s="234" t="s">
        <v>86</v>
      </c>
    </row>
    <row r="16" spans="1:7" ht="12.75" customHeight="1">
      <c r="A16" s="231"/>
      <c r="B16" s="233"/>
      <c r="C16" s="234"/>
      <c r="D16" s="236"/>
      <c r="E16" s="247"/>
      <c r="F16" s="237"/>
      <c r="G16" s="234"/>
    </row>
    <row r="17" spans="1:7" ht="12.75" customHeight="1">
      <c r="A17" s="231" t="s">
        <v>14</v>
      </c>
      <c r="B17" s="232">
        <v>6</v>
      </c>
      <c r="C17" s="234" t="s">
        <v>107</v>
      </c>
      <c r="D17" s="236" t="s">
        <v>108</v>
      </c>
      <c r="E17" s="247" t="s">
        <v>109</v>
      </c>
      <c r="F17" s="237" t="s">
        <v>110</v>
      </c>
      <c r="G17" s="234" t="s">
        <v>111</v>
      </c>
    </row>
    <row r="18" spans="1:7" ht="12.75" customHeight="1">
      <c r="A18" s="231"/>
      <c r="B18" s="233"/>
      <c r="C18" s="234"/>
      <c r="D18" s="236"/>
      <c r="E18" s="247"/>
      <c r="F18" s="237"/>
      <c r="G18" s="234"/>
    </row>
    <row r="19" spans="1:7" ht="12.75" customHeight="1">
      <c r="A19" s="231" t="s">
        <v>15</v>
      </c>
      <c r="B19" s="232">
        <v>7</v>
      </c>
      <c r="C19" s="243" t="s">
        <v>92</v>
      </c>
      <c r="D19" s="244" t="s">
        <v>93</v>
      </c>
      <c r="E19" s="246" t="s">
        <v>94</v>
      </c>
      <c r="F19" s="237" t="s">
        <v>95</v>
      </c>
      <c r="G19" s="234" t="s">
        <v>96</v>
      </c>
    </row>
    <row r="20" spans="1:7" ht="12.75" customHeight="1">
      <c r="A20" s="231"/>
      <c r="B20" s="233"/>
      <c r="C20" s="243"/>
      <c r="D20" s="245"/>
      <c r="E20" s="246"/>
      <c r="F20" s="237"/>
      <c r="G20" s="234"/>
    </row>
    <row r="21" spans="1:7" ht="12.75" customHeight="1">
      <c r="A21" s="231" t="s">
        <v>16</v>
      </c>
      <c r="B21" s="232">
        <v>8</v>
      </c>
      <c r="C21" s="239" t="s">
        <v>102</v>
      </c>
      <c r="D21" s="108" t="s">
        <v>103</v>
      </c>
      <c r="E21" s="241" t="s">
        <v>104</v>
      </c>
      <c r="F21" s="237" t="s">
        <v>105</v>
      </c>
      <c r="G21" s="240" t="s">
        <v>106</v>
      </c>
    </row>
    <row r="22" spans="1:7" ht="12.75" customHeight="1">
      <c r="A22" s="231"/>
      <c r="B22" s="233"/>
      <c r="C22" s="239"/>
      <c r="D22" s="108"/>
      <c r="E22" s="242"/>
      <c r="F22" s="237"/>
      <c r="G22" s="240"/>
    </row>
    <row r="23" spans="1:7" ht="12.75" customHeight="1">
      <c r="A23" s="231" t="s">
        <v>17</v>
      </c>
      <c r="B23" s="232"/>
      <c r="C23" s="239"/>
      <c r="D23" s="108"/>
      <c r="E23" s="240"/>
      <c r="F23" s="108"/>
      <c r="G23" s="108"/>
    </row>
    <row r="24" spans="1:7" ht="12.75" customHeight="1">
      <c r="A24" s="231"/>
      <c r="B24" s="233"/>
      <c r="C24" s="239"/>
      <c r="D24" s="108"/>
      <c r="E24" s="240"/>
      <c r="F24" s="108"/>
      <c r="G24" s="108"/>
    </row>
    <row r="25" spans="1:7" ht="12.75" customHeight="1">
      <c r="A25" s="231" t="s">
        <v>18</v>
      </c>
      <c r="B25" s="232"/>
      <c r="C25" s="239"/>
      <c r="D25" s="108"/>
      <c r="E25" s="240"/>
      <c r="F25" s="108"/>
      <c r="G25" s="108"/>
    </row>
    <row r="26" spans="1:7" ht="12.75" customHeight="1">
      <c r="A26" s="231"/>
      <c r="B26" s="233"/>
      <c r="C26" s="239"/>
      <c r="D26" s="108"/>
      <c r="E26" s="240"/>
      <c r="F26" s="108"/>
      <c r="G26" s="108"/>
    </row>
    <row r="27" spans="1:7" ht="12.75" customHeight="1">
      <c r="A27" s="231" t="s">
        <v>19</v>
      </c>
      <c r="B27" s="232"/>
      <c r="C27" s="235"/>
      <c r="D27" s="238"/>
      <c r="E27" s="234"/>
      <c r="F27" s="237"/>
      <c r="G27" s="234"/>
    </row>
    <row r="28" spans="1:7" ht="12.75" customHeight="1">
      <c r="A28" s="231"/>
      <c r="B28" s="233"/>
      <c r="C28" s="235"/>
      <c r="D28" s="236"/>
      <c r="E28" s="234"/>
      <c r="F28" s="237"/>
      <c r="G28" s="234"/>
    </row>
    <row r="29" spans="1:7" ht="12.75">
      <c r="A29" s="231" t="s">
        <v>20</v>
      </c>
      <c r="B29" s="232"/>
      <c r="C29" s="235"/>
      <c r="D29" s="236"/>
      <c r="E29" s="234"/>
      <c r="F29" s="237"/>
      <c r="G29" s="234"/>
    </row>
    <row r="30" spans="1:7" ht="12.75">
      <c r="A30" s="231"/>
      <c r="B30" s="233"/>
      <c r="C30" s="235"/>
      <c r="D30" s="236"/>
      <c r="E30" s="234"/>
      <c r="F30" s="237"/>
      <c r="G30" s="234"/>
    </row>
    <row r="31" spans="1:7" ht="12.75">
      <c r="A31" s="231" t="s">
        <v>37</v>
      </c>
      <c r="B31" s="232"/>
      <c r="C31" s="239"/>
      <c r="D31" s="108"/>
      <c r="E31" s="240"/>
      <c r="F31" s="108"/>
      <c r="G31" s="108"/>
    </row>
    <row r="32" spans="1:7" ht="12.75">
      <c r="A32" s="231"/>
      <c r="B32" s="233"/>
      <c r="C32" s="239"/>
      <c r="D32" s="108"/>
      <c r="E32" s="240"/>
      <c r="F32" s="108"/>
      <c r="G32" s="108"/>
    </row>
    <row r="33" spans="1:7" ht="12.75">
      <c r="A33" s="231" t="s">
        <v>38</v>
      </c>
      <c r="B33" s="232"/>
      <c r="C33" s="235"/>
      <c r="D33" s="236"/>
      <c r="E33" s="234"/>
      <c r="F33" s="237"/>
      <c r="G33" s="234"/>
    </row>
    <row r="34" spans="1:7" ht="12.75">
      <c r="A34" s="231"/>
      <c r="B34" s="233"/>
      <c r="C34" s="235"/>
      <c r="D34" s="236"/>
      <c r="E34" s="234"/>
      <c r="F34" s="237"/>
      <c r="G34" s="234"/>
    </row>
    <row r="35" spans="1:7" ht="12.75">
      <c r="A35" s="231" t="s">
        <v>39</v>
      </c>
      <c r="B35" s="232"/>
      <c r="C35" s="235"/>
      <c r="D35" s="236"/>
      <c r="E35" s="234"/>
      <c r="F35" s="237"/>
      <c r="G35" s="234"/>
    </row>
    <row r="36" spans="1:7" ht="12.75">
      <c r="A36" s="231"/>
      <c r="B36" s="233"/>
      <c r="C36" s="235"/>
      <c r="D36" s="236"/>
      <c r="E36" s="234"/>
      <c r="F36" s="237"/>
      <c r="G36" s="234"/>
    </row>
    <row r="37" spans="1:7" ht="12.75">
      <c r="A37" s="231" t="s">
        <v>40</v>
      </c>
      <c r="B37" s="232"/>
      <c r="C37" s="239"/>
      <c r="D37" s="108"/>
      <c r="E37" s="240"/>
      <c r="F37" s="108"/>
      <c r="G37" s="108"/>
    </row>
    <row r="38" spans="1:7" ht="12.75">
      <c r="A38" s="231"/>
      <c r="B38" s="233"/>
      <c r="C38" s="239"/>
      <c r="D38" s="108"/>
      <c r="E38" s="240"/>
      <c r="F38" s="108"/>
      <c r="G38" s="108"/>
    </row>
    <row r="39" spans="1:7" ht="12.75">
      <c r="A39" s="231" t="s">
        <v>41</v>
      </c>
      <c r="B39" s="232"/>
      <c r="C39" s="239"/>
      <c r="D39" s="108"/>
      <c r="E39" s="240"/>
      <c r="F39" s="108"/>
      <c r="G39" s="108"/>
    </row>
    <row r="40" spans="1:7" ht="12.75">
      <c r="A40" s="231"/>
      <c r="B40" s="233"/>
      <c r="C40" s="239"/>
      <c r="D40" s="108"/>
      <c r="E40" s="240"/>
      <c r="F40" s="108"/>
      <c r="G40" s="108"/>
    </row>
    <row r="41" spans="1:7" ht="12.75">
      <c r="A41" s="231" t="s">
        <v>42</v>
      </c>
      <c r="B41" s="232"/>
      <c r="C41" s="235"/>
      <c r="D41" s="236"/>
      <c r="E41" s="234"/>
      <c r="F41" s="237"/>
      <c r="G41" s="234"/>
    </row>
    <row r="42" spans="1:7" ht="12.75">
      <c r="A42" s="231"/>
      <c r="B42" s="233"/>
      <c r="C42" s="235"/>
      <c r="D42" s="236"/>
      <c r="E42" s="234"/>
      <c r="F42" s="237"/>
      <c r="G42" s="234"/>
    </row>
    <row r="43" spans="1:7" ht="12.75">
      <c r="A43" s="231" t="s">
        <v>43</v>
      </c>
      <c r="B43" s="232"/>
      <c r="C43" s="235"/>
      <c r="D43" s="236"/>
      <c r="E43" s="234"/>
      <c r="F43" s="237"/>
      <c r="G43" s="234"/>
    </row>
    <row r="44" spans="1:7" ht="12.75">
      <c r="A44" s="231"/>
      <c r="B44" s="233"/>
      <c r="C44" s="235"/>
      <c r="D44" s="236"/>
      <c r="E44" s="234"/>
      <c r="F44" s="237"/>
      <c r="G44" s="234"/>
    </row>
    <row r="45" spans="1:7" ht="12.75">
      <c r="A45" s="231" t="s">
        <v>44</v>
      </c>
      <c r="B45" s="232"/>
      <c r="C45" s="235"/>
      <c r="D45" s="236"/>
      <c r="E45" s="234"/>
      <c r="F45" s="237"/>
      <c r="G45" s="234"/>
    </row>
    <row r="46" spans="1:7" ht="12.75">
      <c r="A46" s="231"/>
      <c r="B46" s="233"/>
      <c r="C46" s="235"/>
      <c r="D46" s="236"/>
      <c r="E46" s="234"/>
      <c r="F46" s="237"/>
      <c r="G46" s="234"/>
    </row>
    <row r="47" spans="1:7" ht="12.75">
      <c r="A47" s="231" t="s">
        <v>45</v>
      </c>
      <c r="B47" s="232"/>
      <c r="C47" s="240"/>
      <c r="D47" s="108"/>
      <c r="E47" s="240"/>
      <c r="F47" s="108"/>
      <c r="G47" s="108"/>
    </row>
    <row r="48" spans="1:7" ht="12.75">
      <c r="A48" s="231"/>
      <c r="B48" s="233"/>
      <c r="C48" s="240"/>
      <c r="D48" s="108"/>
      <c r="E48" s="240"/>
      <c r="F48" s="108"/>
      <c r="G48" s="108"/>
    </row>
    <row r="49" spans="1:7" ht="12.75">
      <c r="A49" s="231" t="s">
        <v>46</v>
      </c>
      <c r="B49" s="232"/>
      <c r="C49" s="239"/>
      <c r="D49" s="108"/>
      <c r="E49" s="240"/>
      <c r="F49" s="108"/>
      <c r="G49" s="108"/>
    </row>
    <row r="50" spans="1:7" ht="12.75">
      <c r="A50" s="231"/>
      <c r="B50" s="233"/>
      <c r="C50" s="239"/>
      <c r="D50" s="108"/>
      <c r="E50" s="240"/>
      <c r="F50" s="108"/>
      <c r="G50" s="108"/>
    </row>
    <row r="51" spans="1:7" ht="12.75">
      <c r="A51" s="231" t="s">
        <v>47</v>
      </c>
      <c r="B51" s="232"/>
      <c r="C51" s="239"/>
      <c r="D51" s="108"/>
      <c r="E51" s="240"/>
      <c r="F51" s="108"/>
      <c r="G51" s="108"/>
    </row>
    <row r="52" spans="1:7" ht="12.75">
      <c r="A52" s="231"/>
      <c r="B52" s="233"/>
      <c r="C52" s="239"/>
      <c r="D52" s="108"/>
      <c r="E52" s="240"/>
      <c r="F52" s="108"/>
      <c r="G52" s="108"/>
    </row>
    <row r="53" spans="1:7" ht="12.75">
      <c r="A53" s="231" t="s">
        <v>48</v>
      </c>
      <c r="B53" s="232"/>
      <c r="C53" s="235"/>
      <c r="D53" s="236"/>
      <c r="E53" s="234"/>
      <c r="F53" s="237"/>
      <c r="G53" s="234"/>
    </row>
    <row r="54" spans="1:7" ht="12.75">
      <c r="A54" s="231"/>
      <c r="B54" s="233"/>
      <c r="C54" s="235"/>
      <c r="D54" s="236"/>
      <c r="E54" s="234"/>
      <c r="F54" s="237"/>
      <c r="G54" s="234"/>
    </row>
    <row r="55" spans="1:7" ht="12.75">
      <c r="A55" s="253" t="s">
        <v>49</v>
      </c>
      <c r="B55" s="232"/>
      <c r="C55" s="239"/>
      <c r="D55" s="108"/>
      <c r="E55" s="240"/>
      <c r="F55" s="108"/>
      <c r="G55" s="108"/>
    </row>
    <row r="56" spans="1:7" ht="12.75">
      <c r="A56" s="253"/>
      <c r="B56" s="233"/>
      <c r="C56" s="239"/>
      <c r="D56" s="108"/>
      <c r="E56" s="240"/>
      <c r="F56" s="108"/>
      <c r="G56" s="108"/>
    </row>
    <row r="57" spans="1:7" ht="12.75">
      <c r="A57" s="253" t="s">
        <v>50</v>
      </c>
      <c r="B57" s="232"/>
      <c r="C57" s="239"/>
      <c r="D57" s="108"/>
      <c r="E57" s="240"/>
      <c r="F57" s="108"/>
      <c r="G57" s="108"/>
    </row>
    <row r="58" spans="1:7" ht="12.75">
      <c r="A58" s="253"/>
      <c r="B58" s="233"/>
      <c r="C58" s="239"/>
      <c r="D58" s="108"/>
      <c r="E58" s="240"/>
      <c r="F58" s="108"/>
      <c r="G58" s="108"/>
    </row>
    <row r="59" spans="1:7" ht="12.75">
      <c r="A59" s="253" t="s">
        <v>51</v>
      </c>
      <c r="B59" s="232"/>
      <c r="C59" s="239"/>
      <c r="D59" s="108"/>
      <c r="E59" s="240"/>
      <c r="F59" s="108"/>
      <c r="G59" s="108"/>
    </row>
    <row r="60" spans="1:7" ht="12.75">
      <c r="A60" s="253"/>
      <c r="B60" s="233"/>
      <c r="C60" s="239"/>
      <c r="D60" s="108"/>
      <c r="E60" s="240"/>
      <c r="F60" s="108"/>
      <c r="G60" s="108"/>
    </row>
    <row r="61" spans="1:7" ht="12.75">
      <c r="A61" s="253" t="s">
        <v>52</v>
      </c>
      <c r="B61" s="232"/>
      <c r="C61" s="239"/>
      <c r="D61" s="108"/>
      <c r="E61" s="240"/>
      <c r="F61" s="108"/>
      <c r="G61" s="108"/>
    </row>
    <row r="62" spans="1:7" ht="12.75">
      <c r="A62" s="253"/>
      <c r="B62" s="233"/>
      <c r="C62" s="239"/>
      <c r="D62" s="108"/>
      <c r="E62" s="240"/>
      <c r="F62" s="108"/>
      <c r="G62" s="108"/>
    </row>
    <row r="63" spans="1:7" ht="12.75">
      <c r="A63" s="253" t="s">
        <v>53</v>
      </c>
      <c r="B63" s="232"/>
      <c r="C63" s="254"/>
      <c r="D63" s="256"/>
      <c r="E63" s="258"/>
      <c r="F63" s="260"/>
      <c r="G63" s="258"/>
    </row>
    <row r="64" spans="1:7" ht="12.75">
      <c r="A64" s="253"/>
      <c r="B64" s="233"/>
      <c r="C64" s="255"/>
      <c r="D64" s="257"/>
      <c r="E64" s="259"/>
      <c r="F64" s="261"/>
      <c r="G64" s="259"/>
    </row>
    <row r="65" spans="1:7" ht="12.75">
      <c r="A65" s="253" t="s">
        <v>54</v>
      </c>
      <c r="B65" s="232"/>
      <c r="C65" s="234"/>
      <c r="D65" s="236"/>
      <c r="E65" s="236"/>
      <c r="F65" s="108"/>
      <c r="G65" s="234"/>
    </row>
    <row r="66" spans="1:7" ht="12.75">
      <c r="A66" s="253"/>
      <c r="B66" s="233"/>
      <c r="C66" s="234"/>
      <c r="D66" s="236"/>
      <c r="E66" s="236"/>
      <c r="F66" s="108"/>
      <c r="G66" s="234"/>
    </row>
    <row r="67" spans="1:7" ht="12.75">
      <c r="A67" s="253" t="s">
        <v>55</v>
      </c>
      <c r="B67" s="232"/>
      <c r="C67" s="234"/>
      <c r="D67" s="236"/>
      <c r="E67" s="236"/>
      <c r="F67" s="108"/>
      <c r="G67" s="234"/>
    </row>
    <row r="68" spans="1:7" ht="12.75">
      <c r="A68" s="253"/>
      <c r="B68" s="233"/>
      <c r="C68" s="234"/>
      <c r="D68" s="236"/>
      <c r="E68" s="236"/>
      <c r="F68" s="108"/>
      <c r="G68" s="234"/>
    </row>
    <row r="69" spans="1:7" ht="12.75">
      <c r="A69" s="253" t="s">
        <v>56</v>
      </c>
      <c r="B69" s="232"/>
      <c r="C69" s="234"/>
      <c r="D69" s="236"/>
      <c r="E69" s="236"/>
      <c r="F69" s="108"/>
      <c r="G69" s="234"/>
    </row>
    <row r="70" spans="1:7" ht="12.75">
      <c r="A70" s="253"/>
      <c r="B70" s="233"/>
      <c r="C70" s="234"/>
      <c r="D70" s="236"/>
      <c r="E70" s="236"/>
      <c r="F70" s="108"/>
      <c r="G70" s="234"/>
    </row>
    <row r="71" spans="1:7" ht="12.75">
      <c r="A71" s="253" t="s">
        <v>57</v>
      </c>
      <c r="B71" s="232"/>
      <c r="C71" s="234"/>
      <c r="D71" s="236"/>
      <c r="E71" s="236"/>
      <c r="F71" s="108"/>
      <c r="G71" s="234"/>
    </row>
    <row r="72" spans="1:7" ht="12.75">
      <c r="A72" s="253"/>
      <c r="B72" s="233"/>
      <c r="C72" s="234"/>
      <c r="D72" s="236"/>
      <c r="E72" s="236"/>
      <c r="F72" s="108"/>
      <c r="G72" s="234"/>
    </row>
    <row r="73" spans="1:7" ht="12.75">
      <c r="A73" s="253" t="s">
        <v>58</v>
      </c>
      <c r="B73" s="232"/>
      <c r="C73" s="234"/>
      <c r="D73" s="236"/>
      <c r="E73" s="236"/>
      <c r="F73" s="108"/>
      <c r="G73" s="234"/>
    </row>
    <row r="74" spans="1:7" ht="12.75">
      <c r="A74" s="253"/>
      <c r="B74" s="233"/>
      <c r="C74" s="234"/>
      <c r="D74" s="236"/>
      <c r="E74" s="236"/>
      <c r="F74" s="108"/>
      <c r="G74" s="234"/>
    </row>
    <row r="75" spans="1:7" ht="12.75">
      <c r="A75" s="253" t="s">
        <v>59</v>
      </c>
      <c r="B75" s="232"/>
      <c r="C75" s="234"/>
      <c r="D75" s="236"/>
      <c r="E75" s="236"/>
      <c r="F75" s="108"/>
      <c r="G75" s="234"/>
    </row>
    <row r="76" spans="1:7" ht="12.75">
      <c r="A76" s="253"/>
      <c r="B76" s="233"/>
      <c r="C76" s="234"/>
      <c r="D76" s="236"/>
      <c r="E76" s="236"/>
      <c r="F76" s="108"/>
      <c r="G76" s="234"/>
    </row>
    <row r="77" spans="1:7" ht="12.75">
      <c r="A77" s="253" t="s">
        <v>60</v>
      </c>
      <c r="B77" s="232"/>
      <c r="C77" s="234"/>
      <c r="D77" s="236"/>
      <c r="E77" s="236"/>
      <c r="F77" s="108"/>
      <c r="G77" s="234"/>
    </row>
    <row r="78" spans="1:7" ht="12.75">
      <c r="A78" s="253"/>
      <c r="B78" s="233"/>
      <c r="C78" s="234"/>
      <c r="D78" s="236"/>
      <c r="E78" s="236"/>
      <c r="F78" s="108"/>
      <c r="G78" s="234"/>
    </row>
    <row r="79" spans="1:7" ht="12.75">
      <c r="A79" s="253" t="s">
        <v>61</v>
      </c>
      <c r="B79" s="232"/>
      <c r="C79" s="234"/>
      <c r="D79" s="236"/>
      <c r="E79" s="236"/>
      <c r="F79" s="108"/>
      <c r="G79" s="234"/>
    </row>
    <row r="80" spans="1:7" ht="12.75">
      <c r="A80" s="253"/>
      <c r="B80" s="233"/>
      <c r="C80" s="234"/>
      <c r="D80" s="236"/>
      <c r="E80" s="236"/>
      <c r="F80" s="108"/>
      <c r="G80" s="234"/>
    </row>
    <row r="81" spans="1:7" ht="12.75">
      <c r="A81" s="253" t="s">
        <v>62</v>
      </c>
      <c r="B81" s="232"/>
      <c r="C81" s="234"/>
      <c r="D81" s="236"/>
      <c r="E81" s="236"/>
      <c r="F81" s="108"/>
      <c r="G81" s="234"/>
    </row>
    <row r="82" spans="1:7" ht="12.75">
      <c r="A82" s="253"/>
      <c r="B82" s="233"/>
      <c r="C82" s="234"/>
      <c r="D82" s="236"/>
      <c r="E82" s="236"/>
      <c r="F82" s="108"/>
      <c r="G82" s="234"/>
    </row>
    <row r="83" spans="1:7" ht="12.75">
      <c r="A83" s="253" t="s">
        <v>63</v>
      </c>
      <c r="B83" s="232"/>
      <c r="C83" s="234"/>
      <c r="D83" s="236"/>
      <c r="E83" s="236"/>
      <c r="F83" s="108"/>
      <c r="G83" s="234"/>
    </row>
    <row r="84" spans="1:7" ht="12.75">
      <c r="A84" s="253"/>
      <c r="B84" s="233"/>
      <c r="C84" s="234"/>
      <c r="D84" s="236"/>
      <c r="E84" s="236"/>
      <c r="F84" s="108"/>
      <c r="G84" s="234"/>
    </row>
    <row r="85" spans="1:7" ht="12.75">
      <c r="A85" s="253" t="s">
        <v>64</v>
      </c>
      <c r="B85" s="232"/>
      <c r="C85" s="234"/>
      <c r="D85" s="236"/>
      <c r="E85" s="236"/>
      <c r="F85" s="108"/>
      <c r="G85" s="234"/>
    </row>
    <row r="86" spans="1:7" ht="12.75">
      <c r="A86" s="253"/>
      <c r="B86" s="233"/>
      <c r="C86" s="234"/>
      <c r="D86" s="236"/>
      <c r="E86" s="236"/>
      <c r="F86" s="108"/>
      <c r="G86" s="234"/>
    </row>
    <row r="87" spans="1:8" ht="12.75">
      <c r="A87" s="265"/>
      <c r="B87" s="266"/>
      <c r="C87" s="262"/>
      <c r="D87" s="263"/>
      <c r="E87" s="263"/>
      <c r="F87" s="264"/>
      <c r="G87" s="262"/>
      <c r="H87" s="4"/>
    </row>
    <row r="88" spans="1:8" ht="12.75">
      <c r="A88" s="265"/>
      <c r="B88" s="267"/>
      <c r="C88" s="262"/>
      <c r="D88" s="263"/>
      <c r="E88" s="263"/>
      <c r="F88" s="264"/>
      <c r="G88" s="262"/>
      <c r="H88" s="4"/>
    </row>
    <row r="89" spans="1:8" ht="12.75">
      <c r="A89" s="265"/>
      <c r="B89" s="266"/>
      <c r="C89" s="262"/>
      <c r="D89" s="263"/>
      <c r="E89" s="263"/>
      <c r="F89" s="264"/>
      <c r="G89" s="262"/>
      <c r="H89" s="4"/>
    </row>
    <row r="90" spans="1:8" ht="12.75">
      <c r="A90" s="265"/>
      <c r="B90" s="267"/>
      <c r="C90" s="262"/>
      <c r="D90" s="263"/>
      <c r="E90" s="263"/>
      <c r="F90" s="264"/>
      <c r="G90" s="262"/>
      <c r="H90" s="4"/>
    </row>
    <row r="91" spans="1:8" ht="12.75">
      <c r="A91" s="265"/>
      <c r="B91" s="266"/>
      <c r="C91" s="262"/>
      <c r="D91" s="263"/>
      <c r="E91" s="263"/>
      <c r="F91" s="264"/>
      <c r="G91" s="262"/>
      <c r="H91" s="4"/>
    </row>
    <row r="92" spans="1:8" ht="12.75">
      <c r="A92" s="265"/>
      <c r="B92" s="267"/>
      <c r="C92" s="262"/>
      <c r="D92" s="263"/>
      <c r="E92" s="263"/>
      <c r="F92" s="264"/>
      <c r="G92" s="262"/>
      <c r="H92" s="4"/>
    </row>
    <row r="93" spans="1:8" ht="12.75">
      <c r="A93" s="265"/>
      <c r="B93" s="266"/>
      <c r="C93" s="262"/>
      <c r="D93" s="263"/>
      <c r="E93" s="263"/>
      <c r="F93" s="264"/>
      <c r="G93" s="262"/>
      <c r="H93" s="4"/>
    </row>
    <row r="94" spans="1:8" ht="12.75">
      <c r="A94" s="265"/>
      <c r="B94" s="267"/>
      <c r="C94" s="262"/>
      <c r="D94" s="263"/>
      <c r="E94" s="263"/>
      <c r="F94" s="264"/>
      <c r="G94" s="262"/>
      <c r="H94" s="4"/>
    </row>
    <row r="95" spans="1:8" ht="12.75">
      <c r="A95" s="265"/>
      <c r="B95" s="266"/>
      <c r="C95" s="262"/>
      <c r="D95" s="263"/>
      <c r="E95" s="263"/>
      <c r="F95" s="264"/>
      <c r="G95" s="262"/>
      <c r="H95" s="4"/>
    </row>
    <row r="96" spans="1:8" ht="12.75">
      <c r="A96" s="265"/>
      <c r="B96" s="267"/>
      <c r="C96" s="262"/>
      <c r="D96" s="263"/>
      <c r="E96" s="263"/>
      <c r="F96" s="264"/>
      <c r="G96" s="262"/>
      <c r="H96" s="4"/>
    </row>
    <row r="97" spans="1:8" ht="12.75">
      <c r="A97" s="265"/>
      <c r="B97" s="266"/>
      <c r="C97" s="262"/>
      <c r="D97" s="263"/>
      <c r="E97" s="263"/>
      <c r="F97" s="264"/>
      <c r="G97" s="262"/>
      <c r="H97" s="4"/>
    </row>
    <row r="98" spans="1:8" ht="12.75">
      <c r="A98" s="265"/>
      <c r="B98" s="267"/>
      <c r="C98" s="262"/>
      <c r="D98" s="263"/>
      <c r="E98" s="263"/>
      <c r="F98" s="264"/>
      <c r="G98" s="262"/>
      <c r="H98" s="4"/>
    </row>
    <row r="99" spans="1:8" ht="12.75">
      <c r="A99" s="265"/>
      <c r="B99" s="266"/>
      <c r="C99" s="262"/>
      <c r="D99" s="263"/>
      <c r="E99" s="263"/>
      <c r="F99" s="264"/>
      <c r="G99" s="262"/>
      <c r="H99" s="4"/>
    </row>
    <row r="100" spans="1:8" ht="12.75">
      <c r="A100" s="265"/>
      <c r="B100" s="267"/>
      <c r="C100" s="262"/>
      <c r="D100" s="263"/>
      <c r="E100" s="263"/>
      <c r="F100" s="264"/>
      <c r="G100" s="262"/>
      <c r="H100" s="4"/>
    </row>
    <row r="101" spans="1:8" ht="12.75">
      <c r="A101" s="265"/>
      <c r="B101" s="266"/>
      <c r="C101" s="262"/>
      <c r="D101" s="263"/>
      <c r="E101" s="263"/>
      <c r="F101" s="264"/>
      <c r="G101" s="262"/>
      <c r="H101" s="4"/>
    </row>
    <row r="102" spans="1:8" ht="12.75">
      <c r="A102" s="265"/>
      <c r="B102" s="267"/>
      <c r="C102" s="262"/>
      <c r="D102" s="263"/>
      <c r="E102" s="263"/>
      <c r="F102" s="264"/>
      <c r="G102" s="262"/>
      <c r="H102" s="4"/>
    </row>
    <row r="103" spans="1:8" ht="12.75">
      <c r="A103" s="265"/>
      <c r="B103" s="266"/>
      <c r="C103" s="262"/>
      <c r="D103" s="263"/>
      <c r="E103" s="263"/>
      <c r="F103" s="264"/>
      <c r="G103" s="262"/>
      <c r="H103" s="4"/>
    </row>
    <row r="104" spans="1:8" ht="12.75">
      <c r="A104" s="265"/>
      <c r="B104" s="267"/>
      <c r="C104" s="262"/>
      <c r="D104" s="263"/>
      <c r="E104" s="263"/>
      <c r="F104" s="264"/>
      <c r="G104" s="262"/>
      <c r="H104" s="4"/>
    </row>
    <row r="105" spans="1:8" ht="12.75">
      <c r="A105" s="265"/>
      <c r="B105" s="266"/>
      <c r="C105" s="262"/>
      <c r="D105" s="263"/>
      <c r="E105" s="263"/>
      <c r="F105" s="264"/>
      <c r="G105" s="262"/>
      <c r="H105" s="4"/>
    </row>
    <row r="106" spans="1:8" ht="12.75">
      <c r="A106" s="265"/>
      <c r="B106" s="267"/>
      <c r="C106" s="262"/>
      <c r="D106" s="263"/>
      <c r="E106" s="263"/>
      <c r="F106" s="264"/>
      <c r="G106" s="262"/>
      <c r="H106" s="4"/>
    </row>
    <row r="107" spans="1:8" ht="12.75">
      <c r="A107" s="265"/>
      <c r="B107" s="266"/>
      <c r="C107" s="262"/>
      <c r="D107" s="263"/>
      <c r="E107" s="263"/>
      <c r="F107" s="264"/>
      <c r="G107" s="262"/>
      <c r="H107" s="4"/>
    </row>
    <row r="108" spans="1:8" ht="12.75">
      <c r="A108" s="265"/>
      <c r="B108" s="267"/>
      <c r="C108" s="262"/>
      <c r="D108" s="263"/>
      <c r="E108" s="263"/>
      <c r="F108" s="264"/>
      <c r="G108" s="262"/>
      <c r="H108" s="4"/>
    </row>
    <row r="109" spans="1:8" ht="12.75">
      <c r="A109" s="265"/>
      <c r="B109" s="266"/>
      <c r="C109" s="262"/>
      <c r="D109" s="263"/>
      <c r="E109" s="263"/>
      <c r="F109" s="264"/>
      <c r="G109" s="262"/>
      <c r="H109" s="4"/>
    </row>
    <row r="110" spans="1:8" ht="12.75">
      <c r="A110" s="265"/>
      <c r="B110" s="267"/>
      <c r="C110" s="262"/>
      <c r="D110" s="263"/>
      <c r="E110" s="263"/>
      <c r="F110" s="264"/>
      <c r="G110" s="262"/>
      <c r="H110" s="4"/>
    </row>
    <row r="111" spans="1:8" ht="12.75">
      <c r="A111" s="265"/>
      <c r="B111" s="266"/>
      <c r="C111" s="262"/>
      <c r="D111" s="263"/>
      <c r="E111" s="263"/>
      <c r="F111" s="264"/>
      <c r="G111" s="262"/>
      <c r="H111" s="4"/>
    </row>
    <row r="112" spans="1:8" ht="12.75">
      <c r="A112" s="265"/>
      <c r="B112" s="267"/>
      <c r="C112" s="262"/>
      <c r="D112" s="263"/>
      <c r="E112" s="263"/>
      <c r="F112" s="264"/>
      <c r="G112" s="262"/>
      <c r="H112" s="4"/>
    </row>
    <row r="113" spans="1:8" ht="12.75">
      <c r="A113" s="265"/>
      <c r="B113" s="266"/>
      <c r="C113" s="262"/>
      <c r="D113" s="263"/>
      <c r="E113" s="263"/>
      <c r="F113" s="264"/>
      <c r="G113" s="262"/>
      <c r="H113" s="4"/>
    </row>
    <row r="114" spans="1:8" ht="12.75">
      <c r="A114" s="265"/>
      <c r="B114" s="267"/>
      <c r="C114" s="262"/>
      <c r="D114" s="263"/>
      <c r="E114" s="263"/>
      <c r="F114" s="264"/>
      <c r="G114" s="262"/>
      <c r="H114" s="4"/>
    </row>
    <row r="115" spans="1:8" ht="12.75">
      <c r="A115" s="265"/>
      <c r="B115" s="266"/>
      <c r="C115" s="262"/>
      <c r="D115" s="263"/>
      <c r="E115" s="263"/>
      <c r="F115" s="264"/>
      <c r="G115" s="262"/>
      <c r="H115" s="4"/>
    </row>
    <row r="116" spans="1:8" ht="12.75">
      <c r="A116" s="265"/>
      <c r="B116" s="267"/>
      <c r="C116" s="262"/>
      <c r="D116" s="263"/>
      <c r="E116" s="263"/>
      <c r="F116" s="264"/>
      <c r="G116" s="262"/>
      <c r="H116" s="4"/>
    </row>
    <row r="117" spans="1:8" ht="12.75">
      <c r="A117" s="265"/>
      <c r="B117" s="266"/>
      <c r="C117" s="262"/>
      <c r="D117" s="263"/>
      <c r="E117" s="263"/>
      <c r="F117" s="264"/>
      <c r="G117" s="262"/>
      <c r="H117" s="4"/>
    </row>
    <row r="118" spans="1:8" ht="12.75">
      <c r="A118" s="265"/>
      <c r="B118" s="267"/>
      <c r="C118" s="262"/>
      <c r="D118" s="263"/>
      <c r="E118" s="263"/>
      <c r="F118" s="264"/>
      <c r="G118" s="262"/>
      <c r="H118" s="4"/>
    </row>
    <row r="119" spans="1:8" ht="12.75">
      <c r="A119" s="265"/>
      <c r="B119" s="266"/>
      <c r="C119" s="262"/>
      <c r="D119" s="263"/>
      <c r="E119" s="263"/>
      <c r="F119" s="264"/>
      <c r="G119" s="262"/>
      <c r="H119" s="4"/>
    </row>
    <row r="120" spans="1:8" ht="12.75">
      <c r="A120" s="265"/>
      <c r="B120" s="267"/>
      <c r="C120" s="262"/>
      <c r="D120" s="263"/>
      <c r="E120" s="263"/>
      <c r="F120" s="264"/>
      <c r="G120" s="262"/>
      <c r="H120" s="4"/>
    </row>
    <row r="121" spans="1:8" ht="12.75">
      <c r="A121" s="265"/>
      <c r="B121" s="266"/>
      <c r="C121" s="262"/>
      <c r="D121" s="263"/>
      <c r="E121" s="263"/>
      <c r="F121" s="264"/>
      <c r="G121" s="262"/>
      <c r="H121" s="4"/>
    </row>
    <row r="122" spans="1:8" ht="12.75">
      <c r="A122" s="265"/>
      <c r="B122" s="267"/>
      <c r="C122" s="262"/>
      <c r="D122" s="263"/>
      <c r="E122" s="263"/>
      <c r="F122" s="264"/>
      <c r="G122" s="262"/>
      <c r="H122" s="4"/>
    </row>
    <row r="123" spans="1:8" ht="12.75">
      <c r="A123" s="265"/>
      <c r="B123" s="266"/>
      <c r="C123" s="262"/>
      <c r="D123" s="263"/>
      <c r="E123" s="263"/>
      <c r="F123" s="264"/>
      <c r="G123" s="262"/>
      <c r="H123" s="4"/>
    </row>
    <row r="124" spans="1:8" ht="12.75">
      <c r="A124" s="265"/>
      <c r="B124" s="267"/>
      <c r="C124" s="262"/>
      <c r="D124" s="263"/>
      <c r="E124" s="263"/>
      <c r="F124" s="264"/>
      <c r="G124" s="262"/>
      <c r="H124" s="4"/>
    </row>
    <row r="125" spans="1:8" ht="12.75">
      <c r="A125" s="265"/>
      <c r="B125" s="266"/>
      <c r="C125" s="262"/>
      <c r="D125" s="263"/>
      <c r="E125" s="263"/>
      <c r="F125" s="264"/>
      <c r="G125" s="262"/>
      <c r="H125" s="4"/>
    </row>
    <row r="126" spans="1:8" ht="12.75">
      <c r="A126" s="265"/>
      <c r="B126" s="267"/>
      <c r="C126" s="262"/>
      <c r="D126" s="263"/>
      <c r="E126" s="263"/>
      <c r="F126" s="264"/>
      <c r="G126" s="262"/>
      <c r="H126" s="4"/>
    </row>
    <row r="127" spans="1:8" ht="12.75">
      <c r="A127" s="265"/>
      <c r="B127" s="266"/>
      <c r="C127" s="262"/>
      <c r="D127" s="263"/>
      <c r="E127" s="263"/>
      <c r="F127" s="264"/>
      <c r="G127" s="262"/>
      <c r="H127" s="4"/>
    </row>
    <row r="128" spans="1:8" ht="12.75">
      <c r="A128" s="265"/>
      <c r="B128" s="267"/>
      <c r="C128" s="262"/>
      <c r="D128" s="263"/>
      <c r="E128" s="263"/>
      <c r="F128" s="264"/>
      <c r="G128" s="262"/>
      <c r="H128" s="4"/>
    </row>
    <row r="129" spans="1:8" ht="12.75">
      <c r="A129" s="265"/>
      <c r="B129" s="266"/>
      <c r="C129" s="262"/>
      <c r="D129" s="263"/>
      <c r="E129" s="263"/>
      <c r="F129" s="264"/>
      <c r="G129" s="262"/>
      <c r="H129" s="4"/>
    </row>
    <row r="130" spans="1:8" ht="12.75">
      <c r="A130" s="265"/>
      <c r="B130" s="267"/>
      <c r="C130" s="262"/>
      <c r="D130" s="263"/>
      <c r="E130" s="263"/>
      <c r="F130" s="264"/>
      <c r="G130" s="262"/>
      <c r="H130" s="4"/>
    </row>
    <row r="131" spans="1:8" ht="12.75">
      <c r="A131" s="265"/>
      <c r="B131" s="266"/>
      <c r="C131" s="262"/>
      <c r="D131" s="263"/>
      <c r="E131" s="263"/>
      <c r="F131" s="264"/>
      <c r="G131" s="262"/>
      <c r="H131" s="4"/>
    </row>
    <row r="132" spans="1:8" ht="12.75">
      <c r="A132" s="265"/>
      <c r="B132" s="267"/>
      <c r="C132" s="262"/>
      <c r="D132" s="263"/>
      <c r="E132" s="263"/>
      <c r="F132" s="264"/>
      <c r="G132" s="262"/>
      <c r="H132" s="4"/>
    </row>
    <row r="133" spans="1:8" ht="12.75">
      <c r="A133" s="265"/>
      <c r="B133" s="266"/>
      <c r="C133" s="262"/>
      <c r="D133" s="263"/>
      <c r="E133" s="263"/>
      <c r="F133" s="264"/>
      <c r="G133" s="262"/>
      <c r="H133" s="4"/>
    </row>
    <row r="134" spans="1:8" ht="12.75">
      <c r="A134" s="265"/>
      <c r="B134" s="267"/>
      <c r="C134" s="262"/>
      <c r="D134" s="263"/>
      <c r="E134" s="263"/>
      <c r="F134" s="264"/>
      <c r="G134" s="262"/>
      <c r="H134" s="4"/>
    </row>
    <row r="135" spans="1:8" ht="12.75">
      <c r="A135" s="265"/>
      <c r="B135" s="266"/>
      <c r="C135" s="262"/>
      <c r="D135" s="263"/>
      <c r="E135" s="263"/>
      <c r="F135" s="264"/>
      <c r="G135" s="262"/>
      <c r="H135" s="4"/>
    </row>
    <row r="136" spans="1:8" ht="12.75">
      <c r="A136" s="265"/>
      <c r="B136" s="267"/>
      <c r="C136" s="262"/>
      <c r="D136" s="263"/>
      <c r="E136" s="263"/>
      <c r="F136" s="264"/>
      <c r="G136" s="262"/>
      <c r="H136" s="4"/>
    </row>
    <row r="137" spans="1:8" ht="12.75">
      <c r="A137" s="265"/>
      <c r="B137" s="266"/>
      <c r="C137" s="262"/>
      <c r="D137" s="263"/>
      <c r="E137" s="263"/>
      <c r="F137" s="264"/>
      <c r="G137" s="262"/>
      <c r="H137" s="4"/>
    </row>
    <row r="138" spans="1:8" ht="12.75">
      <c r="A138" s="265"/>
      <c r="B138" s="267"/>
      <c r="C138" s="262"/>
      <c r="D138" s="263"/>
      <c r="E138" s="263"/>
      <c r="F138" s="264"/>
      <c r="G138" s="262"/>
      <c r="H138" s="4"/>
    </row>
    <row r="139" spans="1:8" ht="12.75">
      <c r="A139" s="265"/>
      <c r="B139" s="266"/>
      <c r="C139" s="262"/>
      <c r="D139" s="263"/>
      <c r="E139" s="263"/>
      <c r="F139" s="264"/>
      <c r="G139" s="262"/>
      <c r="H139" s="4"/>
    </row>
    <row r="140" spans="1:8" ht="12.75">
      <c r="A140" s="265"/>
      <c r="B140" s="267"/>
      <c r="C140" s="262"/>
      <c r="D140" s="263"/>
      <c r="E140" s="263"/>
      <c r="F140" s="264"/>
      <c r="G140" s="262"/>
      <c r="H140" s="4"/>
    </row>
    <row r="141" spans="1:8" ht="12.75">
      <c r="A141" s="265"/>
      <c r="B141" s="266"/>
      <c r="C141" s="262"/>
      <c r="D141" s="263"/>
      <c r="E141" s="263"/>
      <c r="F141" s="264"/>
      <c r="G141" s="262"/>
      <c r="H141" s="4"/>
    </row>
    <row r="142" spans="1:8" ht="12.75">
      <c r="A142" s="265"/>
      <c r="B142" s="267"/>
      <c r="C142" s="262"/>
      <c r="D142" s="263"/>
      <c r="E142" s="263"/>
      <c r="F142" s="264"/>
      <c r="G142" s="262"/>
      <c r="H142" s="4"/>
    </row>
    <row r="143" spans="1:8" ht="12.75">
      <c r="A143" s="265"/>
      <c r="B143" s="266"/>
      <c r="C143" s="262"/>
      <c r="D143" s="263"/>
      <c r="E143" s="263"/>
      <c r="F143" s="264"/>
      <c r="G143" s="262"/>
      <c r="H143" s="4"/>
    </row>
    <row r="144" spans="1:8" ht="12.75">
      <c r="A144" s="265"/>
      <c r="B144" s="267"/>
      <c r="C144" s="262"/>
      <c r="D144" s="263"/>
      <c r="E144" s="263"/>
      <c r="F144" s="264"/>
      <c r="G144" s="262"/>
      <c r="H144" s="4"/>
    </row>
    <row r="145" spans="1:8" ht="12.75">
      <c r="A145" s="265"/>
      <c r="B145" s="266"/>
      <c r="C145" s="262"/>
      <c r="D145" s="263"/>
      <c r="E145" s="263"/>
      <c r="F145" s="264"/>
      <c r="G145" s="262"/>
      <c r="H145" s="4"/>
    </row>
    <row r="146" spans="1:8" ht="12.75">
      <c r="A146" s="265"/>
      <c r="B146" s="267"/>
      <c r="C146" s="262"/>
      <c r="D146" s="263"/>
      <c r="E146" s="263"/>
      <c r="F146" s="264"/>
      <c r="G146" s="262"/>
      <c r="H146" s="4"/>
    </row>
    <row r="147" spans="1:8" ht="12.75">
      <c r="A147" s="265"/>
      <c r="B147" s="266"/>
      <c r="C147" s="262"/>
      <c r="D147" s="263"/>
      <c r="E147" s="263"/>
      <c r="F147" s="264"/>
      <c r="G147" s="262"/>
      <c r="H147" s="4"/>
    </row>
    <row r="148" spans="1:8" ht="12.75">
      <c r="A148" s="265"/>
      <c r="B148" s="267"/>
      <c r="C148" s="262"/>
      <c r="D148" s="263"/>
      <c r="E148" s="263"/>
      <c r="F148" s="264"/>
      <c r="G148" s="262"/>
      <c r="H148" s="4"/>
    </row>
    <row r="149" spans="1:8" ht="12.75">
      <c r="A149" s="265"/>
      <c r="B149" s="266"/>
      <c r="C149" s="262"/>
      <c r="D149" s="263"/>
      <c r="E149" s="263"/>
      <c r="F149" s="264"/>
      <c r="G149" s="262"/>
      <c r="H149" s="4"/>
    </row>
    <row r="150" spans="1:8" ht="12.75">
      <c r="A150" s="265"/>
      <c r="B150" s="267"/>
      <c r="C150" s="262"/>
      <c r="D150" s="263"/>
      <c r="E150" s="263"/>
      <c r="F150" s="264"/>
      <c r="G150" s="262"/>
      <c r="H150" s="4"/>
    </row>
    <row r="151" spans="1:8" ht="12.75">
      <c r="A151" s="265"/>
      <c r="B151" s="266"/>
      <c r="C151" s="262"/>
      <c r="D151" s="263"/>
      <c r="E151" s="263"/>
      <c r="F151" s="264"/>
      <c r="G151" s="262"/>
      <c r="H151" s="4"/>
    </row>
    <row r="152" spans="1:8" ht="12.75">
      <c r="A152" s="265"/>
      <c r="B152" s="267"/>
      <c r="C152" s="262"/>
      <c r="D152" s="263"/>
      <c r="E152" s="263"/>
      <c r="F152" s="264"/>
      <c r="G152" s="262"/>
      <c r="H152" s="4"/>
    </row>
    <row r="153" spans="1:8" ht="12.75">
      <c r="A153" s="265"/>
      <c r="B153" s="266"/>
      <c r="C153" s="262"/>
      <c r="D153" s="263"/>
      <c r="E153" s="263"/>
      <c r="F153" s="264"/>
      <c r="G153" s="262"/>
      <c r="H153" s="4"/>
    </row>
    <row r="154" spans="1:8" ht="12.75">
      <c r="A154" s="265"/>
      <c r="B154" s="267"/>
      <c r="C154" s="262"/>
      <c r="D154" s="263"/>
      <c r="E154" s="263"/>
      <c r="F154" s="264"/>
      <c r="G154" s="262"/>
      <c r="H154" s="4"/>
    </row>
    <row r="155" spans="1:8" ht="12.75">
      <c r="A155" s="265"/>
      <c r="B155" s="266"/>
      <c r="C155" s="262"/>
      <c r="D155" s="263"/>
      <c r="E155" s="263"/>
      <c r="F155" s="264"/>
      <c r="G155" s="262"/>
      <c r="H155" s="4"/>
    </row>
    <row r="156" spans="1:8" ht="12.75">
      <c r="A156" s="265"/>
      <c r="B156" s="267"/>
      <c r="C156" s="262"/>
      <c r="D156" s="263"/>
      <c r="E156" s="263"/>
      <c r="F156" s="264"/>
      <c r="G156" s="262"/>
      <c r="H156" s="4"/>
    </row>
    <row r="157" spans="1:8" ht="12.75">
      <c r="A157" s="265"/>
      <c r="B157" s="266"/>
      <c r="C157" s="262"/>
      <c r="D157" s="263"/>
      <c r="E157" s="263"/>
      <c r="F157" s="264"/>
      <c r="G157" s="262"/>
      <c r="H157" s="4"/>
    </row>
    <row r="158" spans="1:8" ht="12.75">
      <c r="A158" s="265"/>
      <c r="B158" s="267"/>
      <c r="C158" s="262"/>
      <c r="D158" s="263"/>
      <c r="E158" s="263"/>
      <c r="F158" s="264"/>
      <c r="G158" s="262"/>
      <c r="H158" s="4"/>
    </row>
    <row r="159" spans="1:8" ht="12.75">
      <c r="A159" s="265"/>
      <c r="B159" s="266"/>
      <c r="C159" s="262"/>
      <c r="D159" s="263"/>
      <c r="E159" s="263"/>
      <c r="F159" s="264"/>
      <c r="G159" s="262"/>
      <c r="H159" s="4"/>
    </row>
    <row r="160" spans="1:8" ht="12.75">
      <c r="A160" s="265"/>
      <c r="B160" s="267"/>
      <c r="C160" s="262"/>
      <c r="D160" s="263"/>
      <c r="E160" s="263"/>
      <c r="F160" s="264"/>
      <c r="G160" s="262"/>
      <c r="H160" s="4"/>
    </row>
    <row r="161" spans="1:8" ht="12.75">
      <c r="A161" s="265"/>
      <c r="B161" s="266"/>
      <c r="C161" s="262"/>
      <c r="D161" s="263"/>
      <c r="E161" s="263"/>
      <c r="F161" s="264"/>
      <c r="G161" s="262"/>
      <c r="H161" s="4"/>
    </row>
    <row r="162" spans="1:8" ht="12.75">
      <c r="A162" s="265"/>
      <c r="B162" s="267"/>
      <c r="C162" s="262"/>
      <c r="D162" s="263"/>
      <c r="E162" s="263"/>
      <c r="F162" s="264"/>
      <c r="G162" s="262"/>
      <c r="H162" s="4"/>
    </row>
    <row r="163" spans="1:8" ht="12.75">
      <c r="A163" s="265"/>
      <c r="B163" s="266"/>
      <c r="C163" s="262"/>
      <c r="D163" s="263"/>
      <c r="E163" s="263"/>
      <c r="F163" s="264"/>
      <c r="G163" s="262"/>
      <c r="H163" s="4"/>
    </row>
    <row r="164" spans="1:8" ht="12.75">
      <c r="A164" s="265"/>
      <c r="B164" s="267"/>
      <c r="C164" s="262"/>
      <c r="D164" s="263"/>
      <c r="E164" s="263"/>
      <c r="F164" s="264"/>
      <c r="G164" s="262"/>
      <c r="H164" s="4"/>
    </row>
    <row r="165" spans="1:8" ht="12.75">
      <c r="A165" s="265"/>
      <c r="B165" s="266"/>
      <c r="C165" s="262"/>
      <c r="D165" s="263"/>
      <c r="E165" s="263"/>
      <c r="F165" s="264"/>
      <c r="G165" s="262"/>
      <c r="H165" s="4"/>
    </row>
    <row r="166" spans="1:8" ht="12.75">
      <c r="A166" s="265"/>
      <c r="B166" s="267"/>
      <c r="C166" s="262"/>
      <c r="D166" s="263"/>
      <c r="E166" s="263"/>
      <c r="F166" s="264"/>
      <c r="G166" s="262"/>
      <c r="H166" s="4"/>
    </row>
    <row r="167" spans="1:8" ht="12.75">
      <c r="A167" s="265"/>
      <c r="B167" s="266"/>
      <c r="C167" s="262"/>
      <c r="D167" s="263"/>
      <c r="E167" s="263"/>
      <c r="F167" s="264"/>
      <c r="G167" s="262"/>
      <c r="H167" s="4"/>
    </row>
    <row r="168" spans="1:8" ht="12.75">
      <c r="A168" s="265"/>
      <c r="B168" s="267"/>
      <c r="C168" s="262"/>
      <c r="D168" s="263"/>
      <c r="E168" s="263"/>
      <c r="F168" s="264"/>
      <c r="G168" s="262"/>
      <c r="H168" s="4"/>
    </row>
    <row r="169" spans="1:8" ht="12.75">
      <c r="A169" s="265"/>
      <c r="B169" s="266"/>
      <c r="C169" s="262"/>
      <c r="D169" s="263"/>
      <c r="E169" s="263"/>
      <c r="F169" s="264"/>
      <c r="G169" s="262"/>
      <c r="H169" s="4"/>
    </row>
    <row r="170" spans="1:8" ht="12.75">
      <c r="A170" s="265"/>
      <c r="B170" s="267"/>
      <c r="C170" s="262"/>
      <c r="D170" s="263"/>
      <c r="E170" s="263"/>
      <c r="F170" s="264"/>
      <c r="G170" s="262"/>
      <c r="H170" s="4"/>
    </row>
    <row r="171" spans="1:8" ht="12.75">
      <c r="A171" s="265"/>
      <c r="B171" s="266"/>
      <c r="C171" s="262"/>
      <c r="D171" s="263"/>
      <c r="E171" s="263"/>
      <c r="F171" s="264"/>
      <c r="G171" s="262"/>
      <c r="H171" s="4"/>
    </row>
    <row r="172" spans="1:8" ht="12.75">
      <c r="A172" s="265"/>
      <c r="B172" s="267"/>
      <c r="C172" s="262"/>
      <c r="D172" s="263"/>
      <c r="E172" s="263"/>
      <c r="F172" s="264"/>
      <c r="G172" s="262"/>
      <c r="H172" s="4"/>
    </row>
    <row r="173" spans="1:8" ht="12.75">
      <c r="A173" s="265"/>
      <c r="B173" s="266"/>
      <c r="C173" s="262"/>
      <c r="D173" s="263"/>
      <c r="E173" s="263"/>
      <c r="F173" s="264"/>
      <c r="G173" s="262"/>
      <c r="H173" s="4"/>
    </row>
    <row r="174" spans="1:8" ht="12.75">
      <c r="A174" s="265"/>
      <c r="B174" s="267"/>
      <c r="C174" s="262"/>
      <c r="D174" s="263"/>
      <c r="E174" s="263"/>
      <c r="F174" s="264"/>
      <c r="G174" s="262"/>
      <c r="H174" s="4"/>
    </row>
    <row r="175" spans="1:8" ht="12.75">
      <c r="A175" s="265"/>
      <c r="B175" s="266"/>
      <c r="C175" s="262"/>
      <c r="D175" s="263"/>
      <c r="E175" s="263"/>
      <c r="F175" s="264"/>
      <c r="G175" s="262"/>
      <c r="H175" s="4"/>
    </row>
    <row r="176" spans="1:8" ht="12.75">
      <c r="A176" s="265"/>
      <c r="B176" s="267"/>
      <c r="C176" s="262"/>
      <c r="D176" s="263"/>
      <c r="E176" s="263"/>
      <c r="F176" s="264"/>
      <c r="G176" s="262"/>
      <c r="H176" s="4"/>
    </row>
    <row r="177" spans="1:8" ht="12.75">
      <c r="A177" s="265"/>
      <c r="B177" s="266"/>
      <c r="C177" s="262"/>
      <c r="D177" s="263"/>
      <c r="E177" s="263"/>
      <c r="F177" s="264"/>
      <c r="G177" s="262"/>
      <c r="H177" s="4"/>
    </row>
    <row r="178" spans="1:8" ht="12.75">
      <c r="A178" s="265"/>
      <c r="B178" s="267"/>
      <c r="C178" s="262"/>
      <c r="D178" s="263"/>
      <c r="E178" s="263"/>
      <c r="F178" s="264"/>
      <c r="G178" s="262"/>
      <c r="H178" s="4"/>
    </row>
    <row r="179" spans="1:8" ht="12.75">
      <c r="A179" s="265"/>
      <c r="B179" s="266"/>
      <c r="C179" s="262"/>
      <c r="D179" s="263"/>
      <c r="E179" s="263"/>
      <c r="F179" s="264"/>
      <c r="G179" s="262"/>
      <c r="H179" s="4"/>
    </row>
    <row r="180" spans="1:8" ht="12.75">
      <c r="A180" s="265"/>
      <c r="B180" s="267"/>
      <c r="C180" s="262"/>
      <c r="D180" s="263"/>
      <c r="E180" s="263"/>
      <c r="F180" s="264"/>
      <c r="G180" s="262"/>
      <c r="H180" s="4"/>
    </row>
    <row r="181" spans="1:8" ht="12.75">
      <c r="A181" s="265"/>
      <c r="B181" s="266"/>
      <c r="C181" s="262"/>
      <c r="D181" s="263"/>
      <c r="E181" s="263"/>
      <c r="F181" s="264"/>
      <c r="G181" s="262"/>
      <c r="H181" s="4"/>
    </row>
    <row r="182" spans="1:8" ht="12.75">
      <c r="A182" s="265"/>
      <c r="B182" s="267"/>
      <c r="C182" s="262"/>
      <c r="D182" s="263"/>
      <c r="E182" s="263"/>
      <c r="F182" s="264"/>
      <c r="G182" s="262"/>
      <c r="H182" s="4"/>
    </row>
    <row r="183" spans="1:8" ht="12.75">
      <c r="A183" s="265"/>
      <c r="B183" s="266"/>
      <c r="C183" s="262"/>
      <c r="D183" s="263"/>
      <c r="E183" s="263"/>
      <c r="F183" s="264"/>
      <c r="G183" s="262"/>
      <c r="H183" s="4"/>
    </row>
    <row r="184" spans="1:8" ht="12.75">
      <c r="A184" s="265"/>
      <c r="B184" s="267"/>
      <c r="C184" s="262"/>
      <c r="D184" s="263"/>
      <c r="E184" s="263"/>
      <c r="F184" s="264"/>
      <c r="G184" s="262"/>
      <c r="H184" s="4"/>
    </row>
    <row r="185" spans="1:8" ht="12.75">
      <c r="A185" s="265"/>
      <c r="B185" s="266"/>
      <c r="C185" s="262"/>
      <c r="D185" s="263"/>
      <c r="E185" s="263"/>
      <c r="F185" s="264"/>
      <c r="G185" s="262"/>
      <c r="H185" s="4"/>
    </row>
    <row r="186" spans="1:8" ht="12.75">
      <c r="A186" s="265"/>
      <c r="B186" s="267"/>
      <c r="C186" s="262"/>
      <c r="D186" s="263"/>
      <c r="E186" s="263"/>
      <c r="F186" s="264"/>
      <c r="G186" s="262"/>
      <c r="H186" s="4"/>
    </row>
    <row r="187" spans="1:8" ht="12.75">
      <c r="A187" s="265"/>
      <c r="B187" s="266"/>
      <c r="C187" s="262"/>
      <c r="D187" s="263"/>
      <c r="E187" s="263"/>
      <c r="F187" s="264"/>
      <c r="G187" s="262"/>
      <c r="H187" s="4"/>
    </row>
    <row r="188" spans="1:8" ht="12.75">
      <c r="A188" s="265"/>
      <c r="B188" s="267"/>
      <c r="C188" s="262"/>
      <c r="D188" s="263"/>
      <c r="E188" s="263"/>
      <c r="F188" s="264"/>
      <c r="G188" s="262"/>
      <c r="H188" s="4"/>
    </row>
    <row r="189" spans="1:8" ht="12.75">
      <c r="A189" s="265"/>
      <c r="B189" s="266"/>
      <c r="C189" s="262"/>
      <c r="D189" s="263"/>
      <c r="E189" s="263"/>
      <c r="F189" s="264"/>
      <c r="G189" s="262"/>
      <c r="H189" s="4"/>
    </row>
    <row r="190" spans="1:8" ht="12.75">
      <c r="A190" s="265"/>
      <c r="B190" s="267"/>
      <c r="C190" s="262"/>
      <c r="D190" s="263"/>
      <c r="E190" s="263"/>
      <c r="F190" s="264"/>
      <c r="G190" s="26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99" t="s">
        <v>65</v>
      </c>
      <c r="B1" s="299"/>
      <c r="C1" s="299"/>
      <c r="D1" s="299"/>
      <c r="E1" s="299"/>
      <c r="F1" s="299"/>
      <c r="G1" s="29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70"/>
      <c r="B2" s="70"/>
      <c r="C2" s="71" t="s">
        <v>68</v>
      </c>
      <c r="D2" s="300" t="str">
        <f>HYPERLINK('[1]реквизиты'!$A$2)</f>
        <v>Финал III Летней спартакиады молодежи России по самбо </v>
      </c>
      <c r="E2" s="301"/>
      <c r="F2" s="301"/>
      <c r="G2" s="30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29" t="str">
        <f>HYPERLINK('[1]реквизиты'!$A$3)</f>
        <v>15-18.07.2014 г.             г.Пенза                            </v>
      </c>
      <c r="D3" s="229"/>
      <c r="E3" s="229"/>
      <c r="F3" s="230"/>
      <c r="G3" s="73" t="str">
        <f>HYPERLINK('пр.взв'!D4)</f>
        <v>В.к. 62 кг.(юниоры)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3" t="s">
        <v>21</v>
      </c>
      <c r="B4" s="305" t="s">
        <v>5</v>
      </c>
      <c r="C4" s="306" t="s">
        <v>2</v>
      </c>
      <c r="D4" s="306" t="s">
        <v>3</v>
      </c>
      <c r="E4" s="306" t="s">
        <v>4</v>
      </c>
      <c r="F4" s="306" t="s">
        <v>79</v>
      </c>
      <c r="G4" s="30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4"/>
      <c r="B5" s="256"/>
      <c r="C5" s="256"/>
      <c r="D5" s="256"/>
      <c r="E5" s="256"/>
      <c r="F5" s="256"/>
      <c r="G5" s="30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314" t="s">
        <v>9</v>
      </c>
      <c r="B6" s="309">
        <v>1</v>
      </c>
      <c r="C6" s="310" t="str">
        <f>VLOOKUP(B6,'пр.взв'!B5:G84,2,FALSE)</f>
        <v>КАРАКИЗИДИ Савва Павлович</v>
      </c>
      <c r="D6" s="311" t="str">
        <f>VLOOKUP(B6,'пр.взв'!B7:G86,3,FALSE)</f>
        <v>31.05.93 мс</v>
      </c>
      <c r="E6" s="313" t="str">
        <f>VLOOKUP(B6,'пр.взв'!B7:G86,4,FALSE)</f>
        <v>ЮФО Краснодарский Анапа МО</v>
      </c>
      <c r="F6" s="296" t="str">
        <f>VLOOKUP(B6,'пр.взв'!B7:G86,5,FALSE)</f>
        <v>ДЮСШ-4</v>
      </c>
      <c r="G6" s="297" t="str">
        <f>VLOOKUP(B6,'пр.взв'!B7:G86,6,FALSE)</f>
        <v>Лопатин АВ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0"/>
      <c r="B7" s="292"/>
      <c r="C7" s="293"/>
      <c r="D7" s="312"/>
      <c r="E7" s="298"/>
      <c r="F7" s="286"/>
      <c r="G7" s="287"/>
    </row>
    <row r="8" spans="1:7" ht="13.5" customHeight="1">
      <c r="A8" s="290" t="s">
        <v>10</v>
      </c>
      <c r="B8" s="291">
        <v>8</v>
      </c>
      <c r="C8" s="293" t="str">
        <f>VLOOKUP(B8,'пр.взв'!B7:G86,2,FALSE)</f>
        <v>МАГДИЧ Евгений Александрович</v>
      </c>
      <c r="D8" s="294" t="str">
        <f>VLOOKUP(B8,'пр.взв'!B7:G86,3,FALSE)</f>
        <v>12.08.93 мс</v>
      </c>
      <c r="E8" s="298" t="str">
        <f>VLOOKUP(B8,'пр.взв'!B7:G86,4,FALSE)</f>
        <v>Москва Москомспорт</v>
      </c>
      <c r="F8" s="286" t="str">
        <f>VLOOKUP(B8,'пр.взв'!B7:G86,5,FALSE)</f>
        <v>ЦСИО"Самбо-70"</v>
      </c>
      <c r="G8" s="287" t="str">
        <f>VLOOKUP(B8,'пр.взв'!B7:G86,6,FALSE)</f>
        <v>Савкин АВ Соломатин СВ</v>
      </c>
    </row>
    <row r="9" spans="1:7" ht="13.5" customHeight="1">
      <c r="A9" s="290"/>
      <c r="B9" s="292"/>
      <c r="C9" s="293"/>
      <c r="D9" s="294"/>
      <c r="E9" s="298"/>
      <c r="F9" s="286"/>
      <c r="G9" s="287"/>
    </row>
    <row r="10" spans="1:7" ht="13.5" customHeight="1">
      <c r="A10" s="290" t="s">
        <v>11</v>
      </c>
      <c r="B10" s="291">
        <v>4</v>
      </c>
      <c r="C10" s="293" t="str">
        <f>VLOOKUP(B10,'пр.взв'!B7:G86,2,FALSE)</f>
        <v>СМЕРТИН Егор Евгеньевич</v>
      </c>
      <c r="D10" s="294" t="str">
        <f>VLOOKUP(B10,'пр.взв'!B7:G86,3,FALSE)</f>
        <v>26.02.95 мс</v>
      </c>
      <c r="E10" s="298" t="str">
        <f>VLOOKUP(B10,'пр.взв'!B7:G86,4,FALSE)</f>
        <v>УФО Свердловская В-Пышма ПР</v>
      </c>
      <c r="F10" s="286" t="str">
        <f>VLOOKUP(B10,'пр.взв'!B7:G86,5,FALSE)</f>
        <v>СК "Металург"</v>
      </c>
      <c r="G10" s="287" t="str">
        <f>VLOOKUP(B10,'пр.взв'!B7:G86,6,FALSE)</f>
        <v>Стенников ВГ Мельников АН</v>
      </c>
    </row>
    <row r="11" spans="1:7" ht="13.5" customHeight="1">
      <c r="A11" s="290"/>
      <c r="B11" s="292"/>
      <c r="C11" s="293"/>
      <c r="D11" s="294"/>
      <c r="E11" s="298"/>
      <c r="F11" s="286"/>
      <c r="G11" s="287"/>
    </row>
    <row r="12" spans="1:7" ht="13.5" customHeight="1">
      <c r="A12" s="290" t="s">
        <v>11</v>
      </c>
      <c r="B12" s="291">
        <v>6</v>
      </c>
      <c r="C12" s="293" t="str">
        <f>VLOOKUP(B12,'пр.взв'!B7:G86,2,FALSE)</f>
        <v>АСМАРЯН Тигран Спартакович</v>
      </c>
      <c r="D12" s="294" t="str">
        <f>VLOOKUP(B12,'пр.взв'!B7:G86,3,FALSE)</f>
        <v>15.02.95 мс</v>
      </c>
      <c r="E12" s="298" t="str">
        <f>VLOOKUP(B12,'пр.взв'!B7:G86,4,FALSE)</f>
        <v>С-Петербург МО</v>
      </c>
      <c r="F12" s="286" t="str">
        <f>VLOOKUP(B12,'пр.взв'!B7:G86,5,FALSE)</f>
        <v>МО РФ ВМФК СКА</v>
      </c>
      <c r="G12" s="287" t="str">
        <f>VLOOKUP(B12,'пр.взв'!B7:G86,6,FALSE)</f>
        <v>Кусакин СИ Богус ЮЗ</v>
      </c>
    </row>
    <row r="13" spans="1:7" ht="13.5" customHeight="1">
      <c r="A13" s="290"/>
      <c r="B13" s="292"/>
      <c r="C13" s="293"/>
      <c r="D13" s="294"/>
      <c r="E13" s="298"/>
      <c r="F13" s="286"/>
      <c r="G13" s="287"/>
    </row>
    <row r="14" spans="1:7" ht="13.5" customHeight="1">
      <c r="A14" s="276" t="s">
        <v>13</v>
      </c>
      <c r="B14" s="277">
        <v>5</v>
      </c>
      <c r="C14" s="270" t="str">
        <f>VLOOKUP(B14,'пр.взв'!B7:G86,2,FALSE)</f>
        <v>ДОНЦОВ Александр Александрович</v>
      </c>
      <c r="D14" s="271" t="str">
        <f>VLOOKUP(B14,'пр.взв'!B7:G86,3,FALSE)</f>
        <v>05.04.94 мс</v>
      </c>
      <c r="E14" s="295" t="str">
        <f>VLOOKUP(B14,'пр.взв'!B7:G86,4,FALSE)</f>
        <v>СФО Омская Омск МО</v>
      </c>
      <c r="F14" s="269" t="str">
        <f>VLOOKUP(B14,'пр.взв'!B7:G86,5,FALSE)</f>
        <v>СДЮСШОР№ 17</v>
      </c>
      <c r="G14" s="272" t="str">
        <f>VLOOKUP(B14,'пр.взв'!B7:G86,6,FALSE)</f>
        <v>Галиева РФ Баглаев ВГ</v>
      </c>
    </row>
    <row r="15" spans="1:7" ht="13.5" customHeight="1">
      <c r="A15" s="276"/>
      <c r="B15" s="278"/>
      <c r="C15" s="270"/>
      <c r="D15" s="271"/>
      <c r="E15" s="295"/>
      <c r="F15" s="269"/>
      <c r="G15" s="272"/>
    </row>
    <row r="16" spans="1:7" ht="13.5" customHeight="1">
      <c r="A16" s="276" t="s">
        <v>14</v>
      </c>
      <c r="B16" s="277">
        <v>3</v>
      </c>
      <c r="C16" s="270" t="str">
        <f>VLOOKUP(B16,'пр.взв'!B7:G86,2,FALSE)</f>
        <v>ЕГОРОВ Алексей Витальевич</v>
      </c>
      <c r="D16" s="271" t="str">
        <f>VLOOKUP(B16,'пр.взв'!B7:G86,3,FALSE)</f>
        <v>10.12.94 кмс</v>
      </c>
      <c r="E16" s="273" t="str">
        <f>VLOOKUP(B16,'пр.взв'!B7:G86,4,FALSE)</f>
        <v>ДВФО Амурская Благовещенск Минспорт</v>
      </c>
      <c r="F16" s="269" t="str">
        <f>VLOOKUP(B16,'пр.взв'!B7:G86,5,FALSE)</f>
        <v>СДЮСШОР</v>
      </c>
      <c r="G16" s="272" t="str">
        <f>VLOOKUP(B16,'пр.взв'!B7:G86,6,FALSE)</f>
        <v>Курашов ВИ</v>
      </c>
    </row>
    <row r="17" spans="1:7" ht="13.5" customHeight="1">
      <c r="A17" s="276"/>
      <c r="B17" s="278"/>
      <c r="C17" s="270"/>
      <c r="D17" s="271"/>
      <c r="E17" s="273"/>
      <c r="F17" s="269"/>
      <c r="G17" s="272"/>
    </row>
    <row r="18" spans="1:7" ht="13.5" customHeight="1">
      <c r="A18" s="276" t="s">
        <v>15</v>
      </c>
      <c r="B18" s="277">
        <v>2</v>
      </c>
      <c r="C18" s="270" t="str">
        <f>VLOOKUP(B18,'пр.взв'!B7:G86,2,FALSE)</f>
        <v>КЛЕМЕНТЬЕВ Иван Сергеевич</v>
      </c>
      <c r="D18" s="271" t="str">
        <f>VLOOKUP(B18,'пр.взв'!B7:G86,3,FALSE)</f>
        <v>30.01.95 кмс</v>
      </c>
      <c r="E18" s="273" t="str">
        <f>VLOOKUP(B18,'пр.взв'!B7:G86,4,FALSE)</f>
        <v>ПФО Чувашия Чебоксары Минспорт</v>
      </c>
      <c r="F18" s="269" t="str">
        <f>VLOOKUP(B18,'пр.взв'!B7:G86,5,FALSE)</f>
        <v>СДЮСШОР</v>
      </c>
      <c r="G18" s="272" t="str">
        <f>VLOOKUP(B18,'пр.взв'!B7:G86,6,FALSE)</f>
        <v>Малов СА</v>
      </c>
    </row>
    <row r="19" spans="1:7" ht="13.5" customHeight="1">
      <c r="A19" s="276"/>
      <c r="B19" s="278"/>
      <c r="C19" s="270"/>
      <c r="D19" s="271"/>
      <c r="E19" s="273"/>
      <c r="F19" s="269"/>
      <c r="G19" s="272"/>
    </row>
    <row r="20" spans="1:7" ht="13.5" customHeight="1">
      <c r="A20" s="276" t="s">
        <v>16</v>
      </c>
      <c r="B20" s="277">
        <v>7</v>
      </c>
      <c r="C20" s="270" t="str">
        <f>VLOOKUP(B20,'пр.взв'!B7:G86,2,FALSE)</f>
        <v>БАЙРАК Андрей Николаевич</v>
      </c>
      <c r="D20" s="271" t="str">
        <f>VLOOKUP(B20,'пр.взв'!B7:G86,3,FALSE)</f>
        <v>20.04.94 кмс</v>
      </c>
      <c r="E20" s="273" t="str">
        <f>VLOOKUP(B20,'пр.взв'!B7:G86,4,FALSE)</f>
        <v>Севастополь Д</v>
      </c>
      <c r="F20" s="269" t="str">
        <f>VLOOKUP(B20,'пр.взв'!B7:G86,5,FALSE)</f>
        <v>СДЮСШ</v>
      </c>
      <c r="G20" s="272" t="str">
        <f>VLOOKUP(B20,'пр.взв'!B7:G86,6,FALSE)</f>
        <v>Воловик КА</v>
      </c>
    </row>
    <row r="21" spans="1:7" ht="13.5" customHeight="1" thickBot="1">
      <c r="A21" s="284"/>
      <c r="B21" s="285"/>
      <c r="C21" s="288"/>
      <c r="D21" s="129"/>
      <c r="E21" s="125"/>
      <c r="F21" s="127"/>
      <c r="G21" s="289"/>
    </row>
    <row r="22" spans="1:7" ht="13.5" customHeight="1" hidden="1">
      <c r="A22" s="279" t="s">
        <v>17</v>
      </c>
      <c r="B22" s="280"/>
      <c r="C22" s="281" t="e">
        <f>VLOOKUP(B22,'пр.взв'!B7:G86,2,FALSE)</f>
        <v>#N/A</v>
      </c>
      <c r="D22" s="282" t="e">
        <f>VLOOKUP(B22,'пр.взв'!B7:G86,3,FALSE)</f>
        <v>#N/A</v>
      </c>
      <c r="E22" s="274" t="e">
        <f>VLOOKUP(B22,'пр.взв'!B7:G86,4,FALSE)</f>
        <v>#N/A</v>
      </c>
      <c r="F22" s="275" t="e">
        <f>VLOOKUP(B22,'пр.взв'!B7:G86,5,FALSE)</f>
        <v>#N/A</v>
      </c>
      <c r="G22" s="283" t="e">
        <f>VLOOKUP(B22,'пр.взв'!B7:G86,6,FALSE)</f>
        <v>#N/A</v>
      </c>
    </row>
    <row r="23" spans="1:7" ht="13.5" customHeight="1" hidden="1">
      <c r="A23" s="276"/>
      <c r="B23" s="278"/>
      <c r="C23" s="270"/>
      <c r="D23" s="271"/>
      <c r="E23" s="273"/>
      <c r="F23" s="269"/>
      <c r="G23" s="272"/>
    </row>
    <row r="24" spans="1:7" ht="13.5" customHeight="1" hidden="1">
      <c r="A24" s="276" t="s">
        <v>18</v>
      </c>
      <c r="B24" s="277"/>
      <c r="C24" s="270" t="e">
        <f>VLOOKUP(B24,'пр.взв'!B7:G86,2,FALSE)</f>
        <v>#N/A</v>
      </c>
      <c r="D24" s="271" t="e">
        <f>VLOOKUP(B24,'пр.взв'!B7:G86,3,FALSE)</f>
        <v>#N/A</v>
      </c>
      <c r="E24" s="273" t="e">
        <f>VLOOKUP(B24,'пр.взв'!B7:G86,4,FALSE)</f>
        <v>#N/A</v>
      </c>
      <c r="F24" s="269" t="e">
        <f>VLOOKUP(B24,'пр.взв'!B7:G86,5,FALSE)</f>
        <v>#N/A</v>
      </c>
      <c r="G24" s="272" t="e">
        <f>VLOOKUP(B24,'пр.взв'!B7:G86,6,FALSE)</f>
        <v>#N/A</v>
      </c>
    </row>
    <row r="25" spans="1:7" ht="13.5" customHeight="1" hidden="1">
      <c r="A25" s="276"/>
      <c r="B25" s="278"/>
      <c r="C25" s="270"/>
      <c r="D25" s="271"/>
      <c r="E25" s="273"/>
      <c r="F25" s="269"/>
      <c r="G25" s="272"/>
    </row>
    <row r="26" spans="1:7" ht="13.5" customHeight="1" hidden="1">
      <c r="A26" s="276" t="s">
        <v>19</v>
      </c>
      <c r="B26" s="277"/>
      <c r="C26" s="270" t="e">
        <f>VLOOKUP(B26,'пр.взв'!B7:G86,2,FALSE)</f>
        <v>#N/A</v>
      </c>
      <c r="D26" s="271" t="e">
        <f>VLOOKUP(B26,'пр.взв'!B7:G86,3,FALSE)</f>
        <v>#N/A</v>
      </c>
      <c r="E26" s="273" t="e">
        <f>VLOOKUP(B26,'пр.взв'!B7:G86,4,FALSE)</f>
        <v>#N/A</v>
      </c>
      <c r="F26" s="269" t="e">
        <f>VLOOKUP(B26,'пр.взв'!B7:G86,5,FALSE)</f>
        <v>#N/A</v>
      </c>
      <c r="G26" s="272" t="e">
        <f>VLOOKUP(B26,'пр.взв'!B7:G86,6,FALSE)</f>
        <v>#N/A</v>
      </c>
    </row>
    <row r="27" spans="1:7" ht="13.5" customHeight="1" hidden="1">
      <c r="A27" s="276"/>
      <c r="B27" s="278"/>
      <c r="C27" s="270"/>
      <c r="D27" s="271"/>
      <c r="E27" s="273"/>
      <c r="F27" s="269"/>
      <c r="G27" s="272"/>
    </row>
    <row r="28" spans="1:7" ht="13.5" customHeight="1" hidden="1">
      <c r="A28" s="276" t="s">
        <v>20</v>
      </c>
      <c r="B28" s="277"/>
      <c r="C28" s="270" t="e">
        <f>VLOOKUP(B28,'пр.взв'!B7:G86,2,FALSE)</f>
        <v>#N/A</v>
      </c>
      <c r="D28" s="271" t="e">
        <f>VLOOKUP(B28,'пр.взв'!B7:G86,3,FALSE)</f>
        <v>#N/A</v>
      </c>
      <c r="E28" s="273" t="e">
        <f>VLOOKUP(B28,'пр.взв'!B7:G86,4,FALSE)</f>
        <v>#N/A</v>
      </c>
      <c r="F28" s="269" t="e">
        <f>VLOOKUP(B28,'пр.взв'!B7:G86,5,FALSE)</f>
        <v>#N/A</v>
      </c>
      <c r="G28" s="272" t="e">
        <f>VLOOKUP(B28,'пр.взв'!B7:G86,6,FALSE)</f>
        <v>#N/A</v>
      </c>
    </row>
    <row r="29" spans="1:7" ht="13.5" customHeight="1" hidden="1">
      <c r="A29" s="276"/>
      <c r="B29" s="278"/>
      <c r="C29" s="270"/>
      <c r="D29" s="271"/>
      <c r="E29" s="273"/>
      <c r="F29" s="269"/>
      <c r="G29" s="272"/>
    </row>
    <row r="30" spans="1:7" ht="13.5" customHeight="1" hidden="1">
      <c r="A30" s="276" t="s">
        <v>37</v>
      </c>
      <c r="B30" s="277"/>
      <c r="C30" s="270" t="e">
        <f>VLOOKUP(B30,'пр.взв'!B7:G86,2,FALSE)</f>
        <v>#N/A</v>
      </c>
      <c r="D30" s="271" t="e">
        <f>VLOOKUP(B30,'пр.взв'!B7:G86,3,FALSE)</f>
        <v>#N/A</v>
      </c>
      <c r="E30" s="273" t="e">
        <f>VLOOKUP(B30,'пр.взв'!B7:G86,4,FALSE)</f>
        <v>#N/A</v>
      </c>
      <c r="F30" s="269" t="e">
        <f>VLOOKUP(B30,'пр.взв'!B7:G86,5,FALSE)</f>
        <v>#N/A</v>
      </c>
      <c r="G30" s="272" t="e">
        <f>VLOOKUP(B30,'пр.взв'!B7:G86,6,FALSE)</f>
        <v>#N/A</v>
      </c>
    </row>
    <row r="31" spans="1:14" ht="13.5" customHeight="1" hidden="1">
      <c r="A31" s="276"/>
      <c r="B31" s="278"/>
      <c r="C31" s="270"/>
      <c r="D31" s="271"/>
      <c r="E31" s="273"/>
      <c r="F31" s="269"/>
      <c r="G31" s="272"/>
      <c r="H31" s="6"/>
      <c r="I31" s="6"/>
      <c r="J31" s="6"/>
      <c r="L31" s="6"/>
      <c r="M31" s="6"/>
      <c r="N31" s="6"/>
    </row>
    <row r="32" spans="1:14" ht="13.5" customHeight="1" hidden="1">
      <c r="A32" s="276" t="s">
        <v>38</v>
      </c>
      <c r="B32" s="277"/>
      <c r="C32" s="270" t="e">
        <f>VLOOKUP(B32,'пр.взв'!B7:G86,2,FALSE)</f>
        <v>#N/A</v>
      </c>
      <c r="D32" s="271" t="e">
        <f>VLOOKUP(B32,'пр.взв'!B7:G86,3,FALSE)</f>
        <v>#N/A</v>
      </c>
      <c r="E32" s="273" t="e">
        <f>VLOOKUP(B32,'пр.взв'!B7:G86,4,FALSE)</f>
        <v>#N/A</v>
      </c>
      <c r="F32" s="269" t="e">
        <f>VLOOKUP(B32,'пр.взв'!B7:G86,5,FALSE)</f>
        <v>#N/A</v>
      </c>
      <c r="G32" s="27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76"/>
      <c r="B33" s="278"/>
      <c r="C33" s="270"/>
      <c r="D33" s="271"/>
      <c r="E33" s="273"/>
      <c r="F33" s="269"/>
      <c r="G33" s="272"/>
      <c r="H33" s="6"/>
      <c r="I33" s="6"/>
      <c r="J33" s="6"/>
      <c r="L33" s="6"/>
      <c r="M33" s="6"/>
      <c r="N33" s="6"/>
    </row>
    <row r="34" spans="1:7" ht="13.5" customHeight="1" hidden="1">
      <c r="A34" s="276" t="s">
        <v>39</v>
      </c>
      <c r="B34" s="277"/>
      <c r="C34" s="270" t="e">
        <f>VLOOKUP(B34,'пр.взв'!B7:G86,2,FALSE)</f>
        <v>#N/A</v>
      </c>
      <c r="D34" s="271" t="e">
        <f>VLOOKUP(B34,'пр.взв'!B3:G114,3,FALSE)</f>
        <v>#N/A</v>
      </c>
      <c r="E34" s="273" t="e">
        <f>VLOOKUP(B34,'пр.взв'!B7:G86,4,FALSE)</f>
        <v>#N/A</v>
      </c>
      <c r="F34" s="269" t="e">
        <f>VLOOKUP(B34,'пр.взв'!B7:G86,5,FALSE)</f>
        <v>#N/A</v>
      </c>
      <c r="G34" s="272" t="e">
        <f>VLOOKUP(B34,'пр.взв'!B7:G86,6,FALSE)</f>
        <v>#N/A</v>
      </c>
    </row>
    <row r="35" spans="1:7" ht="13.5" customHeight="1" hidden="1">
      <c r="A35" s="276"/>
      <c r="B35" s="278"/>
      <c r="C35" s="270"/>
      <c r="D35" s="271"/>
      <c r="E35" s="273"/>
      <c r="F35" s="269"/>
      <c r="G35" s="272"/>
    </row>
    <row r="36" spans="1:7" ht="13.5" customHeight="1" hidden="1">
      <c r="A36" s="276" t="s">
        <v>40</v>
      </c>
      <c r="B36" s="277"/>
      <c r="C36" s="270" t="e">
        <f>VLOOKUP(B36,'пр.взв'!B7:G86,2,FALSE)</f>
        <v>#N/A</v>
      </c>
      <c r="D36" s="271" t="e">
        <f>VLOOKUP(B36,'пр.взв'!B7:G86,3,FALSE)</f>
        <v>#N/A</v>
      </c>
      <c r="E36" s="273" t="e">
        <f>VLOOKUP(B36,'пр.взв'!B7:G86,4,FALSE)</f>
        <v>#N/A</v>
      </c>
      <c r="F36" s="269" t="e">
        <f>VLOOKUP(B36,'пр.взв'!B7:G86,5,FALSE)</f>
        <v>#N/A</v>
      </c>
      <c r="G36" s="272" t="e">
        <f>VLOOKUP(B36,'пр.взв'!B7:G86,6,FALSE)</f>
        <v>#N/A</v>
      </c>
    </row>
    <row r="37" spans="1:7" ht="13.5" customHeight="1" hidden="1">
      <c r="A37" s="276"/>
      <c r="B37" s="278"/>
      <c r="C37" s="270"/>
      <c r="D37" s="271"/>
      <c r="E37" s="273"/>
      <c r="F37" s="269"/>
      <c r="G37" s="272"/>
    </row>
    <row r="38" spans="1:7" ht="13.5" customHeight="1" hidden="1">
      <c r="A38" s="276" t="s">
        <v>41</v>
      </c>
      <c r="B38" s="277"/>
      <c r="C38" s="270" t="e">
        <f>VLOOKUP(B38,'пр.взв'!B7:G86,2,FALSE)</f>
        <v>#N/A</v>
      </c>
      <c r="D38" s="271" t="e">
        <f>VLOOKUP(B38,'пр.взв'!B7:G86,3,FALSE)</f>
        <v>#N/A</v>
      </c>
      <c r="E38" s="273" t="e">
        <f>VLOOKUP(B38,'пр.взв'!B7:G86,4,FALSE)</f>
        <v>#N/A</v>
      </c>
      <c r="F38" s="269" t="e">
        <f>VLOOKUP(B38,'пр.взв'!B7:G86,5,FALSE)</f>
        <v>#N/A</v>
      </c>
      <c r="G38" s="272" t="e">
        <f>VLOOKUP(B38,'пр.взв'!B7:G86,6,FALSE)</f>
        <v>#N/A</v>
      </c>
    </row>
    <row r="39" spans="1:7" ht="13.5" customHeight="1" hidden="1">
      <c r="A39" s="276"/>
      <c r="B39" s="278"/>
      <c r="C39" s="270"/>
      <c r="D39" s="271"/>
      <c r="E39" s="273"/>
      <c r="F39" s="269"/>
      <c r="G39" s="272"/>
    </row>
    <row r="40" spans="1:7" ht="13.5" customHeight="1" hidden="1">
      <c r="A40" s="276" t="s">
        <v>42</v>
      </c>
      <c r="B40" s="277"/>
      <c r="C40" s="270" t="e">
        <f>VLOOKUP(B40,'пр.взв'!B7:G86,2,FALSE)</f>
        <v>#N/A</v>
      </c>
      <c r="D40" s="271" t="e">
        <f>VLOOKUP(B40,'пр.взв'!B7:G86,3,FALSE)</f>
        <v>#N/A</v>
      </c>
      <c r="E40" s="273" t="e">
        <f>VLOOKUP(B40,'пр.взв'!B7:G86,4,FALSE)</f>
        <v>#N/A</v>
      </c>
      <c r="F40" s="269" t="e">
        <f>VLOOKUP(B40,'пр.взв'!B7:G86,5,FALSE)</f>
        <v>#N/A</v>
      </c>
      <c r="G40" s="272" t="e">
        <f>VLOOKUP(B40,'пр.взв'!B7:G86,6,FALSE)</f>
        <v>#N/A</v>
      </c>
    </row>
    <row r="41" spans="1:7" ht="13.5" customHeight="1" hidden="1">
      <c r="A41" s="276"/>
      <c r="B41" s="278"/>
      <c r="C41" s="270"/>
      <c r="D41" s="271"/>
      <c r="E41" s="273"/>
      <c r="F41" s="269"/>
      <c r="G41" s="272"/>
    </row>
    <row r="42" spans="1:7" ht="13.5" customHeight="1" hidden="1">
      <c r="A42" s="276" t="s">
        <v>43</v>
      </c>
      <c r="B42" s="277"/>
      <c r="C42" s="270" t="e">
        <f>VLOOKUP(B42,'пр.взв'!B7:G86,2,FALSE)</f>
        <v>#N/A</v>
      </c>
      <c r="D42" s="271" t="e">
        <f>VLOOKUP(B42,'пр.взв'!B7:G86,3,FALSE)</f>
        <v>#N/A</v>
      </c>
      <c r="E42" s="273" t="e">
        <f>VLOOKUP(B42,'пр.взв'!B7:G86,4,FALSE)</f>
        <v>#N/A</v>
      </c>
      <c r="F42" s="269" t="e">
        <f>VLOOKUP(B42,'пр.взв'!B7:G86,5,FALSE)</f>
        <v>#N/A</v>
      </c>
      <c r="G42" s="272" t="e">
        <f>VLOOKUP(B42,'пр.взв'!B7:G86,6,FALSE)</f>
        <v>#N/A</v>
      </c>
    </row>
    <row r="43" spans="1:7" ht="13.5" customHeight="1" hidden="1">
      <c r="A43" s="276"/>
      <c r="B43" s="278"/>
      <c r="C43" s="270"/>
      <c r="D43" s="271"/>
      <c r="E43" s="273"/>
      <c r="F43" s="269"/>
      <c r="G43" s="272"/>
    </row>
    <row r="44" spans="1:7" ht="13.5" customHeight="1" hidden="1">
      <c r="A44" s="276" t="s">
        <v>44</v>
      </c>
      <c r="B44" s="277"/>
      <c r="C44" s="270" t="e">
        <f>VLOOKUP(B44,'пр.взв'!B7:G86,2,FALSE)</f>
        <v>#N/A</v>
      </c>
      <c r="D44" s="271" t="e">
        <f>VLOOKUP(B44,'пр.взв'!B7:G86,3,FALSE)</f>
        <v>#N/A</v>
      </c>
      <c r="E44" s="273" t="e">
        <f>VLOOKUP(B44,'пр.взв'!B7:G86,4,FALSE)</f>
        <v>#N/A</v>
      </c>
      <c r="F44" s="269" t="e">
        <f>VLOOKUP(B44,'пр.взв'!B7:G86,5,FALSE)</f>
        <v>#N/A</v>
      </c>
      <c r="G44" s="272" t="e">
        <f>VLOOKUP(B44,'пр.взв'!B7:G86,6,FALSE)</f>
        <v>#N/A</v>
      </c>
    </row>
    <row r="45" spans="1:7" ht="13.5" customHeight="1" hidden="1">
      <c r="A45" s="276"/>
      <c r="B45" s="278"/>
      <c r="C45" s="270"/>
      <c r="D45" s="271"/>
      <c r="E45" s="273"/>
      <c r="F45" s="269"/>
      <c r="G45" s="272"/>
    </row>
    <row r="46" spans="1:7" ht="13.5" customHeight="1" hidden="1">
      <c r="A46" s="276" t="s">
        <v>45</v>
      </c>
      <c r="B46" s="277"/>
      <c r="C46" s="270" t="e">
        <f>VLOOKUP(B46,'пр.взв'!B7:G86,2,FALSE)</f>
        <v>#N/A</v>
      </c>
      <c r="D46" s="271" t="e">
        <f>VLOOKUP(B46,'пр.взв'!B7:G86,3,FALSE)</f>
        <v>#N/A</v>
      </c>
      <c r="E46" s="273" t="e">
        <f>VLOOKUP(B46,'пр.взв'!B7:G86,4,FALSE)</f>
        <v>#N/A</v>
      </c>
      <c r="F46" s="269" t="e">
        <f>VLOOKUP(B46,'пр.взв'!B7:G86,5,FALSE)</f>
        <v>#N/A</v>
      </c>
      <c r="G46" s="272" t="e">
        <f>VLOOKUP(B46,'пр.взв'!B7:G86,6,FALSE)</f>
        <v>#N/A</v>
      </c>
    </row>
    <row r="47" spans="1:7" ht="13.5" customHeight="1" hidden="1">
      <c r="A47" s="276"/>
      <c r="B47" s="278"/>
      <c r="C47" s="270"/>
      <c r="D47" s="271"/>
      <c r="E47" s="273"/>
      <c r="F47" s="269"/>
      <c r="G47" s="272"/>
    </row>
    <row r="48" spans="1:7" ht="13.5" customHeight="1" hidden="1">
      <c r="A48" s="276" t="s">
        <v>46</v>
      </c>
      <c r="B48" s="277"/>
      <c r="C48" s="270" t="e">
        <f>VLOOKUP(B48,'пр.взв'!B7:G86,2,FALSE)</f>
        <v>#N/A</v>
      </c>
      <c r="D48" s="271" t="e">
        <f>VLOOKUP(B48,'пр.взв'!B7:G86,3,FALSE)</f>
        <v>#N/A</v>
      </c>
      <c r="E48" s="273" t="e">
        <f>VLOOKUP(B48,'пр.взв'!B7:G86,4,FALSE)</f>
        <v>#N/A</v>
      </c>
      <c r="F48" s="269" t="e">
        <f>VLOOKUP(B48,'пр.взв'!B7:G86,5,FALSE)</f>
        <v>#N/A</v>
      </c>
      <c r="G48" s="272" t="e">
        <f>VLOOKUP(B48,'пр.взв'!B7:G86,6,FALSE)</f>
        <v>#N/A</v>
      </c>
    </row>
    <row r="49" spans="1:7" ht="13.5" customHeight="1" hidden="1">
      <c r="A49" s="276"/>
      <c r="B49" s="278"/>
      <c r="C49" s="270"/>
      <c r="D49" s="271"/>
      <c r="E49" s="273"/>
      <c r="F49" s="269"/>
      <c r="G49" s="272"/>
    </row>
    <row r="50" spans="1:7" ht="13.5" customHeight="1" hidden="1">
      <c r="A50" s="276" t="s">
        <v>47</v>
      </c>
      <c r="B50" s="277"/>
      <c r="C50" s="270" t="e">
        <f>VLOOKUP(B50,'пр.взв'!B7:G86,2,FALSE)</f>
        <v>#N/A</v>
      </c>
      <c r="D50" s="271" t="e">
        <f>VLOOKUP(B50,'пр.взв'!B7:G86,3,FALSE)</f>
        <v>#N/A</v>
      </c>
      <c r="E50" s="273" t="e">
        <f>VLOOKUP(B50,'пр.взв'!B7:G86,4,FALSE)</f>
        <v>#N/A</v>
      </c>
      <c r="F50" s="269" t="e">
        <f>VLOOKUP(B50,'пр.взв'!B7:G86,5,FALSE)</f>
        <v>#N/A</v>
      </c>
      <c r="G50" s="272" t="e">
        <f>VLOOKUP(B50,'пр.взв'!B7:G86,6,FALSE)</f>
        <v>#N/A</v>
      </c>
    </row>
    <row r="51" spans="1:7" ht="13.5" customHeight="1" hidden="1">
      <c r="A51" s="276"/>
      <c r="B51" s="278"/>
      <c r="C51" s="270"/>
      <c r="D51" s="271"/>
      <c r="E51" s="273"/>
      <c r="F51" s="269"/>
      <c r="G51" s="272"/>
    </row>
    <row r="52" spans="1:7" ht="13.5" customHeight="1" hidden="1">
      <c r="A52" s="276" t="s">
        <v>48</v>
      </c>
      <c r="B52" s="277"/>
      <c r="C52" s="270" t="e">
        <f>VLOOKUP(B52,'пр.взв'!B7:G86,2,FALSE)</f>
        <v>#N/A</v>
      </c>
      <c r="D52" s="271" t="e">
        <f>VLOOKUP(B52,'пр.взв'!B7:G86,3,FALSE)</f>
        <v>#N/A</v>
      </c>
      <c r="E52" s="273" t="e">
        <f>VLOOKUP(B52,'пр.взв'!B7:G86,4,FALSE)</f>
        <v>#N/A</v>
      </c>
      <c r="F52" s="269" t="e">
        <f>VLOOKUP(B52,'пр.взв'!B7:G86,5,FALSE)</f>
        <v>#N/A</v>
      </c>
      <c r="G52" s="272" t="e">
        <f>VLOOKUP(B52,'пр.взв'!B7:G86,6,FALSE)</f>
        <v>#N/A</v>
      </c>
    </row>
    <row r="53" spans="1:7" ht="13.5" customHeight="1" hidden="1">
      <c r="A53" s="276"/>
      <c r="B53" s="278"/>
      <c r="C53" s="270"/>
      <c r="D53" s="271"/>
      <c r="E53" s="273"/>
      <c r="F53" s="269"/>
      <c r="G53" s="272"/>
    </row>
    <row r="54" spans="1:7" ht="13.5" customHeight="1" hidden="1">
      <c r="A54" s="276" t="s">
        <v>49</v>
      </c>
      <c r="B54" s="277"/>
      <c r="C54" s="270" t="e">
        <f>VLOOKUP(B54,'пр.взв'!B7:G86,2,FALSE)</f>
        <v>#N/A</v>
      </c>
      <c r="D54" s="271" t="e">
        <f>VLOOKUP(B54,'пр.взв'!B7:G86,3,FALSE)</f>
        <v>#N/A</v>
      </c>
      <c r="E54" s="273" t="e">
        <f>VLOOKUP(B54,'пр.взв'!B7:G86,4,FALSE)</f>
        <v>#N/A</v>
      </c>
      <c r="F54" s="269" t="e">
        <f>VLOOKUP(B54,'пр.взв'!B7:G86,5,FALSE)</f>
        <v>#N/A</v>
      </c>
      <c r="G54" s="272" t="e">
        <f>VLOOKUP(B54,'пр.взв'!B7:G86,6,FALSE)</f>
        <v>#N/A</v>
      </c>
    </row>
    <row r="55" spans="1:7" ht="13.5" customHeight="1" hidden="1">
      <c r="A55" s="276"/>
      <c r="B55" s="278"/>
      <c r="C55" s="270"/>
      <c r="D55" s="271"/>
      <c r="E55" s="273"/>
      <c r="F55" s="269"/>
      <c r="G55" s="272"/>
    </row>
    <row r="56" spans="1:7" ht="13.5" customHeight="1" hidden="1">
      <c r="A56" s="276" t="s">
        <v>50</v>
      </c>
      <c r="B56" s="277"/>
      <c r="C56" s="270" t="e">
        <f>VLOOKUP(B56,'пр.взв'!B7:G86,2,FALSE)</f>
        <v>#N/A</v>
      </c>
      <c r="D56" s="271" t="e">
        <f>VLOOKUP(B56,'пр.взв'!B7:G86,3,FALSE)</f>
        <v>#N/A</v>
      </c>
      <c r="E56" s="273" t="e">
        <f>VLOOKUP(B56,'пр.взв'!B7:G86,4,FALSE)</f>
        <v>#N/A</v>
      </c>
      <c r="F56" s="269" t="e">
        <f>VLOOKUP(B56,'пр.взв'!B7:G86,5,FALSE)</f>
        <v>#N/A</v>
      </c>
      <c r="G56" s="272" t="e">
        <f>VLOOKUP(B56,'пр.взв'!B7:G86,6,FALSE)</f>
        <v>#N/A</v>
      </c>
    </row>
    <row r="57" spans="1:7" ht="13.5" customHeight="1" hidden="1">
      <c r="A57" s="276"/>
      <c r="B57" s="278"/>
      <c r="C57" s="270"/>
      <c r="D57" s="271"/>
      <c r="E57" s="273"/>
      <c r="F57" s="269"/>
      <c r="G57" s="272"/>
    </row>
    <row r="58" spans="1:7" ht="10.5" customHeight="1" hidden="1">
      <c r="A58" s="276" t="s">
        <v>51</v>
      </c>
      <c r="B58" s="277"/>
      <c r="C58" s="270" t="e">
        <f>VLOOKUP(B58,'пр.взв'!B7:G86,2,FALSE)</f>
        <v>#N/A</v>
      </c>
      <c r="D58" s="271" t="e">
        <f>VLOOKUP(B58,'пр.взв'!B7:G86,3,FALSE)</f>
        <v>#N/A</v>
      </c>
      <c r="E58" s="273" t="e">
        <f>VLOOKUP(B58,'пр.взв'!B7:G86,4,FALSE)</f>
        <v>#N/A</v>
      </c>
      <c r="F58" s="269" t="e">
        <f>VLOOKUP(B58,'пр.взв'!B7:G86,5,FALSE)</f>
        <v>#N/A</v>
      </c>
      <c r="G58" s="272" t="e">
        <f>VLOOKUP(B58,'пр.взв'!B7:G86,6,FALSE)</f>
        <v>#N/A</v>
      </c>
    </row>
    <row r="59" spans="1:7" ht="10.5" customHeight="1" hidden="1">
      <c r="A59" s="276"/>
      <c r="B59" s="278"/>
      <c r="C59" s="270"/>
      <c r="D59" s="271"/>
      <c r="E59" s="273"/>
      <c r="F59" s="269"/>
      <c r="G59" s="272"/>
    </row>
    <row r="60" spans="1:7" ht="10.5" customHeight="1" hidden="1">
      <c r="A60" s="276" t="s">
        <v>52</v>
      </c>
      <c r="B60" s="277"/>
      <c r="C60" s="270" t="e">
        <f>VLOOKUP(B60,'пр.взв'!B7:G86,2,FALSE)</f>
        <v>#N/A</v>
      </c>
      <c r="D60" s="271" t="e">
        <f>VLOOKUP(B60,'пр.взв'!B7:G86,3,FALSE)</f>
        <v>#N/A</v>
      </c>
      <c r="E60" s="273" t="e">
        <f>VLOOKUP(B60,'пр.взв'!B7:G86,4,FALSE)</f>
        <v>#N/A</v>
      </c>
      <c r="F60" s="269" t="e">
        <f>VLOOKUP(B60,'пр.взв'!B7:G86,5,FALSE)</f>
        <v>#N/A</v>
      </c>
      <c r="G60" s="272" t="e">
        <f>VLOOKUP(B60,'пр.взв'!B7:G86,6,FALSE)</f>
        <v>#N/A</v>
      </c>
    </row>
    <row r="61" spans="1:7" ht="10.5" customHeight="1" hidden="1">
      <c r="A61" s="276"/>
      <c r="B61" s="278"/>
      <c r="C61" s="270"/>
      <c r="D61" s="271"/>
      <c r="E61" s="273"/>
      <c r="F61" s="269"/>
      <c r="G61" s="272"/>
    </row>
    <row r="62" spans="1:7" ht="10.5" customHeight="1" hidden="1">
      <c r="A62" s="276" t="s">
        <v>53</v>
      </c>
      <c r="B62" s="277"/>
      <c r="C62" s="270" t="e">
        <f>VLOOKUP(B62,'пр.взв'!B7:G86,2,FALSE)</f>
        <v>#N/A</v>
      </c>
      <c r="D62" s="271" t="e">
        <f>VLOOKUP(B62,'пр.взв'!B7:G86,3,FALSE)</f>
        <v>#N/A</v>
      </c>
      <c r="E62" s="273" t="e">
        <f>VLOOKUP(B62,'пр.взв'!B7:G86,4,FALSE)</f>
        <v>#N/A</v>
      </c>
      <c r="F62" s="269" t="e">
        <f>VLOOKUP(B62,'пр.взв'!B7:G86,5,FALSE)</f>
        <v>#N/A</v>
      </c>
      <c r="G62" s="272" t="e">
        <f>VLOOKUP(B62,'пр.взв'!B7:G86,6,FALSE)</f>
        <v>#N/A</v>
      </c>
    </row>
    <row r="63" spans="1:7" ht="10.5" customHeight="1" hidden="1">
      <c r="A63" s="276"/>
      <c r="B63" s="278"/>
      <c r="C63" s="270"/>
      <c r="D63" s="271"/>
      <c r="E63" s="273"/>
      <c r="F63" s="269"/>
      <c r="G63" s="272"/>
    </row>
    <row r="64" spans="1:7" ht="10.5" customHeight="1" hidden="1">
      <c r="A64" s="276" t="s">
        <v>54</v>
      </c>
      <c r="B64" s="277"/>
      <c r="C64" s="270" t="e">
        <f>VLOOKUP(B64,'пр.взв'!B7:G86,2,FALSE)</f>
        <v>#N/A</v>
      </c>
      <c r="D64" s="271" t="e">
        <f>VLOOKUP(B64,'пр.взв'!B7:G86,3,FALSE)</f>
        <v>#N/A</v>
      </c>
      <c r="E64" s="273" t="e">
        <f>VLOOKUP(B64,'пр.взв'!B7:G86,4,FALSE)</f>
        <v>#N/A</v>
      </c>
      <c r="F64" s="269" t="e">
        <f>VLOOKUP(B64,'пр.взв'!B7:G86,5,FALSE)</f>
        <v>#N/A</v>
      </c>
      <c r="G64" s="272" t="e">
        <f>VLOOKUP(B64,'пр.взв'!B7:G86,6,FALSE)</f>
        <v>#N/A</v>
      </c>
    </row>
    <row r="65" spans="1:7" ht="10.5" customHeight="1" hidden="1" thickBot="1">
      <c r="A65" s="284"/>
      <c r="B65" s="285"/>
      <c r="C65" s="288"/>
      <c r="D65" s="129"/>
      <c r="E65" s="125"/>
      <c r="F65" s="127"/>
      <c r="G65" s="289"/>
    </row>
    <row r="66" spans="1:26" ht="66.7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В.С.Зинчак</v>
      </c>
      <c r="G66" s="45" t="str">
        <f>HYPERLINK('[1]реквизиты'!$G$7)</f>
        <v>/Н.Новгород/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55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С.М.Трескин</v>
      </c>
      <c r="F67" s="4"/>
      <c r="G67" s="45" t="str">
        <f>HYPERLINK('[1]реквизиты'!$G$9)</f>
        <v>/Бийск/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317"/>
      <c r="B68" s="266"/>
      <c r="C68" s="262"/>
      <c r="D68" s="263"/>
      <c r="E68" s="315"/>
      <c r="F68" s="316"/>
      <c r="G68" s="262"/>
      <c r="H68" s="4"/>
      <c r="I68" s="4"/>
      <c r="J68" s="4"/>
      <c r="K68" s="4"/>
      <c r="L68" s="4"/>
      <c r="M68" s="4"/>
    </row>
    <row r="69" spans="1:13" ht="12.75">
      <c r="A69" s="317"/>
      <c r="B69" s="267"/>
      <c r="C69" s="262"/>
      <c r="D69" s="263"/>
      <c r="E69" s="315"/>
      <c r="F69" s="316"/>
      <c r="G69" s="262"/>
      <c r="H69" s="4"/>
      <c r="I69" s="4"/>
      <c r="J69" s="4"/>
      <c r="K69" s="4"/>
      <c r="L69" s="4"/>
      <c r="M69" s="4"/>
    </row>
    <row r="70" spans="1:10" ht="12.75">
      <c r="A70" s="317"/>
      <c r="B70" s="266"/>
      <c r="C70" s="262"/>
      <c r="D70" s="263"/>
      <c r="E70" s="315"/>
      <c r="F70" s="316"/>
      <c r="G70" s="262"/>
      <c r="H70" s="4"/>
      <c r="I70" s="4"/>
      <c r="J70" s="4"/>
    </row>
    <row r="71" spans="1:10" ht="12.75">
      <c r="A71" s="317"/>
      <c r="B71" s="267"/>
      <c r="C71" s="262"/>
      <c r="D71" s="263"/>
      <c r="E71" s="315"/>
      <c r="F71" s="316"/>
      <c r="G71" s="262"/>
      <c r="H71" s="4"/>
      <c r="I71" s="4"/>
      <c r="J71" s="4"/>
    </row>
    <row r="72" spans="1:10" ht="12.75">
      <c r="A72" s="317"/>
      <c r="B72" s="266"/>
      <c r="C72" s="262"/>
      <c r="D72" s="263"/>
      <c r="E72" s="315"/>
      <c r="F72" s="316"/>
      <c r="G72" s="262"/>
      <c r="H72" s="4"/>
      <c r="I72" s="4"/>
      <c r="J72" s="4"/>
    </row>
    <row r="73" spans="1:10" ht="12.75">
      <c r="A73" s="317"/>
      <c r="B73" s="267"/>
      <c r="C73" s="262"/>
      <c r="D73" s="263"/>
      <c r="E73" s="315"/>
      <c r="F73" s="316"/>
      <c r="G73" s="262"/>
      <c r="H73" s="4"/>
      <c r="I73" s="4"/>
      <c r="J73" s="4"/>
    </row>
    <row r="74" spans="1:10" ht="12.75">
      <c r="A74" s="317"/>
      <c r="B74" s="266"/>
      <c r="C74" s="262"/>
      <c r="D74" s="263"/>
      <c r="E74" s="315"/>
      <c r="F74" s="316"/>
      <c r="G74" s="262"/>
      <c r="H74" s="4"/>
      <c r="I74" s="4"/>
      <c r="J74" s="4"/>
    </row>
    <row r="75" spans="1:10" ht="12.75">
      <c r="A75" s="317"/>
      <c r="B75" s="267"/>
      <c r="C75" s="262"/>
      <c r="D75" s="263"/>
      <c r="E75" s="315"/>
      <c r="F75" s="316"/>
      <c r="G75" s="262"/>
      <c r="H75" s="4"/>
      <c r="I75" s="4"/>
      <c r="J75" s="4"/>
    </row>
    <row r="76" spans="1:10" ht="12.75">
      <c r="A76" s="317"/>
      <c r="B76" s="266"/>
      <c r="C76" s="262"/>
      <c r="D76" s="263"/>
      <c r="E76" s="315"/>
      <c r="F76" s="316"/>
      <c r="G76" s="262"/>
      <c r="H76" s="4"/>
      <c r="I76" s="4"/>
      <c r="J76" s="4"/>
    </row>
    <row r="77" spans="1:10" ht="12.75">
      <c r="A77" s="317"/>
      <c r="B77" s="267"/>
      <c r="C77" s="262"/>
      <c r="D77" s="263"/>
      <c r="E77" s="315"/>
      <c r="F77" s="316"/>
      <c r="G77" s="262"/>
      <c r="H77" s="4"/>
      <c r="I77" s="4"/>
      <c r="J77" s="4"/>
    </row>
    <row r="78" spans="1:10" ht="12.75">
      <c r="A78" s="317"/>
      <c r="B78" s="266"/>
      <c r="C78" s="262"/>
      <c r="D78" s="263"/>
      <c r="E78" s="315"/>
      <c r="F78" s="316"/>
      <c r="G78" s="262"/>
      <c r="H78" s="4"/>
      <c r="I78" s="4"/>
      <c r="J78" s="4"/>
    </row>
    <row r="79" spans="1:10" ht="12.75">
      <c r="A79" s="317"/>
      <c r="B79" s="267"/>
      <c r="C79" s="262"/>
      <c r="D79" s="263"/>
      <c r="E79" s="315"/>
      <c r="F79" s="316"/>
      <c r="G79" s="262"/>
      <c r="H79" s="4"/>
      <c r="I79" s="4"/>
      <c r="J79" s="4"/>
    </row>
    <row r="80" spans="1:10" ht="12.75">
      <c r="A80" s="317"/>
      <c r="B80" s="266"/>
      <c r="C80" s="262"/>
      <c r="D80" s="263"/>
      <c r="E80" s="315"/>
      <c r="F80" s="316"/>
      <c r="G80" s="262"/>
      <c r="H80" s="4"/>
      <c r="I80" s="4"/>
      <c r="J80" s="4"/>
    </row>
    <row r="81" spans="1:10" ht="12.75">
      <c r="A81" s="317"/>
      <c r="B81" s="267"/>
      <c r="C81" s="262"/>
      <c r="D81" s="263"/>
      <c r="E81" s="315"/>
      <c r="F81" s="316"/>
      <c r="G81" s="262"/>
      <c r="H81" s="4"/>
      <c r="I81" s="4"/>
      <c r="J81" s="4"/>
    </row>
    <row r="82" spans="1:10" ht="12.75">
      <c r="A82" s="317"/>
      <c r="B82" s="266"/>
      <c r="C82" s="262"/>
      <c r="D82" s="263"/>
      <c r="E82" s="315"/>
      <c r="F82" s="316"/>
      <c r="G82" s="262"/>
      <c r="H82" s="4"/>
      <c r="I82" s="4"/>
      <c r="J82" s="4"/>
    </row>
    <row r="83" spans="1:10" ht="12.75">
      <c r="A83" s="317"/>
      <c r="B83" s="267"/>
      <c r="C83" s="262"/>
      <c r="D83" s="263"/>
      <c r="E83" s="315"/>
      <c r="F83" s="316"/>
      <c r="G83" s="262"/>
      <c r="H83" s="4"/>
      <c r="I83" s="4"/>
      <c r="J83" s="4"/>
    </row>
    <row r="84" spans="1:10" ht="12.75">
      <c r="A84" s="317"/>
      <c r="B84" s="266"/>
      <c r="C84" s="262"/>
      <c r="D84" s="263"/>
      <c r="E84" s="315"/>
      <c r="F84" s="316"/>
      <c r="G84" s="262"/>
      <c r="H84" s="4"/>
      <c r="I84" s="4"/>
      <c r="J84" s="4"/>
    </row>
    <row r="85" spans="1:10" ht="12.75">
      <c r="A85" s="317"/>
      <c r="B85" s="267"/>
      <c r="C85" s="262"/>
      <c r="D85" s="263"/>
      <c r="E85" s="315"/>
      <c r="F85" s="316"/>
      <c r="G85" s="262"/>
      <c r="H85" s="4"/>
      <c r="I85" s="4"/>
      <c r="J85" s="4"/>
    </row>
    <row r="86" spans="1:10" ht="12.75">
      <c r="A86" s="317"/>
      <c r="B86" s="266"/>
      <c r="C86" s="262"/>
      <c r="D86" s="263"/>
      <c r="E86" s="315"/>
      <c r="F86" s="316"/>
      <c r="G86" s="262"/>
      <c r="H86" s="4"/>
      <c r="I86" s="4"/>
      <c r="J86" s="4"/>
    </row>
    <row r="87" spans="1:10" ht="12.75">
      <c r="A87" s="317"/>
      <c r="B87" s="267"/>
      <c r="C87" s="262"/>
      <c r="D87" s="263"/>
      <c r="E87" s="315"/>
      <c r="F87" s="316"/>
      <c r="G87" s="262"/>
      <c r="H87" s="4"/>
      <c r="I87" s="4"/>
      <c r="J87" s="4"/>
    </row>
    <row r="88" spans="1:10" ht="12.75">
      <c r="A88" s="317"/>
      <c r="B88" s="266"/>
      <c r="C88" s="262"/>
      <c r="D88" s="263"/>
      <c r="E88" s="315"/>
      <c r="F88" s="316"/>
      <c r="G88" s="262"/>
      <c r="H88" s="4"/>
      <c r="I88" s="4"/>
      <c r="J88" s="4"/>
    </row>
    <row r="89" spans="1:10" ht="12.75">
      <c r="A89" s="317"/>
      <c r="B89" s="267"/>
      <c r="C89" s="262"/>
      <c r="D89" s="263"/>
      <c r="E89" s="315"/>
      <c r="F89" s="316"/>
      <c r="G89" s="262"/>
      <c r="H89" s="4"/>
      <c r="I89" s="4"/>
      <c r="J89" s="4"/>
    </row>
    <row r="90" spans="1:10" ht="12.75">
      <c r="A90" s="317"/>
      <c r="B90" s="266"/>
      <c r="C90" s="262"/>
      <c r="D90" s="263"/>
      <c r="E90" s="315"/>
      <c r="F90" s="316"/>
      <c r="G90" s="262"/>
      <c r="H90" s="4"/>
      <c r="I90" s="4"/>
      <c r="J90" s="4"/>
    </row>
    <row r="91" spans="1:10" ht="12.75">
      <c r="A91" s="317"/>
      <c r="B91" s="267"/>
      <c r="C91" s="262"/>
      <c r="D91" s="263"/>
      <c r="E91" s="315"/>
      <c r="F91" s="316"/>
      <c r="G91" s="262"/>
      <c r="H91" s="4"/>
      <c r="I91" s="4"/>
      <c r="J91" s="4"/>
    </row>
    <row r="92" spans="1:10" ht="12.75">
      <c r="A92" s="317"/>
      <c r="B92" s="266"/>
      <c r="C92" s="262"/>
      <c r="D92" s="263"/>
      <c r="E92" s="315"/>
      <c r="F92" s="316"/>
      <c r="G92" s="262"/>
      <c r="H92" s="4"/>
      <c r="I92" s="4"/>
      <c r="J92" s="4"/>
    </row>
    <row r="93" spans="1:10" ht="12.75">
      <c r="A93" s="317"/>
      <c r="B93" s="267"/>
      <c r="C93" s="262"/>
      <c r="D93" s="263"/>
      <c r="E93" s="315"/>
      <c r="F93" s="316"/>
      <c r="G93" s="262"/>
      <c r="H93" s="4"/>
      <c r="I93" s="4"/>
      <c r="J93" s="4"/>
    </row>
    <row r="94" spans="1:10" ht="12.75">
      <c r="A94" s="317"/>
      <c r="B94" s="266"/>
      <c r="C94" s="262"/>
      <c r="D94" s="263"/>
      <c r="E94" s="315"/>
      <c r="F94" s="316"/>
      <c r="G94" s="262"/>
      <c r="H94" s="4"/>
      <c r="I94" s="4"/>
      <c r="J94" s="4"/>
    </row>
    <row r="95" spans="1:10" ht="12.75">
      <c r="A95" s="317"/>
      <c r="B95" s="267"/>
      <c r="C95" s="262"/>
      <c r="D95" s="263"/>
      <c r="E95" s="315"/>
      <c r="F95" s="316"/>
      <c r="G95" s="262"/>
      <c r="H95" s="4"/>
      <c r="I95" s="4"/>
      <c r="J95" s="4"/>
    </row>
    <row r="96" spans="1:10" ht="12.75">
      <c r="A96" s="317"/>
      <c r="B96" s="266"/>
      <c r="C96" s="262"/>
      <c r="D96" s="263"/>
      <c r="E96" s="315"/>
      <c r="F96" s="316"/>
      <c r="G96" s="262"/>
      <c r="H96" s="4"/>
      <c r="I96" s="4"/>
      <c r="J96" s="4"/>
    </row>
    <row r="97" spans="1:10" ht="12.75">
      <c r="A97" s="317"/>
      <c r="B97" s="267"/>
      <c r="C97" s="262"/>
      <c r="D97" s="263"/>
      <c r="E97" s="315"/>
      <c r="F97" s="316"/>
      <c r="G97" s="262"/>
      <c r="H97" s="4"/>
      <c r="I97" s="4"/>
      <c r="J97" s="4"/>
    </row>
    <row r="98" spans="1:10" ht="12.75">
      <c r="A98" s="317"/>
      <c r="B98" s="266"/>
      <c r="C98" s="262"/>
      <c r="D98" s="263"/>
      <c r="E98" s="315"/>
      <c r="F98" s="316"/>
      <c r="G98" s="262"/>
      <c r="H98" s="4"/>
      <c r="I98" s="4"/>
      <c r="J98" s="4"/>
    </row>
    <row r="99" spans="1:10" ht="12.75">
      <c r="A99" s="317"/>
      <c r="B99" s="267"/>
      <c r="C99" s="262"/>
      <c r="D99" s="263"/>
      <c r="E99" s="315"/>
      <c r="F99" s="316"/>
      <c r="G99" s="262"/>
      <c r="H99" s="4"/>
      <c r="I99" s="4"/>
      <c r="J99" s="4"/>
    </row>
    <row r="100" spans="1:10" ht="12.75">
      <c r="A100" s="317"/>
      <c r="B100" s="266"/>
      <c r="C100" s="262"/>
      <c r="D100" s="263"/>
      <c r="E100" s="315"/>
      <c r="F100" s="316"/>
      <c r="G100" s="262"/>
      <c r="H100" s="4"/>
      <c r="I100" s="4"/>
      <c r="J100" s="4"/>
    </row>
    <row r="101" spans="1:10" ht="12.75">
      <c r="A101" s="317"/>
      <c r="B101" s="267"/>
      <c r="C101" s="262"/>
      <c r="D101" s="263"/>
      <c r="E101" s="315"/>
      <c r="F101" s="316"/>
      <c r="G101" s="262"/>
      <c r="H101" s="4"/>
      <c r="I101" s="4"/>
      <c r="J101" s="4"/>
    </row>
    <row r="102" spans="1:10" ht="12.75">
      <c r="A102" s="317"/>
      <c r="B102" s="266"/>
      <c r="C102" s="262"/>
      <c r="D102" s="263"/>
      <c r="E102" s="315"/>
      <c r="F102" s="316"/>
      <c r="G102" s="262"/>
      <c r="H102" s="4"/>
      <c r="I102" s="4"/>
      <c r="J102" s="4"/>
    </row>
    <row r="103" spans="1:10" ht="12.75">
      <c r="A103" s="317"/>
      <c r="B103" s="267"/>
      <c r="C103" s="262"/>
      <c r="D103" s="263"/>
      <c r="E103" s="315"/>
      <c r="F103" s="316"/>
      <c r="G103" s="262"/>
      <c r="H103" s="4"/>
      <c r="I103" s="4"/>
      <c r="J103" s="4"/>
    </row>
    <row r="104" spans="1:10" ht="12.75">
      <c r="A104" s="317"/>
      <c r="B104" s="266"/>
      <c r="C104" s="262"/>
      <c r="D104" s="263"/>
      <c r="E104" s="315"/>
      <c r="F104" s="316"/>
      <c r="G104" s="262"/>
      <c r="H104" s="4"/>
      <c r="I104" s="4"/>
      <c r="J104" s="4"/>
    </row>
    <row r="105" spans="1:10" ht="12.75">
      <c r="A105" s="317"/>
      <c r="B105" s="267"/>
      <c r="C105" s="262"/>
      <c r="D105" s="263"/>
      <c r="E105" s="315"/>
      <c r="F105" s="316"/>
      <c r="G105" s="262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3">
    <mergeCell ref="G104:G105"/>
    <mergeCell ref="A102:A103"/>
    <mergeCell ref="B102:B103"/>
    <mergeCell ref="A104:A105"/>
    <mergeCell ref="B104:B105"/>
    <mergeCell ref="C104:C105"/>
    <mergeCell ref="D104:D105"/>
    <mergeCell ref="E104:E105"/>
    <mergeCell ref="F104:F105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8:F59"/>
    <mergeCell ref="F56:F57"/>
    <mergeCell ref="A58:A59"/>
    <mergeCell ref="B58:B59"/>
    <mergeCell ref="C58:C59"/>
    <mergeCell ref="A56:A57"/>
    <mergeCell ref="B56:B57"/>
    <mergeCell ref="C56:C57"/>
    <mergeCell ref="D56:D57"/>
    <mergeCell ref="E58:E59"/>
    <mergeCell ref="D58:D59"/>
    <mergeCell ref="E50:E51"/>
    <mergeCell ref="D54:D55"/>
    <mergeCell ref="E54:E55"/>
    <mergeCell ref="E56:E57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G52:G53"/>
    <mergeCell ref="F48:F49"/>
    <mergeCell ref="G54:G55"/>
    <mergeCell ref="E44:E45"/>
    <mergeCell ref="F44:F45"/>
    <mergeCell ref="D44:D45"/>
    <mergeCell ref="G44:G45"/>
    <mergeCell ref="D46:D47"/>
    <mergeCell ref="D48:D49"/>
    <mergeCell ref="E48:E49"/>
    <mergeCell ref="A46:A47"/>
    <mergeCell ref="B46:B47"/>
    <mergeCell ref="C46:C47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A42:A43"/>
    <mergeCell ref="B42:B43"/>
    <mergeCell ref="C42:C43"/>
    <mergeCell ref="D42:D43"/>
    <mergeCell ref="E42:E43"/>
    <mergeCell ref="F42:F43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38:A39"/>
    <mergeCell ref="B38:B39"/>
    <mergeCell ref="C38:C39"/>
    <mergeCell ref="D38:D39"/>
    <mergeCell ref="E38:E39"/>
    <mergeCell ref="F38:F39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10:F11"/>
    <mergeCell ref="E12:E13"/>
    <mergeCell ref="D10:D11"/>
    <mergeCell ref="E10:E11"/>
    <mergeCell ref="B12:B13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C3:F3"/>
    <mergeCell ref="G8:G9"/>
    <mergeCell ref="F6:F7"/>
    <mergeCell ref="G6:G7"/>
    <mergeCell ref="D8:D9"/>
    <mergeCell ref="E8:E9"/>
    <mergeCell ref="F8:F9"/>
    <mergeCell ref="G14:G15"/>
    <mergeCell ref="A12:A13"/>
    <mergeCell ref="G10:G11"/>
    <mergeCell ref="A14:A15"/>
    <mergeCell ref="B14:B15"/>
    <mergeCell ref="D14:D15"/>
    <mergeCell ref="E14:E15"/>
    <mergeCell ref="F14:F15"/>
    <mergeCell ref="C14:C15"/>
    <mergeCell ref="E18:E19"/>
    <mergeCell ref="F18:F19"/>
    <mergeCell ref="A8:A9"/>
    <mergeCell ref="B8:B9"/>
    <mergeCell ref="C12:C13"/>
    <mergeCell ref="D12:D13"/>
    <mergeCell ref="C8:C9"/>
    <mergeCell ref="A10:A11"/>
    <mergeCell ref="B10:B11"/>
    <mergeCell ref="C10:C11"/>
    <mergeCell ref="G18:G19"/>
    <mergeCell ref="F16:F17"/>
    <mergeCell ref="G16:G17"/>
    <mergeCell ref="F12:F13"/>
    <mergeCell ref="G12:G13"/>
    <mergeCell ref="C20:C21"/>
    <mergeCell ref="D20:D21"/>
    <mergeCell ref="E16:E17"/>
    <mergeCell ref="F20:F21"/>
    <mergeCell ref="G20:G21"/>
    <mergeCell ref="A16:A17"/>
    <mergeCell ref="B16:B17"/>
    <mergeCell ref="C16:C17"/>
    <mergeCell ref="D16:D17"/>
    <mergeCell ref="C18:C19"/>
    <mergeCell ref="D18:D19"/>
    <mergeCell ref="C22:C23"/>
    <mergeCell ref="D22:D23"/>
    <mergeCell ref="G22:G23"/>
    <mergeCell ref="A20:A21"/>
    <mergeCell ref="B20:B21"/>
    <mergeCell ref="E20:E21"/>
    <mergeCell ref="B26:B27"/>
    <mergeCell ref="A18:A19"/>
    <mergeCell ref="B18:B19"/>
    <mergeCell ref="B24:B25"/>
    <mergeCell ref="A24:A25"/>
    <mergeCell ref="A22:A23"/>
    <mergeCell ref="B22:B23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A26:A27"/>
    <mergeCell ref="F26:F27"/>
    <mergeCell ref="C26:C27"/>
    <mergeCell ref="D24:D25"/>
    <mergeCell ref="G24:G25"/>
    <mergeCell ref="E28:E29"/>
    <mergeCell ref="F28:F29"/>
    <mergeCell ref="D26:D27"/>
    <mergeCell ref="G28:G29"/>
    <mergeCell ref="G26:G27"/>
    <mergeCell ref="E24:E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I38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62 кг.(юниоры)</v>
      </c>
    </row>
    <row r="2" ht="12.75">
      <c r="C2" s="7" t="s">
        <v>29</v>
      </c>
    </row>
    <row r="3" ht="12.75">
      <c r="C3" s="8" t="s">
        <v>30</v>
      </c>
    </row>
    <row r="4" spans="1:9" ht="12.75">
      <c r="A4" s="236" t="s">
        <v>31</v>
      </c>
      <c r="B4" s="236" t="s">
        <v>5</v>
      </c>
      <c r="C4" s="257" t="s">
        <v>2</v>
      </c>
      <c r="D4" s="236" t="s">
        <v>23</v>
      </c>
      <c r="E4" s="236" t="s">
        <v>24</v>
      </c>
      <c r="F4" s="236" t="s">
        <v>25</v>
      </c>
      <c r="G4" s="236" t="s">
        <v>26</v>
      </c>
      <c r="H4" s="236" t="s">
        <v>27</v>
      </c>
      <c r="I4" s="236" t="s">
        <v>28</v>
      </c>
    </row>
    <row r="5" spans="1:9" ht="12.75">
      <c r="A5" s="256"/>
      <c r="B5" s="256"/>
      <c r="C5" s="256"/>
      <c r="D5" s="256"/>
      <c r="E5" s="256"/>
      <c r="F5" s="256"/>
      <c r="G5" s="256"/>
      <c r="H5" s="256"/>
      <c r="I5" s="256"/>
    </row>
    <row r="6" spans="1:9" ht="12.75">
      <c r="A6" s="321"/>
      <c r="B6" s="323">
        <v>1</v>
      </c>
      <c r="C6" s="318" t="str">
        <f>VLOOKUP(B6,'пр.взв'!B1:E90,2,FALSE)</f>
        <v>КАРАКИЗИДИ Савва Павлович</v>
      </c>
      <c r="D6" s="318" t="str">
        <f>VLOOKUP(C6,'пр.взв'!C1:F90,2,FALSE)</f>
        <v>31.05.93 мс</v>
      </c>
      <c r="E6" s="318" t="str">
        <f>VLOOKUP(D6,'пр.взв'!D1:G90,2,FALSE)</f>
        <v>ЮФО Краснодарский Анапа МО</v>
      </c>
      <c r="F6" s="319"/>
      <c r="G6" s="322"/>
      <c r="H6" s="237"/>
      <c r="I6" s="236"/>
    </row>
    <row r="7" spans="1:9" ht="12.75">
      <c r="A7" s="321"/>
      <c r="B7" s="236"/>
      <c r="C7" s="318"/>
      <c r="D7" s="318"/>
      <c r="E7" s="318"/>
      <c r="F7" s="319"/>
      <c r="G7" s="319"/>
      <c r="H7" s="237"/>
      <c r="I7" s="236"/>
    </row>
    <row r="8" spans="1:9" ht="12.75">
      <c r="A8" s="320"/>
      <c r="B8" s="323">
        <v>6</v>
      </c>
      <c r="C8" s="318" t="str">
        <f>VLOOKUP(B8,'пр.взв'!B1:E90,2,FALSE)</f>
        <v>АСМАРЯН Тигран Спартакович</v>
      </c>
      <c r="D8" s="318" t="str">
        <f>VLOOKUP(C8,'пр.взв'!C1:F90,2,FALSE)</f>
        <v>15.02.95 мс</v>
      </c>
      <c r="E8" s="318" t="str">
        <f>VLOOKUP(D8,'пр.взв'!D1:G90,2,FALSE)</f>
        <v>С-Петербург МО</v>
      </c>
      <c r="F8" s="319"/>
      <c r="G8" s="319"/>
      <c r="H8" s="236"/>
      <c r="I8" s="236"/>
    </row>
    <row r="9" spans="1:9" ht="12.75">
      <c r="A9" s="320"/>
      <c r="B9" s="236"/>
      <c r="C9" s="318"/>
      <c r="D9" s="318"/>
      <c r="E9" s="318"/>
      <c r="F9" s="319"/>
      <c r="G9" s="319"/>
      <c r="H9" s="236"/>
      <c r="I9" s="236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62 кг.(юниоры)</v>
      </c>
    </row>
    <row r="16" spans="1:9" ht="12.75">
      <c r="A16" s="236" t="s">
        <v>31</v>
      </c>
      <c r="B16" s="236" t="s">
        <v>5</v>
      </c>
      <c r="C16" s="257" t="s">
        <v>2</v>
      </c>
      <c r="D16" s="236" t="s">
        <v>23</v>
      </c>
      <c r="E16" s="236" t="s">
        <v>24</v>
      </c>
      <c r="F16" s="236" t="s">
        <v>25</v>
      </c>
      <c r="G16" s="236" t="s">
        <v>26</v>
      </c>
      <c r="H16" s="236" t="s">
        <v>27</v>
      </c>
      <c r="I16" s="236" t="s">
        <v>28</v>
      </c>
    </row>
    <row r="17" spans="1:9" ht="12.75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2.75">
      <c r="A18" s="321"/>
      <c r="B18" s="323">
        <v>8</v>
      </c>
      <c r="C18" s="318" t="str">
        <f>VLOOKUP(B18,'пр.взв'!B1:E90,2,FALSE)</f>
        <v>МАГДИЧ Евгений Александрович</v>
      </c>
      <c r="D18" s="318" t="str">
        <f>VLOOKUP(C18,'пр.взв'!C1:F90,2,FALSE)</f>
        <v>12.08.93 мс</v>
      </c>
      <c r="E18" s="318" t="str">
        <f>VLOOKUP(D18,'пр.взв'!D1:G90,2,FALSE)</f>
        <v>Москва Москомспорт</v>
      </c>
      <c r="F18" s="319"/>
      <c r="G18" s="322"/>
      <c r="H18" s="237"/>
      <c r="I18" s="236"/>
    </row>
    <row r="19" spans="1:9" ht="12.75">
      <c r="A19" s="321"/>
      <c r="B19" s="236"/>
      <c r="C19" s="318"/>
      <c r="D19" s="318"/>
      <c r="E19" s="318"/>
      <c r="F19" s="319"/>
      <c r="G19" s="319"/>
      <c r="H19" s="237"/>
      <c r="I19" s="236"/>
    </row>
    <row r="20" spans="1:9" ht="12.75">
      <c r="A20" s="320"/>
      <c r="B20" s="323">
        <v>4</v>
      </c>
      <c r="C20" s="318" t="str">
        <f>VLOOKUP(B20,'пр.взв'!B1:E92,2,FALSE)</f>
        <v>СМЕРТИН Егор Евгеньевич</v>
      </c>
      <c r="D20" s="318" t="str">
        <f>VLOOKUP(C20,'пр.взв'!C1:F92,2,FALSE)</f>
        <v>26.02.95 мс</v>
      </c>
      <c r="E20" s="318" t="str">
        <f>VLOOKUP(D20,'пр.взв'!D1:G92,2,FALSE)</f>
        <v>УФО Свердловская В-Пышма ПР</v>
      </c>
      <c r="F20" s="319"/>
      <c r="G20" s="319"/>
      <c r="H20" s="236"/>
      <c r="I20" s="236"/>
    </row>
    <row r="21" spans="1:9" ht="12.75">
      <c r="A21" s="320"/>
      <c r="B21" s="236"/>
      <c r="C21" s="318"/>
      <c r="D21" s="318"/>
      <c r="E21" s="318"/>
      <c r="F21" s="319"/>
      <c r="G21" s="319"/>
      <c r="H21" s="236"/>
      <c r="I21" s="236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62 кг.(юниоры)</v>
      </c>
    </row>
    <row r="29" spans="1:9" ht="12.75">
      <c r="A29" s="236" t="s">
        <v>31</v>
      </c>
      <c r="B29" s="236" t="s">
        <v>5</v>
      </c>
      <c r="C29" s="257" t="s">
        <v>2</v>
      </c>
      <c r="D29" s="236" t="s">
        <v>23</v>
      </c>
      <c r="E29" s="236" t="s">
        <v>24</v>
      </c>
      <c r="F29" s="236" t="s">
        <v>25</v>
      </c>
      <c r="G29" s="236" t="s">
        <v>26</v>
      </c>
      <c r="H29" s="236" t="s">
        <v>27</v>
      </c>
      <c r="I29" s="236" t="s">
        <v>28</v>
      </c>
    </row>
    <row r="30" spans="1:9" ht="12.75">
      <c r="A30" s="256"/>
      <c r="B30" s="256"/>
      <c r="C30" s="256"/>
      <c r="D30" s="256"/>
      <c r="E30" s="256"/>
      <c r="F30" s="256"/>
      <c r="G30" s="256"/>
      <c r="H30" s="256"/>
      <c r="I30" s="256"/>
    </row>
    <row r="31" spans="1:9" ht="12.75">
      <c r="A31" s="321"/>
      <c r="B31" s="236">
        <v>1</v>
      </c>
      <c r="C31" s="318" t="str">
        <f>VLOOKUP(B31,'пр.взв'!B1:D90,2,FALSE)</f>
        <v>КАРАКИЗИДИ Савва Павлович</v>
      </c>
      <c r="D31" s="318" t="str">
        <f>VLOOKUP(C31,'пр.взв'!C1:E130,2,FALSE)</f>
        <v>31.05.93 мс</v>
      </c>
      <c r="E31" s="318" t="str">
        <f>VLOOKUP(D31,'пр.взв'!D1:F130,2,FALSE)</f>
        <v>ЮФО Краснодарский Анапа МО</v>
      </c>
      <c r="F31" s="319"/>
      <c r="G31" s="322"/>
      <c r="H31" s="237"/>
      <c r="I31" s="236"/>
    </row>
    <row r="32" spans="1:9" ht="12.75">
      <c r="A32" s="321"/>
      <c r="B32" s="236"/>
      <c r="C32" s="318"/>
      <c r="D32" s="318"/>
      <c r="E32" s="318"/>
      <c r="F32" s="319"/>
      <c r="G32" s="319"/>
      <c r="H32" s="237"/>
      <c r="I32" s="236"/>
    </row>
    <row r="33" spans="1:9" ht="12.75">
      <c r="A33" s="320"/>
      <c r="B33" s="236">
        <v>8</v>
      </c>
      <c r="C33" s="318" t="str">
        <f>VLOOKUP(B33,'пр.взв'!B1:D92,2,FALSE)</f>
        <v>МАГДИЧ Евгений Александрович</v>
      </c>
      <c r="D33" s="318" t="str">
        <f>VLOOKUP(C33,'пр.взв'!C1:E132,2,FALSE)</f>
        <v>12.08.93 мс</v>
      </c>
      <c r="E33" s="318" t="str">
        <f>VLOOKUP(D33,'пр.взв'!D1:F132,2,FALSE)</f>
        <v>Москва Москомспорт</v>
      </c>
      <c r="F33" s="319"/>
      <c r="G33" s="319"/>
      <c r="H33" s="236"/>
      <c r="I33" s="236"/>
    </row>
    <row r="34" spans="1:9" ht="12.75">
      <c r="A34" s="320"/>
      <c r="B34" s="236"/>
      <c r="C34" s="318"/>
      <c r="D34" s="318"/>
      <c r="E34" s="318"/>
      <c r="F34" s="319"/>
      <c r="G34" s="319"/>
      <c r="H34" s="236"/>
      <c r="I34" s="236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2014-07-17T11:24:50Z</cp:lastPrinted>
  <dcterms:created xsi:type="dcterms:W3CDTF">1996-10-08T23:32:33Z</dcterms:created>
  <dcterms:modified xsi:type="dcterms:W3CDTF">2014-07-17T14:03:23Z</dcterms:modified>
  <cp:category/>
  <cp:version/>
  <cp:contentType/>
  <cp:contentStatus/>
</cp:coreProperties>
</file>