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<sst xmlns="http://schemas.openxmlformats.org/spreadsheetml/2006/main" count="90" uniqueCount="74">
  <si>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</si>
  <si>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</si>
  <si>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</si>
  <si>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</si>
  <si>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</si>
  <si>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</si>
  <si>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</si>
  <si>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</si>
  <si>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</si>
  <si>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</si>
  <si>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</si>
  <si>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</si>
  <si>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</si>
  <si>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</si>
  <si>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</si>
  <si>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</si>
  <si>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</si>
  <si>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</si>
  <si>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</si>
  <si>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</si>
  <si>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</si>
  <si>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</si>
  <si>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</si>
  <si>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</si>
  <si>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</si>
  <si>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</si>
  <si>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</si>
  <si>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</si>
  <si>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</si>
  <si>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</si>
  <si>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</si>
  <si>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</si>
  <si>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</si>
  <si>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</si>
  <si>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</si>
  <si>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</si>
  <si>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</si>
  <si>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</si>
  <si>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</si>
  <si>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</si>
  <si>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</si>
  <si>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</si>
  <si>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</si>
  <si>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</si>
  <si>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</si>
  <si>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</si>
  <si>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</si>
  <si>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</si>
  <si>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</si>
  <si>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В.к.  св. 80     кг.</t>
  </si>
  <si>
    <t>ТУКТАГУЛОВА Наталья Шарифьяновна</t>
  </si>
  <si>
    <t>14.11.1991 мс</t>
  </si>
  <si>
    <t>ПФО Башкортостан, Уфа МО</t>
  </si>
  <si>
    <t>Пегов ВА</t>
  </si>
  <si>
    <t>БАБИНЦЕВА Александра Ивановна</t>
  </si>
  <si>
    <t>04.02.1993 мс</t>
  </si>
  <si>
    <t>Москва, СДЮСШОР №9</t>
  </si>
  <si>
    <t>Костин ЛН, Шмаков ОВ</t>
  </si>
  <si>
    <t>САВЕЛЬЕВА Елизавета Валерьевна</t>
  </si>
  <si>
    <t>24.04.1996 кмс</t>
  </si>
  <si>
    <t>ПФО Оренбургская обл. Бузулук</t>
  </si>
  <si>
    <t>Плотников ПД</t>
  </si>
  <si>
    <t>СИНЕРОВА Инга Яновна</t>
  </si>
  <si>
    <t>09.07.1991 мс</t>
  </si>
  <si>
    <t>Шмаков ОВ, Бланарь ВР</t>
  </si>
  <si>
    <t>2.15</t>
  </si>
  <si>
    <t>А2</t>
  </si>
  <si>
    <t>А1</t>
  </si>
  <si>
    <t>Б2</t>
  </si>
  <si>
    <t>Б1</t>
  </si>
  <si>
    <t>п/ф</t>
  </si>
  <si>
    <t>ф</t>
  </si>
  <si>
    <t>2.40</t>
  </si>
  <si>
    <t>с/в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</si>
</sst>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1" fontId="67" fillId="33" borderId="19" xfId="0" applyNumberFormat="1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2" fillId="0" borderId="34" xfId="42" applyFont="1" applyBorder="1" applyAlignment="1" applyProtection="1">
      <alignment horizontal="center" vertical="center"/>
      <protection/>
    </xf>
    <xf numFmtId="0" fontId="32" fillId="0" borderId="35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5" fillId="0" borderId="36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1" fontId="12" fillId="0" borderId="40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1" fontId="67" fillId="0" borderId="32" xfId="0" applyNumberFormat="1" applyFont="1" applyBorder="1" applyAlignment="1">
      <alignment horizontal="center" vertical="center"/>
    </xf>
    <xf numFmtId="1" fontId="67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7" fillId="0" borderId="5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left" vertical="top" wrapText="1"/>
    </xf>
    <xf numFmtId="0" fontId="27" fillId="0" borderId="56" xfId="0" applyFont="1" applyBorder="1" applyAlignment="1">
      <alignment horizontal="left" vertical="top" wrapText="1"/>
    </xf>
    <xf numFmtId="164" fontId="27" fillId="0" borderId="55" xfId="0" applyNumberFormat="1" applyFont="1" applyBorder="1" applyAlignment="1">
      <alignment horizontal="center" vertical="top" wrapText="1"/>
    </xf>
    <xf numFmtId="164" fontId="27" fillId="0" borderId="56" xfId="0" applyNumberFormat="1" applyFont="1" applyBorder="1" applyAlignment="1">
      <alignment horizontal="center" vertical="top" wrapText="1"/>
    </xf>
    <xf numFmtId="0" fontId="27" fillId="0" borderId="56" xfId="0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6" xfId="0" applyNumberFormat="1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left" vertical="top" wrapText="1"/>
    </xf>
    <xf numFmtId="1" fontId="27" fillId="0" borderId="56" xfId="0" applyNumberFormat="1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48" xfId="42" applyFont="1" applyBorder="1" applyAlignment="1" applyProtection="1">
      <alignment horizontal="center" vertical="center" wrapText="1"/>
      <protection/>
    </xf>
    <xf numFmtId="49" fontId="7" fillId="0" borderId="50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4" xfId="42" applyFont="1" applyBorder="1" applyAlignment="1" applyProtection="1">
      <alignment horizontal="right" vertical="center" wrapText="1"/>
      <protection/>
    </xf>
    <xf numFmtId="0" fontId="25" fillId="0" borderId="34" xfId="42" applyNumberFormat="1" applyFont="1" applyFill="1" applyBorder="1" applyAlignment="1" applyProtection="1">
      <alignment horizontal="center" vertical="center" wrapText="1"/>
      <protection/>
    </xf>
    <xf numFmtId="0" fontId="25" fillId="0" borderId="35" xfId="42" applyNumberFormat="1" applyFont="1" applyFill="1" applyBorder="1" applyAlignment="1" applyProtection="1">
      <alignment horizontal="center" vertical="center" wrapText="1"/>
      <protection/>
    </xf>
    <xf numFmtId="0" fontId="25" fillId="0" borderId="43" xfId="42" applyNumberFormat="1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5" sqref="A1:AB75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24.75" customHeight="1" thickBot="1">
      <c r="A2" s="6"/>
      <c r="B2" s="100" t="s">
        <v>44</v>
      </c>
      <c r="C2" s="101"/>
      <c r="D2" s="101"/>
      <c r="E2" s="101"/>
      <c r="F2" s="101"/>
      <c r="G2" s="101"/>
      <c r="H2" s="101"/>
      <c r="I2" s="101"/>
      <c r="J2" s="101"/>
      <c r="K2" s="111" t="str">
        <f>HYPERLINK('[1]реквизиты'!$A$2)</f>
        <v>Первенство России по самбо среди юниорок 21-23г.</v>
      </c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</row>
    <row r="3" spans="1:30" ht="20.25" customHeight="1" thickBot="1">
      <c r="A3" s="7"/>
      <c r="B3" s="107" t="str">
        <f>HYPERLINK('[1]реквизиты'!$A$3)</f>
        <v>20-23 января 2014 года            город Кстово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  <c r="X3" s="104" t="str">
        <f>HYPERLINK('пр.взв'!D4)</f>
        <v>В.к.  св. 80     кг.</v>
      </c>
      <c r="Y3" s="105"/>
      <c r="Z3" s="105"/>
      <c r="AA3" s="105"/>
      <c r="AB3" s="106"/>
      <c r="AC3" s="5"/>
      <c r="AD3" s="5"/>
    </row>
    <row r="4" spans="1:34" ht="14.25" customHeight="1" thickBot="1">
      <c r="A4" s="131"/>
      <c r="B4" s="116" t="s">
        <v>4</v>
      </c>
      <c r="C4" s="118" t="s">
        <v>1</v>
      </c>
      <c r="D4" s="120" t="s">
        <v>2</v>
      </c>
      <c r="E4" s="122" t="s">
        <v>45</v>
      </c>
      <c r="F4" s="90" t="s">
        <v>5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3"/>
      <c r="Z4" s="96" t="s">
        <v>6</v>
      </c>
      <c r="AA4" s="98" t="s">
        <v>48</v>
      </c>
      <c r="AB4" s="127" t="s">
        <v>21</v>
      </c>
      <c r="AC4" s="5"/>
      <c r="AD4" s="5"/>
      <c r="AH4" s="8"/>
    </row>
    <row r="5" spans="1:33" ht="16.5" customHeight="1" thickBot="1">
      <c r="A5" s="131"/>
      <c r="B5" s="117"/>
      <c r="C5" s="119"/>
      <c r="D5" s="121"/>
      <c r="E5" s="123"/>
      <c r="F5" s="94">
        <v>1</v>
      </c>
      <c r="G5" s="102"/>
      <c r="H5" s="94">
        <v>2</v>
      </c>
      <c r="I5" s="95"/>
      <c r="J5" s="124">
        <v>3</v>
      </c>
      <c r="K5" s="102"/>
      <c r="L5" s="94">
        <v>4</v>
      </c>
      <c r="M5" s="95"/>
      <c r="N5" s="124">
        <v>5</v>
      </c>
      <c r="O5" s="102"/>
      <c r="P5" s="94">
        <v>6</v>
      </c>
      <c r="Q5" s="95"/>
      <c r="R5" s="124">
        <v>7</v>
      </c>
      <c r="S5" s="102"/>
      <c r="T5" s="94">
        <v>8</v>
      </c>
      <c r="U5" s="95"/>
      <c r="V5" s="94" t="s">
        <v>70</v>
      </c>
      <c r="W5" s="95"/>
      <c r="X5" s="94" t="s">
        <v>71</v>
      </c>
      <c r="Y5" s="95"/>
      <c r="Z5" s="97"/>
      <c r="AA5" s="99"/>
      <c r="AB5" s="128"/>
      <c r="AC5" s="18"/>
      <c r="AD5" s="18"/>
      <c r="AE5" s="10"/>
      <c r="AF5" s="10"/>
      <c r="AG5" s="1"/>
    </row>
    <row r="6" spans="1:34" ht="20.25" customHeight="1">
      <c r="A6" s="129"/>
      <c r="B6" s="133">
        <v>1</v>
      </c>
      <c r="C6" s="78" t="str">
        <f>VLOOKUP(B6,'пр.взв'!B7:G70,2,FALSE)</f>
        <v>ТУКТАГУЛОВА Наталья Шарифьяновна</v>
      </c>
      <c r="D6" s="80" t="str">
        <f>VLOOKUP(B6,'пр.взв'!B7:G70,3,FALSE)</f>
        <v>14.11.1991 мс</v>
      </c>
      <c r="E6" s="80" t="str">
        <f>VLOOKUP(B6,'пр.взв'!B7:G70,4,FALSE)</f>
        <v>ПФО Башкортостан, Уфа МО</v>
      </c>
      <c r="F6" s="126">
        <v>2</v>
      </c>
      <c r="G6" s="55">
        <v>3</v>
      </c>
      <c r="H6" s="125" t="s">
        <v>66</v>
      </c>
      <c r="I6" s="55"/>
      <c r="J6" s="125"/>
      <c r="K6" s="55"/>
      <c r="L6" s="125"/>
      <c r="M6" s="55"/>
      <c r="N6" s="125"/>
      <c r="O6" s="55"/>
      <c r="P6" s="125"/>
      <c r="Q6" s="55"/>
      <c r="R6" s="125"/>
      <c r="S6" s="55"/>
      <c r="T6" s="125"/>
      <c r="U6" s="55"/>
      <c r="V6" s="125">
        <v>4</v>
      </c>
      <c r="W6" s="55">
        <v>4</v>
      </c>
      <c r="X6" s="125"/>
      <c r="Y6" s="55"/>
      <c r="Z6" s="86"/>
      <c r="AA6" s="114">
        <f>IF(Y6+W6+U6+S6+Q6+O6+M6+K6+I6+G6=0," ",Y6+W6+U6+S6+Q6+O6+M6+K6+I6+G6)</f>
        <v>7</v>
      </c>
      <c r="AB6" s="109">
        <v>3</v>
      </c>
      <c r="AC6" s="16"/>
      <c r="AD6" s="16"/>
      <c r="AE6" s="16"/>
      <c r="AF6" s="16"/>
      <c r="AG6" s="16"/>
      <c r="AH6" s="16"/>
    </row>
    <row r="7" spans="1:34" ht="20.25" customHeight="1" thickBot="1">
      <c r="A7" s="130"/>
      <c r="B7" s="134"/>
      <c r="C7" s="88"/>
      <c r="D7" s="89"/>
      <c r="E7" s="89"/>
      <c r="F7" s="85"/>
      <c r="G7" s="56"/>
      <c r="H7" s="125"/>
      <c r="I7" s="56"/>
      <c r="J7" s="125"/>
      <c r="K7" s="56"/>
      <c r="L7" s="125"/>
      <c r="M7" s="56"/>
      <c r="N7" s="125"/>
      <c r="O7" s="56"/>
      <c r="P7" s="125"/>
      <c r="Q7" s="56"/>
      <c r="R7" s="125"/>
      <c r="S7" s="56"/>
      <c r="T7" s="125"/>
      <c r="U7" s="56"/>
      <c r="V7" s="125"/>
      <c r="W7" s="56" t="s">
        <v>73</v>
      </c>
      <c r="X7" s="125"/>
      <c r="Y7" s="56"/>
      <c r="Z7" s="87"/>
      <c r="AA7" s="115"/>
      <c r="AB7" s="110"/>
      <c r="AC7" s="16"/>
      <c r="AD7" s="16"/>
      <c r="AE7" s="16"/>
      <c r="AF7" s="16"/>
      <c r="AG7" s="16"/>
      <c r="AH7" s="16"/>
    </row>
    <row r="8" spans="1:34" ht="20.25" customHeight="1" thickTop="1">
      <c r="A8" s="129"/>
      <c r="B8" s="76">
        <v>2</v>
      </c>
      <c r="C8" s="78" t="str">
        <f>VLOOKUP(B8,'пр.взв'!B7:G70,2,FALSE)</f>
        <v>БАБИНЦЕВА Александра Ивановна</v>
      </c>
      <c r="D8" s="80" t="str">
        <f>VLOOKUP(B8,'пр.взв'!B7:G70,3,FALSE)</f>
        <v>04.02.1993 мс</v>
      </c>
      <c r="E8" s="80" t="str">
        <f>VLOOKUP(B8,'пр.взв'!B7:G70,4,FALSE)</f>
        <v>Москва, СДЮСШОР №9</v>
      </c>
      <c r="F8" s="84">
        <v>1</v>
      </c>
      <c r="G8" s="57">
        <v>2</v>
      </c>
      <c r="H8" s="74" t="s">
        <v>67</v>
      </c>
      <c r="I8" s="57"/>
      <c r="J8" s="74"/>
      <c r="K8" s="57"/>
      <c r="L8" s="74"/>
      <c r="M8" s="57"/>
      <c r="N8" s="74"/>
      <c r="O8" s="57"/>
      <c r="P8" s="74"/>
      <c r="Q8" s="57"/>
      <c r="R8" s="74"/>
      <c r="S8" s="57"/>
      <c r="T8" s="74"/>
      <c r="U8" s="57"/>
      <c r="V8" s="74">
        <v>3</v>
      </c>
      <c r="W8" s="57">
        <v>0</v>
      </c>
      <c r="X8" s="74">
        <v>4</v>
      </c>
      <c r="Y8" s="57">
        <v>3</v>
      </c>
      <c r="Z8" s="86"/>
      <c r="AA8" s="114">
        <f>IF(Y8+W8+U8+S8+Q8+O8+M8+K8+I8+G8=0," ",Y8+W8+U8+S8+Q8+O8+M8+K8+I8+G8)</f>
        <v>5</v>
      </c>
      <c r="AB8" s="109">
        <v>2</v>
      </c>
      <c r="AC8" s="16"/>
      <c r="AD8" s="16"/>
      <c r="AE8" s="16"/>
      <c r="AF8" s="16"/>
      <c r="AG8" s="16"/>
      <c r="AH8" s="16"/>
    </row>
    <row r="9" spans="1:34" ht="20.25" customHeight="1" thickBot="1">
      <c r="A9" s="132"/>
      <c r="B9" s="77"/>
      <c r="C9" s="88"/>
      <c r="D9" s="89"/>
      <c r="E9" s="89"/>
      <c r="F9" s="85"/>
      <c r="G9" s="58"/>
      <c r="H9" s="75"/>
      <c r="I9" s="58"/>
      <c r="J9" s="75"/>
      <c r="K9" s="58"/>
      <c r="L9" s="75"/>
      <c r="M9" s="58"/>
      <c r="N9" s="75"/>
      <c r="O9" s="58"/>
      <c r="P9" s="75"/>
      <c r="Q9" s="58"/>
      <c r="R9" s="75"/>
      <c r="S9" s="58"/>
      <c r="T9" s="75"/>
      <c r="U9" s="58"/>
      <c r="V9" s="75"/>
      <c r="W9" s="72" t="s">
        <v>72</v>
      </c>
      <c r="X9" s="75"/>
      <c r="Y9" s="59"/>
      <c r="Z9" s="87"/>
      <c r="AA9" s="115"/>
      <c r="AB9" s="110"/>
      <c r="AC9" s="16"/>
      <c r="AD9" s="16"/>
      <c r="AE9" s="16"/>
      <c r="AF9" s="16"/>
      <c r="AG9" s="16"/>
      <c r="AH9" s="16"/>
    </row>
    <row r="10" spans="1:34" ht="3" customHeight="1" thickBot="1" thickTop="1">
      <c r="A10" s="62"/>
      <c r="B10" s="63"/>
      <c r="C10" s="64"/>
      <c r="D10" s="65"/>
      <c r="E10" s="65"/>
      <c r="F10" s="66"/>
      <c r="G10" s="67"/>
      <c r="H10" s="68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68"/>
      <c r="U10" s="67"/>
      <c r="V10" s="68"/>
      <c r="W10" s="67"/>
      <c r="X10" s="68"/>
      <c r="Y10" s="69"/>
      <c r="Z10" s="70"/>
      <c r="AA10" s="73"/>
      <c r="AB10" s="71"/>
      <c r="AC10" s="16"/>
      <c r="AD10" s="16"/>
      <c r="AE10" s="16"/>
      <c r="AF10" s="16"/>
      <c r="AG10" s="16"/>
      <c r="AH10" s="16"/>
    </row>
    <row r="11" spans="1:34" ht="20.25" customHeight="1" thickTop="1">
      <c r="A11" s="129"/>
      <c r="B11" s="76">
        <v>3</v>
      </c>
      <c r="C11" s="78" t="str">
        <f>VLOOKUP(B11,'пр.взв'!B11:G74,2,FALSE)</f>
        <v>САВЕЛЬЕВА Елизавета Валерьевна</v>
      </c>
      <c r="D11" s="80" t="str">
        <f>VLOOKUP(B11,'пр.взв'!B11:G74,3,FALSE)</f>
        <v>24.04.1996 кмс</v>
      </c>
      <c r="E11" s="80" t="str">
        <f>VLOOKUP(B11,'пр.взв'!B11:G74,4,FALSE)</f>
        <v>ПФО Оренбургская обл. Бузулук</v>
      </c>
      <c r="F11" s="84">
        <v>4</v>
      </c>
      <c r="G11" s="57">
        <v>4</v>
      </c>
      <c r="H11" s="74" t="s">
        <v>68</v>
      </c>
      <c r="I11" s="57"/>
      <c r="J11" s="74"/>
      <c r="K11" s="57"/>
      <c r="L11" s="74"/>
      <c r="M11" s="57"/>
      <c r="N11" s="74"/>
      <c r="O11" s="57"/>
      <c r="P11" s="74"/>
      <c r="Q11" s="57"/>
      <c r="R11" s="74"/>
      <c r="S11" s="57"/>
      <c r="T11" s="74"/>
      <c r="U11" s="57"/>
      <c r="V11" s="74">
        <v>2</v>
      </c>
      <c r="W11" s="57">
        <v>4</v>
      </c>
      <c r="X11" s="74"/>
      <c r="Y11" s="57"/>
      <c r="Z11" s="86"/>
      <c r="AA11" s="114">
        <f>IF(Y11+W11+U11+S11+Q11+O11+M11+K11+I11+G11=0," ",Y11+W11+U11+S11+Q11+O11+M11+K11+I11+G11)</f>
        <v>8</v>
      </c>
      <c r="AB11" s="109">
        <v>3</v>
      </c>
      <c r="AC11" s="16"/>
      <c r="AD11" s="16"/>
      <c r="AE11" s="16"/>
      <c r="AF11" s="16"/>
      <c r="AG11" s="16"/>
      <c r="AH11" s="16"/>
    </row>
    <row r="12" spans="1:34" ht="20.25" customHeight="1" thickBot="1">
      <c r="A12" s="132"/>
      <c r="B12" s="77"/>
      <c r="C12" s="88"/>
      <c r="D12" s="89"/>
      <c r="E12" s="89"/>
      <c r="F12" s="85"/>
      <c r="G12" s="72" t="s">
        <v>65</v>
      </c>
      <c r="H12" s="75"/>
      <c r="I12" s="58"/>
      <c r="J12" s="75"/>
      <c r="K12" s="58"/>
      <c r="L12" s="75"/>
      <c r="M12" s="58"/>
      <c r="N12" s="75"/>
      <c r="O12" s="58"/>
      <c r="P12" s="75"/>
      <c r="Q12" s="58"/>
      <c r="R12" s="75"/>
      <c r="S12" s="58"/>
      <c r="T12" s="75"/>
      <c r="U12" s="58"/>
      <c r="V12" s="75"/>
      <c r="W12" s="72" t="s">
        <v>72</v>
      </c>
      <c r="X12" s="75"/>
      <c r="Y12" s="59"/>
      <c r="Z12" s="87"/>
      <c r="AA12" s="115"/>
      <c r="AB12" s="110"/>
      <c r="AC12" s="16"/>
      <c r="AD12" s="16"/>
      <c r="AE12" s="16"/>
      <c r="AF12" s="16"/>
      <c r="AG12" s="16"/>
      <c r="AH12" s="16"/>
    </row>
    <row r="13" spans="1:34" ht="20.25" customHeight="1" thickTop="1">
      <c r="A13" s="129"/>
      <c r="B13" s="76">
        <v>4</v>
      </c>
      <c r="C13" s="78" t="str">
        <f>VLOOKUP(B13,'пр.взв'!B13:G76,2,FALSE)</f>
        <v>СИНЕРОВА Инга Яновна</v>
      </c>
      <c r="D13" s="80" t="str">
        <f>VLOOKUP(B13,'пр.взв'!B13:G76,3,FALSE)</f>
        <v>09.07.1991 мс</v>
      </c>
      <c r="E13" s="82" t="str">
        <f>VLOOKUP(B13,'пр.взв'!B13:G76,4,FALSE)</f>
        <v>Москва, СДЮСШОР №9</v>
      </c>
      <c r="F13" s="84">
        <v>3</v>
      </c>
      <c r="G13" s="57">
        <v>0</v>
      </c>
      <c r="H13" s="74" t="s">
        <v>69</v>
      </c>
      <c r="I13" s="57"/>
      <c r="J13" s="74"/>
      <c r="K13" s="57"/>
      <c r="L13" s="74"/>
      <c r="M13" s="57"/>
      <c r="N13" s="74"/>
      <c r="O13" s="57"/>
      <c r="P13" s="74"/>
      <c r="Q13" s="57"/>
      <c r="R13" s="74"/>
      <c r="S13" s="57"/>
      <c r="T13" s="74"/>
      <c r="U13" s="57"/>
      <c r="V13" s="74">
        <v>1</v>
      </c>
      <c r="W13" s="57">
        <v>0</v>
      </c>
      <c r="X13" s="74">
        <v>2</v>
      </c>
      <c r="Y13" s="57">
        <v>1</v>
      </c>
      <c r="Z13" s="86"/>
      <c r="AA13" s="114">
        <f>IF(Y13+W13+U13+S13+Q13+O13+M13+K13+I13+G13=0," ",Y13+W13+U13+S13+Q13+O13+M13+K13+I13+G13)</f>
        <v>1</v>
      </c>
      <c r="AB13" s="109">
        <v>1</v>
      </c>
      <c r="AC13" s="16"/>
      <c r="AD13" s="16"/>
      <c r="AE13" s="16"/>
      <c r="AF13" s="16"/>
      <c r="AG13" s="16"/>
      <c r="AH13" s="16"/>
    </row>
    <row r="14" spans="1:34" ht="20.25" customHeight="1" thickBot="1">
      <c r="A14" s="132"/>
      <c r="B14" s="77"/>
      <c r="C14" s="79"/>
      <c r="D14" s="81"/>
      <c r="E14" s="83"/>
      <c r="F14" s="85"/>
      <c r="G14" s="72" t="s">
        <v>65</v>
      </c>
      <c r="H14" s="75"/>
      <c r="I14" s="58"/>
      <c r="J14" s="75"/>
      <c r="K14" s="58"/>
      <c r="L14" s="75"/>
      <c r="M14" s="58"/>
      <c r="N14" s="75"/>
      <c r="O14" s="58"/>
      <c r="P14" s="75"/>
      <c r="Q14" s="58"/>
      <c r="R14" s="75"/>
      <c r="S14" s="58"/>
      <c r="T14" s="75"/>
      <c r="U14" s="58"/>
      <c r="V14" s="75"/>
      <c r="W14" s="58"/>
      <c r="X14" s="75"/>
      <c r="Y14" s="59"/>
      <c r="Z14" s="87"/>
      <c r="AA14" s="115"/>
      <c r="AB14" s="110"/>
      <c r="AC14" s="16"/>
      <c r="AD14" s="16"/>
      <c r="AE14" s="16"/>
      <c r="AF14" s="16"/>
      <c r="AG14" s="16"/>
      <c r="AH14" s="16"/>
    </row>
    <row r="15" spans="1:34" ht="20.25" customHeight="1" hidden="1" thickTop="1">
      <c r="A15" s="129"/>
      <c r="B15" s="76">
        <v>5</v>
      </c>
      <c r="C15" s="135">
        <f>VLOOKUP(B15,'пр.взв'!B15:G78,2,FALSE)</f>
        <v>0</v>
      </c>
      <c r="D15" s="136">
        <f>VLOOKUP(B15,'пр.взв'!B15:G78,3,FALSE)</f>
        <v>0</v>
      </c>
      <c r="E15" s="136">
        <f>VLOOKUP(B15,'пр.взв'!B15:G78,4,FALSE)</f>
        <v>0</v>
      </c>
      <c r="F15" s="84">
        <v>6</v>
      </c>
      <c r="G15" s="57"/>
      <c r="H15" s="74"/>
      <c r="I15" s="57"/>
      <c r="J15" s="74"/>
      <c r="K15" s="57"/>
      <c r="L15" s="74"/>
      <c r="M15" s="57"/>
      <c r="N15" s="74"/>
      <c r="O15" s="57"/>
      <c r="P15" s="74"/>
      <c r="Q15" s="57"/>
      <c r="R15" s="74"/>
      <c r="S15" s="57"/>
      <c r="T15" s="74"/>
      <c r="U15" s="57"/>
      <c r="V15" s="74"/>
      <c r="W15" s="57"/>
      <c r="X15" s="74"/>
      <c r="Y15" s="57"/>
      <c r="Z15" s="86"/>
      <c r="AA15" s="86" t="str">
        <f>IF(Y15+W15+U15+S15+Q15+O15+M15+K15+I15+G15=0," ",Y15+W15+U15+S15+Q15+O15+M15+K15+I15+G15)</f>
        <v> </v>
      </c>
      <c r="AB15" s="109"/>
      <c r="AC15" s="16"/>
      <c r="AD15" s="16"/>
      <c r="AE15" s="16"/>
      <c r="AF15" s="16"/>
      <c r="AG15" s="16"/>
      <c r="AH15" s="16"/>
    </row>
    <row r="16" spans="1:34" ht="20.25" customHeight="1" hidden="1" thickBot="1">
      <c r="A16" s="132"/>
      <c r="B16" s="77"/>
      <c r="C16" s="88"/>
      <c r="D16" s="89"/>
      <c r="E16" s="89"/>
      <c r="F16" s="85"/>
      <c r="G16" s="58"/>
      <c r="H16" s="75"/>
      <c r="I16" s="58"/>
      <c r="J16" s="75"/>
      <c r="K16" s="58"/>
      <c r="L16" s="75"/>
      <c r="M16" s="58"/>
      <c r="N16" s="75"/>
      <c r="O16" s="58"/>
      <c r="P16" s="75"/>
      <c r="Q16" s="58"/>
      <c r="R16" s="75"/>
      <c r="S16" s="58"/>
      <c r="T16" s="75"/>
      <c r="U16" s="58"/>
      <c r="V16" s="75"/>
      <c r="W16" s="58"/>
      <c r="X16" s="75"/>
      <c r="Y16" s="59"/>
      <c r="Z16" s="87"/>
      <c r="AA16" s="87"/>
      <c r="AB16" s="110"/>
      <c r="AC16" s="16"/>
      <c r="AD16" s="16"/>
      <c r="AE16" s="16"/>
      <c r="AF16" s="16"/>
      <c r="AG16" s="16"/>
      <c r="AH16" s="16"/>
    </row>
    <row r="17" spans="1:34" ht="20.25" customHeight="1" hidden="1" thickTop="1">
      <c r="A17" s="129"/>
      <c r="B17" s="76">
        <v>6</v>
      </c>
      <c r="C17" s="78">
        <f>VLOOKUP(B17,'пр.взв'!B17:G80,2,FALSE)</f>
        <v>0</v>
      </c>
      <c r="D17" s="80">
        <f>VLOOKUP(B17,'пр.взв'!B17:G80,3,FALSE)</f>
        <v>0</v>
      </c>
      <c r="E17" s="80">
        <f>VLOOKUP(B17,'пр.взв'!B17:G80,4,FALSE)</f>
        <v>0</v>
      </c>
      <c r="F17" s="84">
        <v>5</v>
      </c>
      <c r="G17" s="57"/>
      <c r="H17" s="74"/>
      <c r="I17" s="57"/>
      <c r="J17" s="74"/>
      <c r="K17" s="57"/>
      <c r="L17" s="74"/>
      <c r="M17" s="57"/>
      <c r="N17" s="74"/>
      <c r="O17" s="57"/>
      <c r="P17" s="74"/>
      <c r="Q17" s="57"/>
      <c r="R17" s="74"/>
      <c r="S17" s="57"/>
      <c r="T17" s="74"/>
      <c r="U17" s="57"/>
      <c r="V17" s="74"/>
      <c r="W17" s="57"/>
      <c r="X17" s="74"/>
      <c r="Y17" s="57"/>
      <c r="Z17" s="86"/>
      <c r="AA17" s="86" t="str">
        <f>IF(Y17+W17+U17+S17+Q17+O17+M17+K17+I17+G17=0," ",Y17+W17+U17+S17+Q17+O17+M17+K17+I17+G17)</f>
        <v> </v>
      </c>
      <c r="AB17" s="109"/>
      <c r="AC17" s="16"/>
      <c r="AD17" s="16"/>
      <c r="AE17" s="16"/>
      <c r="AF17" s="16"/>
      <c r="AG17" s="16"/>
      <c r="AH17" s="16"/>
    </row>
    <row r="18" spans="1:34" ht="20.25" customHeight="1" hidden="1" thickBot="1">
      <c r="A18" s="132"/>
      <c r="B18" s="77"/>
      <c r="C18" s="88"/>
      <c r="D18" s="89"/>
      <c r="E18" s="89"/>
      <c r="F18" s="85"/>
      <c r="G18" s="58"/>
      <c r="H18" s="75"/>
      <c r="I18" s="58"/>
      <c r="J18" s="75"/>
      <c r="K18" s="58"/>
      <c r="L18" s="75"/>
      <c r="M18" s="58"/>
      <c r="N18" s="75"/>
      <c r="O18" s="58"/>
      <c r="P18" s="75"/>
      <c r="Q18" s="58"/>
      <c r="R18" s="75"/>
      <c r="S18" s="58"/>
      <c r="T18" s="75"/>
      <c r="U18" s="58"/>
      <c r="V18" s="75"/>
      <c r="W18" s="58"/>
      <c r="X18" s="75"/>
      <c r="Y18" s="59"/>
      <c r="Z18" s="87"/>
      <c r="AA18" s="87"/>
      <c r="AB18" s="110"/>
      <c r="AC18" s="16"/>
      <c r="AD18" s="16"/>
      <c r="AE18" s="16"/>
      <c r="AF18" s="16"/>
      <c r="AG18" s="16"/>
      <c r="AH18" s="16"/>
    </row>
    <row r="19" spans="1:34" ht="20.25" customHeight="1" hidden="1" thickTop="1">
      <c r="A19" s="129"/>
      <c r="B19" s="76">
        <v>7</v>
      </c>
      <c r="C19" s="78">
        <f>VLOOKUP(B19,'пр.взв'!B19:G82,2,FALSE)</f>
        <v>0</v>
      </c>
      <c r="D19" s="80">
        <f>VLOOKUP(B19,'пр.взв'!B19:G82,3,FALSE)</f>
        <v>0</v>
      </c>
      <c r="E19" s="80">
        <f>VLOOKUP(B19,'пр.взв'!B19:G82,4,FALSE)</f>
        <v>0</v>
      </c>
      <c r="F19" s="84">
        <v>8</v>
      </c>
      <c r="G19" s="57"/>
      <c r="H19" s="74"/>
      <c r="I19" s="57"/>
      <c r="J19" s="74"/>
      <c r="K19" s="57"/>
      <c r="L19" s="74"/>
      <c r="M19" s="57"/>
      <c r="N19" s="74"/>
      <c r="O19" s="57"/>
      <c r="P19" s="74"/>
      <c r="Q19" s="57"/>
      <c r="R19" s="74"/>
      <c r="S19" s="57"/>
      <c r="T19" s="74"/>
      <c r="U19" s="57"/>
      <c r="V19" s="74"/>
      <c r="W19" s="57"/>
      <c r="X19" s="74"/>
      <c r="Y19" s="57"/>
      <c r="Z19" s="86"/>
      <c r="AA19" s="86" t="str">
        <f>IF(Y19+W19+U19+S19+Q19+O19+M19+K19+I19+G19=0," ",Y19+W19+U19+S19+Q19+O19+M19+K19+I19+G19)</f>
        <v> </v>
      </c>
      <c r="AB19" s="109"/>
      <c r="AC19" s="16"/>
      <c r="AD19" s="16"/>
      <c r="AE19" s="16"/>
      <c r="AF19" s="16"/>
      <c r="AG19" s="16"/>
      <c r="AH19" s="16"/>
    </row>
    <row r="20" spans="1:34" ht="20.25" customHeight="1" hidden="1" thickBot="1">
      <c r="A20" s="132"/>
      <c r="B20" s="77"/>
      <c r="C20" s="88"/>
      <c r="D20" s="89"/>
      <c r="E20" s="89"/>
      <c r="F20" s="85"/>
      <c r="G20" s="58"/>
      <c r="H20" s="75"/>
      <c r="I20" s="58"/>
      <c r="J20" s="75"/>
      <c r="K20" s="58"/>
      <c r="L20" s="75"/>
      <c r="M20" s="58"/>
      <c r="N20" s="75"/>
      <c r="O20" s="58"/>
      <c r="P20" s="75"/>
      <c r="Q20" s="58"/>
      <c r="R20" s="75"/>
      <c r="S20" s="58"/>
      <c r="T20" s="75"/>
      <c r="U20" s="58"/>
      <c r="V20" s="75"/>
      <c r="W20" s="58"/>
      <c r="X20" s="75"/>
      <c r="Y20" s="59"/>
      <c r="Z20" s="87"/>
      <c r="AA20" s="87"/>
      <c r="AB20" s="110"/>
      <c r="AC20" s="16"/>
      <c r="AD20" s="16"/>
      <c r="AE20" s="16"/>
      <c r="AF20" s="16"/>
      <c r="AG20" s="16"/>
      <c r="AH20" s="16"/>
    </row>
    <row r="21" spans="1:34" ht="20.25" customHeight="1" hidden="1" thickTop="1">
      <c r="A21" s="129"/>
      <c r="B21" s="76">
        <v>8</v>
      </c>
      <c r="C21" s="78">
        <f>VLOOKUP(B21,'пр.взв'!B21:G84,2,FALSE)</f>
        <v>0</v>
      </c>
      <c r="D21" s="80">
        <f>VLOOKUP(B21,'пр.взв'!B21:G84,3,FALSE)</f>
        <v>0</v>
      </c>
      <c r="E21" s="80">
        <f>VLOOKUP(B21,'пр.взв'!B21:G84,4,FALSE)</f>
        <v>0</v>
      </c>
      <c r="F21" s="84">
        <v>7</v>
      </c>
      <c r="G21" s="57"/>
      <c r="H21" s="74"/>
      <c r="I21" s="57"/>
      <c r="J21" s="74"/>
      <c r="K21" s="57"/>
      <c r="L21" s="74"/>
      <c r="M21" s="57"/>
      <c r="N21" s="74"/>
      <c r="O21" s="57"/>
      <c r="P21" s="74"/>
      <c r="Q21" s="57"/>
      <c r="R21" s="74"/>
      <c r="S21" s="57"/>
      <c r="T21" s="74"/>
      <c r="U21" s="57"/>
      <c r="V21" s="74"/>
      <c r="W21" s="57"/>
      <c r="X21" s="74"/>
      <c r="Y21" s="57"/>
      <c r="Z21" s="86"/>
      <c r="AA21" s="86" t="str">
        <f>IF(Y21+W21+U21+S21+Q21+O21+M21+K21+I21+G21=0," ",Y21+W21+U21+S21+Q21+O21+M21+K21+I21+G21)</f>
        <v> </v>
      </c>
      <c r="AB21" s="109"/>
      <c r="AC21" s="16"/>
      <c r="AD21" s="16"/>
      <c r="AE21" s="16"/>
      <c r="AF21" s="16"/>
      <c r="AG21" s="16"/>
      <c r="AH21" s="16"/>
    </row>
    <row r="22" spans="1:34" ht="20.25" customHeight="1" hidden="1" thickBot="1">
      <c r="A22" s="132"/>
      <c r="B22" s="77"/>
      <c r="C22" s="88"/>
      <c r="D22" s="89"/>
      <c r="E22" s="89"/>
      <c r="F22" s="85"/>
      <c r="G22" s="58"/>
      <c r="H22" s="75"/>
      <c r="I22" s="58"/>
      <c r="J22" s="75"/>
      <c r="K22" s="58"/>
      <c r="L22" s="75"/>
      <c r="M22" s="58"/>
      <c r="N22" s="75"/>
      <c r="O22" s="58"/>
      <c r="P22" s="75"/>
      <c r="Q22" s="58"/>
      <c r="R22" s="75"/>
      <c r="S22" s="58"/>
      <c r="T22" s="75"/>
      <c r="U22" s="58"/>
      <c r="V22" s="75"/>
      <c r="W22" s="58"/>
      <c r="X22" s="75"/>
      <c r="Y22" s="59"/>
      <c r="Z22" s="87"/>
      <c r="AA22" s="87"/>
      <c r="AB22" s="110"/>
      <c r="AC22" s="16"/>
      <c r="AD22" s="16"/>
      <c r="AE22" s="16"/>
      <c r="AF22" s="16"/>
      <c r="AG22" s="16"/>
      <c r="AH22" s="16"/>
    </row>
    <row r="23" spans="1:34" ht="20.25" customHeight="1" hidden="1" thickTop="1">
      <c r="A23" s="129"/>
      <c r="B23" s="76">
        <v>9</v>
      </c>
      <c r="C23" s="78">
        <f>VLOOKUP(B23,'пр.взв'!B23:G86,2,FALSE)</f>
        <v>0</v>
      </c>
      <c r="D23" s="80">
        <f>VLOOKUP(B23,'пр.взв'!B23:G86,3,FALSE)</f>
        <v>0</v>
      </c>
      <c r="E23" s="80">
        <f>VLOOKUP(B23,'пр.взв'!B23:G86,4,FALSE)</f>
        <v>0</v>
      </c>
      <c r="F23" s="84">
        <v>10</v>
      </c>
      <c r="G23" s="57"/>
      <c r="H23" s="74"/>
      <c r="I23" s="57"/>
      <c r="J23" s="74"/>
      <c r="K23" s="57"/>
      <c r="L23" s="74"/>
      <c r="M23" s="57"/>
      <c r="N23" s="74"/>
      <c r="O23" s="57"/>
      <c r="P23" s="74"/>
      <c r="Q23" s="57"/>
      <c r="R23" s="74"/>
      <c r="S23" s="57"/>
      <c r="T23" s="74"/>
      <c r="U23" s="57"/>
      <c r="V23" s="74"/>
      <c r="W23" s="57"/>
      <c r="X23" s="74"/>
      <c r="Y23" s="57"/>
      <c r="Z23" s="86"/>
      <c r="AA23" s="86" t="str">
        <f>IF(Y23+W23+U23+S23+Q23+O23+M23+K23+I23+G23=0," ",Y23+W23+U23+S23+Q23+O23+M23+K23+I23+G23)</f>
        <v> </v>
      </c>
      <c r="AB23" s="109"/>
      <c r="AC23" s="16"/>
      <c r="AD23" s="16"/>
      <c r="AE23" s="16"/>
      <c r="AF23" s="16"/>
      <c r="AG23" s="16"/>
      <c r="AH23" s="16"/>
    </row>
    <row r="24" spans="1:34" ht="20.25" customHeight="1" hidden="1" thickBot="1">
      <c r="A24" s="132"/>
      <c r="B24" s="77"/>
      <c r="C24" s="88"/>
      <c r="D24" s="89"/>
      <c r="E24" s="89"/>
      <c r="F24" s="85"/>
      <c r="G24" s="58"/>
      <c r="H24" s="75"/>
      <c r="I24" s="58"/>
      <c r="J24" s="75"/>
      <c r="K24" s="58"/>
      <c r="L24" s="75"/>
      <c r="M24" s="58"/>
      <c r="N24" s="75"/>
      <c r="O24" s="58"/>
      <c r="P24" s="75"/>
      <c r="Q24" s="58"/>
      <c r="R24" s="75"/>
      <c r="S24" s="58"/>
      <c r="T24" s="75"/>
      <c r="U24" s="58"/>
      <c r="V24" s="75"/>
      <c r="W24" s="58"/>
      <c r="X24" s="75"/>
      <c r="Y24" s="59"/>
      <c r="Z24" s="87"/>
      <c r="AA24" s="87"/>
      <c r="AB24" s="110"/>
      <c r="AC24" s="16"/>
      <c r="AD24" s="16"/>
      <c r="AE24" s="16"/>
      <c r="AF24" s="16"/>
      <c r="AG24" s="16"/>
      <c r="AH24" s="16"/>
    </row>
    <row r="25" spans="1:34" ht="20.25" customHeight="1" hidden="1" thickTop="1">
      <c r="A25" s="129"/>
      <c r="B25" s="76">
        <v>10</v>
      </c>
      <c r="C25" s="78">
        <f>VLOOKUP(B25,'пр.взв'!B25:G88,2,FALSE)</f>
        <v>0</v>
      </c>
      <c r="D25" s="80">
        <f>VLOOKUP(B25,'пр.взв'!B25:G88,3,FALSE)</f>
        <v>0</v>
      </c>
      <c r="E25" s="80">
        <f>VLOOKUP(B25,'пр.взв'!B25:G88,4,FALSE)</f>
        <v>0</v>
      </c>
      <c r="F25" s="84">
        <v>9</v>
      </c>
      <c r="G25" s="57"/>
      <c r="H25" s="74"/>
      <c r="I25" s="57"/>
      <c r="J25" s="74"/>
      <c r="K25" s="57"/>
      <c r="L25" s="74"/>
      <c r="M25" s="57"/>
      <c r="N25" s="74"/>
      <c r="O25" s="57"/>
      <c r="P25" s="74"/>
      <c r="Q25" s="57"/>
      <c r="R25" s="74"/>
      <c r="S25" s="57"/>
      <c r="T25" s="74"/>
      <c r="U25" s="57"/>
      <c r="V25" s="74"/>
      <c r="W25" s="57"/>
      <c r="X25" s="74"/>
      <c r="Y25" s="57"/>
      <c r="Z25" s="86"/>
      <c r="AA25" s="86" t="str">
        <f>IF(Y25+W25+U25+S25+Q25+O25+M25+K25+I25+G25=0," ",Y25+W25+U25+S25+Q25+O25+M25+K25+I25+G25)</f>
        <v> </v>
      </c>
      <c r="AB25" s="109"/>
      <c r="AC25" s="16"/>
      <c r="AD25" s="16"/>
      <c r="AE25" s="16"/>
      <c r="AF25" s="16"/>
      <c r="AG25" s="16"/>
      <c r="AH25" s="16"/>
    </row>
    <row r="26" spans="1:34" ht="20.25" customHeight="1" hidden="1" thickBot="1">
      <c r="A26" s="132"/>
      <c r="B26" s="77"/>
      <c r="C26" s="88"/>
      <c r="D26" s="89"/>
      <c r="E26" s="89"/>
      <c r="F26" s="85"/>
      <c r="G26" s="58"/>
      <c r="H26" s="75"/>
      <c r="I26" s="58"/>
      <c r="J26" s="75"/>
      <c r="K26" s="58"/>
      <c r="L26" s="75"/>
      <c r="M26" s="58"/>
      <c r="N26" s="75"/>
      <c r="O26" s="58"/>
      <c r="P26" s="75"/>
      <c r="Q26" s="58"/>
      <c r="R26" s="75"/>
      <c r="S26" s="58"/>
      <c r="T26" s="75"/>
      <c r="U26" s="58"/>
      <c r="V26" s="75"/>
      <c r="W26" s="58"/>
      <c r="X26" s="75"/>
      <c r="Y26" s="59"/>
      <c r="Z26" s="87"/>
      <c r="AA26" s="87"/>
      <c r="AB26" s="110"/>
      <c r="AC26" s="16"/>
      <c r="AD26" s="16"/>
      <c r="AE26" s="16"/>
      <c r="AF26" s="16"/>
      <c r="AG26" s="16"/>
      <c r="AH26" s="16"/>
    </row>
    <row r="27" spans="1:34" ht="20.25" customHeight="1" hidden="1" thickTop="1">
      <c r="A27" s="129"/>
      <c r="B27" s="76">
        <v>11</v>
      </c>
      <c r="C27" s="78">
        <f>VLOOKUP(B27,'пр.взв'!B27:G90,2,FALSE)</f>
        <v>0</v>
      </c>
      <c r="D27" s="80">
        <f>VLOOKUP(B27,'пр.взв'!B27:G90,3,FALSE)</f>
        <v>0</v>
      </c>
      <c r="E27" s="80">
        <f>VLOOKUP(B27,'пр.взв'!B27:G90,4,FALSE)</f>
        <v>0</v>
      </c>
      <c r="F27" s="84">
        <v>12</v>
      </c>
      <c r="G27" s="57"/>
      <c r="H27" s="74"/>
      <c r="I27" s="57"/>
      <c r="J27" s="74"/>
      <c r="K27" s="57"/>
      <c r="L27" s="74"/>
      <c r="M27" s="57"/>
      <c r="N27" s="74"/>
      <c r="O27" s="57"/>
      <c r="P27" s="74"/>
      <c r="Q27" s="57"/>
      <c r="R27" s="74"/>
      <c r="S27" s="57"/>
      <c r="T27" s="74"/>
      <c r="U27" s="57"/>
      <c r="V27" s="74"/>
      <c r="W27" s="57"/>
      <c r="X27" s="74"/>
      <c r="Y27" s="57"/>
      <c r="Z27" s="86"/>
      <c r="AA27" s="86" t="str">
        <f>IF(Y27+W27+U27+S27+Q27+O27+M27+K27+I27+G27=0," ",Y27+W27+U27+S27+Q27+O27+M27+K27+I27+G27)</f>
        <v> </v>
      </c>
      <c r="AB27" s="109"/>
      <c r="AC27" s="16"/>
      <c r="AD27" s="16"/>
      <c r="AE27" s="16"/>
      <c r="AF27" s="16"/>
      <c r="AG27" s="16"/>
      <c r="AH27" s="16"/>
    </row>
    <row r="28" spans="1:34" ht="20.25" customHeight="1" hidden="1" thickBot="1">
      <c r="A28" s="132"/>
      <c r="B28" s="77"/>
      <c r="C28" s="88"/>
      <c r="D28" s="89"/>
      <c r="E28" s="89"/>
      <c r="F28" s="85"/>
      <c r="G28" s="58"/>
      <c r="H28" s="75"/>
      <c r="I28" s="58"/>
      <c r="J28" s="75"/>
      <c r="K28" s="58"/>
      <c r="L28" s="75"/>
      <c r="M28" s="58"/>
      <c r="N28" s="75"/>
      <c r="O28" s="58"/>
      <c r="P28" s="75"/>
      <c r="Q28" s="58"/>
      <c r="R28" s="75"/>
      <c r="S28" s="58"/>
      <c r="T28" s="75"/>
      <c r="U28" s="58"/>
      <c r="V28" s="75"/>
      <c r="W28" s="58"/>
      <c r="X28" s="75"/>
      <c r="Y28" s="59"/>
      <c r="Z28" s="87"/>
      <c r="AA28" s="87"/>
      <c r="AB28" s="110"/>
      <c r="AC28" s="16"/>
      <c r="AD28" s="16"/>
      <c r="AE28" s="16"/>
      <c r="AF28" s="16"/>
      <c r="AG28" s="16"/>
      <c r="AH28" s="16"/>
    </row>
    <row r="29" spans="1:34" ht="20.25" customHeight="1" hidden="1" thickTop="1">
      <c r="A29" s="129"/>
      <c r="B29" s="76">
        <v>12</v>
      </c>
      <c r="C29" s="78">
        <f>VLOOKUP(B29,'пр.взв'!B29:G92,2,FALSE)</f>
        <v>0</v>
      </c>
      <c r="D29" s="80">
        <f>VLOOKUP(B29,'пр.взв'!B29:G92,3,FALSE)</f>
        <v>0</v>
      </c>
      <c r="E29" s="80">
        <f>VLOOKUP(B29,'пр.взв'!B29:G92,4,FALSE)</f>
        <v>0</v>
      </c>
      <c r="F29" s="84">
        <v>11</v>
      </c>
      <c r="G29" s="57"/>
      <c r="H29" s="74"/>
      <c r="I29" s="57"/>
      <c r="J29" s="74"/>
      <c r="K29" s="57"/>
      <c r="L29" s="74"/>
      <c r="M29" s="57"/>
      <c r="N29" s="74"/>
      <c r="O29" s="57"/>
      <c r="P29" s="74"/>
      <c r="Q29" s="57"/>
      <c r="R29" s="74"/>
      <c r="S29" s="57"/>
      <c r="T29" s="74"/>
      <c r="U29" s="57"/>
      <c r="V29" s="74"/>
      <c r="W29" s="57"/>
      <c r="X29" s="74"/>
      <c r="Y29" s="57"/>
      <c r="Z29" s="86"/>
      <c r="AA29" s="86" t="str">
        <f>IF(Y29+W29+U29+S29+Q29+O29+M29+K29+I29+G29=0," ",Y29+W29+U29+S29+Q29+O29+M29+K29+I29+G29)</f>
        <v> </v>
      </c>
      <c r="AB29" s="109"/>
      <c r="AC29" s="16"/>
      <c r="AD29" s="16"/>
      <c r="AE29" s="16"/>
      <c r="AF29" s="16"/>
      <c r="AG29" s="16"/>
      <c r="AH29" s="16"/>
    </row>
    <row r="30" spans="1:34" ht="20.25" customHeight="1" hidden="1" thickBot="1">
      <c r="A30" s="132"/>
      <c r="B30" s="77"/>
      <c r="C30" s="88"/>
      <c r="D30" s="89"/>
      <c r="E30" s="89"/>
      <c r="F30" s="85"/>
      <c r="G30" s="58"/>
      <c r="H30" s="75"/>
      <c r="I30" s="58"/>
      <c r="J30" s="75"/>
      <c r="K30" s="58"/>
      <c r="L30" s="75"/>
      <c r="M30" s="58"/>
      <c r="N30" s="75"/>
      <c r="O30" s="58"/>
      <c r="P30" s="75"/>
      <c r="Q30" s="58"/>
      <c r="R30" s="75"/>
      <c r="S30" s="58"/>
      <c r="T30" s="75"/>
      <c r="U30" s="58"/>
      <c r="V30" s="75"/>
      <c r="W30" s="58"/>
      <c r="X30" s="75"/>
      <c r="Y30" s="59"/>
      <c r="Z30" s="87"/>
      <c r="AA30" s="87"/>
      <c r="AB30" s="110"/>
      <c r="AC30" s="16"/>
      <c r="AD30" s="16"/>
      <c r="AE30" s="16"/>
      <c r="AF30" s="16"/>
      <c r="AG30" s="16"/>
      <c r="AH30" s="16"/>
    </row>
    <row r="31" spans="1:34" ht="20.25" customHeight="1" hidden="1" thickTop="1">
      <c r="A31" s="129"/>
      <c r="B31" s="76">
        <v>13</v>
      </c>
      <c r="C31" s="78">
        <f>VLOOKUP(B31,'пр.взв'!B31:G94,2,FALSE)</f>
        <v>0</v>
      </c>
      <c r="D31" s="80">
        <f>VLOOKUP(B31,'пр.взв'!B31:G94,3,FALSE)</f>
        <v>0</v>
      </c>
      <c r="E31" s="80">
        <f>VLOOKUP(B31,'пр.взв'!B31:G94,4,FALSE)</f>
        <v>0</v>
      </c>
      <c r="F31" s="84"/>
      <c r="G31" s="57"/>
      <c r="H31" s="74"/>
      <c r="I31" s="57"/>
      <c r="J31" s="74"/>
      <c r="K31" s="57"/>
      <c r="L31" s="74"/>
      <c r="M31" s="57"/>
      <c r="N31" s="74"/>
      <c r="O31" s="57"/>
      <c r="P31" s="74"/>
      <c r="Q31" s="57"/>
      <c r="R31" s="74"/>
      <c r="S31" s="57"/>
      <c r="T31" s="74"/>
      <c r="U31" s="57"/>
      <c r="V31" s="74"/>
      <c r="W31" s="57"/>
      <c r="X31" s="74"/>
      <c r="Y31" s="57"/>
      <c r="Z31" s="86"/>
      <c r="AA31" s="86" t="str">
        <f>IF(Y31+W31+U31+S31+Q31+O31+M31+K31+I31+G31=0," ",Y31+W31+U31+S31+Q31+O31+M31+K31+I31+G31)</f>
        <v> </v>
      </c>
      <c r="AB31" s="109"/>
      <c r="AC31" s="16"/>
      <c r="AD31" s="16"/>
      <c r="AE31" s="16"/>
      <c r="AF31" s="16"/>
      <c r="AG31" s="16"/>
      <c r="AH31" s="16"/>
    </row>
    <row r="32" spans="1:34" ht="20.25" customHeight="1" hidden="1" thickBot="1">
      <c r="A32" s="132"/>
      <c r="B32" s="77"/>
      <c r="C32" s="88"/>
      <c r="D32" s="89"/>
      <c r="E32" s="89"/>
      <c r="F32" s="85"/>
      <c r="G32" s="58"/>
      <c r="H32" s="75"/>
      <c r="I32" s="58"/>
      <c r="J32" s="75"/>
      <c r="K32" s="58"/>
      <c r="L32" s="75"/>
      <c r="M32" s="58"/>
      <c r="N32" s="75"/>
      <c r="O32" s="58"/>
      <c r="P32" s="75"/>
      <c r="Q32" s="58"/>
      <c r="R32" s="75"/>
      <c r="S32" s="58"/>
      <c r="T32" s="75"/>
      <c r="U32" s="58"/>
      <c r="V32" s="75"/>
      <c r="W32" s="58"/>
      <c r="X32" s="75"/>
      <c r="Y32" s="59"/>
      <c r="Z32" s="87"/>
      <c r="AA32" s="87"/>
      <c r="AB32" s="110"/>
      <c r="AC32" s="16"/>
      <c r="AD32" s="16"/>
      <c r="AE32" s="16"/>
      <c r="AF32" s="16"/>
      <c r="AG32" s="16"/>
      <c r="AH32" s="16"/>
    </row>
    <row r="33" spans="1:34" ht="20.25" customHeight="1" hidden="1" thickTop="1">
      <c r="A33" s="129"/>
      <c r="B33" s="76">
        <v>14</v>
      </c>
      <c r="C33" s="78">
        <f>VLOOKUP(B33,'пр.взв'!B33:G96,2,FALSE)</f>
        <v>0</v>
      </c>
      <c r="D33" s="80">
        <f>VLOOKUP(B33,'пр.взв'!B33:G96,3,FALSE)</f>
        <v>0</v>
      </c>
      <c r="E33" s="80">
        <f>VLOOKUP(B33,'пр.взв'!B33:G96,4,FALSE)</f>
        <v>0</v>
      </c>
      <c r="F33" s="84"/>
      <c r="G33" s="57"/>
      <c r="H33" s="74"/>
      <c r="I33" s="57"/>
      <c r="J33" s="74"/>
      <c r="K33" s="57"/>
      <c r="L33" s="74"/>
      <c r="M33" s="57"/>
      <c r="N33" s="74"/>
      <c r="O33" s="57"/>
      <c r="P33" s="74"/>
      <c r="Q33" s="57"/>
      <c r="R33" s="74"/>
      <c r="S33" s="57"/>
      <c r="T33" s="74"/>
      <c r="U33" s="57"/>
      <c r="V33" s="74"/>
      <c r="W33" s="57"/>
      <c r="X33" s="74"/>
      <c r="Y33" s="57"/>
      <c r="Z33" s="86"/>
      <c r="AA33" s="86" t="str">
        <f>IF(Y33+W33+U33+S33+Q33+O33+M33+K33+I33+G33=0," ",Y33+W33+U33+S33+Q33+O33+M33+K33+I33+G33)</f>
        <v> </v>
      </c>
      <c r="AB33" s="109"/>
      <c r="AC33" s="16"/>
      <c r="AD33" s="16"/>
      <c r="AE33" s="16"/>
      <c r="AF33" s="16"/>
      <c r="AG33" s="16"/>
      <c r="AH33" s="16"/>
    </row>
    <row r="34" spans="1:34" ht="20.25" customHeight="1" hidden="1" thickBot="1">
      <c r="A34" s="132"/>
      <c r="B34" s="77"/>
      <c r="C34" s="88"/>
      <c r="D34" s="89"/>
      <c r="E34" s="89"/>
      <c r="F34" s="85"/>
      <c r="G34" s="58"/>
      <c r="H34" s="75"/>
      <c r="I34" s="58"/>
      <c r="J34" s="75"/>
      <c r="K34" s="58"/>
      <c r="L34" s="75"/>
      <c r="M34" s="58"/>
      <c r="N34" s="75"/>
      <c r="O34" s="58"/>
      <c r="P34" s="75"/>
      <c r="Q34" s="58"/>
      <c r="R34" s="75"/>
      <c r="S34" s="58"/>
      <c r="T34" s="75"/>
      <c r="U34" s="58"/>
      <c r="V34" s="75"/>
      <c r="W34" s="58"/>
      <c r="X34" s="75"/>
      <c r="Y34" s="59"/>
      <c r="Z34" s="87"/>
      <c r="AA34" s="87"/>
      <c r="AB34" s="110"/>
      <c r="AC34" s="16"/>
      <c r="AD34" s="16"/>
      <c r="AE34" s="16"/>
      <c r="AF34" s="16"/>
      <c r="AG34" s="16"/>
      <c r="AH34" s="16"/>
    </row>
    <row r="35" spans="1:34" ht="20.25" customHeight="1" hidden="1" thickTop="1">
      <c r="A35" s="129"/>
      <c r="B35" s="76">
        <v>15</v>
      </c>
      <c r="C35" s="78">
        <f>VLOOKUP(B35,'пр.взв'!B35:G98,2,FALSE)</f>
        <v>0</v>
      </c>
      <c r="D35" s="80">
        <f>VLOOKUP(B35,'пр.взв'!B35:G98,3,FALSE)</f>
        <v>0</v>
      </c>
      <c r="E35" s="80">
        <f>VLOOKUP(B35,'пр.взв'!B35:G98,4,FALSE)</f>
        <v>0</v>
      </c>
      <c r="F35" s="84"/>
      <c r="G35" s="57"/>
      <c r="H35" s="74"/>
      <c r="I35" s="57"/>
      <c r="J35" s="74"/>
      <c r="K35" s="57"/>
      <c r="L35" s="74"/>
      <c r="M35" s="57"/>
      <c r="N35" s="74"/>
      <c r="O35" s="57"/>
      <c r="P35" s="74"/>
      <c r="Q35" s="57"/>
      <c r="R35" s="74"/>
      <c r="S35" s="57"/>
      <c r="T35" s="74"/>
      <c r="U35" s="57"/>
      <c r="V35" s="74"/>
      <c r="W35" s="57"/>
      <c r="X35" s="74"/>
      <c r="Y35" s="57"/>
      <c r="Z35" s="86"/>
      <c r="AA35" s="86" t="str">
        <f>IF(Y35+W35+U35+S35+Q35+O35+M35+K35+I35+G35=0," ",Y35+W35+U35+S35+Q35+O35+M35+K35+I35+G35)</f>
        <v> </v>
      </c>
      <c r="AB35" s="109"/>
      <c r="AC35" s="16"/>
      <c r="AD35" s="16"/>
      <c r="AE35" s="16"/>
      <c r="AF35" s="16"/>
      <c r="AG35" s="16"/>
      <c r="AH35" s="16"/>
    </row>
    <row r="36" spans="1:34" ht="20.25" customHeight="1" hidden="1" thickBot="1">
      <c r="A36" s="132"/>
      <c r="B36" s="77"/>
      <c r="C36" s="88"/>
      <c r="D36" s="89"/>
      <c r="E36" s="89"/>
      <c r="F36" s="85"/>
      <c r="G36" s="58"/>
      <c r="H36" s="75"/>
      <c r="I36" s="58"/>
      <c r="J36" s="75"/>
      <c r="K36" s="58"/>
      <c r="L36" s="75"/>
      <c r="M36" s="58"/>
      <c r="N36" s="75"/>
      <c r="O36" s="58"/>
      <c r="P36" s="75"/>
      <c r="Q36" s="58"/>
      <c r="R36" s="75"/>
      <c r="S36" s="58"/>
      <c r="T36" s="75"/>
      <c r="U36" s="58"/>
      <c r="V36" s="75"/>
      <c r="W36" s="58"/>
      <c r="X36" s="75"/>
      <c r="Y36" s="59"/>
      <c r="Z36" s="87"/>
      <c r="AA36" s="87"/>
      <c r="AB36" s="110"/>
      <c r="AC36" s="16"/>
      <c r="AD36" s="16"/>
      <c r="AE36" s="16"/>
      <c r="AF36" s="16"/>
      <c r="AG36" s="16"/>
      <c r="AH36" s="16"/>
    </row>
    <row r="37" spans="1:34" ht="20.25" customHeight="1" hidden="1" thickTop="1">
      <c r="A37" s="129"/>
      <c r="B37" s="76">
        <v>16</v>
      </c>
      <c r="C37" s="78">
        <f>VLOOKUP(B37,'пр.взв'!B37:G100,2,FALSE)</f>
        <v>0</v>
      </c>
      <c r="D37" s="80">
        <f>VLOOKUP(B37,'пр.взв'!B37:G100,3,FALSE)</f>
        <v>0</v>
      </c>
      <c r="E37" s="80">
        <f>VLOOKUP(B37,'пр.взв'!B37:G100,4,FALSE)</f>
        <v>0</v>
      </c>
      <c r="F37" s="84"/>
      <c r="G37" s="57"/>
      <c r="H37" s="74"/>
      <c r="I37" s="57"/>
      <c r="J37" s="74"/>
      <c r="K37" s="57"/>
      <c r="L37" s="74"/>
      <c r="M37" s="57"/>
      <c r="N37" s="74"/>
      <c r="O37" s="57"/>
      <c r="P37" s="74"/>
      <c r="Q37" s="57"/>
      <c r="R37" s="74"/>
      <c r="S37" s="57"/>
      <c r="T37" s="74"/>
      <c r="U37" s="57"/>
      <c r="V37" s="74"/>
      <c r="W37" s="57"/>
      <c r="X37" s="74"/>
      <c r="Y37" s="57"/>
      <c r="Z37" s="86"/>
      <c r="AA37" s="86" t="str">
        <f>IF(Y37+W37+U37+S37+Q37+O37+M37+K37+I37+G37=0," ",Y37+W37+U37+S37+Q37+O37+M37+K37+I37+G37)</f>
        <v> </v>
      </c>
      <c r="AB37" s="109"/>
      <c r="AC37" s="16"/>
      <c r="AD37" s="16"/>
      <c r="AE37" s="16"/>
      <c r="AF37" s="16"/>
      <c r="AG37" s="16"/>
      <c r="AH37" s="16"/>
    </row>
    <row r="38" spans="1:34" ht="20.25" customHeight="1" hidden="1" thickBot="1">
      <c r="A38" s="132"/>
      <c r="B38" s="77"/>
      <c r="C38" s="88"/>
      <c r="D38" s="89"/>
      <c r="E38" s="89"/>
      <c r="F38" s="85"/>
      <c r="G38" s="58"/>
      <c r="H38" s="75"/>
      <c r="I38" s="58"/>
      <c r="J38" s="75"/>
      <c r="K38" s="58"/>
      <c r="L38" s="75"/>
      <c r="M38" s="58"/>
      <c r="N38" s="75"/>
      <c r="O38" s="58"/>
      <c r="P38" s="75"/>
      <c r="Q38" s="58"/>
      <c r="R38" s="75"/>
      <c r="S38" s="58"/>
      <c r="T38" s="75"/>
      <c r="U38" s="58"/>
      <c r="V38" s="75"/>
      <c r="W38" s="58"/>
      <c r="X38" s="75"/>
      <c r="Y38" s="59"/>
      <c r="Z38" s="87"/>
      <c r="AA38" s="87"/>
      <c r="AB38" s="110"/>
      <c r="AC38" s="16"/>
      <c r="AD38" s="16"/>
      <c r="AE38" s="16"/>
      <c r="AF38" s="16"/>
      <c r="AG38" s="16"/>
      <c r="AH38" s="16"/>
    </row>
    <row r="39" spans="1:34" ht="20.25" customHeight="1" hidden="1" thickTop="1">
      <c r="A39" s="129"/>
      <c r="B39" s="76">
        <v>17</v>
      </c>
      <c r="C39" s="78">
        <f>VLOOKUP(B39,'пр.взв'!B39:G102,2,FALSE)</f>
        <v>0</v>
      </c>
      <c r="D39" s="80">
        <f>VLOOKUP(B39,'пр.взв'!B39:G102,3,FALSE)</f>
        <v>0</v>
      </c>
      <c r="E39" s="80">
        <f>VLOOKUP(B39,'пр.взв'!B39:G102,4,FALSE)</f>
        <v>0</v>
      </c>
      <c r="F39" s="84"/>
      <c r="G39" s="57"/>
      <c r="H39" s="74"/>
      <c r="I39" s="57"/>
      <c r="J39" s="74"/>
      <c r="K39" s="57"/>
      <c r="L39" s="74"/>
      <c r="M39" s="57"/>
      <c r="N39" s="74"/>
      <c r="O39" s="57"/>
      <c r="P39" s="74"/>
      <c r="Q39" s="57"/>
      <c r="R39" s="74"/>
      <c r="S39" s="57"/>
      <c r="T39" s="74"/>
      <c r="U39" s="57"/>
      <c r="V39" s="74"/>
      <c r="W39" s="57"/>
      <c r="X39" s="74"/>
      <c r="Y39" s="57"/>
      <c r="Z39" s="86"/>
      <c r="AA39" s="86" t="str">
        <f>IF(Y39+W39+U39+S39+Q39+O39+M39+K39+I39+G39=0," ",Y39+W39+U39+S39+Q39+O39+M39+K39+I39+G39)</f>
        <v> </v>
      </c>
      <c r="AB39" s="109"/>
      <c r="AC39" s="16"/>
      <c r="AD39" s="16"/>
      <c r="AE39" s="16"/>
      <c r="AF39" s="16"/>
      <c r="AG39" s="16"/>
      <c r="AH39" s="16"/>
    </row>
    <row r="40" spans="1:34" ht="20.25" customHeight="1" hidden="1" thickBot="1">
      <c r="A40" s="132"/>
      <c r="B40" s="77"/>
      <c r="C40" s="88"/>
      <c r="D40" s="89"/>
      <c r="E40" s="89"/>
      <c r="F40" s="85"/>
      <c r="G40" s="58"/>
      <c r="H40" s="75"/>
      <c r="I40" s="58"/>
      <c r="J40" s="75"/>
      <c r="K40" s="58"/>
      <c r="L40" s="75"/>
      <c r="M40" s="58"/>
      <c r="N40" s="75"/>
      <c r="O40" s="58"/>
      <c r="P40" s="75"/>
      <c r="Q40" s="58"/>
      <c r="R40" s="75"/>
      <c r="S40" s="58"/>
      <c r="T40" s="75"/>
      <c r="U40" s="58"/>
      <c r="V40" s="75"/>
      <c r="W40" s="58"/>
      <c r="X40" s="75"/>
      <c r="Y40" s="59"/>
      <c r="Z40" s="87"/>
      <c r="AA40" s="87"/>
      <c r="AB40" s="110"/>
      <c r="AC40" s="16"/>
      <c r="AD40" s="16"/>
      <c r="AE40" s="16"/>
      <c r="AF40" s="16"/>
      <c r="AG40" s="16"/>
      <c r="AH40" s="16"/>
    </row>
    <row r="41" spans="1:34" ht="20.25" customHeight="1" hidden="1" thickTop="1">
      <c r="A41" s="129"/>
      <c r="B41" s="76">
        <v>18</v>
      </c>
      <c r="C41" s="78">
        <f>VLOOKUP(B41,'пр.взв'!B41:G104,2,FALSE)</f>
        <v>0</v>
      </c>
      <c r="D41" s="80">
        <f>VLOOKUP(B41,'пр.взв'!B41:G104,3,FALSE)</f>
        <v>0</v>
      </c>
      <c r="E41" s="80">
        <f>VLOOKUP(B41,'пр.взв'!B41:G104,4,FALSE)</f>
        <v>0</v>
      </c>
      <c r="F41" s="84"/>
      <c r="G41" s="57"/>
      <c r="H41" s="74"/>
      <c r="I41" s="57"/>
      <c r="J41" s="74"/>
      <c r="K41" s="57"/>
      <c r="L41" s="74"/>
      <c r="M41" s="57"/>
      <c r="N41" s="74"/>
      <c r="O41" s="57"/>
      <c r="P41" s="74"/>
      <c r="Q41" s="57"/>
      <c r="R41" s="74"/>
      <c r="S41" s="57"/>
      <c r="T41" s="74"/>
      <c r="U41" s="57"/>
      <c r="V41" s="74"/>
      <c r="W41" s="57"/>
      <c r="X41" s="74"/>
      <c r="Y41" s="57"/>
      <c r="Z41" s="86"/>
      <c r="AA41" s="86" t="str">
        <f>IF(Y41+W41+U41+S41+Q41+O41+M41+K41+I41+G41=0," ",Y41+W41+U41+S41+Q41+O41+M41+K41+I41+G41)</f>
        <v> </v>
      </c>
      <c r="AB41" s="109"/>
      <c r="AC41" s="16"/>
      <c r="AD41" s="16"/>
      <c r="AE41" s="16"/>
      <c r="AF41" s="16"/>
      <c r="AG41" s="16"/>
      <c r="AH41" s="16"/>
    </row>
    <row r="42" spans="1:34" ht="20.25" customHeight="1" hidden="1" thickBot="1">
      <c r="A42" s="132"/>
      <c r="B42" s="77"/>
      <c r="C42" s="88"/>
      <c r="D42" s="89"/>
      <c r="E42" s="89"/>
      <c r="F42" s="85"/>
      <c r="G42" s="58"/>
      <c r="H42" s="75"/>
      <c r="I42" s="58"/>
      <c r="J42" s="75"/>
      <c r="K42" s="58"/>
      <c r="L42" s="75"/>
      <c r="M42" s="58"/>
      <c r="N42" s="75"/>
      <c r="O42" s="58"/>
      <c r="P42" s="75"/>
      <c r="Q42" s="58"/>
      <c r="R42" s="75"/>
      <c r="S42" s="58"/>
      <c r="T42" s="75"/>
      <c r="U42" s="58"/>
      <c r="V42" s="75"/>
      <c r="W42" s="58"/>
      <c r="X42" s="75"/>
      <c r="Y42" s="59"/>
      <c r="Z42" s="87"/>
      <c r="AA42" s="87"/>
      <c r="AB42" s="110"/>
      <c r="AC42" s="16"/>
      <c r="AD42" s="16"/>
      <c r="AE42" s="16"/>
      <c r="AF42" s="16"/>
      <c r="AG42" s="16"/>
      <c r="AH42" s="16"/>
    </row>
    <row r="43" spans="1:34" ht="20.25" customHeight="1" hidden="1" thickTop="1">
      <c r="A43" s="129"/>
      <c r="B43" s="76">
        <v>19</v>
      </c>
      <c r="C43" s="78">
        <f>VLOOKUP(B43,'пр.взв'!B43:G106,2,FALSE)</f>
        <v>0</v>
      </c>
      <c r="D43" s="80">
        <f>VLOOKUP(B43,'пр.взв'!B43:G106,3,FALSE)</f>
        <v>0</v>
      </c>
      <c r="E43" s="80">
        <f>VLOOKUP(B43,'пр.взв'!B43:G106,4,FALSE)</f>
        <v>0</v>
      </c>
      <c r="F43" s="84"/>
      <c r="G43" s="57"/>
      <c r="H43" s="74"/>
      <c r="I43" s="57"/>
      <c r="J43" s="74"/>
      <c r="K43" s="57"/>
      <c r="L43" s="74"/>
      <c r="M43" s="57"/>
      <c r="N43" s="74"/>
      <c r="O43" s="57"/>
      <c r="P43" s="74"/>
      <c r="Q43" s="57"/>
      <c r="R43" s="74"/>
      <c r="S43" s="57"/>
      <c r="T43" s="74"/>
      <c r="U43" s="57"/>
      <c r="V43" s="74"/>
      <c r="W43" s="57"/>
      <c r="X43" s="74"/>
      <c r="Y43" s="57"/>
      <c r="Z43" s="86"/>
      <c r="AA43" s="86" t="str">
        <f>IF(Y43+W43+U43+S43+Q43+O43+M43+K43+I43+G43=0," ",Y43+W43+U43+S43+Q43+O43+M43+K43+I43+G43)</f>
        <v> </v>
      </c>
      <c r="AB43" s="109"/>
      <c r="AC43" s="16"/>
      <c r="AD43" s="16"/>
      <c r="AE43" s="16"/>
      <c r="AF43" s="16"/>
      <c r="AG43" s="16"/>
      <c r="AH43" s="16"/>
    </row>
    <row r="44" spans="1:34" ht="20.25" customHeight="1" hidden="1" thickBot="1">
      <c r="A44" s="132"/>
      <c r="B44" s="77"/>
      <c r="C44" s="88"/>
      <c r="D44" s="89"/>
      <c r="E44" s="89"/>
      <c r="F44" s="85"/>
      <c r="G44" s="58"/>
      <c r="H44" s="75"/>
      <c r="I44" s="58"/>
      <c r="J44" s="75"/>
      <c r="K44" s="58"/>
      <c r="L44" s="75"/>
      <c r="M44" s="58"/>
      <c r="N44" s="75"/>
      <c r="O44" s="58"/>
      <c r="P44" s="75"/>
      <c r="Q44" s="58"/>
      <c r="R44" s="75"/>
      <c r="S44" s="58"/>
      <c r="T44" s="75"/>
      <c r="U44" s="58"/>
      <c r="V44" s="75"/>
      <c r="W44" s="58"/>
      <c r="X44" s="75"/>
      <c r="Y44" s="59"/>
      <c r="Z44" s="87"/>
      <c r="AA44" s="87"/>
      <c r="AB44" s="110"/>
      <c r="AC44" s="16"/>
      <c r="AD44" s="16"/>
      <c r="AE44" s="16"/>
      <c r="AF44" s="16"/>
      <c r="AG44" s="16"/>
      <c r="AH44" s="16"/>
    </row>
    <row r="45" spans="1:34" ht="20.25" customHeight="1" hidden="1" thickTop="1">
      <c r="A45" s="129"/>
      <c r="B45" s="76">
        <v>20</v>
      </c>
      <c r="C45" s="78">
        <f>VLOOKUP(B45,'пр.взв'!B45:G108,2,FALSE)</f>
        <v>0</v>
      </c>
      <c r="D45" s="80">
        <f>VLOOKUP(B45,'пр.взв'!B45:G108,3,FALSE)</f>
        <v>0</v>
      </c>
      <c r="E45" s="80">
        <f>VLOOKUP(B45,'пр.взв'!B45:G108,4,FALSE)</f>
        <v>0</v>
      </c>
      <c r="F45" s="84"/>
      <c r="G45" s="57"/>
      <c r="H45" s="74"/>
      <c r="I45" s="57"/>
      <c r="J45" s="74"/>
      <c r="K45" s="57"/>
      <c r="L45" s="74"/>
      <c r="M45" s="57"/>
      <c r="N45" s="74"/>
      <c r="O45" s="57"/>
      <c r="P45" s="74"/>
      <c r="Q45" s="57"/>
      <c r="R45" s="74"/>
      <c r="S45" s="57"/>
      <c r="T45" s="74"/>
      <c r="U45" s="57"/>
      <c r="V45" s="74"/>
      <c r="W45" s="57"/>
      <c r="X45" s="74"/>
      <c r="Y45" s="57"/>
      <c r="Z45" s="86"/>
      <c r="AA45" s="86" t="str">
        <f>IF(Y45+W45+U45+S45+Q45+O45+M45+K45+I45+G45=0," ",Y45+W45+U45+S45+Q45+O45+M45+K45+I45+G45)</f>
        <v> </v>
      </c>
      <c r="AB45" s="109"/>
      <c r="AC45" s="16"/>
      <c r="AD45" s="16"/>
      <c r="AE45" s="16"/>
      <c r="AF45" s="16"/>
      <c r="AG45" s="16"/>
      <c r="AH45" s="16"/>
    </row>
    <row r="46" spans="1:34" ht="20.25" customHeight="1" hidden="1" thickBot="1">
      <c r="A46" s="132"/>
      <c r="B46" s="77"/>
      <c r="C46" s="88"/>
      <c r="D46" s="89"/>
      <c r="E46" s="89"/>
      <c r="F46" s="85"/>
      <c r="G46" s="58"/>
      <c r="H46" s="75"/>
      <c r="I46" s="58"/>
      <c r="J46" s="75"/>
      <c r="K46" s="58"/>
      <c r="L46" s="75"/>
      <c r="M46" s="58"/>
      <c r="N46" s="75"/>
      <c r="O46" s="58"/>
      <c r="P46" s="75"/>
      <c r="Q46" s="58"/>
      <c r="R46" s="75"/>
      <c r="S46" s="58"/>
      <c r="T46" s="75"/>
      <c r="U46" s="58"/>
      <c r="V46" s="75"/>
      <c r="W46" s="58"/>
      <c r="X46" s="75"/>
      <c r="Y46" s="59"/>
      <c r="Z46" s="87"/>
      <c r="AA46" s="87"/>
      <c r="AB46" s="110"/>
      <c r="AC46" s="16"/>
      <c r="AD46" s="16"/>
      <c r="AE46" s="16"/>
      <c r="AF46" s="16"/>
      <c r="AG46" s="16"/>
      <c r="AH46" s="16"/>
    </row>
    <row r="47" spans="1:34" ht="20.25" customHeight="1" hidden="1" thickTop="1">
      <c r="A47" s="129"/>
      <c r="B47" s="76">
        <v>21</v>
      </c>
      <c r="C47" s="78">
        <f>VLOOKUP(B47,'пр.взв'!B47:G110,2,FALSE)</f>
        <v>0</v>
      </c>
      <c r="D47" s="80">
        <f>VLOOKUP(B47,'пр.взв'!B47:G110,3,FALSE)</f>
        <v>0</v>
      </c>
      <c r="E47" s="80">
        <f>VLOOKUP(B47,'пр.взв'!B47:G110,4,FALSE)</f>
        <v>0</v>
      </c>
      <c r="F47" s="84"/>
      <c r="G47" s="57"/>
      <c r="H47" s="74"/>
      <c r="I47" s="57"/>
      <c r="J47" s="74"/>
      <c r="K47" s="57"/>
      <c r="L47" s="74"/>
      <c r="M47" s="57"/>
      <c r="N47" s="74"/>
      <c r="O47" s="57"/>
      <c r="P47" s="74"/>
      <c r="Q47" s="57"/>
      <c r="R47" s="74"/>
      <c r="S47" s="57"/>
      <c r="T47" s="74"/>
      <c r="U47" s="57"/>
      <c r="V47" s="74"/>
      <c r="W47" s="57"/>
      <c r="X47" s="74"/>
      <c r="Y47" s="57"/>
      <c r="Z47" s="86"/>
      <c r="AA47" s="86" t="str">
        <f>IF(Y47+W47+U47+S47+Q47+O47+M47+K47+I47+G47=0," ",Y47+W47+U47+S47+Q47+O47+M47+K47+I47+G47)</f>
        <v> </v>
      </c>
      <c r="AB47" s="109"/>
      <c r="AC47" s="16"/>
      <c r="AD47" s="16"/>
      <c r="AE47" s="16"/>
      <c r="AF47" s="16"/>
      <c r="AG47" s="16"/>
      <c r="AH47" s="16"/>
    </row>
    <row r="48" spans="1:34" ht="20.25" customHeight="1" hidden="1" thickBot="1">
      <c r="A48" s="132"/>
      <c r="B48" s="77"/>
      <c r="C48" s="88"/>
      <c r="D48" s="89"/>
      <c r="E48" s="89"/>
      <c r="F48" s="85"/>
      <c r="G48" s="58"/>
      <c r="H48" s="75"/>
      <c r="I48" s="58"/>
      <c r="J48" s="75"/>
      <c r="K48" s="58"/>
      <c r="L48" s="75"/>
      <c r="M48" s="58"/>
      <c r="N48" s="75"/>
      <c r="O48" s="58"/>
      <c r="P48" s="75"/>
      <c r="Q48" s="58"/>
      <c r="R48" s="75"/>
      <c r="S48" s="58"/>
      <c r="T48" s="75"/>
      <c r="U48" s="58"/>
      <c r="V48" s="75"/>
      <c r="W48" s="58"/>
      <c r="X48" s="75"/>
      <c r="Y48" s="59"/>
      <c r="Z48" s="87"/>
      <c r="AA48" s="87"/>
      <c r="AB48" s="110"/>
      <c r="AC48" s="16"/>
      <c r="AD48" s="16"/>
      <c r="AE48" s="16"/>
      <c r="AF48" s="16"/>
      <c r="AG48" s="16"/>
      <c r="AH48" s="16"/>
    </row>
    <row r="49" spans="1:34" ht="20.25" customHeight="1" hidden="1" thickTop="1">
      <c r="A49" s="129"/>
      <c r="B49" s="76">
        <v>22</v>
      </c>
      <c r="C49" s="78">
        <f>VLOOKUP(B49,'пр.взв'!B49:G112,2,FALSE)</f>
        <v>0</v>
      </c>
      <c r="D49" s="80">
        <f>VLOOKUP(B49,'пр.взв'!B49:G112,3,FALSE)</f>
        <v>0</v>
      </c>
      <c r="E49" s="80">
        <f>VLOOKUP(B49,'пр.взв'!B49:G112,4,FALSE)</f>
        <v>0</v>
      </c>
      <c r="F49" s="84"/>
      <c r="G49" s="57"/>
      <c r="H49" s="74"/>
      <c r="I49" s="57"/>
      <c r="J49" s="74"/>
      <c r="K49" s="57"/>
      <c r="L49" s="74"/>
      <c r="M49" s="57"/>
      <c r="N49" s="74"/>
      <c r="O49" s="57"/>
      <c r="P49" s="74"/>
      <c r="Q49" s="57"/>
      <c r="R49" s="74"/>
      <c r="S49" s="57"/>
      <c r="T49" s="74"/>
      <c r="U49" s="57"/>
      <c r="V49" s="74"/>
      <c r="W49" s="57"/>
      <c r="X49" s="74"/>
      <c r="Y49" s="57"/>
      <c r="Z49" s="86"/>
      <c r="AA49" s="86" t="str">
        <f>IF(Y49+W49+U49+S49+Q49+O49+M49+K49+I49+G49=0," ",Y49+W49+U49+S49+Q49+O49+M49+K49+I49+G49)</f>
        <v> </v>
      </c>
      <c r="AB49" s="109"/>
      <c r="AC49" s="16"/>
      <c r="AD49" s="16"/>
      <c r="AE49" s="16"/>
      <c r="AF49" s="16"/>
      <c r="AG49" s="16"/>
      <c r="AH49" s="16"/>
    </row>
    <row r="50" spans="1:34" ht="20.25" customHeight="1" hidden="1" thickBot="1">
      <c r="A50" s="132"/>
      <c r="B50" s="77"/>
      <c r="C50" s="88"/>
      <c r="D50" s="89"/>
      <c r="E50" s="89"/>
      <c r="F50" s="85"/>
      <c r="G50" s="58"/>
      <c r="H50" s="75"/>
      <c r="I50" s="58"/>
      <c r="J50" s="75"/>
      <c r="K50" s="58"/>
      <c r="L50" s="75"/>
      <c r="M50" s="58"/>
      <c r="N50" s="75"/>
      <c r="O50" s="58"/>
      <c r="P50" s="75"/>
      <c r="Q50" s="58"/>
      <c r="R50" s="75"/>
      <c r="S50" s="58"/>
      <c r="T50" s="75"/>
      <c r="U50" s="58"/>
      <c r="V50" s="75"/>
      <c r="W50" s="58"/>
      <c r="X50" s="75"/>
      <c r="Y50" s="59"/>
      <c r="Z50" s="87"/>
      <c r="AA50" s="87"/>
      <c r="AB50" s="110"/>
      <c r="AC50" s="16"/>
      <c r="AD50" s="16"/>
      <c r="AE50" s="16"/>
      <c r="AF50" s="16"/>
      <c r="AG50" s="16"/>
      <c r="AH50" s="16"/>
    </row>
    <row r="51" spans="1:34" ht="20.25" customHeight="1" hidden="1" thickTop="1">
      <c r="A51" s="129"/>
      <c r="B51" s="76">
        <v>23</v>
      </c>
      <c r="C51" s="78">
        <f>VLOOKUP(B51,'пр.взв'!B51:G114,2,FALSE)</f>
        <v>0</v>
      </c>
      <c r="D51" s="80">
        <f>VLOOKUP(B51,'пр.взв'!B51:G114,3,FALSE)</f>
        <v>0</v>
      </c>
      <c r="E51" s="80">
        <f>VLOOKUP(B51,'пр.взв'!B51:G114,4,FALSE)</f>
        <v>0</v>
      </c>
      <c r="F51" s="84"/>
      <c r="G51" s="57"/>
      <c r="H51" s="74"/>
      <c r="I51" s="57"/>
      <c r="J51" s="74"/>
      <c r="K51" s="57"/>
      <c r="L51" s="74"/>
      <c r="M51" s="57"/>
      <c r="N51" s="74"/>
      <c r="O51" s="57"/>
      <c r="P51" s="74"/>
      <c r="Q51" s="57"/>
      <c r="R51" s="74"/>
      <c r="S51" s="57"/>
      <c r="T51" s="74"/>
      <c r="U51" s="57"/>
      <c r="V51" s="74"/>
      <c r="W51" s="57"/>
      <c r="X51" s="74"/>
      <c r="Y51" s="57"/>
      <c r="Z51" s="86"/>
      <c r="AA51" s="86" t="str">
        <f>IF(Y51+W51+U51+S51+Q51+O51+M51+K51+I51+G51=0," ",Y51+W51+U51+S51+Q51+O51+M51+K51+I51+G51)</f>
        <v> </v>
      </c>
      <c r="AB51" s="109"/>
      <c r="AC51" s="16"/>
      <c r="AD51" s="16"/>
      <c r="AE51" s="16"/>
      <c r="AF51" s="16"/>
      <c r="AG51" s="16"/>
      <c r="AH51" s="16"/>
    </row>
    <row r="52" spans="1:34" ht="20.25" customHeight="1" hidden="1" thickBot="1">
      <c r="A52" s="132"/>
      <c r="B52" s="77"/>
      <c r="C52" s="88"/>
      <c r="D52" s="89"/>
      <c r="E52" s="89"/>
      <c r="F52" s="85"/>
      <c r="G52" s="58"/>
      <c r="H52" s="75"/>
      <c r="I52" s="58"/>
      <c r="J52" s="75"/>
      <c r="K52" s="58"/>
      <c r="L52" s="75"/>
      <c r="M52" s="58"/>
      <c r="N52" s="75"/>
      <c r="O52" s="58"/>
      <c r="P52" s="75"/>
      <c r="Q52" s="58"/>
      <c r="R52" s="75"/>
      <c r="S52" s="58"/>
      <c r="T52" s="75"/>
      <c r="U52" s="58"/>
      <c r="V52" s="75"/>
      <c r="W52" s="58"/>
      <c r="X52" s="75"/>
      <c r="Y52" s="59"/>
      <c r="Z52" s="87"/>
      <c r="AA52" s="87"/>
      <c r="AB52" s="110"/>
      <c r="AC52" s="16"/>
      <c r="AD52" s="16"/>
      <c r="AE52" s="16"/>
      <c r="AF52" s="16"/>
      <c r="AG52" s="16"/>
      <c r="AH52" s="16"/>
    </row>
    <row r="53" spans="1:34" ht="20.25" customHeight="1" hidden="1" thickTop="1">
      <c r="A53" s="129"/>
      <c r="B53" s="76">
        <v>24</v>
      </c>
      <c r="C53" s="78">
        <f>VLOOKUP(B53,'пр.взв'!B53:G116,2,FALSE)</f>
        <v>0</v>
      </c>
      <c r="D53" s="80">
        <f>VLOOKUP(B53,'пр.взв'!B53:G116,3,FALSE)</f>
        <v>0</v>
      </c>
      <c r="E53" s="80">
        <f>VLOOKUP(B53,'пр.взв'!B53:G116,4,FALSE)</f>
        <v>0</v>
      </c>
      <c r="F53" s="84"/>
      <c r="G53" s="57"/>
      <c r="H53" s="74"/>
      <c r="I53" s="57"/>
      <c r="J53" s="74"/>
      <c r="K53" s="57"/>
      <c r="L53" s="74"/>
      <c r="M53" s="57"/>
      <c r="N53" s="74"/>
      <c r="O53" s="57"/>
      <c r="P53" s="74"/>
      <c r="Q53" s="57"/>
      <c r="R53" s="74"/>
      <c r="S53" s="57"/>
      <c r="T53" s="74"/>
      <c r="U53" s="57"/>
      <c r="V53" s="74"/>
      <c r="W53" s="57"/>
      <c r="X53" s="74"/>
      <c r="Y53" s="57"/>
      <c r="Z53" s="86"/>
      <c r="AA53" s="86" t="str">
        <f>IF(Y53+W53+U53+S53+Q53+O53+M53+K53+I53+G53=0," ",Y53+W53+U53+S53+Q53+O53+M53+K53+I53+G53)</f>
        <v> </v>
      </c>
      <c r="AB53" s="109"/>
      <c r="AC53" s="16"/>
      <c r="AD53" s="16"/>
      <c r="AE53" s="16"/>
      <c r="AF53" s="16"/>
      <c r="AG53" s="16"/>
      <c r="AH53" s="16"/>
    </row>
    <row r="54" spans="1:34" ht="20.25" customHeight="1" hidden="1" thickBot="1">
      <c r="A54" s="132"/>
      <c r="B54" s="77"/>
      <c r="C54" s="88"/>
      <c r="D54" s="89"/>
      <c r="E54" s="89"/>
      <c r="F54" s="85"/>
      <c r="G54" s="58"/>
      <c r="H54" s="75"/>
      <c r="I54" s="58"/>
      <c r="J54" s="75"/>
      <c r="K54" s="58"/>
      <c r="L54" s="75"/>
      <c r="M54" s="58"/>
      <c r="N54" s="75"/>
      <c r="O54" s="58"/>
      <c r="P54" s="75"/>
      <c r="Q54" s="58"/>
      <c r="R54" s="75"/>
      <c r="S54" s="58"/>
      <c r="T54" s="75"/>
      <c r="U54" s="58"/>
      <c r="V54" s="75"/>
      <c r="W54" s="58"/>
      <c r="X54" s="75"/>
      <c r="Y54" s="59"/>
      <c r="Z54" s="87"/>
      <c r="AA54" s="87"/>
      <c r="AB54" s="110"/>
      <c r="AC54" s="16"/>
      <c r="AD54" s="16"/>
      <c r="AE54" s="16"/>
      <c r="AF54" s="16"/>
      <c r="AG54" s="16"/>
      <c r="AH54" s="16"/>
    </row>
    <row r="55" spans="1:34" ht="20.25" customHeight="1" hidden="1" thickTop="1">
      <c r="A55" s="129"/>
      <c r="B55" s="76">
        <v>25</v>
      </c>
      <c r="C55" s="78">
        <f>VLOOKUP(B55,'пр.взв'!B55:G118,2,FALSE)</f>
        <v>0</v>
      </c>
      <c r="D55" s="80">
        <f>VLOOKUP(B55,'пр.взв'!B55:G118,3,FALSE)</f>
        <v>0</v>
      </c>
      <c r="E55" s="80">
        <f>VLOOKUP(B55,'пр.взв'!B55:G118,4,FALSE)</f>
        <v>0</v>
      </c>
      <c r="F55" s="84"/>
      <c r="G55" s="57"/>
      <c r="H55" s="74"/>
      <c r="I55" s="57"/>
      <c r="J55" s="74"/>
      <c r="K55" s="57"/>
      <c r="L55" s="74"/>
      <c r="M55" s="57"/>
      <c r="N55" s="74"/>
      <c r="O55" s="57"/>
      <c r="P55" s="74"/>
      <c r="Q55" s="57"/>
      <c r="R55" s="74"/>
      <c r="S55" s="57"/>
      <c r="T55" s="74"/>
      <c r="U55" s="57"/>
      <c r="V55" s="74"/>
      <c r="W55" s="57"/>
      <c r="X55" s="74"/>
      <c r="Y55" s="57"/>
      <c r="Z55" s="86"/>
      <c r="AA55" s="86" t="str">
        <f>IF(Y55+W55+U55+S55+Q55+O55+M55+K55+I55+G55=0," ",Y55+W55+U55+S55+Q55+O55+M55+K55+I55+G55)</f>
        <v> </v>
      </c>
      <c r="AB55" s="109"/>
      <c r="AC55" s="16"/>
      <c r="AD55" s="16"/>
      <c r="AE55" s="16"/>
      <c r="AF55" s="16"/>
      <c r="AG55" s="16"/>
      <c r="AH55" s="16"/>
    </row>
    <row r="56" spans="1:34" ht="20.25" customHeight="1" hidden="1" thickBot="1">
      <c r="A56" s="132"/>
      <c r="B56" s="77"/>
      <c r="C56" s="88"/>
      <c r="D56" s="89"/>
      <c r="E56" s="89"/>
      <c r="F56" s="85"/>
      <c r="G56" s="58"/>
      <c r="H56" s="75"/>
      <c r="I56" s="58"/>
      <c r="J56" s="75"/>
      <c r="K56" s="58"/>
      <c r="L56" s="75"/>
      <c r="M56" s="58"/>
      <c r="N56" s="75"/>
      <c r="O56" s="58"/>
      <c r="P56" s="75"/>
      <c r="Q56" s="58"/>
      <c r="R56" s="75"/>
      <c r="S56" s="58"/>
      <c r="T56" s="75"/>
      <c r="U56" s="58"/>
      <c r="V56" s="75"/>
      <c r="W56" s="58"/>
      <c r="X56" s="75"/>
      <c r="Y56" s="59"/>
      <c r="Z56" s="87"/>
      <c r="AA56" s="87"/>
      <c r="AB56" s="110"/>
      <c r="AC56" s="16"/>
      <c r="AD56" s="16"/>
      <c r="AE56" s="16"/>
      <c r="AF56" s="16"/>
      <c r="AG56" s="16"/>
      <c r="AH56" s="16"/>
    </row>
    <row r="57" spans="1:34" ht="20.25" customHeight="1" hidden="1" thickTop="1">
      <c r="A57" s="129"/>
      <c r="B57" s="76">
        <v>26</v>
      </c>
      <c r="C57" s="78">
        <f>VLOOKUP(B57,'пр.взв'!B57:G120,2,FALSE)</f>
        <v>0</v>
      </c>
      <c r="D57" s="80">
        <f>VLOOKUP(B57,'пр.взв'!B57:G120,3,FALSE)</f>
        <v>0</v>
      </c>
      <c r="E57" s="80">
        <f>VLOOKUP(B57,'пр.взв'!B57:G120,4,FALSE)</f>
        <v>0</v>
      </c>
      <c r="F57" s="84"/>
      <c r="G57" s="57"/>
      <c r="H57" s="74"/>
      <c r="I57" s="57"/>
      <c r="J57" s="74"/>
      <c r="K57" s="57"/>
      <c r="L57" s="74"/>
      <c r="M57" s="57"/>
      <c r="N57" s="74"/>
      <c r="O57" s="57"/>
      <c r="P57" s="74"/>
      <c r="Q57" s="57"/>
      <c r="R57" s="74"/>
      <c r="S57" s="57"/>
      <c r="T57" s="74"/>
      <c r="U57" s="57"/>
      <c r="V57" s="74"/>
      <c r="W57" s="57"/>
      <c r="X57" s="74"/>
      <c r="Y57" s="57"/>
      <c r="Z57" s="86"/>
      <c r="AA57" s="86" t="str">
        <f>IF(Y57+W57+U57+S57+Q57+O57+M57+K57+I57+G57=0," ",Y57+W57+U57+S57+Q57+O57+M57+K57+I57+G57)</f>
        <v> </v>
      </c>
      <c r="AB57" s="109"/>
      <c r="AC57" s="16"/>
      <c r="AD57" s="16"/>
      <c r="AE57" s="16"/>
      <c r="AF57" s="16"/>
      <c r="AG57" s="16"/>
      <c r="AH57" s="16"/>
    </row>
    <row r="58" spans="1:34" ht="20.25" customHeight="1" hidden="1" thickBot="1">
      <c r="A58" s="132"/>
      <c r="B58" s="77"/>
      <c r="C58" s="88"/>
      <c r="D58" s="89"/>
      <c r="E58" s="89"/>
      <c r="F58" s="85"/>
      <c r="G58" s="58"/>
      <c r="H58" s="75"/>
      <c r="I58" s="58"/>
      <c r="J58" s="75"/>
      <c r="K58" s="58"/>
      <c r="L58" s="75"/>
      <c r="M58" s="58"/>
      <c r="N58" s="75"/>
      <c r="O58" s="58"/>
      <c r="P58" s="75"/>
      <c r="Q58" s="58"/>
      <c r="R58" s="75"/>
      <c r="S58" s="58"/>
      <c r="T58" s="75"/>
      <c r="U58" s="58"/>
      <c r="V58" s="75"/>
      <c r="W58" s="58"/>
      <c r="X58" s="75"/>
      <c r="Y58" s="59"/>
      <c r="Z58" s="87"/>
      <c r="AA58" s="87"/>
      <c r="AB58" s="110"/>
      <c r="AC58" s="16"/>
      <c r="AD58" s="16"/>
      <c r="AE58" s="16"/>
      <c r="AF58" s="16"/>
      <c r="AG58" s="16"/>
      <c r="AH58" s="16"/>
    </row>
    <row r="59" spans="1:34" ht="20.25" customHeight="1" hidden="1" thickTop="1">
      <c r="A59" s="129"/>
      <c r="B59" s="76">
        <v>27</v>
      </c>
      <c r="C59" s="78">
        <f>VLOOKUP(B59,'пр.взв'!B59:G122,2,FALSE)</f>
        <v>0</v>
      </c>
      <c r="D59" s="80">
        <f>VLOOKUP(B59,'пр.взв'!B59:G122,3,FALSE)</f>
        <v>0</v>
      </c>
      <c r="E59" s="80">
        <f>VLOOKUP(B59,'пр.взв'!B59:G122,4,FALSE)</f>
        <v>0</v>
      </c>
      <c r="F59" s="84"/>
      <c r="G59" s="57"/>
      <c r="H59" s="74"/>
      <c r="I59" s="57"/>
      <c r="J59" s="74"/>
      <c r="K59" s="57"/>
      <c r="L59" s="74"/>
      <c r="M59" s="57"/>
      <c r="N59" s="74"/>
      <c r="O59" s="57"/>
      <c r="P59" s="74"/>
      <c r="Q59" s="57"/>
      <c r="R59" s="74"/>
      <c r="S59" s="57"/>
      <c r="T59" s="74"/>
      <c r="U59" s="57"/>
      <c r="V59" s="74"/>
      <c r="W59" s="57"/>
      <c r="X59" s="74"/>
      <c r="Y59" s="57"/>
      <c r="Z59" s="86"/>
      <c r="AA59" s="86" t="str">
        <f>IF(Y59+W59+U59+S59+Q59+O59+M59+K59+I59+G59=0," ",Y59+W59+U59+S59+Q59+O59+M59+K59+I59+G59)</f>
        <v> </v>
      </c>
      <c r="AB59" s="109"/>
      <c r="AC59" s="16"/>
      <c r="AD59" s="16"/>
      <c r="AE59" s="16"/>
      <c r="AF59" s="16"/>
      <c r="AG59" s="16"/>
      <c r="AH59" s="16"/>
    </row>
    <row r="60" spans="1:34" ht="20.25" customHeight="1" hidden="1" thickBot="1">
      <c r="A60" s="132"/>
      <c r="B60" s="77"/>
      <c r="C60" s="88"/>
      <c r="D60" s="89"/>
      <c r="E60" s="89"/>
      <c r="F60" s="85"/>
      <c r="G60" s="58"/>
      <c r="H60" s="75"/>
      <c r="I60" s="58"/>
      <c r="J60" s="75"/>
      <c r="K60" s="58"/>
      <c r="L60" s="75"/>
      <c r="M60" s="58"/>
      <c r="N60" s="75"/>
      <c r="O60" s="58"/>
      <c r="P60" s="75"/>
      <c r="Q60" s="58"/>
      <c r="R60" s="75"/>
      <c r="S60" s="58"/>
      <c r="T60" s="75"/>
      <c r="U60" s="58"/>
      <c r="V60" s="75"/>
      <c r="W60" s="58"/>
      <c r="X60" s="75"/>
      <c r="Y60" s="59"/>
      <c r="Z60" s="87"/>
      <c r="AA60" s="87"/>
      <c r="AB60" s="110"/>
      <c r="AC60" s="16"/>
      <c r="AD60" s="16"/>
      <c r="AE60" s="16"/>
      <c r="AF60" s="16"/>
      <c r="AG60" s="16"/>
      <c r="AH60" s="16"/>
    </row>
    <row r="61" spans="1:34" ht="20.25" customHeight="1" hidden="1" thickTop="1">
      <c r="A61" s="129"/>
      <c r="B61" s="76">
        <v>28</v>
      </c>
      <c r="C61" s="78">
        <f>VLOOKUP(B61,'пр.взв'!B61:G124,2,FALSE)</f>
        <v>0</v>
      </c>
      <c r="D61" s="80">
        <f>VLOOKUP(B61,'пр.взв'!B61:G124,3,FALSE)</f>
        <v>0</v>
      </c>
      <c r="E61" s="80">
        <f>VLOOKUP(B61,'пр.взв'!B61:G124,4,FALSE)</f>
        <v>0</v>
      </c>
      <c r="F61" s="84"/>
      <c r="G61" s="57"/>
      <c r="H61" s="74"/>
      <c r="I61" s="57"/>
      <c r="J61" s="74"/>
      <c r="K61" s="57"/>
      <c r="L61" s="74"/>
      <c r="M61" s="57"/>
      <c r="N61" s="74"/>
      <c r="O61" s="57"/>
      <c r="P61" s="74"/>
      <c r="Q61" s="57"/>
      <c r="R61" s="74"/>
      <c r="S61" s="57"/>
      <c r="T61" s="74"/>
      <c r="U61" s="57"/>
      <c r="V61" s="74"/>
      <c r="W61" s="57"/>
      <c r="X61" s="74"/>
      <c r="Y61" s="57"/>
      <c r="Z61" s="86"/>
      <c r="AA61" s="86" t="str">
        <f>IF(Y61+W61+U61+S61+Q61+O61+M61+K61+I61+G61=0," ",Y61+W61+U61+S61+Q61+O61+M61+K61+I61+G61)</f>
        <v> </v>
      </c>
      <c r="AB61" s="109"/>
      <c r="AC61" s="16"/>
      <c r="AD61" s="16"/>
      <c r="AE61" s="16"/>
      <c r="AF61" s="16"/>
      <c r="AG61" s="16"/>
      <c r="AH61" s="16"/>
    </row>
    <row r="62" spans="1:34" ht="20.25" customHeight="1" hidden="1" thickBot="1">
      <c r="A62" s="132"/>
      <c r="B62" s="77"/>
      <c r="C62" s="88"/>
      <c r="D62" s="89"/>
      <c r="E62" s="89"/>
      <c r="F62" s="85"/>
      <c r="G62" s="58"/>
      <c r="H62" s="75"/>
      <c r="I62" s="58"/>
      <c r="J62" s="75"/>
      <c r="K62" s="58"/>
      <c r="L62" s="75"/>
      <c r="M62" s="58"/>
      <c r="N62" s="75"/>
      <c r="O62" s="58"/>
      <c r="P62" s="75"/>
      <c r="Q62" s="58"/>
      <c r="R62" s="75"/>
      <c r="S62" s="58"/>
      <c r="T62" s="75"/>
      <c r="U62" s="58"/>
      <c r="V62" s="75"/>
      <c r="W62" s="58"/>
      <c r="X62" s="75"/>
      <c r="Y62" s="59"/>
      <c r="Z62" s="87"/>
      <c r="AA62" s="87"/>
      <c r="AB62" s="110"/>
      <c r="AC62" s="16"/>
      <c r="AD62" s="16"/>
      <c r="AE62" s="16"/>
      <c r="AF62" s="16"/>
      <c r="AG62" s="16"/>
      <c r="AH62" s="16"/>
    </row>
    <row r="63" spans="1:34" ht="20.25" customHeight="1" hidden="1" thickTop="1">
      <c r="A63" s="129"/>
      <c r="B63" s="76">
        <v>29</v>
      </c>
      <c r="C63" s="78">
        <f>VLOOKUP(B63,'пр.взв'!B63:G126,2,FALSE)</f>
        <v>0</v>
      </c>
      <c r="D63" s="80">
        <f>VLOOKUP(B63,'пр.взв'!B63:G126,3,FALSE)</f>
        <v>0</v>
      </c>
      <c r="E63" s="80">
        <f>VLOOKUP(B63,'пр.взв'!B63:G126,4,FALSE)</f>
        <v>0</v>
      </c>
      <c r="F63" s="84"/>
      <c r="G63" s="57"/>
      <c r="H63" s="74"/>
      <c r="I63" s="57"/>
      <c r="J63" s="74"/>
      <c r="K63" s="57"/>
      <c r="L63" s="74"/>
      <c r="M63" s="57"/>
      <c r="N63" s="74"/>
      <c r="O63" s="57"/>
      <c r="P63" s="74"/>
      <c r="Q63" s="57"/>
      <c r="R63" s="74"/>
      <c r="S63" s="57"/>
      <c r="T63" s="74"/>
      <c r="U63" s="57"/>
      <c r="V63" s="74"/>
      <c r="W63" s="57"/>
      <c r="X63" s="74"/>
      <c r="Y63" s="57"/>
      <c r="Z63" s="86"/>
      <c r="AA63" s="86" t="str">
        <f>IF(Y63+W63+U63+S63+Q63+O63+M63+K63+I63+G63=0," ",Y63+W63+U63+S63+Q63+O63+M63+K63+I63+G63)</f>
        <v> </v>
      </c>
      <c r="AB63" s="109"/>
      <c r="AC63" s="16"/>
      <c r="AD63" s="16"/>
      <c r="AE63" s="16"/>
      <c r="AF63" s="16"/>
      <c r="AG63" s="16"/>
      <c r="AH63" s="16"/>
    </row>
    <row r="64" spans="1:34" ht="20.25" customHeight="1" hidden="1" thickBot="1">
      <c r="A64" s="132"/>
      <c r="B64" s="77"/>
      <c r="C64" s="88"/>
      <c r="D64" s="89"/>
      <c r="E64" s="89"/>
      <c r="F64" s="85"/>
      <c r="G64" s="58"/>
      <c r="H64" s="75"/>
      <c r="I64" s="58"/>
      <c r="J64" s="75"/>
      <c r="K64" s="58"/>
      <c r="L64" s="75"/>
      <c r="M64" s="58"/>
      <c r="N64" s="75"/>
      <c r="O64" s="58"/>
      <c r="P64" s="75"/>
      <c r="Q64" s="58"/>
      <c r="R64" s="75"/>
      <c r="S64" s="58"/>
      <c r="T64" s="75"/>
      <c r="U64" s="58"/>
      <c r="V64" s="75"/>
      <c r="W64" s="58"/>
      <c r="X64" s="75"/>
      <c r="Y64" s="59"/>
      <c r="Z64" s="87"/>
      <c r="AA64" s="87"/>
      <c r="AB64" s="110"/>
      <c r="AC64" s="16"/>
      <c r="AD64" s="16"/>
      <c r="AE64" s="16"/>
      <c r="AF64" s="16"/>
      <c r="AG64" s="16"/>
      <c r="AH64" s="16"/>
    </row>
    <row r="65" spans="1:34" ht="20.25" customHeight="1" hidden="1" thickTop="1">
      <c r="A65" s="129"/>
      <c r="B65" s="76">
        <v>30</v>
      </c>
      <c r="C65" s="78">
        <f>VLOOKUP(B65,'пр.взв'!B65:G128,2,FALSE)</f>
        <v>0</v>
      </c>
      <c r="D65" s="80">
        <f>VLOOKUP(B65,'пр.взв'!B65:G128,3,FALSE)</f>
        <v>0</v>
      </c>
      <c r="E65" s="80">
        <f>VLOOKUP(B65,'пр.взв'!B65:G128,4,FALSE)</f>
        <v>0</v>
      </c>
      <c r="F65" s="84"/>
      <c r="G65" s="57"/>
      <c r="H65" s="74"/>
      <c r="I65" s="57"/>
      <c r="J65" s="74"/>
      <c r="K65" s="57"/>
      <c r="L65" s="74"/>
      <c r="M65" s="57"/>
      <c r="N65" s="74"/>
      <c r="O65" s="57"/>
      <c r="P65" s="74"/>
      <c r="Q65" s="57"/>
      <c r="R65" s="74"/>
      <c r="S65" s="57"/>
      <c r="T65" s="74"/>
      <c r="U65" s="57"/>
      <c r="V65" s="74"/>
      <c r="W65" s="57"/>
      <c r="X65" s="74"/>
      <c r="Y65" s="57"/>
      <c r="Z65" s="86"/>
      <c r="AA65" s="86" t="str">
        <f>IF(Y65+W65+U65+S65+Q65+O65+M65+K65+I65+G65=0," ",Y65+W65+U65+S65+Q65+O65+M65+K65+I65+G65)</f>
        <v> </v>
      </c>
      <c r="AB65" s="109"/>
      <c r="AC65" s="16"/>
      <c r="AD65" s="16"/>
      <c r="AE65" s="16"/>
      <c r="AF65" s="16"/>
      <c r="AG65" s="16"/>
      <c r="AH65" s="16"/>
    </row>
    <row r="66" spans="1:34" ht="20.25" customHeight="1" hidden="1" thickBot="1">
      <c r="A66" s="132"/>
      <c r="B66" s="77"/>
      <c r="C66" s="88"/>
      <c r="D66" s="89"/>
      <c r="E66" s="89"/>
      <c r="F66" s="85"/>
      <c r="G66" s="58"/>
      <c r="H66" s="75"/>
      <c r="I66" s="58"/>
      <c r="J66" s="75"/>
      <c r="K66" s="58"/>
      <c r="L66" s="75"/>
      <c r="M66" s="58"/>
      <c r="N66" s="75"/>
      <c r="O66" s="58"/>
      <c r="P66" s="75"/>
      <c r="Q66" s="58"/>
      <c r="R66" s="75"/>
      <c r="S66" s="58"/>
      <c r="T66" s="75"/>
      <c r="U66" s="58"/>
      <c r="V66" s="75"/>
      <c r="W66" s="58"/>
      <c r="X66" s="75"/>
      <c r="Y66" s="59"/>
      <c r="Z66" s="87"/>
      <c r="AA66" s="87"/>
      <c r="AB66" s="110"/>
      <c r="AC66" s="16"/>
      <c r="AD66" s="16"/>
      <c r="AE66" s="16"/>
      <c r="AF66" s="16"/>
      <c r="AG66" s="16"/>
      <c r="AH66" s="16"/>
    </row>
    <row r="67" spans="1:34" ht="20.25" customHeight="1" hidden="1" thickTop="1">
      <c r="A67" s="129"/>
      <c r="B67" s="76">
        <v>31</v>
      </c>
      <c r="C67" s="78">
        <f>VLOOKUP(B67,'пр.взв'!B67:G130,2,FALSE)</f>
        <v>0</v>
      </c>
      <c r="D67" s="80">
        <f>VLOOKUP(B67,'пр.взв'!B67:G130,3,FALSE)</f>
        <v>0</v>
      </c>
      <c r="E67" s="80">
        <f>VLOOKUP(B67,'пр.взв'!B67:G130,4,FALSE)</f>
        <v>0</v>
      </c>
      <c r="F67" s="84"/>
      <c r="G67" s="57"/>
      <c r="H67" s="74"/>
      <c r="I67" s="57"/>
      <c r="J67" s="74"/>
      <c r="K67" s="57"/>
      <c r="L67" s="74"/>
      <c r="M67" s="57"/>
      <c r="N67" s="74"/>
      <c r="O67" s="57"/>
      <c r="P67" s="74"/>
      <c r="Q67" s="57"/>
      <c r="R67" s="74"/>
      <c r="S67" s="57"/>
      <c r="T67" s="74"/>
      <c r="U67" s="57"/>
      <c r="V67" s="74"/>
      <c r="W67" s="57"/>
      <c r="X67" s="74"/>
      <c r="Y67" s="57"/>
      <c r="Z67" s="86"/>
      <c r="AA67" s="86" t="str">
        <f>IF(Y67+W67+U67+S67+Q67+O67+M67+K67+I67+G67=0," ",Y67+W67+U67+S67+Q67+O67+M67+K67+I67+G67)</f>
        <v> </v>
      </c>
      <c r="AB67" s="109"/>
      <c r="AC67" s="16"/>
      <c r="AD67" s="16"/>
      <c r="AE67" s="16"/>
      <c r="AF67" s="16"/>
      <c r="AG67" s="16"/>
      <c r="AH67" s="16"/>
    </row>
    <row r="68" spans="1:34" ht="20.25" customHeight="1" hidden="1" thickBot="1">
      <c r="A68" s="132"/>
      <c r="B68" s="77"/>
      <c r="C68" s="88"/>
      <c r="D68" s="89"/>
      <c r="E68" s="89"/>
      <c r="F68" s="85"/>
      <c r="G68" s="58"/>
      <c r="H68" s="75"/>
      <c r="I68" s="58"/>
      <c r="J68" s="75"/>
      <c r="K68" s="58"/>
      <c r="L68" s="75"/>
      <c r="M68" s="58"/>
      <c r="N68" s="75"/>
      <c r="O68" s="58"/>
      <c r="P68" s="75"/>
      <c r="Q68" s="58"/>
      <c r="R68" s="75"/>
      <c r="S68" s="58"/>
      <c r="T68" s="75"/>
      <c r="U68" s="58"/>
      <c r="V68" s="75"/>
      <c r="W68" s="58"/>
      <c r="X68" s="75"/>
      <c r="Y68" s="59"/>
      <c r="Z68" s="87"/>
      <c r="AA68" s="87"/>
      <c r="AB68" s="110"/>
      <c r="AC68" s="16"/>
      <c r="AD68" s="16"/>
      <c r="AE68" s="16"/>
      <c r="AF68" s="16"/>
      <c r="AG68" s="16"/>
      <c r="AH68" s="16"/>
    </row>
    <row r="69" spans="2:34" ht="20.25" customHeight="1" hidden="1" thickTop="1">
      <c r="B69" s="76">
        <v>32</v>
      </c>
      <c r="C69" s="78">
        <f>VLOOKUP(B69,'пр.взв'!B69:G132,2,FALSE)</f>
        <v>0</v>
      </c>
      <c r="D69" s="80">
        <f>VLOOKUP(B69,'пр.взв'!B69:G132,3,FALSE)</f>
        <v>0</v>
      </c>
      <c r="E69" s="82">
        <f>VLOOKUP(B69,'пр.взв'!B69:G132,4,FALSE)</f>
        <v>0</v>
      </c>
      <c r="F69" s="84"/>
      <c r="G69" s="60"/>
      <c r="H69" s="74"/>
      <c r="I69" s="60"/>
      <c r="J69" s="74"/>
      <c r="K69" s="60"/>
      <c r="L69" s="74"/>
      <c r="M69" s="60"/>
      <c r="N69" s="74"/>
      <c r="O69" s="60"/>
      <c r="P69" s="74"/>
      <c r="Q69" s="60"/>
      <c r="R69" s="74"/>
      <c r="S69" s="60"/>
      <c r="T69" s="74"/>
      <c r="U69" s="60"/>
      <c r="V69" s="74"/>
      <c r="W69" s="60"/>
      <c r="X69" s="74"/>
      <c r="Y69" s="61"/>
      <c r="Z69" s="86"/>
      <c r="AA69" s="86" t="str">
        <f>IF(Y69+W69+U69+S69+Q69+O69+M69+K69+I69+G69=0," ",Y69+W69+U69+S69+Q69+O69+M69+K69+I69+G69)</f>
        <v> </v>
      </c>
      <c r="AB69" s="109"/>
      <c r="AC69" s="16"/>
      <c r="AD69" s="16"/>
      <c r="AE69" s="16"/>
      <c r="AF69" s="16"/>
      <c r="AG69" s="16"/>
      <c r="AH69" s="16"/>
    </row>
    <row r="70" spans="2:34" ht="20.25" customHeight="1" hidden="1" thickBot="1">
      <c r="B70" s="77"/>
      <c r="C70" s="79"/>
      <c r="D70" s="81"/>
      <c r="E70" s="83"/>
      <c r="F70" s="85"/>
      <c r="G70" s="58"/>
      <c r="H70" s="75"/>
      <c r="I70" s="58"/>
      <c r="J70" s="75"/>
      <c r="K70" s="58"/>
      <c r="L70" s="75"/>
      <c r="M70" s="58"/>
      <c r="N70" s="75"/>
      <c r="O70" s="58"/>
      <c r="P70" s="75"/>
      <c r="Q70" s="58"/>
      <c r="R70" s="75"/>
      <c r="S70" s="58"/>
      <c r="T70" s="75"/>
      <c r="U70" s="58"/>
      <c r="V70" s="75"/>
      <c r="W70" s="58"/>
      <c r="X70" s="75"/>
      <c r="Y70" s="59"/>
      <c r="Z70" s="87"/>
      <c r="AA70" s="87"/>
      <c r="AB70" s="110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5:A16"/>
    <mergeCell ref="A17:A18"/>
    <mergeCell ref="A19:A20"/>
    <mergeCell ref="A21:A22"/>
    <mergeCell ref="N37:N38"/>
    <mergeCell ref="H35:H36"/>
    <mergeCell ref="J35:J36"/>
    <mergeCell ref="B23:B24"/>
    <mergeCell ref="C23:C24"/>
    <mergeCell ref="C21:C22"/>
    <mergeCell ref="B19:B20"/>
    <mergeCell ref="C19:C20"/>
    <mergeCell ref="B21:B22"/>
    <mergeCell ref="B31:B32"/>
    <mergeCell ref="C31:C32"/>
    <mergeCell ref="B29:B30"/>
    <mergeCell ref="C29:C30"/>
    <mergeCell ref="B25:B26"/>
    <mergeCell ref="C25:C26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F55:F56"/>
    <mergeCell ref="H55:H56"/>
    <mergeCell ref="J55:J56"/>
    <mergeCell ref="C55:C56"/>
    <mergeCell ref="D55:D56"/>
    <mergeCell ref="E55:E56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E43:E44"/>
    <mergeCell ref="B55:B56"/>
    <mergeCell ref="B51:B52"/>
    <mergeCell ref="B47:B48"/>
    <mergeCell ref="D51:D52"/>
    <mergeCell ref="E51:E52"/>
    <mergeCell ref="C53:C54"/>
    <mergeCell ref="C49:C50"/>
    <mergeCell ref="B57:B58"/>
    <mergeCell ref="C57:C58"/>
    <mergeCell ref="B49:B50"/>
    <mergeCell ref="C47:C48"/>
    <mergeCell ref="B53:B54"/>
    <mergeCell ref="C51:C52"/>
    <mergeCell ref="D37:D38"/>
    <mergeCell ref="E37:E38"/>
    <mergeCell ref="E35:E36"/>
    <mergeCell ref="AB15:AB16"/>
    <mergeCell ref="AB17:AB18"/>
    <mergeCell ref="Z17:Z18"/>
    <mergeCell ref="AA17:AA18"/>
    <mergeCell ref="AB29:AB30"/>
    <mergeCell ref="V31:V32"/>
    <mergeCell ref="J37:J38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21:D22"/>
    <mergeCell ref="E21:E22"/>
    <mergeCell ref="D19:D20"/>
    <mergeCell ref="E19:E20"/>
    <mergeCell ref="V29:V30"/>
    <mergeCell ref="X29:X30"/>
    <mergeCell ref="T27:T28"/>
    <mergeCell ref="T25:T26"/>
    <mergeCell ref="V25:V26"/>
    <mergeCell ref="T23:T24"/>
    <mergeCell ref="B15:B16"/>
    <mergeCell ref="C15:C16"/>
    <mergeCell ref="D15:D16"/>
    <mergeCell ref="E15:E16"/>
    <mergeCell ref="B17:B18"/>
    <mergeCell ref="C17:C18"/>
    <mergeCell ref="D17:D18"/>
    <mergeCell ref="E17:E18"/>
    <mergeCell ref="D11:D12"/>
    <mergeCell ref="E11:E12"/>
    <mergeCell ref="B13:B14"/>
    <mergeCell ref="C13:C14"/>
    <mergeCell ref="D13:D14"/>
    <mergeCell ref="E13:E14"/>
    <mergeCell ref="L5:M5"/>
    <mergeCell ref="A8:A9"/>
    <mergeCell ref="B8:B9"/>
    <mergeCell ref="C8:C9"/>
    <mergeCell ref="A11:A12"/>
    <mergeCell ref="A13:A14"/>
    <mergeCell ref="B6:B7"/>
    <mergeCell ref="C6:C7"/>
    <mergeCell ref="B11:B12"/>
    <mergeCell ref="C11:C12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A31:AA32"/>
    <mergeCell ref="AB33:AB34"/>
    <mergeCell ref="AB35:AB36"/>
    <mergeCell ref="AB13:AB14"/>
    <mergeCell ref="AB27:AB28"/>
    <mergeCell ref="Z27:Z28"/>
    <mergeCell ref="X21:X22"/>
    <mergeCell ref="X13:X14"/>
    <mergeCell ref="AB8:AB9"/>
    <mergeCell ref="T19:T20"/>
    <mergeCell ref="AB19:AB20"/>
    <mergeCell ref="T17:T18"/>
    <mergeCell ref="AB11:AB12"/>
    <mergeCell ref="Z11:Z12"/>
    <mergeCell ref="AA11:AA12"/>
    <mergeCell ref="T11:T12"/>
    <mergeCell ref="T15:T16"/>
    <mergeCell ref="V11:V12"/>
    <mergeCell ref="AB21:AB22"/>
    <mergeCell ref="AA23:AA24"/>
    <mergeCell ref="Z25:Z26"/>
    <mergeCell ref="AA25:AA26"/>
    <mergeCell ref="AB23:AB24"/>
    <mergeCell ref="AB25:AB26"/>
    <mergeCell ref="X23:X24"/>
    <mergeCell ref="R23:R24"/>
    <mergeCell ref="T8:T9"/>
    <mergeCell ref="R19:R20"/>
    <mergeCell ref="R15:R16"/>
    <mergeCell ref="T21:T22"/>
    <mergeCell ref="R11:R12"/>
    <mergeCell ref="R13:R14"/>
    <mergeCell ref="R17:R18"/>
    <mergeCell ref="X11:X12"/>
    <mergeCell ref="P21:P22"/>
    <mergeCell ref="J23:J24"/>
    <mergeCell ref="H19:H20"/>
    <mergeCell ref="T13:T14"/>
    <mergeCell ref="R21:R22"/>
    <mergeCell ref="L19:L20"/>
    <mergeCell ref="L15:L16"/>
    <mergeCell ref="N15:N16"/>
    <mergeCell ref="J19:J20"/>
    <mergeCell ref="J21:J22"/>
    <mergeCell ref="N17:N18"/>
    <mergeCell ref="L21:L22"/>
    <mergeCell ref="N21:N22"/>
    <mergeCell ref="F11:F12"/>
    <mergeCell ref="F13:F14"/>
    <mergeCell ref="F15:F16"/>
    <mergeCell ref="F19:F20"/>
    <mergeCell ref="F21:F22"/>
    <mergeCell ref="H13:H14"/>
    <mergeCell ref="J15:J16"/>
    <mergeCell ref="L23:L24"/>
    <mergeCell ref="N23:N24"/>
    <mergeCell ref="N19:N20"/>
    <mergeCell ref="H25:H26"/>
    <mergeCell ref="H23:H24"/>
    <mergeCell ref="H27:H28"/>
    <mergeCell ref="J27:J28"/>
    <mergeCell ref="J25:J26"/>
    <mergeCell ref="F23:F24"/>
    <mergeCell ref="F25:F26"/>
    <mergeCell ref="H21:H22"/>
    <mergeCell ref="F27:F28"/>
    <mergeCell ref="H11:H12"/>
    <mergeCell ref="H15:H16"/>
    <mergeCell ref="H17:H18"/>
    <mergeCell ref="J17:J18"/>
    <mergeCell ref="L17:L18"/>
    <mergeCell ref="L11:L12"/>
    <mergeCell ref="N11:N12"/>
    <mergeCell ref="P15:P16"/>
    <mergeCell ref="J13:J14"/>
    <mergeCell ref="L13:L14"/>
    <mergeCell ref="N13:N14"/>
    <mergeCell ref="P11:P12"/>
    <mergeCell ref="P13:P14"/>
    <mergeCell ref="R5:S5"/>
    <mergeCell ref="X6:X7"/>
    <mergeCell ref="V5:W5"/>
    <mergeCell ref="X5:Y5"/>
    <mergeCell ref="N5:O5"/>
    <mergeCell ref="T5:U5"/>
    <mergeCell ref="V8:V9"/>
    <mergeCell ref="X8:X9"/>
    <mergeCell ref="P17:P18"/>
    <mergeCell ref="Z51:Z52"/>
    <mergeCell ref="F53:F54"/>
    <mergeCell ref="H53:H54"/>
    <mergeCell ref="J53:J54"/>
    <mergeCell ref="L53:L54"/>
    <mergeCell ref="F51:F52"/>
    <mergeCell ref="H51:H52"/>
    <mergeCell ref="X17:X18"/>
    <mergeCell ref="X19:X20"/>
    <mergeCell ref="N31:N32"/>
    <mergeCell ref="P31:P32"/>
    <mergeCell ref="Z29:Z30"/>
    <mergeCell ref="V19:V20"/>
    <mergeCell ref="R31:R32"/>
    <mergeCell ref="N25:N26"/>
    <mergeCell ref="P25:P26"/>
    <mergeCell ref="P19:P20"/>
    <mergeCell ref="V21:V22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D4:D5"/>
    <mergeCell ref="E4:E5"/>
    <mergeCell ref="J51:J52"/>
    <mergeCell ref="J11:J12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F39:F40"/>
    <mergeCell ref="H39:H40"/>
    <mergeCell ref="J39:J40"/>
    <mergeCell ref="B4:B5"/>
    <mergeCell ref="C4:C5"/>
    <mergeCell ref="J29:J30"/>
    <mergeCell ref="F29:F30"/>
    <mergeCell ref="F17:F18"/>
    <mergeCell ref="H5:I5"/>
    <mergeCell ref="E6:E7"/>
    <mergeCell ref="T33:T34"/>
    <mergeCell ref="X33:X34"/>
    <mergeCell ref="R33:R34"/>
    <mergeCell ref="AA13:AA14"/>
    <mergeCell ref="AA6:AA7"/>
    <mergeCell ref="AA15:AA16"/>
    <mergeCell ref="Z19:Z20"/>
    <mergeCell ref="AA19:AA20"/>
    <mergeCell ref="AA27:AA28"/>
    <mergeCell ref="V23:V24"/>
    <mergeCell ref="Z8:Z9"/>
    <mergeCell ref="AA8:AA9"/>
    <mergeCell ref="X25:X26"/>
    <mergeCell ref="V27:V28"/>
    <mergeCell ref="X27:X28"/>
    <mergeCell ref="Z6:Z7"/>
    <mergeCell ref="Z13:Z14"/>
    <mergeCell ref="Z21:Z22"/>
    <mergeCell ref="Z15:Z16"/>
    <mergeCell ref="V17:V18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4:Z5"/>
    <mergeCell ref="AA4:AA5"/>
    <mergeCell ref="AA21:AA22"/>
    <mergeCell ref="Z23:Z24"/>
    <mergeCell ref="B2:J2"/>
    <mergeCell ref="V13:V14"/>
    <mergeCell ref="X15:X16"/>
    <mergeCell ref="L8:L9"/>
    <mergeCell ref="F5:G5"/>
    <mergeCell ref="E8:E9"/>
    <mergeCell ref="F4:Y4"/>
    <mergeCell ref="P5:Q5"/>
    <mergeCell ref="P35:P36"/>
    <mergeCell ref="R35:R36"/>
    <mergeCell ref="T35:T36"/>
    <mergeCell ref="P33:P34"/>
    <mergeCell ref="V35:V36"/>
    <mergeCell ref="L33:L34"/>
    <mergeCell ref="V15:V16"/>
    <mergeCell ref="N33:N34"/>
    <mergeCell ref="T39:T40"/>
    <mergeCell ref="Z39:Z40"/>
    <mergeCell ref="N35:N36"/>
    <mergeCell ref="L37:L38"/>
    <mergeCell ref="X37:X38"/>
    <mergeCell ref="V37:V38"/>
    <mergeCell ref="AA37:AA38"/>
    <mergeCell ref="X35:X36"/>
    <mergeCell ref="Z35:Z36"/>
    <mergeCell ref="AA35:AA36"/>
    <mergeCell ref="Z33:Z34"/>
    <mergeCell ref="AA33:AA34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H43:H44"/>
    <mergeCell ref="J43:J44"/>
    <mergeCell ref="L43:L44"/>
    <mergeCell ref="T43:T44"/>
    <mergeCell ref="N41:N42"/>
    <mergeCell ref="P41:P42"/>
    <mergeCell ref="R41:R42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7:H48"/>
    <mergeCell ref="J47:J48"/>
    <mergeCell ref="L47:L48"/>
    <mergeCell ref="T47:T48"/>
    <mergeCell ref="N45:N46"/>
    <mergeCell ref="P45:P46"/>
    <mergeCell ref="R45:R46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P55:P56"/>
    <mergeCell ref="R55:R56"/>
    <mergeCell ref="V55:V56"/>
    <mergeCell ref="T55:T56"/>
    <mergeCell ref="N53:N54"/>
    <mergeCell ref="L51:L52"/>
    <mergeCell ref="L55:L56"/>
    <mergeCell ref="N55:N56"/>
    <mergeCell ref="N57:N58"/>
    <mergeCell ref="P57:P58"/>
    <mergeCell ref="R57:R58"/>
    <mergeCell ref="V57:V58"/>
    <mergeCell ref="F57:F58"/>
    <mergeCell ref="H57:H58"/>
    <mergeCell ref="J57:J58"/>
    <mergeCell ref="L57:L58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B61:B62"/>
    <mergeCell ref="C61:C62"/>
    <mergeCell ref="D61:D62"/>
    <mergeCell ref="E61:E62"/>
    <mergeCell ref="C63:C64"/>
    <mergeCell ref="D63:D64"/>
    <mergeCell ref="E63:E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H65:H66"/>
    <mergeCell ref="B67:B68"/>
    <mergeCell ref="C67:C68"/>
    <mergeCell ref="D67:D68"/>
    <mergeCell ref="E67:E68"/>
    <mergeCell ref="F67:F68"/>
    <mergeCell ref="H67:H68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G75" sqref="A1:G7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43" t="s">
        <v>46</v>
      </c>
      <c r="B1" s="143"/>
      <c r="C1" s="143"/>
      <c r="D1" s="143"/>
      <c r="E1" s="143"/>
      <c r="F1" s="143"/>
      <c r="G1" s="143"/>
    </row>
    <row r="2" spans="1:10" s="43" customFormat="1" ht="24" customHeight="1">
      <c r="A2" s="155" t="str">
        <f>HYPERLINK('[1]реквизиты'!$A$2)</f>
        <v>Первенство России по самбо среди юниорок 21-23г.</v>
      </c>
      <c r="B2" s="155"/>
      <c r="C2" s="155"/>
      <c r="D2" s="155"/>
      <c r="E2" s="155"/>
      <c r="F2" s="155"/>
      <c r="G2" s="155"/>
      <c r="H2" s="44"/>
      <c r="I2" s="44"/>
      <c r="J2" s="44"/>
    </row>
    <row r="3" spans="1:7" s="43" customFormat="1" ht="21.75" customHeight="1">
      <c r="A3" s="156" t="str">
        <f>HYPERLINK('[1]реквизиты'!$A$3)</f>
        <v>20-23 января 2014 года            город Кстово</v>
      </c>
      <c r="B3" s="156"/>
      <c r="C3" s="156"/>
      <c r="D3" s="156"/>
      <c r="E3" s="156"/>
      <c r="F3" s="156"/>
      <c r="G3" s="156"/>
    </row>
    <row r="4" s="43" customFormat="1" ht="21.75" customHeight="1">
      <c r="D4" s="45" t="s">
        <v>49</v>
      </c>
    </row>
    <row r="5" spans="1:7" s="43" customFormat="1" ht="15.75">
      <c r="A5" s="157" t="s">
        <v>0</v>
      </c>
      <c r="B5" s="158" t="s">
        <v>4</v>
      </c>
      <c r="C5" s="157" t="s">
        <v>1</v>
      </c>
      <c r="D5" s="157" t="s">
        <v>2</v>
      </c>
      <c r="E5" s="157" t="s">
        <v>22</v>
      </c>
      <c r="F5" s="157" t="s">
        <v>7</v>
      </c>
      <c r="G5" s="157" t="s">
        <v>8</v>
      </c>
    </row>
    <row r="6" spans="1:7" s="43" customFormat="1" ht="15.75">
      <c r="A6" s="157"/>
      <c r="B6" s="157"/>
      <c r="C6" s="159"/>
      <c r="D6" s="159"/>
      <c r="E6" s="159"/>
      <c r="F6" s="159"/>
      <c r="G6" s="159"/>
    </row>
    <row r="7" spans="1:7" s="43" customFormat="1" ht="17.25" customHeight="1">
      <c r="A7" s="151" t="s">
        <v>9</v>
      </c>
      <c r="B7" s="160">
        <v>1</v>
      </c>
      <c r="C7" s="161" t="s">
        <v>50</v>
      </c>
      <c r="D7" s="163" t="s">
        <v>51</v>
      </c>
      <c r="E7" s="159" t="s">
        <v>52</v>
      </c>
      <c r="F7" s="166"/>
      <c r="G7" s="168" t="s">
        <v>53</v>
      </c>
    </row>
    <row r="8" spans="1:7" s="43" customFormat="1" ht="17.25" customHeight="1">
      <c r="A8" s="151"/>
      <c r="B8" s="160"/>
      <c r="C8" s="162"/>
      <c r="D8" s="164"/>
      <c r="E8" s="165"/>
      <c r="F8" s="167"/>
      <c r="G8" s="169"/>
    </row>
    <row r="9" spans="1:7" s="43" customFormat="1" ht="17.25" customHeight="1">
      <c r="A9" s="151" t="s">
        <v>10</v>
      </c>
      <c r="B9" s="160">
        <v>2</v>
      </c>
      <c r="C9" s="161" t="s">
        <v>54</v>
      </c>
      <c r="D9" s="163" t="s">
        <v>55</v>
      </c>
      <c r="E9" s="166" t="s">
        <v>56</v>
      </c>
      <c r="F9" s="166"/>
      <c r="G9" s="168" t="s">
        <v>57</v>
      </c>
    </row>
    <row r="10" spans="1:7" s="43" customFormat="1" ht="17.25" customHeight="1">
      <c r="A10" s="151"/>
      <c r="B10" s="160"/>
      <c r="C10" s="162"/>
      <c r="D10" s="164"/>
      <c r="E10" s="167"/>
      <c r="F10" s="167"/>
      <c r="G10" s="169"/>
    </row>
    <row r="11" spans="1:7" s="43" customFormat="1" ht="17.25" customHeight="1">
      <c r="A11" s="151" t="s">
        <v>11</v>
      </c>
      <c r="B11" s="160">
        <v>3</v>
      </c>
      <c r="C11" s="161" t="s">
        <v>58</v>
      </c>
      <c r="D11" s="163" t="s">
        <v>59</v>
      </c>
      <c r="E11" s="166" t="s">
        <v>60</v>
      </c>
      <c r="F11" s="166"/>
      <c r="G11" s="168" t="s">
        <v>61</v>
      </c>
    </row>
    <row r="12" spans="1:7" s="43" customFormat="1" ht="17.25" customHeight="1">
      <c r="A12" s="151"/>
      <c r="B12" s="160"/>
      <c r="C12" s="162"/>
      <c r="D12" s="164"/>
      <c r="E12" s="167"/>
      <c r="F12" s="167"/>
      <c r="G12" s="169"/>
    </row>
    <row r="13" spans="1:7" s="43" customFormat="1" ht="17.25" customHeight="1">
      <c r="A13" s="151" t="s">
        <v>12</v>
      </c>
      <c r="B13" s="160">
        <v>4</v>
      </c>
      <c r="C13" s="161" t="s">
        <v>62</v>
      </c>
      <c r="D13" s="163" t="s">
        <v>63</v>
      </c>
      <c r="E13" s="166" t="s">
        <v>56</v>
      </c>
      <c r="F13" s="166"/>
      <c r="G13" s="168" t="s">
        <v>64</v>
      </c>
    </row>
    <row r="14" spans="1:7" s="43" customFormat="1" ht="17.25" customHeight="1">
      <c r="A14" s="151"/>
      <c r="B14" s="160"/>
      <c r="C14" s="162"/>
      <c r="D14" s="164"/>
      <c r="E14" s="167"/>
      <c r="F14" s="167"/>
      <c r="G14" s="169"/>
    </row>
    <row r="15" spans="1:7" s="43" customFormat="1" ht="17.25" customHeight="1" hidden="1">
      <c r="A15" s="151" t="s">
        <v>13</v>
      </c>
      <c r="B15" s="160">
        <v>5</v>
      </c>
      <c r="C15" s="171"/>
      <c r="D15" s="157"/>
      <c r="E15" s="157"/>
      <c r="F15" s="151"/>
      <c r="G15" s="170"/>
    </row>
    <row r="16" spans="1:7" s="43" customFormat="1" ht="17.25" customHeight="1" hidden="1">
      <c r="A16" s="151"/>
      <c r="B16" s="160"/>
      <c r="C16" s="170"/>
      <c r="D16" s="157"/>
      <c r="E16" s="157"/>
      <c r="F16" s="151"/>
      <c r="G16" s="170"/>
    </row>
    <row r="17" spans="1:7" s="43" customFormat="1" ht="17.25" customHeight="1" hidden="1">
      <c r="A17" s="151" t="s">
        <v>14</v>
      </c>
      <c r="B17" s="152">
        <v>6</v>
      </c>
      <c r="C17" s="153"/>
      <c r="D17" s="154"/>
      <c r="E17" s="149"/>
      <c r="F17" s="149"/>
      <c r="G17" s="150"/>
    </row>
    <row r="18" spans="1:7" s="43" customFormat="1" ht="17.25" customHeight="1" hidden="1">
      <c r="A18" s="151"/>
      <c r="B18" s="152"/>
      <c r="C18" s="153"/>
      <c r="D18" s="154"/>
      <c r="E18" s="149"/>
      <c r="F18" s="149"/>
      <c r="G18" s="150"/>
    </row>
    <row r="19" spans="1:7" s="43" customFormat="1" ht="17.25" customHeight="1" hidden="1">
      <c r="A19" s="151" t="s">
        <v>15</v>
      </c>
      <c r="B19" s="152">
        <v>7</v>
      </c>
      <c r="C19" s="153"/>
      <c r="D19" s="154"/>
      <c r="E19" s="149"/>
      <c r="F19" s="149"/>
      <c r="G19" s="150"/>
    </row>
    <row r="20" spans="1:7" s="43" customFormat="1" ht="17.25" customHeight="1" hidden="1">
      <c r="A20" s="151"/>
      <c r="B20" s="152"/>
      <c r="C20" s="153"/>
      <c r="D20" s="154"/>
      <c r="E20" s="149"/>
      <c r="F20" s="149"/>
      <c r="G20" s="150"/>
    </row>
    <row r="21" spans="1:7" s="43" customFormat="1" ht="17.25" customHeight="1" hidden="1">
      <c r="A21" s="151" t="s">
        <v>16</v>
      </c>
      <c r="B21" s="152">
        <v>8</v>
      </c>
      <c r="C21" s="153"/>
      <c r="D21" s="154"/>
      <c r="E21" s="149"/>
      <c r="F21" s="149"/>
      <c r="G21" s="150"/>
    </row>
    <row r="22" spans="1:7" s="43" customFormat="1" ht="17.25" customHeight="1" hidden="1">
      <c r="A22" s="151"/>
      <c r="B22" s="152"/>
      <c r="C22" s="153"/>
      <c r="D22" s="154"/>
      <c r="E22" s="149"/>
      <c r="F22" s="149"/>
      <c r="G22" s="150"/>
    </row>
    <row r="23" spans="1:7" s="43" customFormat="1" ht="17.25" customHeight="1" hidden="1">
      <c r="A23" s="151" t="s">
        <v>17</v>
      </c>
      <c r="B23" s="152">
        <v>9</v>
      </c>
      <c r="C23" s="153"/>
      <c r="D23" s="154"/>
      <c r="E23" s="149"/>
      <c r="F23" s="149"/>
      <c r="G23" s="150"/>
    </row>
    <row r="24" spans="1:7" s="43" customFormat="1" ht="17.25" customHeight="1" hidden="1">
      <c r="A24" s="151"/>
      <c r="B24" s="152"/>
      <c r="C24" s="153"/>
      <c r="D24" s="154"/>
      <c r="E24" s="149"/>
      <c r="F24" s="149"/>
      <c r="G24" s="150"/>
    </row>
    <row r="25" spans="1:7" s="43" customFormat="1" ht="17.25" customHeight="1" hidden="1">
      <c r="A25" s="151" t="s">
        <v>18</v>
      </c>
      <c r="B25" s="152">
        <v>10</v>
      </c>
      <c r="C25" s="172"/>
      <c r="D25" s="154"/>
      <c r="E25" s="166"/>
      <c r="F25" s="149"/>
      <c r="G25" s="150"/>
    </row>
    <row r="26" spans="1:7" s="43" customFormat="1" ht="17.25" customHeight="1" hidden="1">
      <c r="A26" s="151"/>
      <c r="B26" s="152"/>
      <c r="C26" s="153"/>
      <c r="D26" s="154"/>
      <c r="E26" s="167"/>
      <c r="F26" s="149"/>
      <c r="G26" s="150"/>
    </row>
    <row r="27" spans="1:7" s="43" customFormat="1" ht="17.25" customHeight="1" hidden="1">
      <c r="A27" s="151" t="s">
        <v>19</v>
      </c>
      <c r="B27" s="152">
        <v>11</v>
      </c>
      <c r="C27" s="153"/>
      <c r="D27" s="154"/>
      <c r="E27" s="166"/>
      <c r="F27" s="149"/>
      <c r="G27" s="150"/>
    </row>
    <row r="28" spans="1:7" s="43" customFormat="1" ht="17.25" customHeight="1" hidden="1">
      <c r="A28" s="151"/>
      <c r="B28" s="152"/>
      <c r="C28" s="153"/>
      <c r="D28" s="154"/>
      <c r="E28" s="167"/>
      <c r="F28" s="149"/>
      <c r="G28" s="150"/>
    </row>
    <row r="29" spans="1:7" s="43" customFormat="1" ht="17.25" customHeight="1" hidden="1">
      <c r="A29" s="151" t="s">
        <v>20</v>
      </c>
      <c r="B29" s="152">
        <v>12</v>
      </c>
      <c r="C29" s="172"/>
      <c r="D29" s="154"/>
      <c r="E29" s="166"/>
      <c r="F29" s="149"/>
      <c r="G29" s="150"/>
    </row>
    <row r="30" spans="1:7" s="43" customFormat="1" ht="17.25" customHeight="1" hidden="1">
      <c r="A30" s="151"/>
      <c r="B30" s="152"/>
      <c r="C30" s="153"/>
      <c r="D30" s="154"/>
      <c r="E30" s="167"/>
      <c r="F30" s="149"/>
      <c r="G30" s="150"/>
    </row>
    <row r="31" spans="1:7" s="43" customFormat="1" ht="17.25" customHeight="1" hidden="1">
      <c r="A31" s="151" t="s">
        <v>23</v>
      </c>
      <c r="B31" s="152">
        <v>13</v>
      </c>
      <c r="C31" s="153"/>
      <c r="D31" s="154"/>
      <c r="E31" s="149"/>
      <c r="F31" s="149"/>
      <c r="G31" s="150"/>
    </row>
    <row r="32" spans="1:7" s="43" customFormat="1" ht="17.25" customHeight="1" hidden="1">
      <c r="A32" s="151"/>
      <c r="B32" s="152"/>
      <c r="C32" s="153"/>
      <c r="D32" s="154"/>
      <c r="E32" s="149"/>
      <c r="F32" s="149"/>
      <c r="G32" s="150"/>
    </row>
    <row r="33" spans="1:7" s="43" customFormat="1" ht="17.25" customHeight="1" hidden="1">
      <c r="A33" s="151" t="s">
        <v>24</v>
      </c>
      <c r="B33" s="152">
        <v>14</v>
      </c>
      <c r="C33" s="153"/>
      <c r="D33" s="154"/>
      <c r="E33" s="149"/>
      <c r="F33" s="149"/>
      <c r="G33" s="150"/>
    </row>
    <row r="34" spans="1:7" s="43" customFormat="1" ht="17.25" customHeight="1" hidden="1">
      <c r="A34" s="151"/>
      <c r="B34" s="152"/>
      <c r="C34" s="153"/>
      <c r="D34" s="154"/>
      <c r="E34" s="149"/>
      <c r="F34" s="149"/>
      <c r="G34" s="150"/>
    </row>
    <row r="35" spans="1:7" s="43" customFormat="1" ht="17.25" customHeight="1" hidden="1">
      <c r="A35" s="151" t="s">
        <v>25</v>
      </c>
      <c r="B35" s="152">
        <v>15</v>
      </c>
      <c r="C35" s="153"/>
      <c r="D35" s="154"/>
      <c r="E35" s="149"/>
      <c r="F35" s="149"/>
      <c r="G35" s="150"/>
    </row>
    <row r="36" spans="1:7" s="43" customFormat="1" ht="17.25" customHeight="1" hidden="1">
      <c r="A36" s="151"/>
      <c r="B36" s="152"/>
      <c r="C36" s="153"/>
      <c r="D36" s="154"/>
      <c r="E36" s="149"/>
      <c r="F36" s="149"/>
      <c r="G36" s="150"/>
    </row>
    <row r="37" spans="1:7" s="43" customFormat="1" ht="17.25" customHeight="1" hidden="1">
      <c r="A37" s="151" t="s">
        <v>26</v>
      </c>
      <c r="B37" s="152">
        <v>16</v>
      </c>
      <c r="C37" s="153"/>
      <c r="D37" s="154"/>
      <c r="E37" s="149"/>
      <c r="F37" s="149"/>
      <c r="G37" s="150"/>
    </row>
    <row r="38" spans="1:7" s="43" customFormat="1" ht="17.25" customHeight="1" hidden="1">
      <c r="A38" s="151"/>
      <c r="B38" s="152"/>
      <c r="C38" s="153"/>
      <c r="D38" s="154"/>
      <c r="E38" s="149"/>
      <c r="F38" s="149"/>
      <c r="G38" s="150"/>
    </row>
    <row r="39" spans="1:7" s="43" customFormat="1" ht="17.25" customHeight="1" hidden="1">
      <c r="A39" s="151" t="s">
        <v>27</v>
      </c>
      <c r="B39" s="152">
        <v>17</v>
      </c>
      <c r="C39" s="153"/>
      <c r="D39" s="154"/>
      <c r="E39" s="149"/>
      <c r="F39" s="149"/>
      <c r="G39" s="150"/>
    </row>
    <row r="40" spans="1:7" s="43" customFormat="1" ht="17.25" customHeight="1" hidden="1">
      <c r="A40" s="151"/>
      <c r="B40" s="152"/>
      <c r="C40" s="153"/>
      <c r="D40" s="154"/>
      <c r="E40" s="149"/>
      <c r="F40" s="149"/>
      <c r="G40" s="150"/>
    </row>
    <row r="41" spans="1:7" s="43" customFormat="1" ht="17.25" customHeight="1" hidden="1">
      <c r="A41" s="151" t="s">
        <v>28</v>
      </c>
      <c r="B41" s="152">
        <v>18</v>
      </c>
      <c r="C41" s="153"/>
      <c r="D41" s="154"/>
      <c r="E41" s="149"/>
      <c r="F41" s="149"/>
      <c r="G41" s="150"/>
    </row>
    <row r="42" spans="1:7" s="43" customFormat="1" ht="17.25" customHeight="1" hidden="1">
      <c r="A42" s="151"/>
      <c r="B42" s="152"/>
      <c r="C42" s="153"/>
      <c r="D42" s="154"/>
      <c r="E42" s="149"/>
      <c r="F42" s="149"/>
      <c r="G42" s="150"/>
    </row>
    <row r="43" spans="1:7" s="43" customFormat="1" ht="17.25" customHeight="1" hidden="1">
      <c r="A43" s="151" t="s">
        <v>29</v>
      </c>
      <c r="B43" s="152">
        <v>19</v>
      </c>
      <c r="C43" s="153"/>
      <c r="D43" s="154"/>
      <c r="E43" s="149"/>
      <c r="F43" s="149"/>
      <c r="G43" s="150"/>
    </row>
    <row r="44" spans="1:7" s="43" customFormat="1" ht="17.25" customHeight="1" hidden="1">
      <c r="A44" s="151"/>
      <c r="B44" s="152"/>
      <c r="C44" s="153"/>
      <c r="D44" s="154"/>
      <c r="E44" s="149"/>
      <c r="F44" s="149"/>
      <c r="G44" s="150"/>
    </row>
    <row r="45" spans="1:7" s="43" customFormat="1" ht="17.25" customHeight="1" hidden="1">
      <c r="A45" s="151" t="s">
        <v>30</v>
      </c>
      <c r="B45" s="152">
        <v>20</v>
      </c>
      <c r="C45" s="153"/>
      <c r="D45" s="154"/>
      <c r="E45" s="149"/>
      <c r="F45" s="149"/>
      <c r="G45" s="150"/>
    </row>
    <row r="46" spans="1:7" s="43" customFormat="1" ht="17.25" customHeight="1" hidden="1">
      <c r="A46" s="151"/>
      <c r="B46" s="152"/>
      <c r="C46" s="153"/>
      <c r="D46" s="154"/>
      <c r="E46" s="149"/>
      <c r="F46" s="149"/>
      <c r="G46" s="150"/>
    </row>
    <row r="47" spans="1:7" s="43" customFormat="1" ht="17.25" customHeight="1" hidden="1">
      <c r="A47" s="151" t="s">
        <v>31</v>
      </c>
      <c r="B47" s="152">
        <v>21</v>
      </c>
      <c r="C47" s="153"/>
      <c r="D47" s="154"/>
      <c r="E47" s="149"/>
      <c r="F47" s="149"/>
      <c r="G47" s="150"/>
    </row>
    <row r="48" spans="1:7" s="43" customFormat="1" ht="17.25" customHeight="1" hidden="1">
      <c r="A48" s="151"/>
      <c r="B48" s="152"/>
      <c r="C48" s="153"/>
      <c r="D48" s="154"/>
      <c r="E48" s="149"/>
      <c r="F48" s="149"/>
      <c r="G48" s="150"/>
    </row>
    <row r="49" spans="1:7" s="43" customFormat="1" ht="17.25" customHeight="1" hidden="1">
      <c r="A49" s="151" t="s">
        <v>32</v>
      </c>
      <c r="B49" s="152">
        <v>22</v>
      </c>
      <c r="C49" s="153"/>
      <c r="D49" s="154"/>
      <c r="E49" s="149"/>
      <c r="F49" s="149"/>
      <c r="G49" s="150"/>
    </row>
    <row r="50" spans="1:7" s="43" customFormat="1" ht="17.25" customHeight="1" hidden="1">
      <c r="A50" s="151"/>
      <c r="B50" s="152"/>
      <c r="C50" s="153"/>
      <c r="D50" s="154"/>
      <c r="E50" s="149"/>
      <c r="F50" s="149"/>
      <c r="G50" s="150"/>
    </row>
    <row r="51" spans="1:7" s="43" customFormat="1" ht="17.25" customHeight="1" hidden="1">
      <c r="A51" s="151" t="s">
        <v>33</v>
      </c>
      <c r="B51" s="152">
        <v>23</v>
      </c>
      <c r="C51" s="153"/>
      <c r="D51" s="154"/>
      <c r="E51" s="149"/>
      <c r="F51" s="149"/>
      <c r="G51" s="150"/>
    </row>
    <row r="52" spans="1:7" s="43" customFormat="1" ht="17.25" customHeight="1" hidden="1">
      <c r="A52" s="151"/>
      <c r="B52" s="152"/>
      <c r="C52" s="153"/>
      <c r="D52" s="154"/>
      <c r="E52" s="149"/>
      <c r="F52" s="149"/>
      <c r="G52" s="150"/>
    </row>
    <row r="53" spans="1:7" s="43" customFormat="1" ht="17.25" customHeight="1" hidden="1">
      <c r="A53" s="151" t="s">
        <v>34</v>
      </c>
      <c r="B53" s="152">
        <v>24</v>
      </c>
      <c r="C53" s="153"/>
      <c r="D53" s="154"/>
      <c r="E53" s="149"/>
      <c r="F53" s="149"/>
      <c r="G53" s="150"/>
    </row>
    <row r="54" spans="1:7" s="43" customFormat="1" ht="17.25" customHeight="1" hidden="1">
      <c r="A54" s="151"/>
      <c r="B54" s="152"/>
      <c r="C54" s="153"/>
      <c r="D54" s="154"/>
      <c r="E54" s="149"/>
      <c r="F54" s="149"/>
      <c r="G54" s="150"/>
    </row>
    <row r="55" spans="1:7" s="43" customFormat="1" ht="17.25" customHeight="1" hidden="1">
      <c r="A55" s="151" t="s">
        <v>35</v>
      </c>
      <c r="B55" s="152">
        <v>25</v>
      </c>
      <c r="C55" s="153"/>
      <c r="D55" s="154"/>
      <c r="E55" s="149"/>
      <c r="F55" s="149"/>
      <c r="G55" s="150"/>
    </row>
    <row r="56" spans="1:7" s="43" customFormat="1" ht="17.25" customHeight="1" hidden="1">
      <c r="A56" s="151"/>
      <c r="B56" s="152"/>
      <c r="C56" s="153"/>
      <c r="D56" s="154"/>
      <c r="E56" s="149"/>
      <c r="F56" s="149"/>
      <c r="G56" s="150"/>
    </row>
    <row r="57" spans="1:7" s="43" customFormat="1" ht="17.25" customHeight="1" hidden="1">
      <c r="A57" s="151" t="s">
        <v>36</v>
      </c>
      <c r="B57" s="152">
        <v>26</v>
      </c>
      <c r="C57" s="153"/>
      <c r="D57" s="154"/>
      <c r="E57" s="149"/>
      <c r="F57" s="149"/>
      <c r="G57" s="150"/>
    </row>
    <row r="58" spans="1:7" s="43" customFormat="1" ht="17.25" customHeight="1" hidden="1">
      <c r="A58" s="151"/>
      <c r="B58" s="152"/>
      <c r="C58" s="153"/>
      <c r="D58" s="154"/>
      <c r="E58" s="149"/>
      <c r="F58" s="149"/>
      <c r="G58" s="150"/>
    </row>
    <row r="59" spans="1:7" s="43" customFormat="1" ht="17.25" customHeight="1" hidden="1">
      <c r="A59" s="151" t="s">
        <v>37</v>
      </c>
      <c r="B59" s="152">
        <v>27</v>
      </c>
      <c r="C59" s="153"/>
      <c r="D59" s="154"/>
      <c r="E59" s="149"/>
      <c r="F59" s="149"/>
      <c r="G59" s="150"/>
    </row>
    <row r="60" spans="1:7" s="43" customFormat="1" ht="17.25" customHeight="1" hidden="1">
      <c r="A60" s="151"/>
      <c r="B60" s="152"/>
      <c r="C60" s="153"/>
      <c r="D60" s="154"/>
      <c r="E60" s="149"/>
      <c r="F60" s="149"/>
      <c r="G60" s="150"/>
    </row>
    <row r="61" spans="1:7" s="43" customFormat="1" ht="17.25" customHeight="1" hidden="1">
      <c r="A61" s="151" t="s">
        <v>38</v>
      </c>
      <c r="B61" s="152">
        <v>28</v>
      </c>
      <c r="C61" s="153"/>
      <c r="D61" s="154"/>
      <c r="E61" s="149"/>
      <c r="F61" s="149"/>
      <c r="G61" s="150"/>
    </row>
    <row r="62" spans="1:7" s="43" customFormat="1" ht="17.25" customHeight="1" hidden="1">
      <c r="A62" s="151"/>
      <c r="B62" s="152"/>
      <c r="C62" s="153"/>
      <c r="D62" s="154"/>
      <c r="E62" s="149"/>
      <c r="F62" s="149"/>
      <c r="G62" s="150"/>
    </row>
    <row r="63" spans="1:7" s="43" customFormat="1" ht="17.25" customHeight="1" hidden="1">
      <c r="A63" s="151" t="s">
        <v>39</v>
      </c>
      <c r="B63" s="152">
        <v>29</v>
      </c>
      <c r="C63" s="153"/>
      <c r="D63" s="154"/>
      <c r="E63" s="149"/>
      <c r="F63" s="149"/>
      <c r="G63" s="150"/>
    </row>
    <row r="64" spans="1:7" s="43" customFormat="1" ht="17.25" customHeight="1" hidden="1">
      <c r="A64" s="151"/>
      <c r="B64" s="152"/>
      <c r="C64" s="153"/>
      <c r="D64" s="154"/>
      <c r="E64" s="149"/>
      <c r="F64" s="149"/>
      <c r="G64" s="150"/>
    </row>
    <row r="65" spans="1:7" s="43" customFormat="1" ht="17.25" customHeight="1" hidden="1">
      <c r="A65" s="151" t="s">
        <v>40</v>
      </c>
      <c r="B65" s="152">
        <v>30</v>
      </c>
      <c r="C65" s="153"/>
      <c r="D65" s="154"/>
      <c r="E65" s="149"/>
      <c r="F65" s="149"/>
      <c r="G65" s="150"/>
    </row>
    <row r="66" spans="1:7" s="43" customFormat="1" ht="17.25" customHeight="1" hidden="1">
      <c r="A66" s="151"/>
      <c r="B66" s="152"/>
      <c r="C66" s="153"/>
      <c r="D66" s="154"/>
      <c r="E66" s="149"/>
      <c r="F66" s="149"/>
      <c r="G66" s="150"/>
    </row>
    <row r="67" spans="1:7" s="43" customFormat="1" ht="17.25" customHeight="1" hidden="1">
      <c r="A67" s="151" t="s">
        <v>41</v>
      </c>
      <c r="B67" s="152">
        <v>31</v>
      </c>
      <c r="C67" s="153"/>
      <c r="D67" s="154"/>
      <c r="E67" s="149"/>
      <c r="F67" s="149"/>
      <c r="G67" s="150"/>
    </row>
    <row r="68" spans="1:7" s="43" customFormat="1" ht="17.25" customHeight="1" hidden="1">
      <c r="A68" s="151"/>
      <c r="B68" s="152"/>
      <c r="C68" s="153"/>
      <c r="D68" s="154"/>
      <c r="E68" s="149"/>
      <c r="F68" s="149"/>
      <c r="G68" s="150"/>
    </row>
    <row r="69" spans="1:7" s="43" customFormat="1" ht="17.25" customHeight="1" hidden="1">
      <c r="A69" s="151" t="s">
        <v>42</v>
      </c>
      <c r="B69" s="152">
        <v>32</v>
      </c>
      <c r="C69" s="153"/>
      <c r="D69" s="154"/>
      <c r="E69" s="149"/>
      <c r="F69" s="149"/>
      <c r="G69" s="150"/>
    </row>
    <row r="70" spans="1:7" s="43" customFormat="1" ht="17.25" customHeight="1" hidden="1">
      <c r="A70" s="151"/>
      <c r="B70" s="152"/>
      <c r="C70" s="153"/>
      <c r="D70" s="154"/>
      <c r="E70" s="149"/>
      <c r="F70" s="149"/>
      <c r="G70" s="150"/>
    </row>
    <row r="71" spans="1:8" s="43" customFormat="1" ht="15.75">
      <c r="A71" s="145"/>
      <c r="B71" s="146"/>
      <c r="C71" s="144"/>
      <c r="D71" s="147"/>
      <c r="E71" s="147"/>
      <c r="F71" s="148"/>
      <c r="G71" s="144"/>
      <c r="H71" s="46"/>
    </row>
    <row r="72" spans="1:8" s="43" customFormat="1" ht="15.75">
      <c r="A72" s="145"/>
      <c r="B72" s="147"/>
      <c r="C72" s="144"/>
      <c r="D72" s="147"/>
      <c r="E72" s="147"/>
      <c r="F72" s="148"/>
      <c r="G72" s="144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40"/>
      <c r="B75" s="138"/>
      <c r="C75" s="141"/>
      <c r="D75" s="137"/>
      <c r="E75" s="137"/>
      <c r="F75" s="142"/>
      <c r="G75" s="141"/>
      <c r="H75" s="2"/>
      <c r="I75" s="2"/>
      <c r="J75" s="2"/>
      <c r="K75" s="2"/>
      <c r="L75" s="2"/>
      <c r="M75" s="2"/>
      <c r="N75" s="2"/>
    </row>
    <row r="76" spans="1:14" ht="12.75">
      <c r="A76" s="140"/>
      <c r="B76" s="139"/>
      <c r="C76" s="141"/>
      <c r="D76" s="137"/>
      <c r="E76" s="137"/>
      <c r="F76" s="142"/>
      <c r="G76" s="141"/>
      <c r="H76" s="2"/>
      <c r="I76" s="2"/>
      <c r="J76" s="2"/>
      <c r="K76" s="2"/>
      <c r="L76" s="2"/>
      <c r="M76" s="2"/>
      <c r="N76" s="2"/>
    </row>
    <row r="77" spans="1:14" ht="12.75">
      <c r="A77" s="140"/>
      <c r="B77" s="138"/>
      <c r="C77" s="141"/>
      <c r="D77" s="137"/>
      <c r="E77" s="137"/>
      <c r="F77" s="142"/>
      <c r="G77" s="141"/>
      <c r="H77" s="2"/>
      <c r="I77" s="2"/>
      <c r="J77" s="2"/>
      <c r="K77" s="2"/>
      <c r="L77" s="2"/>
      <c r="M77" s="2"/>
      <c r="N77" s="2"/>
    </row>
    <row r="78" spans="1:14" ht="12.75">
      <c r="A78" s="140"/>
      <c r="B78" s="139"/>
      <c r="C78" s="141"/>
      <c r="D78" s="137"/>
      <c r="E78" s="137"/>
      <c r="F78" s="142"/>
      <c r="G78" s="141"/>
      <c r="H78" s="2"/>
      <c r="I78" s="2"/>
      <c r="J78" s="2"/>
      <c r="K78" s="2"/>
      <c r="L78" s="2"/>
      <c r="M78" s="2"/>
      <c r="N78" s="2"/>
    </row>
    <row r="79" spans="1:8" ht="12.75">
      <c r="A79" s="140"/>
      <c r="B79" s="138"/>
      <c r="C79" s="141"/>
      <c r="D79" s="137"/>
      <c r="E79" s="137"/>
      <c r="F79" s="142"/>
      <c r="G79" s="141"/>
      <c r="H79" s="2"/>
    </row>
    <row r="80" spans="1:8" ht="12.75">
      <c r="A80" s="140"/>
      <c r="B80" s="139"/>
      <c r="C80" s="141"/>
      <c r="D80" s="137"/>
      <c r="E80" s="137"/>
      <c r="F80" s="142"/>
      <c r="G80" s="141"/>
      <c r="H80" s="2"/>
    </row>
    <row r="81" spans="1:8" ht="12.75">
      <c r="A81" s="140"/>
      <c r="B81" s="138"/>
      <c r="C81" s="141"/>
      <c r="D81" s="137"/>
      <c r="E81" s="137"/>
      <c r="F81" s="142"/>
      <c r="G81" s="141"/>
      <c r="H81" s="2"/>
    </row>
    <row r="82" spans="1:8" ht="12.75">
      <c r="A82" s="140"/>
      <c r="B82" s="139"/>
      <c r="C82" s="141"/>
      <c r="D82" s="137"/>
      <c r="E82" s="137"/>
      <c r="F82" s="142"/>
      <c r="G82" s="141"/>
      <c r="H82" s="2"/>
    </row>
    <row r="83" spans="1:8" ht="12.75">
      <c r="A83" s="140"/>
      <c r="B83" s="138"/>
      <c r="C83" s="141"/>
      <c r="D83" s="137"/>
      <c r="E83" s="137"/>
      <c r="F83" s="142"/>
      <c r="G83" s="141"/>
      <c r="H83" s="2"/>
    </row>
    <row r="84" spans="1:8" ht="12.75">
      <c r="A84" s="140"/>
      <c r="B84" s="139"/>
      <c r="C84" s="141"/>
      <c r="D84" s="137"/>
      <c r="E84" s="137"/>
      <c r="F84" s="142"/>
      <c r="G84" s="141"/>
      <c r="H84" s="2"/>
    </row>
    <row r="85" spans="1:8" ht="12.75">
      <c r="A85" s="140"/>
      <c r="B85" s="138"/>
      <c r="C85" s="141"/>
      <c r="D85" s="137"/>
      <c r="E85" s="137"/>
      <c r="F85" s="142"/>
      <c r="G85" s="141"/>
      <c r="H85" s="2"/>
    </row>
    <row r="86" spans="1:8" ht="12.75">
      <c r="A86" s="140"/>
      <c r="B86" s="139"/>
      <c r="C86" s="141"/>
      <c r="D86" s="137"/>
      <c r="E86" s="137"/>
      <c r="F86" s="142"/>
      <c r="G86" s="141"/>
      <c r="H86" s="2"/>
    </row>
    <row r="87" spans="1:8" ht="12.75">
      <c r="A87" s="140"/>
      <c r="B87" s="138"/>
      <c r="C87" s="141"/>
      <c r="D87" s="137"/>
      <c r="E87" s="137"/>
      <c r="F87" s="142"/>
      <c r="G87" s="141"/>
      <c r="H87" s="2"/>
    </row>
    <row r="88" spans="1:8" ht="12.75">
      <c r="A88" s="140"/>
      <c r="B88" s="139"/>
      <c r="C88" s="141"/>
      <c r="D88" s="137"/>
      <c r="E88" s="137"/>
      <c r="F88" s="142"/>
      <c r="G88" s="141"/>
      <c r="H88" s="2"/>
    </row>
    <row r="89" spans="1:8" ht="12.75">
      <c r="A89" s="140"/>
      <c r="B89" s="138"/>
      <c r="C89" s="141"/>
      <c r="D89" s="137"/>
      <c r="E89" s="137"/>
      <c r="F89" s="142"/>
      <c r="G89" s="141"/>
      <c r="H89" s="2"/>
    </row>
    <row r="90" spans="1:8" ht="12.75">
      <c r="A90" s="140"/>
      <c r="B90" s="139"/>
      <c r="C90" s="141"/>
      <c r="D90" s="137"/>
      <c r="E90" s="137"/>
      <c r="F90" s="142"/>
      <c r="G90" s="141"/>
      <c r="H90" s="2"/>
    </row>
    <row r="91" spans="1:8" ht="12.75">
      <c r="A91" s="140"/>
      <c r="B91" s="138"/>
      <c r="C91" s="141"/>
      <c r="D91" s="137"/>
      <c r="E91" s="137"/>
      <c r="F91" s="142"/>
      <c r="G91" s="141"/>
      <c r="H91" s="2"/>
    </row>
    <row r="92" spans="1:8" ht="12.75">
      <c r="A92" s="140"/>
      <c r="B92" s="139"/>
      <c r="C92" s="141"/>
      <c r="D92" s="137"/>
      <c r="E92" s="137"/>
      <c r="F92" s="142"/>
      <c r="G92" s="141"/>
      <c r="H92" s="2"/>
    </row>
    <row r="93" spans="1:8" ht="12.75">
      <c r="A93" s="140"/>
      <c r="B93" s="138"/>
      <c r="C93" s="141"/>
      <c r="D93" s="137"/>
      <c r="E93" s="137"/>
      <c r="F93" s="142"/>
      <c r="G93" s="141"/>
      <c r="H93" s="2"/>
    </row>
    <row r="94" spans="1:8" ht="12.75">
      <c r="A94" s="140"/>
      <c r="B94" s="139"/>
      <c r="C94" s="141"/>
      <c r="D94" s="137"/>
      <c r="E94" s="137"/>
      <c r="F94" s="142"/>
      <c r="G94" s="141"/>
      <c r="H94" s="2"/>
    </row>
    <row r="95" spans="1:8" ht="12.75">
      <c r="A95" s="140"/>
      <c r="B95" s="138"/>
      <c r="C95" s="141"/>
      <c r="D95" s="137"/>
      <c r="E95" s="137"/>
      <c r="F95" s="142"/>
      <c r="G95" s="141"/>
      <c r="H95" s="2"/>
    </row>
    <row r="96" spans="1:8" ht="12.75">
      <c r="A96" s="140"/>
      <c r="B96" s="139"/>
      <c r="C96" s="141"/>
      <c r="D96" s="137"/>
      <c r="E96" s="137"/>
      <c r="F96" s="142"/>
      <c r="G96" s="141"/>
      <c r="H96" s="2"/>
    </row>
    <row r="97" spans="1:8" ht="12.75">
      <c r="A97" s="140"/>
      <c r="B97" s="138"/>
      <c r="C97" s="141"/>
      <c r="D97" s="137"/>
      <c r="E97" s="137"/>
      <c r="F97" s="142"/>
      <c r="G97" s="141"/>
      <c r="H97" s="2"/>
    </row>
    <row r="98" spans="1:8" ht="12.75">
      <c r="A98" s="140"/>
      <c r="B98" s="139"/>
      <c r="C98" s="141"/>
      <c r="D98" s="137"/>
      <c r="E98" s="137"/>
      <c r="F98" s="142"/>
      <c r="G98" s="141"/>
      <c r="H98" s="2"/>
    </row>
    <row r="99" spans="1:8" ht="12.75">
      <c r="A99" s="140"/>
      <c r="B99" s="138"/>
      <c r="C99" s="141"/>
      <c r="D99" s="137"/>
      <c r="E99" s="137"/>
      <c r="F99" s="142"/>
      <c r="G99" s="141"/>
      <c r="H99" s="2"/>
    </row>
    <row r="100" spans="1:8" ht="12.75">
      <c r="A100" s="140"/>
      <c r="B100" s="139"/>
      <c r="C100" s="141"/>
      <c r="D100" s="137"/>
      <c r="E100" s="137"/>
      <c r="F100" s="142"/>
      <c r="G100" s="141"/>
      <c r="H100" s="2"/>
    </row>
    <row r="101" spans="1:8" ht="12.75">
      <c r="A101" s="140"/>
      <c r="B101" s="138"/>
      <c r="C101" s="141"/>
      <c r="D101" s="137"/>
      <c r="E101" s="137"/>
      <c r="F101" s="142"/>
      <c r="G101" s="141"/>
      <c r="H101" s="2"/>
    </row>
    <row r="102" spans="1:8" ht="12.75">
      <c r="A102" s="140"/>
      <c r="B102" s="139"/>
      <c r="C102" s="141"/>
      <c r="D102" s="137"/>
      <c r="E102" s="137"/>
      <c r="F102" s="142"/>
      <c r="G102" s="141"/>
      <c r="H102" s="2"/>
    </row>
    <row r="103" spans="1:8" ht="12.75">
      <c r="A103" s="140"/>
      <c r="B103" s="138"/>
      <c r="C103" s="141"/>
      <c r="D103" s="137"/>
      <c r="E103" s="137"/>
      <c r="F103" s="142"/>
      <c r="G103" s="141"/>
      <c r="H103" s="2"/>
    </row>
    <row r="104" spans="1:8" ht="12.75">
      <c r="A104" s="140"/>
      <c r="B104" s="139"/>
      <c r="C104" s="141"/>
      <c r="D104" s="137"/>
      <c r="E104" s="137"/>
      <c r="F104" s="142"/>
      <c r="G104" s="141"/>
      <c r="H104" s="2"/>
    </row>
    <row r="105" spans="1:8" ht="12.75">
      <c r="A105" s="140"/>
      <c r="B105" s="138"/>
      <c r="C105" s="141"/>
      <c r="D105" s="137"/>
      <c r="E105" s="137"/>
      <c r="F105" s="142"/>
      <c r="G105" s="141"/>
      <c r="H105" s="2"/>
    </row>
    <row r="106" spans="1:8" ht="12.75">
      <c r="A106" s="140"/>
      <c r="B106" s="139"/>
      <c r="C106" s="141"/>
      <c r="D106" s="137"/>
      <c r="E106" s="137"/>
      <c r="F106" s="142"/>
      <c r="G106" s="141"/>
      <c r="H106" s="2"/>
    </row>
    <row r="107" spans="1:8" ht="12.75">
      <c r="A107" s="140"/>
      <c r="B107" s="138"/>
      <c r="C107" s="141"/>
      <c r="D107" s="137"/>
      <c r="E107" s="137"/>
      <c r="F107" s="142"/>
      <c r="G107" s="141"/>
      <c r="H107" s="2"/>
    </row>
    <row r="108" spans="1:8" ht="12.75">
      <c r="A108" s="140"/>
      <c r="B108" s="139"/>
      <c r="C108" s="141"/>
      <c r="D108" s="137"/>
      <c r="E108" s="137"/>
      <c r="F108" s="142"/>
      <c r="G108" s="141"/>
      <c r="H108" s="2"/>
    </row>
    <row r="109" spans="1:8" ht="12.75">
      <c r="A109" s="140"/>
      <c r="B109" s="138"/>
      <c r="C109" s="141"/>
      <c r="D109" s="137"/>
      <c r="E109" s="137"/>
      <c r="F109" s="142"/>
      <c r="G109" s="141"/>
      <c r="H109" s="2"/>
    </row>
    <row r="110" spans="1:8" ht="12.75">
      <c r="A110" s="140"/>
      <c r="B110" s="139"/>
      <c r="C110" s="141"/>
      <c r="D110" s="137"/>
      <c r="E110" s="137"/>
      <c r="F110" s="142"/>
      <c r="G110" s="141"/>
      <c r="H110" s="2"/>
    </row>
    <row r="111" spans="1:8" ht="12.75">
      <c r="A111" s="140"/>
      <c r="B111" s="138"/>
      <c r="C111" s="141"/>
      <c r="D111" s="137"/>
      <c r="E111" s="137"/>
      <c r="F111" s="142"/>
      <c r="G111" s="141"/>
      <c r="H111" s="2"/>
    </row>
    <row r="112" spans="1:8" ht="12.75">
      <c r="A112" s="140"/>
      <c r="B112" s="139"/>
      <c r="C112" s="141"/>
      <c r="D112" s="137"/>
      <c r="E112" s="137"/>
      <c r="F112" s="142"/>
      <c r="G112" s="141"/>
      <c r="H112" s="2"/>
    </row>
    <row r="113" spans="1:8" ht="12.75">
      <c r="A113" s="140"/>
      <c r="B113" s="138"/>
      <c r="C113" s="141"/>
      <c r="D113" s="137"/>
      <c r="E113" s="137"/>
      <c r="F113" s="142"/>
      <c r="G113" s="141"/>
      <c r="H113" s="2"/>
    </row>
    <row r="114" spans="1:8" ht="12.75">
      <c r="A114" s="140"/>
      <c r="B114" s="139"/>
      <c r="C114" s="141"/>
      <c r="D114" s="137"/>
      <c r="E114" s="137"/>
      <c r="F114" s="142"/>
      <c r="G114" s="141"/>
      <c r="H114" s="2"/>
    </row>
    <row r="115" spans="1:8" ht="12.75">
      <c r="A115" s="140"/>
      <c r="B115" s="138"/>
      <c r="C115" s="141"/>
      <c r="D115" s="137"/>
      <c r="E115" s="137"/>
      <c r="F115" s="142"/>
      <c r="G115" s="141"/>
      <c r="H115" s="2"/>
    </row>
    <row r="116" spans="1:8" ht="12.75">
      <c r="A116" s="140"/>
      <c r="B116" s="139"/>
      <c r="C116" s="141"/>
      <c r="D116" s="137"/>
      <c r="E116" s="137"/>
      <c r="F116" s="142"/>
      <c r="G116" s="141"/>
      <c r="H116" s="2"/>
    </row>
    <row r="117" spans="1:8" ht="12.75">
      <c r="A117" s="140"/>
      <c r="B117" s="138"/>
      <c r="C117" s="141"/>
      <c r="D117" s="137"/>
      <c r="E117" s="137"/>
      <c r="F117" s="142"/>
      <c r="G117" s="141"/>
      <c r="H117" s="2"/>
    </row>
    <row r="118" spans="1:8" ht="12.75">
      <c r="A118" s="140"/>
      <c r="B118" s="139"/>
      <c r="C118" s="141"/>
      <c r="D118" s="137"/>
      <c r="E118" s="137"/>
      <c r="F118" s="142"/>
      <c r="G118" s="141"/>
      <c r="H118" s="2"/>
    </row>
    <row r="119" spans="1:8" ht="12.75">
      <c r="A119" s="140"/>
      <c r="B119" s="138"/>
      <c r="C119" s="141"/>
      <c r="D119" s="137"/>
      <c r="E119" s="137"/>
      <c r="F119" s="142"/>
      <c r="G119" s="141"/>
      <c r="H119" s="2"/>
    </row>
    <row r="120" spans="1:8" ht="12.75">
      <c r="A120" s="140"/>
      <c r="B120" s="139"/>
      <c r="C120" s="141"/>
      <c r="D120" s="137"/>
      <c r="E120" s="137"/>
      <c r="F120" s="142"/>
      <c r="G120" s="141"/>
      <c r="H120" s="2"/>
    </row>
    <row r="121" spans="1:8" ht="12.75">
      <c r="A121" s="140"/>
      <c r="B121" s="138"/>
      <c r="C121" s="141"/>
      <c r="D121" s="137"/>
      <c r="E121" s="137"/>
      <c r="F121" s="142"/>
      <c r="G121" s="141"/>
      <c r="H121" s="2"/>
    </row>
    <row r="122" spans="1:8" ht="12.75">
      <c r="A122" s="140"/>
      <c r="B122" s="139"/>
      <c r="C122" s="141"/>
      <c r="D122" s="137"/>
      <c r="E122" s="137"/>
      <c r="F122" s="142"/>
      <c r="G122" s="141"/>
      <c r="H122" s="2"/>
    </row>
    <row r="123" spans="1:8" ht="12.75">
      <c r="A123" s="140"/>
      <c r="B123" s="138"/>
      <c r="C123" s="141"/>
      <c r="D123" s="137"/>
      <c r="E123" s="137"/>
      <c r="F123" s="142"/>
      <c r="G123" s="141"/>
      <c r="H123" s="2"/>
    </row>
    <row r="124" spans="1:8" ht="12.75">
      <c r="A124" s="140"/>
      <c r="B124" s="139"/>
      <c r="C124" s="141"/>
      <c r="D124" s="137"/>
      <c r="E124" s="137"/>
      <c r="F124" s="142"/>
      <c r="G124" s="141"/>
      <c r="H124" s="2"/>
    </row>
    <row r="125" spans="1:8" ht="12.75">
      <c r="A125" s="140"/>
      <c r="B125" s="138"/>
      <c r="C125" s="141"/>
      <c r="D125" s="137"/>
      <c r="E125" s="137"/>
      <c r="F125" s="142"/>
      <c r="G125" s="141"/>
      <c r="H125" s="2"/>
    </row>
    <row r="126" spans="1:8" ht="12.75">
      <c r="A126" s="140"/>
      <c r="B126" s="139"/>
      <c r="C126" s="141"/>
      <c r="D126" s="137"/>
      <c r="E126" s="137"/>
      <c r="F126" s="142"/>
      <c r="G126" s="141"/>
      <c r="H126" s="2"/>
    </row>
    <row r="127" spans="1:8" ht="12.75">
      <c r="A127" s="140"/>
      <c r="B127" s="138"/>
      <c r="C127" s="141"/>
      <c r="D127" s="137"/>
      <c r="E127" s="137"/>
      <c r="F127" s="142"/>
      <c r="G127" s="141"/>
      <c r="H127" s="2"/>
    </row>
    <row r="128" spans="1:8" ht="12.75">
      <c r="A128" s="140"/>
      <c r="B128" s="139"/>
      <c r="C128" s="141"/>
      <c r="D128" s="137"/>
      <c r="E128" s="137"/>
      <c r="F128" s="142"/>
      <c r="G128" s="141"/>
      <c r="H128" s="2"/>
    </row>
    <row r="129" spans="1:8" ht="12.75">
      <c r="A129" s="140"/>
      <c r="B129" s="138"/>
      <c r="C129" s="141"/>
      <c r="D129" s="137"/>
      <c r="E129" s="137"/>
      <c r="F129" s="142"/>
      <c r="G129" s="141"/>
      <c r="H129" s="2"/>
    </row>
    <row r="130" spans="1:8" ht="12.75">
      <c r="A130" s="140"/>
      <c r="B130" s="139"/>
      <c r="C130" s="141"/>
      <c r="D130" s="137"/>
      <c r="E130" s="137"/>
      <c r="F130" s="142"/>
      <c r="G130" s="141"/>
      <c r="H130" s="2"/>
    </row>
    <row r="131" spans="1:8" ht="12.75">
      <c r="A131" s="140"/>
      <c r="B131" s="138"/>
      <c r="C131" s="141"/>
      <c r="D131" s="137"/>
      <c r="E131" s="137"/>
      <c r="F131" s="142"/>
      <c r="G131" s="141"/>
      <c r="H131" s="2"/>
    </row>
    <row r="132" spans="1:8" ht="12.75">
      <c r="A132" s="140"/>
      <c r="B132" s="139"/>
      <c r="C132" s="141"/>
      <c r="D132" s="137"/>
      <c r="E132" s="137"/>
      <c r="F132" s="142"/>
      <c r="G132" s="141"/>
      <c r="H132" s="2"/>
    </row>
    <row r="133" spans="1:8" ht="12.75">
      <c r="A133" s="140"/>
      <c r="B133" s="138"/>
      <c r="C133" s="141"/>
      <c r="D133" s="137"/>
      <c r="E133" s="137"/>
      <c r="F133" s="142"/>
      <c r="G133" s="141"/>
      <c r="H133" s="2"/>
    </row>
    <row r="134" spans="1:8" ht="12.75">
      <c r="A134" s="140"/>
      <c r="B134" s="139"/>
      <c r="C134" s="141"/>
      <c r="D134" s="137"/>
      <c r="E134" s="137"/>
      <c r="F134" s="142"/>
      <c r="G134" s="141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G35:G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F47:F48"/>
    <mergeCell ref="C47:C48"/>
    <mergeCell ref="D47:D48"/>
    <mergeCell ref="E51:E52"/>
    <mergeCell ref="F51:F52"/>
    <mergeCell ref="F45:F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G51:G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F63:F64"/>
    <mergeCell ref="C63:C64"/>
    <mergeCell ref="D63:D64"/>
    <mergeCell ref="E67:E68"/>
    <mergeCell ref="F67:F68"/>
    <mergeCell ref="F61:F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B63:B64"/>
    <mergeCell ref="A69:A70"/>
    <mergeCell ref="B69:B70"/>
    <mergeCell ref="C69:C70"/>
    <mergeCell ref="D69:D70"/>
    <mergeCell ref="E69:E70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F95:F96"/>
    <mergeCell ref="C95:C96"/>
    <mergeCell ref="D95:D96"/>
    <mergeCell ref="E91:E92"/>
    <mergeCell ref="F91:F92"/>
    <mergeCell ref="F93:F94"/>
    <mergeCell ref="D91:D9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G133:G134"/>
    <mergeCell ref="E133:E134"/>
    <mergeCell ref="D129:D130"/>
    <mergeCell ref="E129:E130"/>
    <mergeCell ref="F129:F130"/>
    <mergeCell ref="G129:G130"/>
    <mergeCell ref="D127:D128"/>
    <mergeCell ref="B129:B130"/>
    <mergeCell ref="A131:A132"/>
    <mergeCell ref="B131:B132"/>
    <mergeCell ref="C131:C132"/>
    <mergeCell ref="D131:D132"/>
    <mergeCell ref="A129:A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93" t="s">
        <v>43</v>
      </c>
      <c r="B1" s="193"/>
      <c r="C1" s="193"/>
      <c r="D1" s="193"/>
      <c r="E1" s="193"/>
      <c r="F1" s="193"/>
      <c r="G1" s="19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94" t="s">
        <v>47</v>
      </c>
      <c r="B2" s="194"/>
      <c r="C2" s="195"/>
      <c r="D2" s="196" t="str">
        <f>HYPERLINK('[1]реквизиты'!$A$2)</f>
        <v>Первенство России по самбо среди юниорок 21-23г.</v>
      </c>
      <c r="E2" s="197"/>
      <c r="F2" s="197"/>
      <c r="G2" s="19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87" t="str">
        <f>HYPERLINK('[1]реквизиты'!$A$3)</f>
        <v>20-23 января 2014 года            город Кстово</v>
      </c>
      <c r="E3" s="187"/>
      <c r="F3" s="187"/>
      <c r="G3" s="33" t="str">
        <f>HYPERLINK('пр.взв'!D4)</f>
        <v>В.к.  св. 80 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9" t="s">
        <v>21</v>
      </c>
      <c r="B4" s="201" t="s">
        <v>4</v>
      </c>
      <c r="C4" s="189" t="s">
        <v>1</v>
      </c>
      <c r="D4" s="189" t="s">
        <v>2</v>
      </c>
      <c r="E4" s="189" t="s">
        <v>3</v>
      </c>
      <c r="F4" s="189" t="s">
        <v>7</v>
      </c>
      <c r="G4" s="202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00"/>
      <c r="B5" s="183"/>
      <c r="C5" s="190"/>
      <c r="D5" s="183"/>
      <c r="E5" s="190"/>
      <c r="F5" s="190"/>
      <c r="G5" s="20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88" t="s">
        <v>9</v>
      </c>
      <c r="B6" s="191">
        <v>4</v>
      </c>
      <c r="C6" s="192" t="str">
        <f>IF(B6=0," ",VLOOKUP(B6,'пр.взв'!$B$7:$G$94,2,FALSE))</f>
        <v>СИНЕРОВА Инга Яновна</v>
      </c>
      <c r="D6" s="189" t="str">
        <f>IF(B6=0," ",VLOOKUP(B6,'пр.взв'!$B$7:$G$94,3,FALSE))</f>
        <v>09.07.1991 мс</v>
      </c>
      <c r="E6" s="189" t="str">
        <f>IF(B6=0," ",VLOOKUP(B6,'пр.взв'!$B$7:$G$94,4,FALSE))</f>
        <v>Москва, СДЮСШОР №9</v>
      </c>
      <c r="F6" s="189">
        <f>IF(B6=0," ",VLOOKUP(B6,'пр.взв'!$B$7:$G$94,5,FALSE))</f>
        <v>0</v>
      </c>
      <c r="G6" s="204" t="str">
        <f>IF(B6=0," ",VLOOKUP(B6,'пр.взв'!$B$7:$G$94,6,FALSE))</f>
        <v>Шмаков ОВ, Бланарь ВР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76"/>
      <c r="B7" s="186"/>
      <c r="C7" s="180"/>
      <c r="D7" s="182"/>
      <c r="E7" s="182"/>
      <c r="F7" s="182"/>
      <c r="G7" s="184"/>
    </row>
    <row r="8" spans="1:7" ht="18.75" customHeight="1">
      <c r="A8" s="176" t="s">
        <v>10</v>
      </c>
      <c r="B8" s="178">
        <v>2</v>
      </c>
      <c r="C8" s="180" t="str">
        <f>IF(B8=0," ",VLOOKUP(B8,'пр.взв'!$B$7:$G$94,2,FALSE))</f>
        <v>БАБИНЦЕВА Александра Ивановна</v>
      </c>
      <c r="D8" s="182" t="str">
        <f>IF(B8=0," ",VLOOKUP(B8,'пр.взв'!$B$7:$G$94,3,FALSE))</f>
        <v>04.02.1993 мс</v>
      </c>
      <c r="E8" s="182" t="str">
        <f>IF(B8=0," ",VLOOKUP(B8,'пр.взв'!$B$7:$G$94,4,FALSE))</f>
        <v>Москва, СДЮСШОР №9</v>
      </c>
      <c r="F8" s="182">
        <f>IF(B8=0," ",VLOOKUP(B8,'пр.взв'!$B$7:$G$94,5,FALSE))</f>
        <v>0</v>
      </c>
      <c r="G8" s="184" t="str">
        <f>IF(B8=0," ",VLOOKUP(B8,'пр.взв'!$B$7:$G$94,6,FALSE))</f>
        <v>Костин ЛН, Шмаков ОВ</v>
      </c>
    </row>
    <row r="9" spans="1:7" ht="18.75" customHeight="1" thickBot="1">
      <c r="A9" s="176"/>
      <c r="B9" s="186"/>
      <c r="C9" s="180"/>
      <c r="D9" s="182"/>
      <c r="E9" s="182"/>
      <c r="F9" s="182"/>
      <c r="G9" s="184"/>
    </row>
    <row r="10" spans="1:7" ht="18.75" customHeight="1">
      <c r="A10" s="188" t="s">
        <v>11</v>
      </c>
      <c r="B10" s="178">
        <v>1</v>
      </c>
      <c r="C10" s="180" t="str">
        <f>IF(B10=0," ",VLOOKUP(B10,'пр.взв'!$B$7:$G$94,2,FALSE))</f>
        <v>ТУКТАГУЛОВА Наталья Шарифьяновна</v>
      </c>
      <c r="D10" s="182" t="str">
        <f>IF(B10=0," ",VLOOKUP(B10,'пр.взв'!$B$7:$G$94,3,FALSE))</f>
        <v>14.11.1991 мс</v>
      </c>
      <c r="E10" s="182" t="str">
        <f>IF(B10=0," ",VLOOKUP(B10,'пр.взв'!$B$7:$G$94,4,FALSE))</f>
        <v>ПФО Башкортостан, Уфа МО</v>
      </c>
      <c r="F10" s="182">
        <f>IF(B10=0," ",VLOOKUP(B10,'пр.взв'!$B$7:$G$94,5,FALSE))</f>
        <v>0</v>
      </c>
      <c r="G10" s="184" t="str">
        <f>IF(B10=0," ",VLOOKUP(B10,'пр.взв'!$B$7:$G$94,6,FALSE))</f>
        <v>Пегов ВА</v>
      </c>
    </row>
    <row r="11" spans="1:7" ht="18.75" customHeight="1">
      <c r="A11" s="176"/>
      <c r="B11" s="186"/>
      <c r="C11" s="180"/>
      <c r="D11" s="182"/>
      <c r="E11" s="182"/>
      <c r="F11" s="182"/>
      <c r="G11" s="184"/>
    </row>
    <row r="12" spans="1:7" ht="18.75" customHeight="1">
      <c r="A12" s="176" t="s">
        <v>11</v>
      </c>
      <c r="B12" s="178">
        <v>3</v>
      </c>
      <c r="C12" s="180" t="str">
        <f>IF(B12=0," ",VLOOKUP(B12,'пр.взв'!$B$7:$G$94,2,FALSE))</f>
        <v>САВЕЛЬЕВА Елизавета Валерьевна</v>
      </c>
      <c r="D12" s="182" t="str">
        <f>IF(B12=0," ",VLOOKUP(B12,'пр.взв'!$B$7:$G$94,3,FALSE))</f>
        <v>24.04.1996 кмс</v>
      </c>
      <c r="E12" s="182" t="str">
        <f>IF(B12=0," ",VLOOKUP(B12,'пр.взв'!$B$7:$G$94,4,FALSE))</f>
        <v>ПФО Оренбургская обл. Бузулук</v>
      </c>
      <c r="F12" s="182">
        <f>IF(B12=0," ",VLOOKUP(B12,'пр.взв'!$B$7:$G$94,5,FALSE))</f>
        <v>0</v>
      </c>
      <c r="G12" s="184" t="str">
        <f>IF(B12=0," ",VLOOKUP(B12,'пр.взв'!$B$7:$G$94,6,FALSE))</f>
        <v>Плотников ПД</v>
      </c>
    </row>
    <row r="13" spans="1:7" ht="18.75" customHeight="1">
      <c r="A13" s="176"/>
      <c r="B13" s="186"/>
      <c r="C13" s="180"/>
      <c r="D13" s="182"/>
      <c r="E13" s="182"/>
      <c r="F13" s="182"/>
      <c r="G13" s="184"/>
    </row>
    <row r="14" spans="1:7" ht="18.75" customHeight="1" hidden="1">
      <c r="A14" s="176"/>
      <c r="B14" s="178"/>
      <c r="C14" s="180" t="str">
        <f>IF(B14=0," ",VLOOKUP(B14,'пр.взв'!$B$7:$G$94,2,FALSE))</f>
        <v> </v>
      </c>
      <c r="D14" s="182" t="str">
        <f>IF(B14=0," ",VLOOKUP(B14,'пр.взв'!$B$7:$G$94,3,FALSE))</f>
        <v> </v>
      </c>
      <c r="E14" s="182" t="str">
        <f>IF(B14=0," ",VLOOKUP(B14,'пр.взв'!$B$7:$G$94,4,FALSE))</f>
        <v> </v>
      </c>
      <c r="F14" s="182" t="str">
        <f>IF(B14=0," ",VLOOKUP(B14,'пр.взв'!$B$7:$G$94,5,FALSE))</f>
        <v> </v>
      </c>
      <c r="G14" s="184" t="str">
        <f>IF(B14=0," ",VLOOKUP(B14,'пр.взв'!$B$7:$G$94,6,FALSE))</f>
        <v> </v>
      </c>
    </row>
    <row r="15" spans="1:7" ht="18.75" customHeight="1" hidden="1">
      <c r="A15" s="176"/>
      <c r="B15" s="186"/>
      <c r="C15" s="180"/>
      <c r="D15" s="182"/>
      <c r="E15" s="182"/>
      <c r="F15" s="182"/>
      <c r="G15" s="184"/>
    </row>
    <row r="16" spans="1:7" ht="18.75" customHeight="1" hidden="1">
      <c r="A16" s="176"/>
      <c r="B16" s="178"/>
      <c r="C16" s="180" t="str">
        <f>IF(B16=0," ",VLOOKUP(B16,'пр.взв'!$B$7:$G$94,2,FALSE))</f>
        <v> </v>
      </c>
      <c r="D16" s="182" t="str">
        <f>IF(B16=0," ",VLOOKUP(B16,'пр.взв'!$B$7:$G$94,3,FALSE))</f>
        <v> </v>
      </c>
      <c r="E16" s="182" t="str">
        <f>IF(B16=0," ",VLOOKUP(B16,'пр.взв'!$B$7:$G$94,4,FALSE))</f>
        <v> </v>
      </c>
      <c r="F16" s="182" t="str">
        <f>IF(B16=0," ",VLOOKUP(B16,'пр.взв'!$B$7:$G$94,5,FALSE))</f>
        <v> </v>
      </c>
      <c r="G16" s="184" t="str">
        <f>IF(B16=0," ",VLOOKUP(B16,'пр.взв'!$B$7:$G$94,6,FALSE))</f>
        <v> </v>
      </c>
    </row>
    <row r="17" spans="1:7" ht="18.75" customHeight="1" hidden="1">
      <c r="A17" s="176"/>
      <c r="B17" s="186"/>
      <c r="C17" s="180"/>
      <c r="D17" s="182"/>
      <c r="E17" s="182"/>
      <c r="F17" s="182"/>
      <c r="G17" s="184"/>
    </row>
    <row r="18" spans="1:7" ht="18.75" customHeight="1" hidden="1">
      <c r="A18" s="176"/>
      <c r="B18" s="178"/>
      <c r="C18" s="180" t="str">
        <f>IF(B18=0," ",VLOOKUP(B18,'пр.взв'!$B$7:$G$94,2,FALSE))</f>
        <v> </v>
      </c>
      <c r="D18" s="182" t="str">
        <f>IF(B18=0," ",VLOOKUP(B18,'пр.взв'!$B$7:$G$94,3,FALSE))</f>
        <v> </v>
      </c>
      <c r="E18" s="182" t="str">
        <f>IF(B18=0," ",VLOOKUP(B18,'пр.взв'!$B$7:$G$94,4,FALSE))</f>
        <v> </v>
      </c>
      <c r="F18" s="182" t="str">
        <f>IF(B18=0," ",VLOOKUP(B18,'пр.взв'!$B$7:$G$94,5,FALSE))</f>
        <v> </v>
      </c>
      <c r="G18" s="184" t="str">
        <f>IF(B18=0," ",VLOOKUP(B18,'пр.взв'!$B$7:$G$94,6,FALSE))</f>
        <v> </v>
      </c>
    </row>
    <row r="19" spans="1:7" ht="18.75" customHeight="1" hidden="1">
      <c r="A19" s="176"/>
      <c r="B19" s="186"/>
      <c r="C19" s="180"/>
      <c r="D19" s="182"/>
      <c r="E19" s="182"/>
      <c r="F19" s="182"/>
      <c r="G19" s="184"/>
    </row>
    <row r="20" spans="1:7" ht="18.75" customHeight="1" hidden="1">
      <c r="A20" s="176"/>
      <c r="B20" s="178"/>
      <c r="C20" s="180" t="str">
        <f>IF(B20=0," ",VLOOKUP(B20,'пр.взв'!$B$7:$G$94,2,FALSE))</f>
        <v> </v>
      </c>
      <c r="D20" s="182" t="str">
        <f>IF(B20=0," ",VLOOKUP(B20,'пр.взв'!$B$7:$G$94,3,FALSE))</f>
        <v> </v>
      </c>
      <c r="E20" s="182" t="str">
        <f>IF(B20=0," ",VLOOKUP(B20,'пр.взв'!$B$7:$G$94,4,FALSE))</f>
        <v> </v>
      </c>
      <c r="F20" s="182" t="str">
        <f>IF(B20=0," ",VLOOKUP(B20,'пр.взв'!$B$7:$G$94,5,FALSE))</f>
        <v> </v>
      </c>
      <c r="G20" s="184" t="str">
        <f>IF(B20=0," ",VLOOKUP(B20,'пр.взв'!$B$7:$G$94,6,FALSE))</f>
        <v> </v>
      </c>
    </row>
    <row r="21" spans="1:7" ht="18.75" customHeight="1" hidden="1">
      <c r="A21" s="176"/>
      <c r="B21" s="186"/>
      <c r="C21" s="180"/>
      <c r="D21" s="182"/>
      <c r="E21" s="182"/>
      <c r="F21" s="182"/>
      <c r="G21" s="184"/>
    </row>
    <row r="22" spans="1:7" ht="18.75" customHeight="1" hidden="1">
      <c r="A22" s="176"/>
      <c r="B22" s="178"/>
      <c r="C22" s="180" t="str">
        <f>IF(B22=0," ",VLOOKUP(B22,'пр.взв'!$B$7:$G$94,2,FALSE))</f>
        <v> </v>
      </c>
      <c r="D22" s="182" t="str">
        <f>IF(B22=0," ",VLOOKUP(B22,'пр.взв'!$B$7:$G$94,3,FALSE))</f>
        <v> </v>
      </c>
      <c r="E22" s="182" t="str">
        <f>IF(B22=0," ",VLOOKUP(B22,'пр.взв'!$B$7:$G$94,4,FALSE))</f>
        <v> </v>
      </c>
      <c r="F22" s="182" t="str">
        <f>IF(B22=0," ",VLOOKUP(B22,'пр.взв'!$B$7:$G$94,5,FALSE))</f>
        <v> </v>
      </c>
      <c r="G22" s="184" t="str">
        <f>IF(B22=0," ",VLOOKUP(B22,'пр.взв'!$B$7:$G$94,6,FALSE))</f>
        <v> </v>
      </c>
    </row>
    <row r="23" spans="1:7" ht="18.75" customHeight="1" hidden="1">
      <c r="A23" s="176"/>
      <c r="B23" s="186"/>
      <c r="C23" s="180"/>
      <c r="D23" s="182"/>
      <c r="E23" s="182"/>
      <c r="F23" s="182"/>
      <c r="G23" s="184"/>
    </row>
    <row r="24" spans="1:7" ht="18.75" customHeight="1" hidden="1">
      <c r="A24" s="176"/>
      <c r="B24" s="178"/>
      <c r="C24" s="180" t="str">
        <f>IF(B24=0," ",VLOOKUP(B24,'пр.взв'!$B$7:$G$94,2,FALSE))</f>
        <v> </v>
      </c>
      <c r="D24" s="182" t="str">
        <f>IF(B24=0," ",VLOOKUP(B24,'пр.взв'!$B$7:$G$94,3,FALSE))</f>
        <v> </v>
      </c>
      <c r="E24" s="182" t="str">
        <f>IF(B24=0," ",VLOOKUP(B24,'пр.взв'!$B$7:$G$94,4,FALSE))</f>
        <v> </v>
      </c>
      <c r="F24" s="182" t="str">
        <f>IF(B24=0," ",VLOOKUP(B24,'пр.взв'!$B$7:$G$94,5,FALSE))</f>
        <v> </v>
      </c>
      <c r="G24" s="184" t="str">
        <f>IF(B24=0," ",VLOOKUP(B24,'пр.взв'!$B$7:$G$94,6,FALSE))</f>
        <v> </v>
      </c>
    </row>
    <row r="25" spans="1:7" ht="18.75" customHeight="1" hidden="1">
      <c r="A25" s="176"/>
      <c r="B25" s="186"/>
      <c r="C25" s="180"/>
      <c r="D25" s="182"/>
      <c r="E25" s="182"/>
      <c r="F25" s="182"/>
      <c r="G25" s="184"/>
    </row>
    <row r="26" spans="1:7" ht="18.75" customHeight="1" hidden="1">
      <c r="A26" s="176"/>
      <c r="B26" s="178"/>
      <c r="C26" s="180" t="str">
        <f>IF(B26=0," ",VLOOKUP(B26,'пр.взв'!$B$7:$G$94,2,FALSE))</f>
        <v> </v>
      </c>
      <c r="D26" s="182" t="str">
        <f>IF(B26=0," ",VLOOKUP(B26,'пр.взв'!$B$7:$G$94,3,FALSE))</f>
        <v> </v>
      </c>
      <c r="E26" s="182" t="str">
        <f>IF(B26=0," ",VLOOKUP(B26,'пр.взв'!$B$7:$G$94,4,FALSE))</f>
        <v> </v>
      </c>
      <c r="F26" s="182" t="str">
        <f>IF(B26=0," ",VLOOKUP(B26,'пр.взв'!$B$7:$G$94,5,FALSE))</f>
        <v> </v>
      </c>
      <c r="G26" s="184" t="str">
        <f>IF(B26=0," ",VLOOKUP(B26,'пр.взв'!$B$7:$G$94,6,FALSE))</f>
        <v> </v>
      </c>
    </row>
    <row r="27" spans="1:7" ht="18.75" customHeight="1" hidden="1">
      <c r="A27" s="176"/>
      <c r="B27" s="186"/>
      <c r="C27" s="180"/>
      <c r="D27" s="182"/>
      <c r="E27" s="182"/>
      <c r="F27" s="182"/>
      <c r="G27" s="184"/>
    </row>
    <row r="28" spans="1:7" ht="18.75" customHeight="1" hidden="1">
      <c r="A28" s="176"/>
      <c r="B28" s="178"/>
      <c r="C28" s="180" t="str">
        <f>IF(B28=0," ",VLOOKUP(B28,'пр.взв'!$B$7:$G$94,2,FALSE))</f>
        <v> </v>
      </c>
      <c r="D28" s="182" t="str">
        <f>IF(B28=0," ",VLOOKUP(B28,'пр.взв'!$B$7:$G$94,3,FALSE))</f>
        <v> </v>
      </c>
      <c r="E28" s="182" t="str">
        <f>IF(B28=0," ",VLOOKUP(B28,'пр.взв'!$B$7:$G$94,4,FALSE))</f>
        <v> </v>
      </c>
      <c r="F28" s="182" t="str">
        <f>IF(B28=0," ",VLOOKUP(B28,'пр.взв'!$B$7:$G$94,5,FALSE))</f>
        <v> </v>
      </c>
      <c r="G28" s="184" t="str">
        <f>IF(B28=0," ",VLOOKUP(B28,'пр.взв'!$B$7:$G$94,6,FALSE))</f>
        <v> </v>
      </c>
    </row>
    <row r="29" spans="1:7" ht="18.75" customHeight="1" hidden="1">
      <c r="A29" s="176"/>
      <c r="B29" s="186"/>
      <c r="C29" s="180"/>
      <c r="D29" s="182"/>
      <c r="E29" s="182"/>
      <c r="F29" s="182"/>
      <c r="G29" s="184"/>
    </row>
    <row r="30" spans="1:7" ht="18.75" customHeight="1" hidden="1">
      <c r="A30" s="176"/>
      <c r="B30" s="178"/>
      <c r="C30" s="180" t="str">
        <f>IF(B30=0," ",VLOOKUP(B30,'пр.взв'!$B$7:$G$94,2,FALSE))</f>
        <v> </v>
      </c>
      <c r="D30" s="182" t="str">
        <f>IF(B30=0," ",VLOOKUP(B30,'пр.взв'!$B$7:$G$94,3,FALSE))</f>
        <v> </v>
      </c>
      <c r="E30" s="182" t="str">
        <f>IF(B30=0," ",VLOOKUP(B30,'пр.взв'!$B$7:$G$94,4,FALSE))</f>
        <v> </v>
      </c>
      <c r="F30" s="182" t="str">
        <f>IF(B30=0," ",VLOOKUP(B30,'пр.взв'!$B$7:$G$94,5,FALSE))</f>
        <v> </v>
      </c>
      <c r="G30" s="184" t="str">
        <f>IF(B30=0," ",VLOOKUP(B30,'пр.взв'!$B$7:$G$94,6,FALSE))</f>
        <v> </v>
      </c>
    </row>
    <row r="31" spans="1:14" ht="18.75" customHeight="1" hidden="1">
      <c r="A31" s="176"/>
      <c r="B31" s="186"/>
      <c r="C31" s="180"/>
      <c r="D31" s="182"/>
      <c r="E31" s="182"/>
      <c r="F31" s="182"/>
      <c r="G31" s="184"/>
      <c r="H31" s="3"/>
      <c r="I31" s="3"/>
      <c r="J31" s="3"/>
      <c r="L31" s="3"/>
      <c r="M31" s="3"/>
      <c r="N31" s="3"/>
    </row>
    <row r="32" spans="1:14" ht="18.75" customHeight="1" hidden="1">
      <c r="A32" s="176"/>
      <c r="B32" s="178"/>
      <c r="C32" s="180" t="str">
        <f>IF(B32=0," ",VLOOKUP(B32,'пр.взв'!$B$7:$G$94,2,FALSE))</f>
        <v> </v>
      </c>
      <c r="D32" s="182" t="str">
        <f>IF(B32=0," ",VLOOKUP(B32,'пр.взв'!$B$7:$G$94,3,FALSE))</f>
        <v> </v>
      </c>
      <c r="E32" s="182" t="str">
        <f>IF(B32=0," ",VLOOKUP(B32,'пр.взв'!$B$7:$G$94,4,FALSE))</f>
        <v> </v>
      </c>
      <c r="F32" s="182" t="str">
        <f>IF(B32=0," ",VLOOKUP(B32,'пр.взв'!$B$7:$G$94,5,FALSE))</f>
        <v> </v>
      </c>
      <c r="G32" s="184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76"/>
      <c r="B33" s="186"/>
      <c r="C33" s="180"/>
      <c r="D33" s="182"/>
      <c r="E33" s="182"/>
      <c r="F33" s="182"/>
      <c r="G33" s="184"/>
      <c r="H33" s="3"/>
      <c r="I33" s="3"/>
      <c r="J33" s="3"/>
      <c r="L33" s="3"/>
      <c r="M33" s="3"/>
      <c r="N33" s="3"/>
    </row>
    <row r="34" spans="1:7" ht="18.75" customHeight="1" hidden="1">
      <c r="A34" s="176"/>
      <c r="B34" s="178"/>
      <c r="C34" s="180" t="str">
        <f>IF(B34=0," ",VLOOKUP(B34,'пр.взв'!$B$7:$G$94,2,FALSE))</f>
        <v> </v>
      </c>
      <c r="D34" s="182" t="str">
        <f>IF(B34=0," ",VLOOKUP(B34,'пр.взв'!$B$7:$G$94,3,FALSE))</f>
        <v> </v>
      </c>
      <c r="E34" s="182" t="str">
        <f>IF(B34=0," ",VLOOKUP(B34,'пр.взв'!$B$7:$G$94,4,FALSE))</f>
        <v> </v>
      </c>
      <c r="F34" s="182" t="str">
        <f>IF(B34=0," ",VLOOKUP(B34,'пр.взв'!$B$7:$G$94,5,FALSE))</f>
        <v> </v>
      </c>
      <c r="G34" s="184" t="str">
        <f>IF(B34=0," ",VLOOKUP(B34,'пр.взв'!$B$7:$G$94,6,FALSE))</f>
        <v> </v>
      </c>
    </row>
    <row r="35" spans="1:7" ht="18.75" customHeight="1" hidden="1">
      <c r="A35" s="176"/>
      <c r="B35" s="186"/>
      <c r="C35" s="180"/>
      <c r="D35" s="182"/>
      <c r="E35" s="182"/>
      <c r="F35" s="182"/>
      <c r="G35" s="184"/>
    </row>
    <row r="36" spans="1:7" ht="18.75" customHeight="1" hidden="1">
      <c r="A36" s="176"/>
      <c r="B36" s="178"/>
      <c r="C36" s="180" t="str">
        <f>IF(B36=0," ",VLOOKUP(B36,'пр.взв'!$B$7:$G$94,2,FALSE))</f>
        <v> </v>
      </c>
      <c r="D36" s="182" t="str">
        <f>IF(B36=0," ",VLOOKUP(B36,'пр.взв'!$B$7:$G$94,3,FALSE))</f>
        <v> </v>
      </c>
      <c r="E36" s="182" t="str">
        <f>IF(B36=0," ",VLOOKUP(B36,'пр.взв'!$B$7:$G$94,4,FALSE))</f>
        <v> </v>
      </c>
      <c r="F36" s="182" t="str">
        <f>IF(B36=0," ",VLOOKUP(B36,'пр.взв'!$B$7:$G$94,5,FALSE))</f>
        <v> </v>
      </c>
      <c r="G36" s="184" t="str">
        <f>IF(B36=0," ",VLOOKUP(B36,'пр.взв'!$B$7:$G$94,6,FALSE))</f>
        <v> </v>
      </c>
    </row>
    <row r="37" spans="1:7" ht="18.75" customHeight="1" hidden="1">
      <c r="A37" s="176"/>
      <c r="B37" s="186"/>
      <c r="C37" s="180"/>
      <c r="D37" s="182"/>
      <c r="E37" s="182"/>
      <c r="F37" s="182"/>
      <c r="G37" s="184"/>
    </row>
    <row r="38" spans="1:7" ht="18.75" customHeight="1" hidden="1">
      <c r="A38" s="176"/>
      <c r="B38" s="178"/>
      <c r="C38" s="180" t="str">
        <f>IF(B38=0," ",VLOOKUP(B38,'пр.взв'!$B$7:$G$94,2,FALSE))</f>
        <v> </v>
      </c>
      <c r="D38" s="182" t="str">
        <f>IF(B38=0," ",VLOOKUP(B38,'пр.взв'!$B$7:$G$94,3,FALSE))</f>
        <v> </v>
      </c>
      <c r="E38" s="182" t="str">
        <f>IF(B38=0," ",VLOOKUP(B38,'пр.взв'!$B$7:$G$94,4,FALSE))</f>
        <v> </v>
      </c>
      <c r="F38" s="182" t="str">
        <f>IF(B38=0," ",VLOOKUP(B38,'пр.взв'!$B$7:$G$94,5,FALSE))</f>
        <v> </v>
      </c>
      <c r="G38" s="184" t="str">
        <f>IF(B38=0," ",VLOOKUP(B38,'пр.взв'!$B$7:$G$94,6,FALSE))</f>
        <v> </v>
      </c>
    </row>
    <row r="39" spans="1:7" ht="18.75" customHeight="1" hidden="1">
      <c r="A39" s="176">
        <f>HYPERLINK('[1]реквизиты'!$A$20)</f>
      </c>
      <c r="B39" s="186"/>
      <c r="C39" s="180"/>
      <c r="D39" s="182"/>
      <c r="E39" s="182"/>
      <c r="F39" s="182"/>
      <c r="G39" s="184"/>
    </row>
    <row r="40" spans="1:7" ht="18.75" customHeight="1" hidden="1">
      <c r="A40" s="176"/>
      <c r="B40" s="178"/>
      <c r="C40" s="180" t="str">
        <f>IF(B40=0," ",VLOOKUP(B40,'пр.взв'!$B$7:$G$94,2,FALSE))</f>
        <v> </v>
      </c>
      <c r="D40" s="182" t="str">
        <f>IF(B40=0," ",VLOOKUP(B40,'пр.взв'!$B$7:$G$94,3,FALSE))</f>
        <v> </v>
      </c>
      <c r="E40" s="182" t="str">
        <f>IF(B40=0," ",VLOOKUP(B40,'пр.взв'!$B$7:$G$94,4,FALSE))</f>
        <v> </v>
      </c>
      <c r="F40" s="182" t="str">
        <f>IF(B40=0," ",VLOOKUP(B40,'пр.взв'!$B$7:$G$94,5,FALSE))</f>
        <v> </v>
      </c>
      <c r="G40" s="184" t="str">
        <f>IF(B40=0," ",VLOOKUP(B40,'пр.взв'!$B$7:$G$94,6,FALSE))</f>
        <v> </v>
      </c>
    </row>
    <row r="41" spans="1:7" ht="18.75" customHeight="1" hidden="1">
      <c r="A41" s="176"/>
      <c r="B41" s="186"/>
      <c r="C41" s="180"/>
      <c r="D41" s="182"/>
      <c r="E41" s="182"/>
      <c r="F41" s="182"/>
      <c r="G41" s="184"/>
    </row>
    <row r="42" spans="1:7" ht="18.75" customHeight="1" hidden="1">
      <c r="A42" s="176">
        <f>HYPERLINK('[1]реквизиты'!$A$22)</f>
      </c>
      <c r="B42" s="178"/>
      <c r="C42" s="180" t="str">
        <f>IF(B42=0," ",VLOOKUP(B42,'пр.взв'!$B$7:$G$94,2,FALSE))</f>
        <v> </v>
      </c>
      <c r="D42" s="182" t="str">
        <f>IF(B42=0," ",VLOOKUP(B42,'пр.взв'!$B$7:$G$94,3,FALSE))</f>
        <v> </v>
      </c>
      <c r="E42" s="182" t="str">
        <f>IF(B42=0," ",VLOOKUP(B42,'пр.взв'!$B$7:$G$94,4,FALSE))</f>
        <v> </v>
      </c>
      <c r="F42" s="182" t="str">
        <f>IF(B42=0," ",VLOOKUP(B42,'пр.взв'!$B$7:$G$94,5,FALSE))</f>
        <v> </v>
      </c>
      <c r="G42" s="184" t="str">
        <f>IF(B42=0," ",VLOOKUP(B42,'пр.взв'!$B$7:$G$94,6,FALSE))</f>
        <v> </v>
      </c>
    </row>
    <row r="43" spans="1:7" ht="18.75" customHeight="1" hidden="1">
      <c r="A43" s="176"/>
      <c r="B43" s="186"/>
      <c r="C43" s="180"/>
      <c r="D43" s="182"/>
      <c r="E43" s="182"/>
      <c r="F43" s="182"/>
      <c r="G43" s="184"/>
    </row>
    <row r="44" spans="1:7" ht="18.75" customHeight="1" hidden="1">
      <c r="A44" s="176"/>
      <c r="B44" s="178"/>
      <c r="C44" s="180" t="str">
        <f>IF(B44=0," ",VLOOKUP(B44,'пр.взв'!$B$7:$G$94,2,FALSE))</f>
        <v> </v>
      </c>
      <c r="D44" s="182" t="str">
        <f>IF(B44=0," ",VLOOKUP(B44,'пр.взв'!$B$7:$G$94,3,FALSE))</f>
        <v> </v>
      </c>
      <c r="E44" s="182" t="str">
        <f>IF(B44=0," ",VLOOKUP(B44,'пр.взв'!$B$7:$G$94,4,FALSE))</f>
        <v> </v>
      </c>
      <c r="F44" s="182" t="str">
        <f>IF(B44=0," ",VLOOKUP(B44,'пр.взв'!$B$7:$G$94,5,FALSE))</f>
        <v> </v>
      </c>
      <c r="G44" s="184" t="str">
        <f>IF(B44=0," ",VLOOKUP(B44,'пр.взв'!$B$7:$G$94,6,FALSE))</f>
        <v> </v>
      </c>
    </row>
    <row r="45" spans="1:7" ht="18.75" customHeight="1" hidden="1">
      <c r="A45" s="176"/>
      <c r="B45" s="186"/>
      <c r="C45" s="180"/>
      <c r="D45" s="182"/>
      <c r="E45" s="182"/>
      <c r="F45" s="182"/>
      <c r="G45" s="184"/>
    </row>
    <row r="46" spans="1:7" ht="18.75" customHeight="1" hidden="1">
      <c r="A46" s="176"/>
      <c r="B46" s="178"/>
      <c r="C46" s="180" t="str">
        <f>IF(B46=0," ",VLOOKUP(B46,'пр.взв'!$B$7:$G$94,2,FALSE))</f>
        <v> </v>
      </c>
      <c r="D46" s="182" t="str">
        <f>IF(B46=0," ",VLOOKUP(B46,'пр.взв'!$B$7:$G$94,3,FALSE))</f>
        <v> </v>
      </c>
      <c r="E46" s="182" t="str">
        <f>IF(B46=0," ",VLOOKUP(B46,'пр.взв'!$B$7:$G$94,4,FALSE))</f>
        <v> </v>
      </c>
      <c r="F46" s="182" t="str">
        <f>IF(B46=0," ",VLOOKUP(B46,'пр.взв'!$B$7:$G$94,5,FALSE))</f>
        <v> </v>
      </c>
      <c r="G46" s="184" t="str">
        <f>IF(B46=0," ",VLOOKUP(B46,'пр.взв'!$B$7:$G$94,6,FALSE))</f>
        <v> </v>
      </c>
    </row>
    <row r="47" spans="1:7" ht="18.75" customHeight="1" hidden="1">
      <c r="A47" s="176"/>
      <c r="B47" s="186"/>
      <c r="C47" s="180"/>
      <c r="D47" s="182"/>
      <c r="E47" s="182"/>
      <c r="F47" s="182"/>
      <c r="G47" s="184"/>
    </row>
    <row r="48" spans="1:7" ht="18.75" customHeight="1" hidden="1">
      <c r="A48" s="176"/>
      <c r="B48" s="178"/>
      <c r="C48" s="180" t="str">
        <f>IF(B48=0," ",VLOOKUP(B48,'пр.взв'!$B$7:$G$94,2,FALSE))</f>
        <v> </v>
      </c>
      <c r="D48" s="182" t="str">
        <f>IF(B48=0," ",VLOOKUP(B48,'пр.взв'!$B$7:$G$94,3,FALSE))</f>
        <v> </v>
      </c>
      <c r="E48" s="182" t="str">
        <f>IF(B48=0," ",VLOOKUP(B48,'пр.взв'!$B$7:$G$94,4,FALSE))</f>
        <v> </v>
      </c>
      <c r="F48" s="182" t="str">
        <f>IF(B48=0," ",VLOOKUP(B48,'пр.взв'!$B$7:$G$94,5,FALSE))</f>
        <v> </v>
      </c>
      <c r="G48" s="184" t="str">
        <f>IF(B48=0," ",VLOOKUP(B48,'пр.взв'!$B$7:$G$94,6,FALSE))</f>
        <v> </v>
      </c>
    </row>
    <row r="49" spans="1:7" ht="18.75" customHeight="1" hidden="1">
      <c r="A49" s="176"/>
      <c r="B49" s="186"/>
      <c r="C49" s="180"/>
      <c r="D49" s="182"/>
      <c r="E49" s="182"/>
      <c r="F49" s="182"/>
      <c r="G49" s="184"/>
    </row>
    <row r="50" spans="1:7" ht="18.75" customHeight="1" hidden="1">
      <c r="A50" s="176"/>
      <c r="B50" s="178"/>
      <c r="C50" s="180" t="str">
        <f>IF(B50=0," ",VLOOKUP(B50,'пр.взв'!$B$7:$G$94,2,FALSE))</f>
        <v> </v>
      </c>
      <c r="D50" s="182" t="str">
        <f>IF(B50=0," ",VLOOKUP(B50,'пр.взв'!$B$7:$G$94,3,FALSE))</f>
        <v> </v>
      </c>
      <c r="E50" s="182" t="str">
        <f>IF(B50=0," ",VLOOKUP(B50,'пр.взв'!$B$7:$G$94,4,FALSE))</f>
        <v> </v>
      </c>
      <c r="F50" s="182" t="str">
        <f>IF(B50=0," ",VLOOKUP(B50,'пр.взв'!$B$7:$G$94,5,FALSE))</f>
        <v> </v>
      </c>
      <c r="G50" s="184" t="str">
        <f>IF(B50=0," ",VLOOKUP(B50,'пр.взв'!$B$7:$G$94,6,FALSE))</f>
        <v> </v>
      </c>
    </row>
    <row r="51" spans="1:7" ht="18.75" customHeight="1" hidden="1">
      <c r="A51" s="176"/>
      <c r="B51" s="186"/>
      <c r="C51" s="180"/>
      <c r="D51" s="182"/>
      <c r="E51" s="182"/>
      <c r="F51" s="182"/>
      <c r="G51" s="184"/>
    </row>
    <row r="52" spans="1:7" ht="18.75" customHeight="1" hidden="1">
      <c r="A52" s="176"/>
      <c r="B52" s="178"/>
      <c r="C52" s="180" t="str">
        <f>IF(B52=0," ",VLOOKUP(B52,'пр.взв'!$B$7:$G$94,2,FALSE))</f>
        <v> </v>
      </c>
      <c r="D52" s="182" t="str">
        <f>IF(B52=0," ",VLOOKUP(B52,'пр.взв'!$B$7:$G$94,3,FALSE))</f>
        <v> </v>
      </c>
      <c r="E52" s="182" t="str">
        <f>IF(B52=0," ",VLOOKUP(B52,'пр.взв'!$B$7:$G$94,4,FALSE))</f>
        <v> </v>
      </c>
      <c r="F52" s="182" t="str">
        <f>IF(B52=0," ",VLOOKUP(B52,'пр.взв'!$B$7:$G$94,5,FALSE))</f>
        <v> </v>
      </c>
      <c r="G52" s="184" t="str">
        <f>IF(B52=0," ",VLOOKUP(B52,'пр.взв'!$B$7:$G$94,6,FALSE))</f>
        <v> </v>
      </c>
    </row>
    <row r="53" spans="1:7" ht="18.75" customHeight="1" hidden="1">
      <c r="A53" s="176"/>
      <c r="B53" s="186"/>
      <c r="C53" s="180"/>
      <c r="D53" s="182"/>
      <c r="E53" s="182"/>
      <c r="F53" s="182"/>
      <c r="G53" s="184"/>
    </row>
    <row r="54" spans="1:7" ht="18.75" customHeight="1" hidden="1">
      <c r="A54" s="176"/>
      <c r="B54" s="178"/>
      <c r="C54" s="180" t="str">
        <f>IF(B54=0," ",VLOOKUP(B54,'пр.взв'!$B$7:$G$94,2,FALSE))</f>
        <v> </v>
      </c>
      <c r="D54" s="182" t="str">
        <f>IF(B54=0," ",VLOOKUP(B54,'пр.взв'!$B$7:$G$94,3,FALSE))</f>
        <v> </v>
      </c>
      <c r="E54" s="182" t="str">
        <f>IF(B54=0," ",VLOOKUP(B54,'пр.взв'!$B$7:$G$94,4,FALSE))</f>
        <v> </v>
      </c>
      <c r="F54" s="182" t="str">
        <f>IF(B54=0," ",VLOOKUP(B54,'пр.взв'!$B$7:$G$94,5,FALSE))</f>
        <v> </v>
      </c>
      <c r="G54" s="184" t="str">
        <f>IF(B54=0," ",VLOOKUP(B54,'пр.взв'!$B$7:$G$94,6,FALSE))</f>
        <v> </v>
      </c>
    </row>
    <row r="55" spans="1:7" ht="18.75" customHeight="1" hidden="1">
      <c r="A55" s="176"/>
      <c r="B55" s="186"/>
      <c r="C55" s="180"/>
      <c r="D55" s="182"/>
      <c r="E55" s="182"/>
      <c r="F55" s="182"/>
      <c r="G55" s="184"/>
    </row>
    <row r="56" spans="1:7" ht="18.75" customHeight="1" hidden="1">
      <c r="A56" s="176"/>
      <c r="B56" s="178"/>
      <c r="C56" s="180" t="str">
        <f>IF(B56=0," ",VLOOKUP(B56,'пр.взв'!$B$7:$G$94,2,FALSE))</f>
        <v> </v>
      </c>
      <c r="D56" s="182" t="str">
        <f>IF(B56=0," ",VLOOKUP(B56,'пр.взв'!$B$7:$G$94,3,FALSE))</f>
        <v> </v>
      </c>
      <c r="E56" s="182" t="str">
        <f>IF(B56=0," ",VLOOKUP(B56,'пр.взв'!$B$7:$G$94,4,FALSE))</f>
        <v> </v>
      </c>
      <c r="F56" s="182" t="str">
        <f>IF(B56=0," ",VLOOKUP(B56,'пр.взв'!$B$7:$G$94,5,FALSE))</f>
        <v> </v>
      </c>
      <c r="G56" s="184" t="str">
        <f>IF(B56=0," ",VLOOKUP(B56,'пр.взв'!$B$7:$G$94,6,FALSE))</f>
        <v> </v>
      </c>
    </row>
    <row r="57" spans="1:7" ht="18.75" customHeight="1" hidden="1">
      <c r="A57" s="176"/>
      <c r="B57" s="186"/>
      <c r="C57" s="180"/>
      <c r="D57" s="182"/>
      <c r="E57" s="182"/>
      <c r="F57" s="182"/>
      <c r="G57" s="184"/>
    </row>
    <row r="58" spans="1:7" ht="18.75" customHeight="1" hidden="1">
      <c r="A58" s="176"/>
      <c r="B58" s="178"/>
      <c r="C58" s="180" t="str">
        <f>IF(B58=0," ",VLOOKUP(B58,'пр.взв'!$B$7:$G$94,2,FALSE))</f>
        <v> </v>
      </c>
      <c r="D58" s="182" t="str">
        <f>IF(B58=0," ",VLOOKUP(B58,'пр.взв'!$B$7:$G$94,3,FALSE))</f>
        <v> </v>
      </c>
      <c r="E58" s="182" t="str">
        <f>IF(B58=0," ",VLOOKUP(B58,'пр.взв'!$B$7:$G$94,4,FALSE))</f>
        <v> </v>
      </c>
      <c r="F58" s="182" t="str">
        <f>IF(B58=0," ",VLOOKUP(B58,'пр.взв'!$B$7:$G$94,5,FALSE))</f>
        <v> </v>
      </c>
      <c r="G58" s="184" t="str">
        <f>IF(B58=0," ",VLOOKUP(B58,'пр.взв'!$B$7:$G$94,6,FALSE))</f>
        <v> </v>
      </c>
    </row>
    <row r="59" spans="1:7" ht="18.75" customHeight="1" hidden="1">
      <c r="A59" s="176"/>
      <c r="B59" s="186"/>
      <c r="C59" s="180"/>
      <c r="D59" s="182"/>
      <c r="E59" s="182"/>
      <c r="F59" s="182"/>
      <c r="G59" s="184"/>
    </row>
    <row r="60" spans="1:7" ht="18.75" customHeight="1" hidden="1">
      <c r="A60" s="176"/>
      <c r="B60" s="178"/>
      <c r="C60" s="180" t="str">
        <f>IF(B60=0," ",VLOOKUP(B60,'пр.взв'!$B$7:$G$94,2,FALSE))</f>
        <v> </v>
      </c>
      <c r="D60" s="182" t="str">
        <f>IF(B60=0," ",VLOOKUP(B60,'пр.взв'!$B$7:$G$94,3,FALSE))</f>
        <v> </v>
      </c>
      <c r="E60" s="182" t="str">
        <f>IF(B60=0," ",VLOOKUP(B60,'пр.взв'!$B$7:$G$94,4,FALSE))</f>
        <v> </v>
      </c>
      <c r="F60" s="182" t="str">
        <f>IF(B60=0," ",VLOOKUP(B60,'пр.взв'!$B$7:$G$94,5,FALSE))</f>
        <v> </v>
      </c>
      <c r="G60" s="184" t="str">
        <f>IF(B60=0," ",VLOOKUP(B60,'пр.взв'!$B$7:$G$94,6,FALSE))</f>
        <v> </v>
      </c>
    </row>
    <row r="61" spans="1:7" ht="18.75" customHeight="1" hidden="1">
      <c r="A61" s="176"/>
      <c r="B61" s="186"/>
      <c r="C61" s="180"/>
      <c r="D61" s="182"/>
      <c r="E61" s="182"/>
      <c r="F61" s="182"/>
      <c r="G61" s="184"/>
    </row>
    <row r="62" spans="1:7" ht="18.75" customHeight="1" hidden="1">
      <c r="A62" s="176"/>
      <c r="B62" s="178"/>
      <c r="C62" s="180" t="str">
        <f>IF(B62=0," ",VLOOKUP(B62,'пр.взв'!$B$7:$G$94,2,FALSE))</f>
        <v> </v>
      </c>
      <c r="D62" s="182" t="str">
        <f>IF(B62=0," ",VLOOKUP(B62,'пр.взв'!$B$7:$G$94,3,FALSE))</f>
        <v> </v>
      </c>
      <c r="E62" s="182" t="str">
        <f>IF(B62=0," ",VLOOKUP(B62,'пр.взв'!$B$7:$G$94,4,FALSE))</f>
        <v> </v>
      </c>
      <c r="F62" s="182" t="str">
        <f>IF(B62=0," ",VLOOKUP(B62,'пр.взв'!$B$7:$G$94,5,FALSE))</f>
        <v> </v>
      </c>
      <c r="G62" s="184" t="str">
        <f>IF(B62=0," ",VLOOKUP(B62,'пр.взв'!$B$7:$G$94,6,FALSE))</f>
        <v> </v>
      </c>
    </row>
    <row r="63" spans="1:7" ht="18.75" customHeight="1" hidden="1">
      <c r="A63" s="176"/>
      <c r="B63" s="186"/>
      <c r="C63" s="180"/>
      <c r="D63" s="182"/>
      <c r="E63" s="182"/>
      <c r="F63" s="182"/>
      <c r="G63" s="184"/>
    </row>
    <row r="64" spans="1:7" ht="18.75" customHeight="1" hidden="1">
      <c r="A64" s="176"/>
      <c r="B64" s="178"/>
      <c r="C64" s="180" t="str">
        <f>IF(B64=0," ",VLOOKUP(B64,'пр.взв'!$B$7:$G$94,2,FALSE))</f>
        <v> </v>
      </c>
      <c r="D64" s="182" t="str">
        <f>IF(B64=0," ",VLOOKUP(B64,'пр.взв'!$B$7:$G$94,3,FALSE))</f>
        <v> </v>
      </c>
      <c r="E64" s="182" t="str">
        <f>IF(B64=0," ",VLOOKUP(B64,'пр.взв'!$B$7:$G$94,4,FALSE))</f>
        <v> </v>
      </c>
      <c r="F64" s="182" t="str">
        <f>IF(B64=0," ",VLOOKUP(B64,'пр.взв'!$B$7:$G$94,5,FALSE))</f>
        <v> </v>
      </c>
      <c r="G64" s="184" t="str">
        <f>IF(B64=0," ",VLOOKUP(B64,'пр.взв'!$B$7:$G$94,6,FALSE))</f>
        <v> </v>
      </c>
    </row>
    <row r="65" spans="1:7" ht="18.75" customHeight="1" hidden="1" thickBot="1">
      <c r="A65" s="177"/>
      <c r="B65" s="179"/>
      <c r="C65" s="181"/>
      <c r="D65" s="183"/>
      <c r="E65" s="183"/>
      <c r="F65" s="183"/>
      <c r="G65" s="185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174"/>
      <c r="B68" s="138"/>
      <c r="C68" s="141"/>
      <c r="D68" s="137"/>
      <c r="E68" s="175"/>
      <c r="F68" s="173"/>
      <c r="G68" s="141"/>
      <c r="H68" s="2"/>
      <c r="I68" s="2"/>
      <c r="J68" s="2"/>
      <c r="K68" s="2"/>
      <c r="L68" s="2"/>
      <c r="M68" s="2"/>
    </row>
    <row r="69" spans="1:13" ht="12.75">
      <c r="A69" s="174"/>
      <c r="B69" s="139"/>
      <c r="C69" s="141"/>
      <c r="D69" s="137"/>
      <c r="E69" s="175"/>
      <c r="F69" s="173"/>
      <c r="G69" s="141"/>
      <c r="H69" s="2"/>
      <c r="I69" s="2"/>
      <c r="J69" s="2"/>
      <c r="K69" s="2"/>
      <c r="L69" s="2"/>
      <c r="M69" s="2"/>
    </row>
    <row r="70" spans="1:10" ht="12.75">
      <c r="A70" s="174"/>
      <c r="B70" s="138"/>
      <c r="C70" s="141"/>
      <c r="D70" s="137"/>
      <c r="E70" s="175"/>
      <c r="F70" s="173"/>
      <c r="G70" s="141"/>
      <c r="H70" s="2"/>
      <c r="I70" s="2"/>
      <c r="J70" s="2"/>
    </row>
    <row r="71" spans="1:10" ht="12.75">
      <c r="A71" s="174"/>
      <c r="B71" s="139"/>
      <c r="C71" s="141"/>
      <c r="D71" s="137"/>
      <c r="E71" s="175"/>
      <c r="F71" s="173"/>
      <c r="G71" s="141"/>
      <c r="H71" s="2"/>
      <c r="I71" s="2"/>
      <c r="J71" s="2"/>
    </row>
    <row r="72" spans="1:10" ht="12.75">
      <c r="A72" s="174"/>
      <c r="B72" s="138"/>
      <c r="C72" s="141"/>
      <c r="D72" s="137"/>
      <c r="E72" s="175"/>
      <c r="F72" s="173"/>
      <c r="G72" s="141"/>
      <c r="H72" s="2"/>
      <c r="I72" s="2"/>
      <c r="J72" s="2"/>
    </row>
    <row r="73" spans="1:10" ht="12.75">
      <c r="A73" s="174"/>
      <c r="B73" s="139"/>
      <c r="C73" s="141"/>
      <c r="D73" s="137"/>
      <c r="E73" s="175"/>
      <c r="F73" s="173"/>
      <c r="G73" s="141"/>
      <c r="H73" s="2"/>
      <c r="I73" s="2"/>
      <c r="J73" s="2"/>
    </row>
    <row r="74" spans="1:10" ht="12.75">
      <c r="A74" s="174"/>
      <c r="B74" s="138"/>
      <c r="C74" s="141"/>
      <c r="D74" s="137"/>
      <c r="E74" s="175"/>
      <c r="F74" s="173"/>
      <c r="G74" s="141"/>
      <c r="H74" s="2"/>
      <c r="I74" s="2"/>
      <c r="J74" s="2"/>
    </row>
    <row r="75" spans="1:10" ht="12.75">
      <c r="A75" s="174"/>
      <c r="B75" s="139"/>
      <c r="C75" s="141"/>
      <c r="D75" s="137"/>
      <c r="E75" s="175"/>
      <c r="F75" s="173"/>
      <c r="G75" s="141"/>
      <c r="H75" s="2"/>
      <c r="I75" s="2"/>
      <c r="J75" s="2"/>
    </row>
    <row r="76" spans="1:10" ht="12.75">
      <c r="A76" s="174"/>
      <c r="B76" s="138"/>
      <c r="C76" s="141"/>
      <c r="D76" s="137"/>
      <c r="E76" s="175"/>
      <c r="F76" s="173"/>
      <c r="G76" s="141"/>
      <c r="H76" s="2"/>
      <c r="I76" s="2"/>
      <c r="J76" s="2"/>
    </row>
    <row r="77" spans="1:10" ht="12.75">
      <c r="A77" s="174"/>
      <c r="B77" s="139"/>
      <c r="C77" s="141"/>
      <c r="D77" s="137"/>
      <c r="E77" s="175"/>
      <c r="F77" s="173"/>
      <c r="G77" s="141"/>
      <c r="H77" s="2"/>
      <c r="I77" s="2"/>
      <c r="J77" s="2"/>
    </row>
    <row r="78" spans="1:10" ht="12.75">
      <c r="A78" s="174"/>
      <c r="B78" s="138"/>
      <c r="C78" s="141"/>
      <c r="D78" s="137"/>
      <c r="E78" s="175"/>
      <c r="F78" s="173"/>
      <c r="G78" s="141"/>
      <c r="H78" s="2"/>
      <c r="I78" s="2"/>
      <c r="J78" s="2"/>
    </row>
    <row r="79" spans="1:10" ht="12.75">
      <c r="A79" s="174"/>
      <c r="B79" s="139"/>
      <c r="C79" s="141"/>
      <c r="D79" s="137"/>
      <c r="E79" s="175"/>
      <c r="F79" s="173"/>
      <c r="G79" s="141"/>
      <c r="H79" s="2"/>
      <c r="I79" s="2"/>
      <c r="J79" s="2"/>
    </row>
    <row r="80" spans="1:10" ht="12.75">
      <c r="A80" s="174"/>
      <c r="B80" s="138"/>
      <c r="C80" s="141"/>
      <c r="D80" s="137"/>
      <c r="E80" s="175"/>
      <c r="F80" s="173"/>
      <c r="G80" s="141"/>
      <c r="H80" s="2"/>
      <c r="I80" s="2"/>
      <c r="J80" s="2"/>
    </row>
    <row r="81" spans="1:10" ht="12.75">
      <c r="A81" s="174"/>
      <c r="B81" s="139"/>
      <c r="C81" s="141"/>
      <c r="D81" s="137"/>
      <c r="E81" s="175"/>
      <c r="F81" s="173"/>
      <c r="G81" s="141"/>
      <c r="H81" s="2"/>
      <c r="I81" s="2"/>
      <c r="J81" s="2"/>
    </row>
    <row r="82" spans="1:10" ht="12.75">
      <c r="A82" s="174"/>
      <c r="B82" s="138"/>
      <c r="C82" s="141"/>
      <c r="D82" s="137"/>
      <c r="E82" s="175"/>
      <c r="F82" s="173"/>
      <c r="G82" s="141"/>
      <c r="H82" s="2"/>
      <c r="I82" s="2"/>
      <c r="J82" s="2"/>
    </row>
    <row r="83" spans="1:10" ht="12.75">
      <c r="A83" s="174"/>
      <c r="B83" s="139"/>
      <c r="C83" s="141"/>
      <c r="D83" s="137"/>
      <c r="E83" s="175"/>
      <c r="F83" s="173"/>
      <c r="G83" s="141"/>
      <c r="H83" s="2"/>
      <c r="I83" s="2"/>
      <c r="J83" s="2"/>
    </row>
    <row r="84" spans="1:10" ht="12.75">
      <c r="A84" s="174"/>
      <c r="B84" s="138"/>
      <c r="C84" s="141"/>
      <c r="D84" s="137"/>
      <c r="E84" s="175"/>
      <c r="F84" s="173"/>
      <c r="G84" s="141"/>
      <c r="H84" s="2"/>
      <c r="I84" s="2"/>
      <c r="J84" s="2"/>
    </row>
    <row r="85" spans="1:10" ht="12.75">
      <c r="A85" s="174"/>
      <c r="B85" s="139"/>
      <c r="C85" s="141"/>
      <c r="D85" s="137"/>
      <c r="E85" s="175"/>
      <c r="F85" s="173"/>
      <c r="G85" s="141"/>
      <c r="H85" s="2"/>
      <c r="I85" s="2"/>
      <c r="J85" s="2"/>
    </row>
    <row r="86" spans="1:10" ht="12.75">
      <c r="A86" s="174"/>
      <c r="B86" s="138"/>
      <c r="C86" s="141"/>
      <c r="D86" s="137"/>
      <c r="E86" s="175"/>
      <c r="F86" s="173"/>
      <c r="G86" s="141"/>
      <c r="H86" s="2"/>
      <c r="I86" s="2"/>
      <c r="J86" s="2"/>
    </row>
    <row r="87" spans="1:10" ht="12.75">
      <c r="A87" s="174"/>
      <c r="B87" s="139"/>
      <c r="C87" s="141"/>
      <c r="D87" s="137"/>
      <c r="E87" s="175"/>
      <c r="F87" s="173"/>
      <c r="G87" s="141"/>
      <c r="H87" s="2"/>
      <c r="I87" s="2"/>
      <c r="J87" s="2"/>
    </row>
    <row r="88" spans="1:10" ht="12.75">
      <c r="A88" s="174"/>
      <c r="B88" s="138"/>
      <c r="C88" s="141"/>
      <c r="D88" s="137"/>
      <c r="E88" s="175"/>
      <c r="F88" s="173"/>
      <c r="G88" s="141"/>
      <c r="H88" s="2"/>
      <c r="I88" s="2"/>
      <c r="J88" s="2"/>
    </row>
    <row r="89" spans="1:10" ht="12.75">
      <c r="A89" s="174"/>
      <c r="B89" s="139"/>
      <c r="C89" s="141"/>
      <c r="D89" s="137"/>
      <c r="E89" s="175"/>
      <c r="F89" s="173"/>
      <c r="G89" s="141"/>
      <c r="H89" s="2"/>
      <c r="I89" s="2"/>
      <c r="J89" s="2"/>
    </row>
    <row r="90" spans="1:10" ht="12.75">
      <c r="A90" s="174"/>
      <c r="B90" s="138"/>
      <c r="C90" s="141"/>
      <c r="D90" s="137"/>
      <c r="E90" s="175"/>
      <c r="F90" s="173"/>
      <c r="G90" s="141"/>
      <c r="H90" s="2"/>
      <c r="I90" s="2"/>
      <c r="J90" s="2"/>
    </row>
    <row r="91" spans="1:10" ht="12.75">
      <c r="A91" s="174"/>
      <c r="B91" s="139"/>
      <c r="C91" s="141"/>
      <c r="D91" s="137"/>
      <c r="E91" s="175"/>
      <c r="F91" s="173"/>
      <c r="G91" s="141"/>
      <c r="H91" s="2"/>
      <c r="I91" s="2"/>
      <c r="J91" s="2"/>
    </row>
    <row r="92" spans="1:10" ht="12.75">
      <c r="A92" s="174"/>
      <c r="B92" s="138"/>
      <c r="C92" s="141"/>
      <c r="D92" s="137"/>
      <c r="E92" s="175"/>
      <c r="F92" s="173"/>
      <c r="G92" s="141"/>
      <c r="H92" s="2"/>
      <c r="I92" s="2"/>
      <c r="J92" s="2"/>
    </row>
    <row r="93" spans="1:10" ht="12.75">
      <c r="A93" s="174"/>
      <c r="B93" s="139"/>
      <c r="C93" s="141"/>
      <c r="D93" s="137"/>
      <c r="E93" s="175"/>
      <c r="F93" s="173"/>
      <c r="G93" s="141"/>
      <c r="H93" s="2"/>
      <c r="I93" s="2"/>
      <c r="J93" s="2"/>
    </row>
    <row r="94" spans="1:10" ht="12.75">
      <c r="A94" s="174"/>
      <c r="B94" s="138"/>
      <c r="C94" s="141"/>
      <c r="D94" s="137"/>
      <c r="E94" s="175"/>
      <c r="F94" s="173"/>
      <c r="G94" s="141"/>
      <c r="H94" s="2"/>
      <c r="I94" s="2"/>
      <c r="J94" s="2"/>
    </row>
    <row r="95" spans="1:10" ht="12.75">
      <c r="A95" s="174"/>
      <c r="B95" s="139"/>
      <c r="C95" s="141"/>
      <c r="D95" s="137"/>
      <c r="E95" s="175"/>
      <c r="F95" s="173"/>
      <c r="G95" s="141"/>
      <c r="H95" s="2"/>
      <c r="I95" s="2"/>
      <c r="J95" s="2"/>
    </row>
    <row r="96" spans="1:10" ht="12.75">
      <c r="A96" s="174"/>
      <c r="B96" s="138"/>
      <c r="C96" s="141"/>
      <c r="D96" s="137"/>
      <c r="E96" s="175"/>
      <c r="F96" s="173"/>
      <c r="G96" s="141"/>
      <c r="H96" s="2"/>
      <c r="I96" s="2"/>
      <c r="J96" s="2"/>
    </row>
    <row r="97" spans="1:10" ht="12.75">
      <c r="A97" s="174"/>
      <c r="B97" s="139"/>
      <c r="C97" s="141"/>
      <c r="D97" s="137"/>
      <c r="E97" s="175"/>
      <c r="F97" s="173"/>
      <c r="G97" s="141"/>
      <c r="H97" s="2"/>
      <c r="I97" s="2"/>
      <c r="J97" s="2"/>
    </row>
    <row r="98" spans="1:10" ht="12.75">
      <c r="A98" s="174"/>
      <c r="B98" s="138"/>
      <c r="C98" s="141"/>
      <c r="D98" s="137"/>
      <c r="E98" s="175"/>
      <c r="F98" s="173"/>
      <c r="G98" s="141"/>
      <c r="H98" s="2"/>
      <c r="I98" s="2"/>
      <c r="J98" s="2"/>
    </row>
    <row r="99" spans="1:10" ht="12.75">
      <c r="A99" s="174"/>
      <c r="B99" s="139"/>
      <c r="C99" s="141"/>
      <c r="D99" s="137"/>
      <c r="E99" s="175"/>
      <c r="F99" s="173"/>
      <c r="G99" s="141"/>
      <c r="H99" s="2"/>
      <c r="I99" s="2"/>
      <c r="J99" s="2"/>
    </row>
    <row r="100" spans="1:10" ht="12.75">
      <c r="A100" s="174"/>
      <c r="B100" s="138"/>
      <c r="C100" s="141"/>
      <c r="D100" s="137"/>
      <c r="E100" s="175"/>
      <c r="F100" s="173"/>
      <c r="G100" s="141"/>
      <c r="H100" s="2"/>
      <c r="I100" s="2"/>
      <c r="J100" s="2"/>
    </row>
    <row r="101" spans="1:10" ht="12.75">
      <c r="A101" s="174"/>
      <c r="B101" s="139"/>
      <c r="C101" s="141"/>
      <c r="D101" s="137"/>
      <c r="E101" s="175"/>
      <c r="F101" s="173"/>
      <c r="G101" s="141"/>
      <c r="H101" s="2"/>
      <c r="I101" s="2"/>
      <c r="J101" s="2"/>
    </row>
    <row r="102" spans="1:10" ht="12.75">
      <c r="A102" s="174"/>
      <c r="B102" s="138"/>
      <c r="C102" s="141"/>
      <c r="D102" s="137"/>
      <c r="E102" s="175"/>
      <c r="F102" s="173"/>
      <c r="G102" s="141"/>
      <c r="H102" s="2"/>
      <c r="I102" s="2"/>
      <c r="J102" s="2"/>
    </row>
    <row r="103" spans="1:10" ht="12.75">
      <c r="A103" s="174"/>
      <c r="B103" s="139"/>
      <c r="C103" s="141"/>
      <c r="D103" s="137"/>
      <c r="E103" s="175"/>
      <c r="F103" s="173"/>
      <c r="G103" s="141"/>
      <c r="H103" s="2"/>
      <c r="I103" s="2"/>
      <c r="J103" s="2"/>
    </row>
    <row r="104" spans="1:10" ht="12.75">
      <c r="A104" s="174"/>
      <c r="B104" s="138"/>
      <c r="C104" s="141"/>
      <c r="D104" s="137"/>
      <c r="E104" s="175"/>
      <c r="F104" s="173"/>
      <c r="G104" s="141"/>
      <c r="H104" s="2"/>
      <c r="I104" s="2"/>
      <c r="J104" s="2"/>
    </row>
    <row r="105" spans="1:10" ht="12.75">
      <c r="A105" s="174"/>
      <c r="B105" s="139"/>
      <c r="C105" s="141"/>
      <c r="D105" s="137"/>
      <c r="E105" s="175"/>
      <c r="F105" s="173"/>
      <c r="G105" s="141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8:G19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G16:G17"/>
    <mergeCell ref="A16:A17"/>
    <mergeCell ref="B16:B17"/>
    <mergeCell ref="F12:F13"/>
    <mergeCell ref="C16:C17"/>
    <mergeCell ref="D16:D17"/>
    <mergeCell ref="E16:E17"/>
    <mergeCell ref="F16:F17"/>
    <mergeCell ref="G12:G13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0:F31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F46:F47"/>
    <mergeCell ref="C46:C47"/>
    <mergeCell ref="D46:D47"/>
    <mergeCell ref="E50:E51"/>
    <mergeCell ref="F50:F51"/>
    <mergeCell ref="E44:E45"/>
    <mergeCell ref="F44:F45"/>
    <mergeCell ref="D44:D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G50:G51"/>
    <mergeCell ref="F60:F61"/>
    <mergeCell ref="G60:G61"/>
    <mergeCell ref="A58:A59"/>
    <mergeCell ref="B58:B59"/>
    <mergeCell ref="C58:C59"/>
    <mergeCell ref="D58:D59"/>
    <mergeCell ref="G58:G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68:G69"/>
    <mergeCell ref="E62:E63"/>
    <mergeCell ref="F62:F63"/>
    <mergeCell ref="G62:G63"/>
    <mergeCell ref="E64:E65"/>
    <mergeCell ref="F64:F65"/>
    <mergeCell ref="G64:G65"/>
    <mergeCell ref="B68:B69"/>
    <mergeCell ref="C68:C69"/>
    <mergeCell ref="D68:D69"/>
    <mergeCell ref="F68:F69"/>
    <mergeCell ref="E70:E71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F82:F83"/>
    <mergeCell ref="C82:C83"/>
    <mergeCell ref="D82:D83"/>
    <mergeCell ref="E86:E87"/>
    <mergeCell ref="F86:F87"/>
    <mergeCell ref="E80:E81"/>
    <mergeCell ref="F80:F81"/>
    <mergeCell ref="D80:D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G86:G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F98:F99"/>
    <mergeCell ref="C98:C99"/>
    <mergeCell ref="D98:D99"/>
    <mergeCell ref="E102:E103"/>
    <mergeCell ref="F102:F103"/>
    <mergeCell ref="F96:F97"/>
    <mergeCell ref="E96:E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G102:G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2002-01-01T06:24:10Z</cp:lastPrinted>
  <dcterms:created xsi:type="dcterms:W3CDTF">1996-10-08T23:32:33Z</dcterms:created>
  <dcterms:modified xsi:type="dcterms:W3CDTF">2014-01-24T04:35:03Z</dcterms:modified>
  <cp:category/>
  <cp:version/>
  <cp:contentType/>
  <cp:contentStatus/>
</cp:coreProperties>
</file>