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<sst xmlns="http://schemas.openxmlformats.org/spreadsheetml/2006/main" count="695" uniqueCount="280">
  <si>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</si>
  <si>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</si>
  <si>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</si>
  <si>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</si>
  <si>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</si>
  <si>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</si>
  <si>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</si>
  <si>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</si>
  <si>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</si>
  <si>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</si>
  <si>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</si>
  <si>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</si>
  <si>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</si>
  <si>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</si>
  <si>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</si>
  <si>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</si>
  <si>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</si>
  <si>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</si>
  <si>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</si>
  <si>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</si>
  <si>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</si>
  <si>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</si>
  <si>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</si>
  <si>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</si>
  <si>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</si>
  <si>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</si>
  <si>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</si>
  <si>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</si>
  <si>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</si>
  <si>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</si>
  <si>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</si>
  <si>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</si>
  <si>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</si>
  <si>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</si>
  <si>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</si>
  <si>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</si>
  <si>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</si>
  <si>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</si>
  <si>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</si>
  <si>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</si>
  <si>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</si>
  <si>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</si>
  <si>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</si>
  <si>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</si>
  <si>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</si>
  <si>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</si>
  <si>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</si>
  <si>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</si>
  <si>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</si>
  <si>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</si>
  <si>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</si>
  <si>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</si>
  <si>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</si>
  <si>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</si>
  <si>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</si>
  <si>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</si>
  <si>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</si>
  <si>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ПОГОСЯН Давид Балабекович</t>
  </si>
  <si>
    <t>09.11.96, кмс</t>
  </si>
  <si>
    <t>ПФО,Пензенская,ФСО Россия</t>
  </si>
  <si>
    <t>Сарафанов АВ</t>
  </si>
  <si>
    <t>КАРАВАЕВ Кирилл Николаевич</t>
  </si>
  <si>
    <t>09.04.98 1р</t>
  </si>
  <si>
    <t>ЦФО, Кострома, Д</t>
  </si>
  <si>
    <t>Коркин ЮД</t>
  </si>
  <si>
    <t>МАТВЕЕВ Михаил Александрович</t>
  </si>
  <si>
    <t>19.04.97 1р</t>
  </si>
  <si>
    <t>СФО,Алтайский,Бийск МО</t>
  </si>
  <si>
    <t>Акулов ВН Первов ВИ</t>
  </si>
  <si>
    <t>БАЛИЕВСКИЙ Артём Сергеевич</t>
  </si>
  <si>
    <t>12.01.97 кмс</t>
  </si>
  <si>
    <t>ПФО,Нижегородская,Н.Новгород,ПР</t>
  </si>
  <si>
    <t>Симанов МВ Гаврилов АЕ</t>
  </si>
  <si>
    <t>ШВЕЦОВ Владимир Дмитриевич</t>
  </si>
  <si>
    <t>27.06.96, 1р</t>
  </si>
  <si>
    <t>ПФО,Пермский ,МО</t>
  </si>
  <si>
    <t>Порядин НА</t>
  </si>
  <si>
    <t>ПЕТРОВ Станислав Андреевич</t>
  </si>
  <si>
    <t>21.02.96, кмс</t>
  </si>
  <si>
    <t>ДВФО,Амурская,Благовещенск</t>
  </si>
  <si>
    <t>Курашов ВИ Магдыч МВ</t>
  </si>
  <si>
    <t>СЕЛИВАНОВ Андрей Васильевич</t>
  </si>
  <si>
    <t>07.09.96,кмс</t>
  </si>
  <si>
    <t>УФО, Свердловская,Екатеринбург,МО</t>
  </si>
  <si>
    <t>Рыбин РВ Бекетов ВВ</t>
  </si>
  <si>
    <t>СИМУТЕНКОВ Александр Сергеевич</t>
  </si>
  <si>
    <t>30.08.97, 1р</t>
  </si>
  <si>
    <t>УФО,Свердловская,Богданович,МО</t>
  </si>
  <si>
    <t>Пургин ИВ</t>
  </si>
  <si>
    <t>АГАДЖАНЯН Арман Артурович</t>
  </si>
  <si>
    <t>16.08.96, 1р</t>
  </si>
  <si>
    <t>СФО,Кемеровская,Кемерово,МО</t>
  </si>
  <si>
    <t>Шиянов СА</t>
  </si>
  <si>
    <t>ГЛИМАНДИНОВ Дмитрий Владимирович</t>
  </si>
  <si>
    <t>10.03.96, кмс</t>
  </si>
  <si>
    <t>СФО,Красноярский,Красноярск</t>
  </si>
  <si>
    <t>Знаменский ГЕ Синатулин СВ</t>
  </si>
  <si>
    <t>САЛЬНИКОВ Андрей Андреевич</t>
  </si>
  <si>
    <t>17.09.96, кмс</t>
  </si>
  <si>
    <t>УФО,ХМАО-Югра, Радужный</t>
  </si>
  <si>
    <t>Закиров АР Дыбенко КВ</t>
  </si>
  <si>
    <t>КУДЖАЕВ Марат Нариманович</t>
  </si>
  <si>
    <t>09.09.96, кмс</t>
  </si>
  <si>
    <t>Сонгуров БА Сонгуров АМ</t>
  </si>
  <si>
    <t>КУРНОСОВ Максим Андреевич</t>
  </si>
  <si>
    <t>10.09.96, кмс</t>
  </si>
  <si>
    <t>ПФО, Саратовская,Саратов</t>
  </si>
  <si>
    <t>Коченюк АА Акимов ВМ</t>
  </si>
  <si>
    <t>НИКОЛАЕВ Владимир Викторович</t>
  </si>
  <si>
    <t>01.11.96,кмс</t>
  </si>
  <si>
    <t>КИСЕЛЁВ Андрей Сергеевич</t>
  </si>
  <si>
    <t>28.08.97,1р</t>
  </si>
  <si>
    <t>ПФО,Нижегородская,Выкса</t>
  </si>
  <si>
    <t>Мухин ДВ Румянцев ПА</t>
  </si>
  <si>
    <t>БАРХАНОЕВ Израил Баширович</t>
  </si>
  <si>
    <t>24.06.97,1р</t>
  </si>
  <si>
    <t>СКФО,Р.Ингушетия</t>
  </si>
  <si>
    <t>Чахкиев И.М.</t>
  </si>
  <si>
    <t>ЗЯЗИКОВ Али Казбулатович</t>
  </si>
  <si>
    <t>29.07.97, 1р</t>
  </si>
  <si>
    <t>Султыгов М.Б.</t>
  </si>
  <si>
    <t>ПОГОСЯН Артур Сейранович</t>
  </si>
  <si>
    <t>29.06.96, кмс</t>
  </si>
  <si>
    <t>МИХИТАРОВ Георгий Леонидович</t>
  </si>
  <si>
    <t>06.08.96,кмс</t>
  </si>
  <si>
    <t>ЮФО,Краснодарский,Армавир</t>
  </si>
  <si>
    <t>Погосян В.Г.</t>
  </si>
  <si>
    <t>КАЛУНЦ Артём Ервандович</t>
  </si>
  <si>
    <t>29.04.96,кмс</t>
  </si>
  <si>
    <t>ШИШКИН Владимир Александрович</t>
  </si>
  <si>
    <t>25.01.97 2юн</t>
  </si>
  <si>
    <t>УрФО, г. Челябинск, МО</t>
  </si>
  <si>
    <t>Абдурахманов И.А., Симонов В.С.</t>
  </si>
  <si>
    <t>НИФТУЛЛАЕВ Могаммед Тарел оглы</t>
  </si>
  <si>
    <t>02.11.96 кмс</t>
  </si>
  <si>
    <t>Санкт-Петербург, МО</t>
  </si>
  <si>
    <t>Болов ВВ</t>
  </si>
  <si>
    <t>МЕЛЬНИКОВ Максим Дмитриевич</t>
  </si>
  <si>
    <t>28.01.96 кмс</t>
  </si>
  <si>
    <t>Санкт-Петербург, ВС</t>
  </si>
  <si>
    <t>Кусакин СИ, Богус ЮЗ</t>
  </si>
  <si>
    <t>ПОПОВ Алексей Сергеевич</t>
  </si>
  <si>
    <t>18.10.96 кмс</t>
  </si>
  <si>
    <t>ЦФО, Брянская обл., Брянск, Юность России</t>
  </si>
  <si>
    <t>Фукс А.И.</t>
  </si>
  <si>
    <t>ТАРАТЫНОВ Александр Николаевич</t>
  </si>
  <si>
    <t>24.03.97 1р</t>
  </si>
  <si>
    <t>СЗФО, Вологодская обл., Вологда, Р</t>
  </si>
  <si>
    <t>Буров АВ</t>
  </si>
  <si>
    <t>КАБИЧКИН Игорь Олегович</t>
  </si>
  <si>
    <t>19.03.96 1р</t>
  </si>
  <si>
    <t>Овчаренко А</t>
  </si>
  <si>
    <t>ГРИГОРЯН Арам Саркисович</t>
  </si>
  <si>
    <t>09.06.98 кмс</t>
  </si>
  <si>
    <t>Москва С-70</t>
  </si>
  <si>
    <t>Астахов ВВ Такташев ВШ</t>
  </si>
  <si>
    <t>РОМАНОВ Алексей Викторович</t>
  </si>
  <si>
    <t>25.10.96 кмс</t>
  </si>
  <si>
    <t xml:space="preserve">СУЧКОВ Александр Андреевич </t>
  </si>
  <si>
    <t>08.07.97 кмс</t>
  </si>
  <si>
    <t xml:space="preserve">Алямкин ВГ Павлов ДА </t>
  </si>
  <si>
    <t>МЫСЛЕВ Андрей Иванович</t>
  </si>
  <si>
    <t>17.07.96 1р</t>
  </si>
  <si>
    <t>БАРСУКОВ Владислав Юрьевич</t>
  </si>
  <si>
    <t>07.04.96 1р</t>
  </si>
  <si>
    <t>СФО, Кемеровская обл., МО</t>
  </si>
  <si>
    <t>Параскивопуло ИВ</t>
  </si>
  <si>
    <t>МОЛОЧЕК Руслан Альбертович</t>
  </si>
  <si>
    <t>14.02.96 кмс</t>
  </si>
  <si>
    <t>Храмов РЮ</t>
  </si>
  <si>
    <t>ХУАДЕ Ислам Асламович</t>
  </si>
  <si>
    <t>16.11.97 1</t>
  </si>
  <si>
    <t>ЮФО, Адыгея</t>
  </si>
  <si>
    <t>Хот А</t>
  </si>
  <si>
    <t>ПСЕУНОК Амир Шумафович</t>
  </si>
  <si>
    <t>06.03.97 кмс</t>
  </si>
  <si>
    <t>Хабаху А, Чин А</t>
  </si>
  <si>
    <t>БУТЕНКО Максим Игоревич</t>
  </si>
  <si>
    <t>15.03.97 1р</t>
  </si>
  <si>
    <t>УФО, Курганская обл. МО</t>
  </si>
  <si>
    <t>Кудрявцев СЮ, Осипов ВЮ</t>
  </si>
  <si>
    <t>ВОРОНИН Дмитрий Олегович</t>
  </si>
  <si>
    <t>11.11.97 1р</t>
  </si>
  <si>
    <t>Осипов В.Ю., Кудрявцев С.Ю.</t>
  </si>
  <si>
    <t>ГУБЖЕВ Эльдар Фуадович</t>
  </si>
  <si>
    <t>24.09.96 кмс</t>
  </si>
  <si>
    <t>СКФО, КБР, Д</t>
  </si>
  <si>
    <t>Пченашев М, Ошхунов Б</t>
  </si>
  <si>
    <t>ТХАЗАПЛИЖЕВ Астемир Мухамедович</t>
  </si>
  <si>
    <t>21.03.97 кмс</t>
  </si>
  <si>
    <t>Кушхаунов З</t>
  </si>
  <si>
    <t>АБАЗОВ Астерим Аниуарович</t>
  </si>
  <si>
    <t>14.09.97 кмс</t>
  </si>
  <si>
    <t>ЗАКИРОВ Булат Раисович</t>
  </si>
  <si>
    <t>21.07.97 кмс</t>
  </si>
  <si>
    <t>ПФО, Чувашская Р., Чебоксары</t>
  </si>
  <si>
    <t>Малов СА</t>
  </si>
  <si>
    <t>ТОКМАКОВ Павел Ильич</t>
  </si>
  <si>
    <t>19.11.97 кмс</t>
  </si>
  <si>
    <t>ЦФО, Рязанская обл.,  Проф</t>
  </si>
  <si>
    <t>Яковенко ДВ, Брагин ИЕ</t>
  </si>
  <si>
    <t>КОРАБЛЕВ Алексей Алексадрович</t>
  </si>
  <si>
    <t>22.04.96 1р</t>
  </si>
  <si>
    <t>Мальцев СН, Ханицен АВ</t>
  </si>
  <si>
    <t>АГАПОВ Дмитрий Александрович</t>
  </si>
  <si>
    <t>05.06.96 кмс</t>
  </si>
  <si>
    <t>ДВФО, Приморский кр., Владивосток</t>
  </si>
  <si>
    <t>Урядов ВВ, Кузнецов М</t>
  </si>
  <si>
    <t>КИЖАПКИН Матвей Сергеевич</t>
  </si>
  <si>
    <t>22.08.96 кмс</t>
  </si>
  <si>
    <t>Алимасов ВМ, Кижапкин СВ</t>
  </si>
  <si>
    <t>ВОРОБЬЕВ Антон Олегович</t>
  </si>
  <si>
    <t>08.04.97 1р</t>
  </si>
  <si>
    <t>СЗФО, Ахангельская обл., Каргополь МО</t>
  </si>
  <si>
    <t>Бобраков СА</t>
  </si>
  <si>
    <t>КАЮМОВ Динар Айдарович</t>
  </si>
  <si>
    <t>27.06.96 кмс</t>
  </si>
  <si>
    <t>ПФО, Р. Башкортостан, Октябрьский</t>
  </si>
  <si>
    <t>Залеев РГ, Ахуньянов РМ</t>
  </si>
  <si>
    <t>БЕЛЯЕВ Алексей Владимирович</t>
  </si>
  <si>
    <t>16.03.96 кмс</t>
  </si>
  <si>
    <t>ПФО, Самарская, Самара</t>
  </si>
  <si>
    <t>Аржаткин ВВ, Киргизов ВВ</t>
  </si>
  <si>
    <t xml:space="preserve">ПЛИГУСКИН Алексей Владимирович </t>
  </si>
  <si>
    <t>26.02.97 1р</t>
  </si>
  <si>
    <t>Москва</t>
  </si>
  <si>
    <t>Турчин ВИ Павлов ДА</t>
  </si>
  <si>
    <t>41</t>
  </si>
  <si>
    <t>42</t>
  </si>
  <si>
    <t>43</t>
  </si>
  <si>
    <t>44</t>
  </si>
  <si>
    <t>45</t>
  </si>
  <si>
    <t>46</t>
  </si>
  <si>
    <t>47</t>
  </si>
  <si>
    <t>48</t>
  </si>
  <si>
    <t>В.к.   65    кг.</t>
  </si>
  <si>
    <t>Подгруппа А</t>
  </si>
  <si>
    <t>Подгруппа Б</t>
  </si>
  <si>
    <t>2,5</t>
  </si>
  <si>
    <t>3,24</t>
  </si>
  <si>
    <t>2,24</t>
  </si>
  <si>
    <t>ЮФО, Ростовская обл., Гуково МО</t>
  </si>
  <si>
    <t>0,57</t>
  </si>
  <si>
    <t>3,27</t>
  </si>
  <si>
    <t>х</t>
  </si>
  <si>
    <t>1,21</t>
  </si>
  <si>
    <t>0,45</t>
  </si>
  <si>
    <t>3,52</t>
  </si>
  <si>
    <t>снят врачом</t>
  </si>
  <si>
    <t>0,27</t>
  </si>
  <si>
    <t>0,50</t>
  </si>
  <si>
    <t>св</t>
  </si>
  <si>
    <t>2,08</t>
  </si>
  <si>
    <t>0,51</t>
  </si>
  <si>
    <t>3,22</t>
  </si>
  <si>
    <t>3,47</t>
  </si>
  <si>
    <t>3,38</t>
  </si>
  <si>
    <t>п/ф</t>
  </si>
  <si>
    <t>ф</t>
  </si>
  <si>
    <t>33-42</t>
  </si>
  <si>
    <t>43-47</t>
  </si>
  <si>
    <t>0,28</t>
  </si>
  <si>
    <t>3,25</t>
  </si>
  <si>
    <t>1,26</t>
  </si>
  <si>
    <t>А1</t>
  </si>
  <si>
    <t>8,5</t>
  </si>
  <si>
    <t>0,30</t>
  </si>
  <si>
    <t>Б2</t>
  </si>
  <si>
    <t>3,35</t>
  </si>
  <si>
    <t>0,25</t>
  </si>
  <si>
    <t>Б1</t>
  </si>
  <si>
    <t>25-29</t>
  </si>
  <si>
    <t>14-16</t>
  </si>
  <si>
    <t>7,5</t>
  </si>
  <si>
    <t>1,12</t>
  </si>
  <si>
    <t>11-13</t>
  </si>
  <si>
    <t>21-23</t>
  </si>
  <si>
    <t>18-19</t>
  </si>
  <si>
    <t>30-31</t>
  </si>
  <si>
    <t>0,00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</si>
</sst>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4" fillId="34" borderId="40" xfId="0" applyFont="1" applyFill="1" applyBorder="1" applyAlignment="1">
      <alignment horizontal="center" vertical="center" textRotation="90" wrapText="1"/>
    </xf>
    <xf numFmtId="0" fontId="24" fillId="34" borderId="4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5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left" vertical="center" wrapText="1"/>
    </xf>
    <xf numFmtId="0" fontId="63" fillId="0" borderId="5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37"/>
  <sheetViews>
    <sheetView tabSelected="1" zoomScalePageLayoutView="0" workbookViewId="0" topLeftCell="A1">
      <pane xSplit="5" ySplit="5" topLeftCell="F9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5" sqref="A55:AB10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57421875" style="0" customWidth="1"/>
    <col min="20" max="20" width="2.28125" style="0" customWidth="1"/>
    <col min="21" max="21" width="2.140625" style="0" customWidth="1"/>
    <col min="22" max="25" width="2.57421875" style="0" customWidth="1"/>
    <col min="26" max="26" width="3.7109375" style="0" customWidth="1"/>
    <col min="27" max="27" width="3.421875" style="0" customWidth="1"/>
    <col min="28" max="28" width="7.140625" style="0" customWidth="1"/>
    <col min="29" max="33" width="3.7109375" style="0" customWidth="1"/>
  </cols>
  <sheetData>
    <row r="1" spans="1:28" ht="19.5" customHeight="1" thickBo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24.75" customHeight="1" thickBot="1">
      <c r="A2" s="9"/>
      <c r="B2" s="106" t="s">
        <v>52</v>
      </c>
      <c r="C2" s="107"/>
      <c r="D2" s="107"/>
      <c r="E2" s="107"/>
      <c r="F2" s="107"/>
      <c r="G2" s="107"/>
      <c r="H2" s="107"/>
      <c r="I2" s="107"/>
      <c r="J2" s="107"/>
      <c r="K2" s="95" t="str">
        <f>HYPERLINK('[1]реквизиты'!$A$2)</f>
        <v>Первенство России по самбо среди юношей 1996-1997 гг.р.(Отбор на ПМ и ПЕ)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</row>
    <row r="3" spans="1:30" ht="18" customHeight="1" thickBot="1">
      <c r="A3" s="10"/>
      <c r="B3" s="93" t="str">
        <f>HYPERLINK('[1]реквизиты'!$A$3)</f>
        <v>3-7 февраля 2014 год  Дзержинск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0" t="str">
        <f>HYPERLINK('пр.взв'!D4)</f>
        <v>В.к.   65    кг.</v>
      </c>
      <c r="Y3" s="91"/>
      <c r="Z3" s="91"/>
      <c r="AA3" s="91"/>
      <c r="AB3" s="92"/>
      <c r="AC3" s="7"/>
      <c r="AD3" s="7"/>
    </row>
    <row r="4" spans="1:34" ht="14.25" customHeight="1" thickBot="1">
      <c r="A4" s="136"/>
      <c r="B4" s="122" t="s">
        <v>4</v>
      </c>
      <c r="C4" s="124" t="s">
        <v>1</v>
      </c>
      <c r="D4" s="108" t="s">
        <v>2</v>
      </c>
      <c r="E4" s="110" t="s">
        <v>53</v>
      </c>
      <c r="F4" s="113" t="s">
        <v>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6"/>
      <c r="Z4" s="98" t="s">
        <v>6</v>
      </c>
      <c r="AA4" s="100" t="s">
        <v>56</v>
      </c>
      <c r="AB4" s="132" t="s">
        <v>21</v>
      </c>
      <c r="AC4" s="7"/>
      <c r="AD4" s="7"/>
      <c r="AH4" s="11"/>
    </row>
    <row r="5" spans="1:33" ht="12.75" customHeight="1" thickBot="1">
      <c r="A5" s="136"/>
      <c r="B5" s="123"/>
      <c r="C5" s="125"/>
      <c r="D5" s="109"/>
      <c r="E5" s="111"/>
      <c r="F5" s="104">
        <v>1</v>
      </c>
      <c r="G5" s="112"/>
      <c r="H5" s="104">
        <v>2</v>
      </c>
      <c r="I5" s="105"/>
      <c r="J5" s="117">
        <v>3</v>
      </c>
      <c r="K5" s="112"/>
      <c r="L5" s="104">
        <v>4</v>
      </c>
      <c r="M5" s="105"/>
      <c r="N5" s="117">
        <v>5</v>
      </c>
      <c r="O5" s="112"/>
      <c r="P5" s="104">
        <v>6</v>
      </c>
      <c r="Q5" s="105"/>
      <c r="R5" s="117">
        <v>7</v>
      </c>
      <c r="S5" s="112"/>
      <c r="T5" s="104">
        <v>8</v>
      </c>
      <c r="U5" s="105"/>
      <c r="V5" s="104" t="s">
        <v>257</v>
      </c>
      <c r="W5" s="105"/>
      <c r="X5" s="104" t="s">
        <v>258</v>
      </c>
      <c r="Y5" s="105"/>
      <c r="Z5" s="99"/>
      <c r="AA5" s="101"/>
      <c r="AB5" s="133"/>
      <c r="AC5" s="22"/>
      <c r="AD5" s="22"/>
      <c r="AE5" s="13"/>
      <c r="AF5" s="13"/>
      <c r="AG5" s="2"/>
    </row>
    <row r="6" spans="1:33" ht="13.5" customHeight="1" thickBot="1">
      <c r="A6" s="8"/>
      <c r="B6" s="141" t="s">
        <v>236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22"/>
      <c r="AD6" s="22"/>
      <c r="AE6" s="13"/>
      <c r="AF6" s="13"/>
      <c r="AG6" s="2"/>
    </row>
    <row r="7" spans="1:34" ht="15" customHeight="1" thickTop="1">
      <c r="A7" s="134"/>
      <c r="B7" s="128">
        <v>1</v>
      </c>
      <c r="C7" s="130" t="str">
        <f>VLOOKUP(B7,'пр.взв'!B7:E30,2,FALSE)</f>
        <v>САЛЬНИКОВ Андрей Андреевич</v>
      </c>
      <c r="D7" s="126" t="str">
        <f>VLOOKUP(B7,'пр.взв'!B7:F86,3,FALSE)</f>
        <v>17.09.96, кмс</v>
      </c>
      <c r="E7" s="126" t="str">
        <f>VLOOKUP(B7,'пр.взв'!B7:G86,4,FALSE)</f>
        <v>УФО,ХМАО-Югра, Радужный</v>
      </c>
      <c r="F7" s="118">
        <v>2</v>
      </c>
      <c r="G7" s="48">
        <v>3</v>
      </c>
      <c r="H7" s="119">
        <v>3</v>
      </c>
      <c r="I7" s="48">
        <v>1</v>
      </c>
      <c r="J7" s="119">
        <v>4</v>
      </c>
      <c r="K7" s="48">
        <v>4</v>
      </c>
      <c r="L7" s="65" t="s">
        <v>244</v>
      </c>
      <c r="M7" s="54"/>
      <c r="N7" s="65" t="s">
        <v>244</v>
      </c>
      <c r="O7" s="54"/>
      <c r="P7" s="65" t="s">
        <v>244</v>
      </c>
      <c r="Q7" s="54"/>
      <c r="R7" s="65" t="s">
        <v>244</v>
      </c>
      <c r="S7" s="54"/>
      <c r="T7" s="65" t="s">
        <v>244</v>
      </c>
      <c r="U7" s="55"/>
      <c r="V7" s="65" t="s">
        <v>244</v>
      </c>
      <c r="W7" s="55"/>
      <c r="X7" s="65" t="s">
        <v>244</v>
      </c>
      <c r="Y7" s="55"/>
      <c r="Z7" s="103">
        <v>3</v>
      </c>
      <c r="AA7" s="102">
        <f>SUM(G7+I7+K7+M7+O7+Q7+S7+U7+W7+Y7)</f>
        <v>8</v>
      </c>
      <c r="AB7" s="102" t="s">
        <v>271</v>
      </c>
      <c r="AC7" s="20"/>
      <c r="AD7" s="20"/>
      <c r="AE7" s="20"/>
      <c r="AF7" s="20"/>
      <c r="AG7" s="20"/>
      <c r="AH7" s="20"/>
    </row>
    <row r="8" spans="1:34" ht="15" customHeight="1" thickBot="1">
      <c r="A8" s="135"/>
      <c r="B8" s="129"/>
      <c r="C8" s="131"/>
      <c r="D8" s="127"/>
      <c r="E8" s="127"/>
      <c r="F8" s="84"/>
      <c r="G8" s="49"/>
      <c r="H8" s="119"/>
      <c r="I8" s="49"/>
      <c r="J8" s="119"/>
      <c r="K8" s="49"/>
      <c r="L8" s="68"/>
      <c r="M8" s="52"/>
      <c r="N8" s="68"/>
      <c r="O8" s="52"/>
      <c r="P8" s="68"/>
      <c r="Q8" s="52"/>
      <c r="R8" s="68"/>
      <c r="S8" s="52"/>
      <c r="T8" s="68"/>
      <c r="U8" s="53"/>
      <c r="V8" s="68"/>
      <c r="W8" s="53"/>
      <c r="X8" s="68"/>
      <c r="Y8" s="53"/>
      <c r="Z8" s="74"/>
      <c r="AA8" s="88"/>
      <c r="AB8" s="88"/>
      <c r="AC8" s="20"/>
      <c r="AD8" s="20"/>
      <c r="AE8" s="20"/>
      <c r="AF8" s="20"/>
      <c r="AG8" s="20"/>
      <c r="AH8" s="20"/>
    </row>
    <row r="9" spans="1:34" ht="15" customHeight="1" thickTop="1">
      <c r="A9" s="134"/>
      <c r="B9" s="75">
        <v>2</v>
      </c>
      <c r="C9" s="77" t="str">
        <f>VLOOKUP(B9,'пр.взв'!B9:E32,2,FALSE)</f>
        <v>СУЧКОВ Александр Андреевич </v>
      </c>
      <c r="D9" s="81" t="str">
        <f>VLOOKUP(B9,'пр.взв'!B9:F88,3,FALSE)</f>
        <v>08.07.97 кмс</v>
      </c>
      <c r="E9" s="81" t="str">
        <f>VLOOKUP(B9,'пр.взв'!B9:G88,4,FALSE)</f>
        <v>Москва С-70</v>
      </c>
      <c r="F9" s="83">
        <v>1</v>
      </c>
      <c r="G9" s="50">
        <v>1</v>
      </c>
      <c r="H9" s="71">
        <v>4</v>
      </c>
      <c r="I9" s="50">
        <v>1</v>
      </c>
      <c r="J9" s="71">
        <v>5</v>
      </c>
      <c r="K9" s="50">
        <v>2</v>
      </c>
      <c r="L9" s="71">
        <v>10</v>
      </c>
      <c r="M9" s="50">
        <v>3</v>
      </c>
      <c r="N9" s="65" t="s">
        <v>244</v>
      </c>
      <c r="O9" s="54"/>
      <c r="P9" s="65" t="s">
        <v>244</v>
      </c>
      <c r="Q9" s="54"/>
      <c r="R9" s="65" t="s">
        <v>244</v>
      </c>
      <c r="S9" s="54"/>
      <c r="T9" s="65" t="s">
        <v>244</v>
      </c>
      <c r="U9" s="55"/>
      <c r="V9" s="65" t="s">
        <v>244</v>
      </c>
      <c r="W9" s="55"/>
      <c r="X9" s="65" t="s">
        <v>244</v>
      </c>
      <c r="Y9" s="55"/>
      <c r="Z9" s="73">
        <v>4</v>
      </c>
      <c r="AA9" s="87">
        <f>SUM(G9+I9+K9+M9+O9+Q9+S9+U9+W9+Y9)</f>
        <v>7</v>
      </c>
      <c r="AB9" s="87" t="s">
        <v>272</v>
      </c>
      <c r="AC9" s="20"/>
      <c r="AD9" s="20"/>
      <c r="AE9" s="20"/>
      <c r="AF9" s="20"/>
      <c r="AG9" s="20"/>
      <c r="AH9" s="20"/>
    </row>
    <row r="10" spans="1:34" ht="15" customHeight="1" thickBot="1">
      <c r="A10" s="137"/>
      <c r="B10" s="76"/>
      <c r="C10" s="78"/>
      <c r="D10" s="82"/>
      <c r="E10" s="82"/>
      <c r="F10" s="84"/>
      <c r="G10" s="52"/>
      <c r="H10" s="72"/>
      <c r="I10" s="52"/>
      <c r="J10" s="72"/>
      <c r="K10" s="52"/>
      <c r="L10" s="72"/>
      <c r="M10" s="52"/>
      <c r="N10" s="68"/>
      <c r="O10" s="52"/>
      <c r="P10" s="68"/>
      <c r="Q10" s="52"/>
      <c r="R10" s="68"/>
      <c r="S10" s="52"/>
      <c r="T10" s="68"/>
      <c r="U10" s="53"/>
      <c r="V10" s="68"/>
      <c r="W10" s="53"/>
      <c r="X10" s="68"/>
      <c r="Y10" s="53"/>
      <c r="Z10" s="74"/>
      <c r="AA10" s="88"/>
      <c r="AB10" s="88"/>
      <c r="AC10" s="20"/>
      <c r="AD10" s="20"/>
      <c r="AE10" s="20"/>
      <c r="AF10" s="20"/>
      <c r="AG10" s="20"/>
      <c r="AH10" s="20"/>
    </row>
    <row r="11" spans="1:34" ht="15" customHeight="1" thickTop="1">
      <c r="A11" s="8"/>
      <c r="B11" s="128">
        <v>3</v>
      </c>
      <c r="C11" s="77" t="str">
        <f>VLOOKUP(B11,'пр.взв'!B11:E34,2,FALSE)</f>
        <v>АБАЗОВ Астерим Аниуарович</v>
      </c>
      <c r="D11" s="79" t="str">
        <f>VLOOKUP(B11,'пр.взв'!B11:F90,3,FALSE)</f>
        <v>14.09.97 кмс</v>
      </c>
      <c r="E11" s="79" t="str">
        <f>VLOOKUP(B11,'пр.взв'!B11:G90,4,FALSE)</f>
        <v>СКФО, КБР, Д</v>
      </c>
      <c r="F11" s="85">
        <v>4</v>
      </c>
      <c r="G11" s="54">
        <v>3</v>
      </c>
      <c r="H11" s="65">
        <v>1</v>
      </c>
      <c r="I11" s="54">
        <v>3</v>
      </c>
      <c r="J11" s="65" t="s">
        <v>244</v>
      </c>
      <c r="K11" s="54"/>
      <c r="L11" s="65" t="s">
        <v>244</v>
      </c>
      <c r="M11" s="54"/>
      <c r="N11" s="65" t="s">
        <v>244</v>
      </c>
      <c r="O11" s="54"/>
      <c r="P11" s="65" t="s">
        <v>244</v>
      </c>
      <c r="Q11" s="54"/>
      <c r="R11" s="65" t="s">
        <v>244</v>
      </c>
      <c r="S11" s="54"/>
      <c r="T11" s="65" t="s">
        <v>244</v>
      </c>
      <c r="U11" s="55"/>
      <c r="V11" s="65" t="s">
        <v>244</v>
      </c>
      <c r="W11" s="55"/>
      <c r="X11" s="65" t="s">
        <v>244</v>
      </c>
      <c r="Y11" s="55"/>
      <c r="Z11" s="73">
        <v>2</v>
      </c>
      <c r="AA11" s="87">
        <f>SUM(G11+I11+K11+M11+O11+Q11+S11+U11+W11+Y11)</f>
        <v>6</v>
      </c>
      <c r="AB11" s="87" t="s">
        <v>259</v>
      </c>
      <c r="AC11" s="20"/>
      <c r="AD11" s="20"/>
      <c r="AE11" s="20"/>
      <c r="AF11" s="20"/>
      <c r="AG11" s="20"/>
      <c r="AH11" s="20"/>
    </row>
    <row r="12" spans="1:34" ht="15" customHeight="1" thickBot="1">
      <c r="A12" s="8"/>
      <c r="B12" s="129"/>
      <c r="C12" s="78"/>
      <c r="D12" s="80"/>
      <c r="E12" s="80"/>
      <c r="F12" s="86"/>
      <c r="G12" s="52"/>
      <c r="H12" s="68"/>
      <c r="I12" s="52"/>
      <c r="J12" s="68"/>
      <c r="K12" s="52"/>
      <c r="L12" s="68"/>
      <c r="M12" s="52"/>
      <c r="N12" s="68"/>
      <c r="O12" s="52"/>
      <c r="P12" s="68"/>
      <c r="Q12" s="52"/>
      <c r="R12" s="68"/>
      <c r="S12" s="52"/>
      <c r="T12" s="68"/>
      <c r="U12" s="53"/>
      <c r="V12" s="68"/>
      <c r="W12" s="53"/>
      <c r="X12" s="68"/>
      <c r="Y12" s="53"/>
      <c r="Z12" s="74"/>
      <c r="AA12" s="88"/>
      <c r="AB12" s="88"/>
      <c r="AC12" s="20"/>
      <c r="AD12" s="20"/>
      <c r="AE12" s="20"/>
      <c r="AF12" s="20"/>
      <c r="AG12" s="20"/>
      <c r="AH12" s="20"/>
    </row>
    <row r="13" spans="1:34" ht="15" customHeight="1" thickTop="1">
      <c r="A13" s="8"/>
      <c r="B13" s="75">
        <v>4</v>
      </c>
      <c r="C13" s="77" t="str">
        <f>VLOOKUP(B13,'пр.взв'!B13:E36,2,FALSE)</f>
        <v>КУРНОСОВ Максим Андреевич</v>
      </c>
      <c r="D13" s="79" t="str">
        <f>VLOOKUP(B13,'пр.взв'!B13:F92,3,FALSE)</f>
        <v>10.09.96, кмс</v>
      </c>
      <c r="E13" s="81" t="str">
        <f>VLOOKUP(B13,'пр.взв'!B13:G92,4,FALSE)</f>
        <v>ПФО, Саратовская,Саратов</v>
      </c>
      <c r="F13" s="85">
        <v>3</v>
      </c>
      <c r="G13" s="54">
        <v>1</v>
      </c>
      <c r="H13" s="65">
        <v>2</v>
      </c>
      <c r="I13" s="54">
        <v>3</v>
      </c>
      <c r="J13" s="65">
        <v>1</v>
      </c>
      <c r="K13" s="54">
        <v>0</v>
      </c>
      <c r="L13" s="65">
        <v>12</v>
      </c>
      <c r="M13" s="54">
        <v>3</v>
      </c>
      <c r="N13" s="65" t="s">
        <v>244</v>
      </c>
      <c r="O13" s="54"/>
      <c r="P13" s="65" t="s">
        <v>244</v>
      </c>
      <c r="Q13" s="54"/>
      <c r="R13" s="65" t="s">
        <v>244</v>
      </c>
      <c r="S13" s="54"/>
      <c r="T13" s="65" t="s">
        <v>244</v>
      </c>
      <c r="U13" s="55"/>
      <c r="V13" s="65" t="s">
        <v>244</v>
      </c>
      <c r="W13" s="55"/>
      <c r="X13" s="65" t="s">
        <v>244</v>
      </c>
      <c r="Y13" s="55"/>
      <c r="Z13" s="73">
        <v>4</v>
      </c>
      <c r="AA13" s="87">
        <f>SUM(G13+I13+K13+M13+O13+Q13+S13+U13+W13+Y13)</f>
        <v>7</v>
      </c>
      <c r="AB13" s="87" t="s">
        <v>272</v>
      </c>
      <c r="AC13" s="20"/>
      <c r="AD13" s="20"/>
      <c r="AE13" s="20"/>
      <c r="AF13" s="20"/>
      <c r="AG13" s="20"/>
      <c r="AH13" s="20"/>
    </row>
    <row r="14" spans="1:34" ht="15" customHeight="1" thickBot="1">
      <c r="A14" s="8"/>
      <c r="B14" s="76"/>
      <c r="C14" s="78"/>
      <c r="D14" s="80"/>
      <c r="E14" s="82"/>
      <c r="F14" s="86"/>
      <c r="G14" s="52"/>
      <c r="H14" s="68"/>
      <c r="I14" s="52"/>
      <c r="J14" s="68"/>
      <c r="K14" s="52" t="s">
        <v>256</v>
      </c>
      <c r="L14" s="68"/>
      <c r="M14" s="52"/>
      <c r="N14" s="68"/>
      <c r="O14" s="52"/>
      <c r="P14" s="68"/>
      <c r="Q14" s="52"/>
      <c r="R14" s="68"/>
      <c r="S14" s="52"/>
      <c r="T14" s="68"/>
      <c r="U14" s="53"/>
      <c r="V14" s="68"/>
      <c r="W14" s="53"/>
      <c r="X14" s="68"/>
      <c r="Y14" s="53"/>
      <c r="Z14" s="74"/>
      <c r="AA14" s="88"/>
      <c r="AB14" s="88"/>
      <c r="AC14" s="20"/>
      <c r="AD14" s="20"/>
      <c r="AE14" s="20"/>
      <c r="AF14" s="20"/>
      <c r="AG14" s="20"/>
      <c r="AH14" s="20"/>
    </row>
    <row r="15" spans="1:34" ht="15" customHeight="1" thickTop="1">
      <c r="A15" s="8"/>
      <c r="B15" s="128">
        <v>5</v>
      </c>
      <c r="C15" s="77" t="str">
        <f>VLOOKUP(B15,'пр.взв'!B15:E38,2,FALSE)</f>
        <v>СЕЛИВАНОВ Андрей Васильевич</v>
      </c>
      <c r="D15" s="79" t="str">
        <f>VLOOKUP(B15,'пр.взв'!B15:F94,3,FALSE)</f>
        <v>07.09.96,кмс</v>
      </c>
      <c r="E15" s="79" t="str">
        <f>VLOOKUP(B15,'пр.взв'!B15:G94,4,FALSE)</f>
        <v>УФО, Свердловская,Екатеринбург,МО</v>
      </c>
      <c r="F15" s="85">
        <v>6</v>
      </c>
      <c r="G15" s="54">
        <v>3</v>
      </c>
      <c r="H15" s="65">
        <v>7</v>
      </c>
      <c r="I15" s="54">
        <v>0</v>
      </c>
      <c r="J15" s="65">
        <v>2</v>
      </c>
      <c r="K15" s="54">
        <v>3</v>
      </c>
      <c r="L15" s="65" t="s">
        <v>244</v>
      </c>
      <c r="M15" s="54"/>
      <c r="N15" s="65" t="s">
        <v>244</v>
      </c>
      <c r="O15" s="54"/>
      <c r="P15" s="65" t="s">
        <v>244</v>
      </c>
      <c r="Q15" s="54"/>
      <c r="R15" s="65" t="s">
        <v>244</v>
      </c>
      <c r="S15" s="54"/>
      <c r="T15" s="65" t="s">
        <v>244</v>
      </c>
      <c r="U15" s="55"/>
      <c r="V15" s="65" t="s">
        <v>244</v>
      </c>
      <c r="W15" s="55"/>
      <c r="X15" s="65" t="s">
        <v>244</v>
      </c>
      <c r="Y15" s="55"/>
      <c r="Z15" s="73">
        <v>3</v>
      </c>
      <c r="AA15" s="87">
        <f>SUM(G15+I15+K15+M15+O15+Q15+S15+U15+W15+Y15)</f>
        <v>6</v>
      </c>
      <c r="AB15" s="87">
        <v>20</v>
      </c>
      <c r="AC15" s="20"/>
      <c r="AD15" s="20"/>
      <c r="AE15" s="20"/>
      <c r="AF15" s="20"/>
      <c r="AG15" s="20"/>
      <c r="AH15" s="20"/>
    </row>
    <row r="16" spans="1:34" ht="15" customHeight="1" thickBot="1">
      <c r="A16" s="8"/>
      <c r="B16" s="129"/>
      <c r="C16" s="78"/>
      <c r="D16" s="80"/>
      <c r="E16" s="80"/>
      <c r="F16" s="86"/>
      <c r="G16" s="52"/>
      <c r="H16" s="68"/>
      <c r="I16" s="52" t="s">
        <v>245</v>
      </c>
      <c r="J16" s="68"/>
      <c r="K16" s="52"/>
      <c r="L16" s="68"/>
      <c r="M16" s="52"/>
      <c r="N16" s="68"/>
      <c r="O16" s="52"/>
      <c r="P16" s="68"/>
      <c r="Q16" s="52"/>
      <c r="R16" s="68"/>
      <c r="S16" s="52"/>
      <c r="T16" s="68"/>
      <c r="U16" s="53"/>
      <c r="V16" s="68"/>
      <c r="W16" s="53"/>
      <c r="X16" s="68"/>
      <c r="Y16" s="53"/>
      <c r="Z16" s="74"/>
      <c r="AA16" s="88"/>
      <c r="AB16" s="88"/>
      <c r="AC16" s="20"/>
      <c r="AD16" s="20"/>
      <c r="AE16" s="20"/>
      <c r="AF16" s="20"/>
      <c r="AG16" s="20"/>
      <c r="AH16" s="20"/>
    </row>
    <row r="17" spans="1:34" ht="15" customHeight="1" thickTop="1">
      <c r="A17" s="8"/>
      <c r="B17" s="75">
        <v>6</v>
      </c>
      <c r="C17" s="77" t="str">
        <f>VLOOKUP(B17,'пр.взв'!B17:E40,2,FALSE)</f>
        <v>АГАДЖАНЯН Арман Артурович</v>
      </c>
      <c r="D17" s="79" t="str">
        <f>VLOOKUP(B17,'пр.взв'!B17:F96,3,FALSE)</f>
        <v>16.08.96, 1р</v>
      </c>
      <c r="E17" s="81" t="str">
        <f>VLOOKUP(B17,'пр.взв'!B17:G96,4,FALSE)</f>
        <v>СФО,Кемеровская,Кемерово,МО</v>
      </c>
      <c r="F17" s="85">
        <v>5</v>
      </c>
      <c r="G17" s="56" t="s">
        <v>238</v>
      </c>
      <c r="H17" s="65">
        <v>8</v>
      </c>
      <c r="I17" s="54">
        <v>2</v>
      </c>
      <c r="J17" s="65">
        <v>10</v>
      </c>
      <c r="K17" s="54">
        <v>3</v>
      </c>
      <c r="L17" s="65" t="s">
        <v>244</v>
      </c>
      <c r="M17" s="54"/>
      <c r="N17" s="65" t="s">
        <v>244</v>
      </c>
      <c r="O17" s="54"/>
      <c r="P17" s="65" t="s">
        <v>244</v>
      </c>
      <c r="Q17" s="54"/>
      <c r="R17" s="65" t="s">
        <v>244</v>
      </c>
      <c r="S17" s="54"/>
      <c r="T17" s="65" t="s">
        <v>244</v>
      </c>
      <c r="U17" s="55"/>
      <c r="V17" s="65" t="s">
        <v>244</v>
      </c>
      <c r="W17" s="55"/>
      <c r="X17" s="65" t="s">
        <v>244</v>
      </c>
      <c r="Y17" s="55"/>
      <c r="Z17" s="73">
        <v>3</v>
      </c>
      <c r="AA17" s="120" t="s">
        <v>273</v>
      </c>
      <c r="AB17" s="87">
        <v>24</v>
      </c>
      <c r="AC17" s="20"/>
      <c r="AD17" s="20"/>
      <c r="AE17" s="20"/>
      <c r="AF17" s="20"/>
      <c r="AG17" s="20"/>
      <c r="AH17" s="20"/>
    </row>
    <row r="18" spans="1:34" ht="15" customHeight="1" thickBot="1">
      <c r="A18" s="8"/>
      <c r="B18" s="76"/>
      <c r="C18" s="78"/>
      <c r="D18" s="80"/>
      <c r="E18" s="82"/>
      <c r="F18" s="86"/>
      <c r="G18" s="52"/>
      <c r="H18" s="68"/>
      <c r="I18" s="52"/>
      <c r="J18" s="68"/>
      <c r="K18" s="52"/>
      <c r="L18" s="68"/>
      <c r="M18" s="52"/>
      <c r="N18" s="68"/>
      <c r="O18" s="52"/>
      <c r="P18" s="68"/>
      <c r="Q18" s="52"/>
      <c r="R18" s="68"/>
      <c r="S18" s="52"/>
      <c r="T18" s="68"/>
      <c r="U18" s="53"/>
      <c r="V18" s="68"/>
      <c r="W18" s="53"/>
      <c r="X18" s="68"/>
      <c r="Y18" s="53"/>
      <c r="Z18" s="74"/>
      <c r="AA18" s="121"/>
      <c r="AB18" s="88"/>
      <c r="AC18" s="20"/>
      <c r="AD18" s="20"/>
      <c r="AE18" s="20"/>
      <c r="AF18" s="20"/>
      <c r="AG18" s="20"/>
      <c r="AH18" s="20"/>
    </row>
    <row r="19" spans="1:34" ht="15" customHeight="1" thickTop="1">
      <c r="A19" s="8"/>
      <c r="B19" s="75">
        <v>7</v>
      </c>
      <c r="C19" s="77" t="str">
        <f>VLOOKUP(B19,'пр.взв'!B19:E42,2,FALSE)</f>
        <v>ПОГОСЯН Давид Балабекович</v>
      </c>
      <c r="D19" s="79" t="str">
        <f>VLOOKUP(B19,'пр.взв'!B19:F98,3,FALSE)</f>
        <v>09.11.96, кмс</v>
      </c>
      <c r="E19" s="79" t="str">
        <f>VLOOKUP(B19,'пр.взв'!B19:G98,4,FALSE)</f>
        <v>ПФО,Пензенская,ФСО Россия</v>
      </c>
      <c r="F19" s="85">
        <v>8</v>
      </c>
      <c r="G19" s="54">
        <v>2</v>
      </c>
      <c r="H19" s="65">
        <v>5</v>
      </c>
      <c r="I19" s="54">
        <v>4</v>
      </c>
      <c r="J19" s="65" t="s">
        <v>244</v>
      </c>
      <c r="K19" s="54"/>
      <c r="L19" s="65" t="s">
        <v>244</v>
      </c>
      <c r="M19" s="54"/>
      <c r="N19" s="65" t="s">
        <v>244</v>
      </c>
      <c r="O19" s="54"/>
      <c r="P19" s="65" t="s">
        <v>244</v>
      </c>
      <c r="Q19" s="54"/>
      <c r="R19" s="65" t="s">
        <v>244</v>
      </c>
      <c r="S19" s="54"/>
      <c r="T19" s="65" t="s">
        <v>244</v>
      </c>
      <c r="U19" s="55"/>
      <c r="V19" s="65" t="s">
        <v>244</v>
      </c>
      <c r="W19" s="55"/>
      <c r="X19" s="65" t="s">
        <v>244</v>
      </c>
      <c r="Y19" s="55"/>
      <c r="Z19" s="73">
        <v>2</v>
      </c>
      <c r="AA19" s="87">
        <f>SUM(G19+I19+K19+M19+O19+Q19+S19+U19+W19+Y19)</f>
        <v>6</v>
      </c>
      <c r="AB19" s="87" t="s">
        <v>259</v>
      </c>
      <c r="AC19" s="20"/>
      <c r="AD19" s="20"/>
      <c r="AE19" s="20"/>
      <c r="AF19" s="20"/>
      <c r="AG19" s="20"/>
      <c r="AH19" s="20"/>
    </row>
    <row r="20" spans="1:34" ht="15" customHeight="1" thickBot="1">
      <c r="A20" s="8"/>
      <c r="B20" s="76"/>
      <c r="C20" s="78"/>
      <c r="D20" s="80"/>
      <c r="E20" s="80"/>
      <c r="F20" s="86"/>
      <c r="G20" s="52"/>
      <c r="H20" s="68"/>
      <c r="I20" s="52"/>
      <c r="J20" s="68"/>
      <c r="K20" s="52"/>
      <c r="L20" s="68"/>
      <c r="M20" s="52"/>
      <c r="N20" s="68"/>
      <c r="O20" s="52"/>
      <c r="P20" s="68"/>
      <c r="Q20" s="52"/>
      <c r="R20" s="68"/>
      <c r="S20" s="52"/>
      <c r="T20" s="68"/>
      <c r="U20" s="53"/>
      <c r="V20" s="68"/>
      <c r="W20" s="53"/>
      <c r="X20" s="68"/>
      <c r="Y20" s="53"/>
      <c r="Z20" s="74"/>
      <c r="AA20" s="88"/>
      <c r="AB20" s="88"/>
      <c r="AC20" s="20"/>
      <c r="AD20" s="20"/>
      <c r="AE20" s="20"/>
      <c r="AF20" s="20"/>
      <c r="AG20" s="20"/>
      <c r="AH20" s="20"/>
    </row>
    <row r="21" spans="1:34" ht="15" customHeight="1" thickTop="1">
      <c r="A21" s="8"/>
      <c r="B21" s="75">
        <v>8</v>
      </c>
      <c r="C21" s="77" t="str">
        <f>VLOOKUP(B21,'пр.взв'!B21:E44,2,FALSE)</f>
        <v>КОРАБЛЕВ Алексей Алексадрович</v>
      </c>
      <c r="D21" s="79" t="str">
        <f>VLOOKUP(B21,'пр.взв'!B21:F100,3,FALSE)</f>
        <v>22.04.96 1р</v>
      </c>
      <c r="E21" s="81" t="str">
        <f>VLOOKUP(B21,'пр.взв'!B21:G100,4,FALSE)</f>
        <v>ЦФО, Рязанская обл.,  Проф</v>
      </c>
      <c r="F21" s="85">
        <v>7</v>
      </c>
      <c r="G21" s="54">
        <v>3</v>
      </c>
      <c r="H21" s="65">
        <v>6</v>
      </c>
      <c r="I21" s="54">
        <v>3</v>
      </c>
      <c r="J21" s="65" t="s">
        <v>244</v>
      </c>
      <c r="K21" s="54"/>
      <c r="L21" s="65" t="s">
        <v>244</v>
      </c>
      <c r="M21" s="54"/>
      <c r="N21" s="65" t="s">
        <v>244</v>
      </c>
      <c r="O21" s="54"/>
      <c r="P21" s="65" t="s">
        <v>244</v>
      </c>
      <c r="Q21" s="54"/>
      <c r="R21" s="65" t="s">
        <v>244</v>
      </c>
      <c r="S21" s="54"/>
      <c r="T21" s="65" t="s">
        <v>244</v>
      </c>
      <c r="U21" s="55"/>
      <c r="V21" s="65" t="s">
        <v>244</v>
      </c>
      <c r="W21" s="55"/>
      <c r="X21" s="65" t="s">
        <v>244</v>
      </c>
      <c r="Y21" s="55"/>
      <c r="Z21" s="73">
        <v>2</v>
      </c>
      <c r="AA21" s="87">
        <f>SUM(G21+I21+K21+M21+O21+Q21+S21+U21+W21+Y21)</f>
        <v>6</v>
      </c>
      <c r="AB21" s="87" t="s">
        <v>259</v>
      </c>
      <c r="AC21" s="20"/>
      <c r="AD21" s="20"/>
      <c r="AE21" s="20"/>
      <c r="AF21" s="20"/>
      <c r="AG21" s="20"/>
      <c r="AH21" s="20"/>
    </row>
    <row r="22" spans="1:34" ht="15" customHeight="1" thickBot="1">
      <c r="A22" s="8"/>
      <c r="B22" s="76"/>
      <c r="C22" s="78"/>
      <c r="D22" s="80"/>
      <c r="E22" s="82"/>
      <c r="F22" s="86"/>
      <c r="G22" s="52"/>
      <c r="H22" s="68"/>
      <c r="I22" s="52"/>
      <c r="J22" s="68"/>
      <c r="K22" s="52"/>
      <c r="L22" s="68"/>
      <c r="M22" s="52"/>
      <c r="N22" s="68"/>
      <c r="O22" s="52"/>
      <c r="P22" s="68"/>
      <c r="Q22" s="52"/>
      <c r="R22" s="68"/>
      <c r="S22" s="52"/>
      <c r="T22" s="68"/>
      <c r="U22" s="53"/>
      <c r="V22" s="68"/>
      <c r="W22" s="53"/>
      <c r="X22" s="68"/>
      <c r="Y22" s="53"/>
      <c r="Z22" s="74"/>
      <c r="AA22" s="88"/>
      <c r="AB22" s="88"/>
      <c r="AC22" s="20"/>
      <c r="AD22" s="20"/>
      <c r="AE22" s="20"/>
      <c r="AF22" s="20"/>
      <c r="AG22" s="20"/>
      <c r="AH22" s="20"/>
    </row>
    <row r="23" spans="1:34" ht="15" customHeight="1" thickTop="1">
      <c r="A23" s="8"/>
      <c r="B23" s="75">
        <v>9</v>
      </c>
      <c r="C23" s="77" t="str">
        <f>VLOOKUP(B23,'пр.взв'!B23:E46,2,FALSE)</f>
        <v>ВОРОБЬЕВ Антон Олегович</v>
      </c>
      <c r="D23" s="79" t="str">
        <f>VLOOKUP(B23,'пр.взв'!B23:F102,3,FALSE)</f>
        <v>08.04.97 1р</v>
      </c>
      <c r="E23" s="79" t="str">
        <f>VLOOKUP(B23,'пр.взв'!B23:G102,4,FALSE)</f>
        <v>СЗФО, Ахангельская обл., Каргополь МО</v>
      </c>
      <c r="F23" s="85">
        <v>10</v>
      </c>
      <c r="G23" s="54">
        <v>3</v>
      </c>
      <c r="H23" s="65">
        <v>11</v>
      </c>
      <c r="I23" s="54">
        <v>3</v>
      </c>
      <c r="J23" s="65" t="s">
        <v>244</v>
      </c>
      <c r="K23" s="54"/>
      <c r="L23" s="65" t="s">
        <v>244</v>
      </c>
      <c r="M23" s="54"/>
      <c r="N23" s="65" t="s">
        <v>244</v>
      </c>
      <c r="O23" s="54"/>
      <c r="P23" s="65" t="s">
        <v>244</v>
      </c>
      <c r="Q23" s="54"/>
      <c r="R23" s="65" t="s">
        <v>244</v>
      </c>
      <c r="S23" s="54"/>
      <c r="T23" s="65" t="s">
        <v>244</v>
      </c>
      <c r="U23" s="55"/>
      <c r="V23" s="65" t="s">
        <v>244</v>
      </c>
      <c r="W23" s="55"/>
      <c r="X23" s="65" t="s">
        <v>244</v>
      </c>
      <c r="Y23" s="55"/>
      <c r="Z23" s="73">
        <v>2</v>
      </c>
      <c r="AA23" s="87">
        <f>SUM(G23+I23+K23+M23+O23+Q23+S23+U23+W23+Y23)</f>
        <v>6</v>
      </c>
      <c r="AB23" s="87" t="s">
        <v>259</v>
      </c>
      <c r="AC23" s="20"/>
      <c r="AD23" s="20"/>
      <c r="AE23" s="20"/>
      <c r="AF23" s="20"/>
      <c r="AG23" s="20"/>
      <c r="AH23" s="20"/>
    </row>
    <row r="24" spans="1:34" ht="15" customHeight="1" thickBot="1">
      <c r="A24" s="8"/>
      <c r="B24" s="76"/>
      <c r="C24" s="78"/>
      <c r="D24" s="80"/>
      <c r="E24" s="80"/>
      <c r="F24" s="86"/>
      <c r="G24" s="52"/>
      <c r="H24" s="68"/>
      <c r="I24" s="52"/>
      <c r="J24" s="68"/>
      <c r="K24" s="52"/>
      <c r="L24" s="68"/>
      <c r="M24" s="52"/>
      <c r="N24" s="68"/>
      <c r="O24" s="52"/>
      <c r="P24" s="68"/>
      <c r="Q24" s="52"/>
      <c r="R24" s="68"/>
      <c r="S24" s="52"/>
      <c r="T24" s="68"/>
      <c r="U24" s="53"/>
      <c r="V24" s="68"/>
      <c r="W24" s="53"/>
      <c r="X24" s="68"/>
      <c r="Y24" s="53"/>
      <c r="Z24" s="74"/>
      <c r="AA24" s="88"/>
      <c r="AB24" s="88"/>
      <c r="AC24" s="20"/>
      <c r="AD24" s="20"/>
      <c r="AE24" s="20"/>
      <c r="AF24" s="20"/>
      <c r="AG24" s="20"/>
      <c r="AH24" s="20"/>
    </row>
    <row r="25" spans="1:34" ht="15" customHeight="1" thickTop="1">
      <c r="A25" s="8"/>
      <c r="B25" s="75">
        <v>10</v>
      </c>
      <c r="C25" s="77" t="str">
        <f>VLOOKUP(B25,'пр.взв'!B25:E48,2,FALSE)</f>
        <v>ПЕТРОВ Станислав Андреевич</v>
      </c>
      <c r="D25" s="79" t="str">
        <f>VLOOKUP(B25,'пр.взв'!B25:F104,3,FALSE)</f>
        <v>21.02.96, кмс</v>
      </c>
      <c r="E25" s="81" t="str">
        <f>VLOOKUP(B25,'пр.взв'!B25:G104,4,FALSE)</f>
        <v>ДВФО,Амурская,Благовещенск</v>
      </c>
      <c r="F25" s="85">
        <v>9</v>
      </c>
      <c r="G25" s="54">
        <v>1</v>
      </c>
      <c r="H25" s="65">
        <v>12</v>
      </c>
      <c r="I25" s="54">
        <v>0</v>
      </c>
      <c r="J25" s="65">
        <v>6</v>
      </c>
      <c r="K25" s="54">
        <v>1</v>
      </c>
      <c r="L25" s="65">
        <v>2</v>
      </c>
      <c r="M25" s="54">
        <v>2</v>
      </c>
      <c r="N25" s="65">
        <v>19</v>
      </c>
      <c r="O25" s="54">
        <v>3</v>
      </c>
      <c r="P25" s="65" t="s">
        <v>244</v>
      </c>
      <c r="Q25" s="54"/>
      <c r="R25" s="65" t="s">
        <v>244</v>
      </c>
      <c r="S25" s="54"/>
      <c r="T25" s="65" t="s">
        <v>244</v>
      </c>
      <c r="U25" s="55"/>
      <c r="V25" s="65" t="s">
        <v>244</v>
      </c>
      <c r="W25" s="55"/>
      <c r="X25" s="65" t="s">
        <v>244</v>
      </c>
      <c r="Y25" s="55"/>
      <c r="Z25" s="73">
        <v>5</v>
      </c>
      <c r="AA25" s="87">
        <f>SUM(G25+I25+K25+M25+O25+Q25+S25+U25+W25+Y25)</f>
        <v>7</v>
      </c>
      <c r="AB25" s="87">
        <v>7</v>
      </c>
      <c r="AC25" s="20"/>
      <c r="AD25" s="20"/>
      <c r="AE25" s="20"/>
      <c r="AF25" s="20"/>
      <c r="AG25" s="20"/>
      <c r="AH25" s="20"/>
    </row>
    <row r="26" spans="1:34" ht="15" customHeight="1" thickBot="1">
      <c r="A26" s="8"/>
      <c r="B26" s="76"/>
      <c r="C26" s="78"/>
      <c r="D26" s="80"/>
      <c r="E26" s="82"/>
      <c r="F26" s="86"/>
      <c r="G26" s="52"/>
      <c r="H26" s="68"/>
      <c r="I26" s="52" t="s">
        <v>246</v>
      </c>
      <c r="J26" s="68"/>
      <c r="K26" s="52"/>
      <c r="L26" s="68"/>
      <c r="M26" s="52"/>
      <c r="N26" s="68"/>
      <c r="O26" s="52"/>
      <c r="P26" s="68"/>
      <c r="Q26" s="52"/>
      <c r="R26" s="68"/>
      <c r="S26" s="52"/>
      <c r="T26" s="68"/>
      <c r="U26" s="53"/>
      <c r="V26" s="68"/>
      <c r="W26" s="53"/>
      <c r="X26" s="68"/>
      <c r="Y26" s="53"/>
      <c r="Z26" s="74"/>
      <c r="AA26" s="88"/>
      <c r="AB26" s="88"/>
      <c r="AC26" s="20"/>
      <c r="AD26" s="20"/>
      <c r="AE26" s="20"/>
      <c r="AF26" s="20"/>
      <c r="AG26" s="20"/>
      <c r="AH26" s="20"/>
    </row>
    <row r="27" spans="1:34" ht="15" customHeight="1" thickTop="1">
      <c r="A27" s="8"/>
      <c r="B27" s="75">
        <v>11</v>
      </c>
      <c r="C27" s="77" t="str">
        <f>VLOOKUP(B27,'пр.взв'!B27:E50,2,FALSE)</f>
        <v>КАЛУНЦ Артём Ервандович</v>
      </c>
      <c r="D27" s="79" t="str">
        <f>VLOOKUP(B27,'пр.взв'!B27:F106,3,FALSE)</f>
        <v>29.04.96,кмс</v>
      </c>
      <c r="E27" s="79" t="str">
        <f>VLOOKUP(B27,'пр.взв'!B27:G106,4,FALSE)</f>
        <v>ЮФО,Краснодарский,Армавир</v>
      </c>
      <c r="F27" s="85">
        <v>12</v>
      </c>
      <c r="G27" s="54">
        <v>4</v>
      </c>
      <c r="H27" s="65">
        <v>9</v>
      </c>
      <c r="I27" s="54">
        <v>2</v>
      </c>
      <c r="J27" s="65" t="s">
        <v>244</v>
      </c>
      <c r="K27" s="54"/>
      <c r="L27" s="65" t="s">
        <v>244</v>
      </c>
      <c r="M27" s="54"/>
      <c r="N27" s="65" t="s">
        <v>244</v>
      </c>
      <c r="O27" s="54"/>
      <c r="P27" s="65" t="s">
        <v>244</v>
      </c>
      <c r="Q27" s="54"/>
      <c r="R27" s="65" t="s">
        <v>244</v>
      </c>
      <c r="S27" s="54"/>
      <c r="T27" s="65" t="s">
        <v>244</v>
      </c>
      <c r="U27" s="55"/>
      <c r="V27" s="65" t="s">
        <v>244</v>
      </c>
      <c r="W27" s="55"/>
      <c r="X27" s="65" t="s">
        <v>244</v>
      </c>
      <c r="Y27" s="55"/>
      <c r="Z27" s="73">
        <v>2</v>
      </c>
      <c r="AA27" s="87">
        <f>SUM(G27+I27+K27+M27+O27+Q27+S27+U27+W27+Y27)</f>
        <v>6</v>
      </c>
      <c r="AB27" s="87" t="s">
        <v>259</v>
      </c>
      <c r="AC27" s="20"/>
      <c r="AD27" s="20"/>
      <c r="AE27" s="20"/>
      <c r="AF27" s="20"/>
      <c r="AG27" s="20"/>
      <c r="AH27" s="20"/>
    </row>
    <row r="28" spans="1:34" ht="15" customHeight="1" thickBot="1">
      <c r="A28" s="8"/>
      <c r="B28" s="76"/>
      <c r="C28" s="78"/>
      <c r="D28" s="80"/>
      <c r="E28" s="80"/>
      <c r="F28" s="86"/>
      <c r="G28" s="52"/>
      <c r="H28" s="68"/>
      <c r="I28" s="52"/>
      <c r="J28" s="68"/>
      <c r="K28" s="52"/>
      <c r="L28" s="68"/>
      <c r="M28" s="52"/>
      <c r="N28" s="68"/>
      <c r="O28" s="52"/>
      <c r="P28" s="68"/>
      <c r="Q28" s="52"/>
      <c r="R28" s="68"/>
      <c r="S28" s="52"/>
      <c r="T28" s="68"/>
      <c r="U28" s="53"/>
      <c r="V28" s="68"/>
      <c r="W28" s="53"/>
      <c r="X28" s="68"/>
      <c r="Y28" s="53"/>
      <c r="Z28" s="74"/>
      <c r="AA28" s="88"/>
      <c r="AB28" s="88"/>
      <c r="AC28" s="20"/>
      <c r="AD28" s="20"/>
      <c r="AE28" s="20"/>
      <c r="AF28" s="20"/>
      <c r="AG28" s="20"/>
      <c r="AH28" s="20"/>
    </row>
    <row r="29" spans="1:34" ht="15" customHeight="1" thickTop="1">
      <c r="A29" s="8"/>
      <c r="B29" s="75">
        <v>12</v>
      </c>
      <c r="C29" s="77" t="str">
        <f>VLOOKUP(B29,'пр.взв'!B29:E52,2,FALSE)</f>
        <v>НИФТУЛЛАЕВ Могаммед Тарел оглы</v>
      </c>
      <c r="D29" s="79" t="str">
        <f>VLOOKUP(B29,'пр.взв'!B29:F108,3,FALSE)</f>
        <v>02.11.96 кмс</v>
      </c>
      <c r="E29" s="81" t="str">
        <f>VLOOKUP(B29,'пр.взв'!B29:G108,4,FALSE)</f>
        <v>Санкт-Петербург, МО</v>
      </c>
      <c r="F29" s="85">
        <v>11</v>
      </c>
      <c r="G29" s="54">
        <v>0</v>
      </c>
      <c r="H29" s="65">
        <v>10</v>
      </c>
      <c r="I29" s="54">
        <v>4</v>
      </c>
      <c r="J29" s="65">
        <v>13</v>
      </c>
      <c r="K29" s="54">
        <v>2</v>
      </c>
      <c r="L29" s="65">
        <v>4</v>
      </c>
      <c r="M29" s="54">
        <v>1</v>
      </c>
      <c r="N29" s="65">
        <v>23</v>
      </c>
      <c r="O29" s="54">
        <v>3</v>
      </c>
      <c r="P29" s="65" t="s">
        <v>244</v>
      </c>
      <c r="Q29" s="54"/>
      <c r="R29" s="65" t="s">
        <v>244</v>
      </c>
      <c r="S29" s="54"/>
      <c r="T29" s="65" t="s">
        <v>244</v>
      </c>
      <c r="U29" s="55"/>
      <c r="V29" s="65" t="s">
        <v>244</v>
      </c>
      <c r="W29" s="55"/>
      <c r="X29" s="65" t="s">
        <v>244</v>
      </c>
      <c r="Y29" s="55"/>
      <c r="Z29" s="73">
        <v>5</v>
      </c>
      <c r="AA29" s="87">
        <f>SUM(G29+I29+K29+M29+O29+Q29+S29+U29+W29+Y29)</f>
        <v>10</v>
      </c>
      <c r="AB29" s="87">
        <v>10</v>
      </c>
      <c r="AC29" s="20"/>
      <c r="AD29" s="20"/>
      <c r="AE29" s="20"/>
      <c r="AF29" s="20"/>
      <c r="AG29" s="20"/>
      <c r="AH29" s="20"/>
    </row>
    <row r="30" spans="1:34" ht="15" customHeight="1" thickBot="1">
      <c r="A30" s="8"/>
      <c r="B30" s="76"/>
      <c r="C30" s="78"/>
      <c r="D30" s="80"/>
      <c r="E30" s="82"/>
      <c r="F30" s="86"/>
      <c r="G30" s="52" t="s">
        <v>239</v>
      </c>
      <c r="H30" s="68"/>
      <c r="I30" s="52" t="s">
        <v>246</v>
      </c>
      <c r="J30" s="68"/>
      <c r="K30" s="52"/>
      <c r="L30" s="68"/>
      <c r="M30" s="52"/>
      <c r="N30" s="68"/>
      <c r="O30" s="52"/>
      <c r="P30" s="68"/>
      <c r="Q30" s="52"/>
      <c r="R30" s="68"/>
      <c r="S30" s="52"/>
      <c r="T30" s="68"/>
      <c r="U30" s="53"/>
      <c r="V30" s="68"/>
      <c r="W30" s="53"/>
      <c r="X30" s="68"/>
      <c r="Y30" s="53"/>
      <c r="Z30" s="74"/>
      <c r="AA30" s="88"/>
      <c r="AB30" s="88"/>
      <c r="AC30" s="20"/>
      <c r="AD30" s="20"/>
      <c r="AE30" s="20"/>
      <c r="AF30" s="20"/>
      <c r="AG30" s="20"/>
      <c r="AH30" s="20"/>
    </row>
    <row r="31" spans="1:34" ht="15" customHeight="1" thickTop="1">
      <c r="A31" s="1"/>
      <c r="B31" s="75">
        <v>13</v>
      </c>
      <c r="C31" s="77" t="str">
        <f>VLOOKUP(B31,'пр.взв'!B31:E54,2,FALSE)</f>
        <v>КАРАВАЕВ Кирилл Николаевич</v>
      </c>
      <c r="D31" s="79" t="str">
        <f>VLOOKUP(B31,'пр.взв'!B31:F110,3,FALSE)</f>
        <v>09.04.98 1р</v>
      </c>
      <c r="E31" s="79" t="str">
        <f>VLOOKUP(B31,'пр.взв'!B31:G110,4,FALSE)</f>
        <v>ЦФО, Кострома, Д</v>
      </c>
      <c r="F31" s="85">
        <v>14</v>
      </c>
      <c r="G31" s="54">
        <v>3</v>
      </c>
      <c r="H31" s="65">
        <v>15</v>
      </c>
      <c r="I31" s="54">
        <v>2</v>
      </c>
      <c r="J31" s="65">
        <v>12</v>
      </c>
      <c r="K31" s="54">
        <v>3</v>
      </c>
      <c r="L31" s="65" t="s">
        <v>244</v>
      </c>
      <c r="M31" s="54"/>
      <c r="N31" s="65" t="s">
        <v>244</v>
      </c>
      <c r="O31" s="54"/>
      <c r="P31" s="65" t="s">
        <v>244</v>
      </c>
      <c r="Q31" s="54"/>
      <c r="R31" s="65" t="s">
        <v>244</v>
      </c>
      <c r="S31" s="54"/>
      <c r="T31" s="65" t="s">
        <v>244</v>
      </c>
      <c r="U31" s="55"/>
      <c r="V31" s="65" t="s">
        <v>244</v>
      </c>
      <c r="W31" s="55"/>
      <c r="X31" s="65" t="s">
        <v>244</v>
      </c>
      <c r="Y31" s="55"/>
      <c r="Z31" s="73">
        <v>3</v>
      </c>
      <c r="AA31" s="87">
        <f>SUM(G31+I31+K31+M31+O31+Q31+S31+U31+W31+Y31)</f>
        <v>8</v>
      </c>
      <c r="AB31" s="87" t="s">
        <v>271</v>
      </c>
      <c r="AC31" s="20"/>
      <c r="AD31" s="20"/>
      <c r="AE31" s="20"/>
      <c r="AF31" s="20"/>
      <c r="AG31" s="20"/>
      <c r="AH31" s="20"/>
    </row>
    <row r="32" spans="1:34" ht="15" customHeight="1" thickBot="1">
      <c r="A32" s="1"/>
      <c r="B32" s="76"/>
      <c r="C32" s="78"/>
      <c r="D32" s="80"/>
      <c r="E32" s="80"/>
      <c r="F32" s="86"/>
      <c r="G32" s="52"/>
      <c r="H32" s="68"/>
      <c r="I32" s="52"/>
      <c r="J32" s="68"/>
      <c r="K32" s="52"/>
      <c r="L32" s="68"/>
      <c r="M32" s="52"/>
      <c r="N32" s="68"/>
      <c r="O32" s="52"/>
      <c r="P32" s="68"/>
      <c r="Q32" s="52"/>
      <c r="R32" s="68"/>
      <c r="S32" s="52"/>
      <c r="T32" s="68"/>
      <c r="U32" s="53"/>
      <c r="V32" s="68"/>
      <c r="W32" s="53"/>
      <c r="X32" s="68"/>
      <c r="Y32" s="53"/>
      <c r="Z32" s="74"/>
      <c r="AA32" s="88"/>
      <c r="AB32" s="88"/>
      <c r="AC32" s="20"/>
      <c r="AD32" s="20"/>
      <c r="AE32" s="20"/>
      <c r="AF32" s="20"/>
      <c r="AG32" s="20"/>
      <c r="AH32" s="20"/>
    </row>
    <row r="33" spans="2:34" ht="15" customHeight="1" thickTop="1">
      <c r="B33" s="75">
        <v>14</v>
      </c>
      <c r="C33" s="77" t="str">
        <f>VLOOKUP(B33,'пр.взв'!B33:E56,2,FALSE)</f>
        <v>НИКОЛАЕВ Владимир Викторович</v>
      </c>
      <c r="D33" s="79" t="str">
        <f>VLOOKUP(B33,'пр.взв'!B33:F112,3,FALSE)</f>
        <v>01.11.96,кмс</v>
      </c>
      <c r="E33" s="81" t="str">
        <f>VLOOKUP(B33,'пр.взв'!B33:G112,4,FALSE)</f>
        <v>ПФО,Нижегородская,Н.Новгород,ПР</v>
      </c>
      <c r="F33" s="85">
        <v>13</v>
      </c>
      <c r="G33" s="54">
        <v>1</v>
      </c>
      <c r="H33" s="65">
        <v>16</v>
      </c>
      <c r="I33" s="54">
        <v>0</v>
      </c>
      <c r="J33" s="65">
        <v>15</v>
      </c>
      <c r="K33" s="54">
        <v>2</v>
      </c>
      <c r="L33" s="65">
        <v>19</v>
      </c>
      <c r="M33" s="54">
        <v>4</v>
      </c>
      <c r="N33" s="65" t="s">
        <v>244</v>
      </c>
      <c r="O33" s="54"/>
      <c r="P33" s="65" t="s">
        <v>244</v>
      </c>
      <c r="Q33" s="54"/>
      <c r="R33" s="65" t="s">
        <v>244</v>
      </c>
      <c r="S33" s="54"/>
      <c r="T33" s="65" t="s">
        <v>244</v>
      </c>
      <c r="U33" s="55"/>
      <c r="V33" s="65" t="s">
        <v>244</v>
      </c>
      <c r="W33" s="55"/>
      <c r="X33" s="65" t="s">
        <v>244</v>
      </c>
      <c r="Y33" s="55"/>
      <c r="Z33" s="73">
        <v>4</v>
      </c>
      <c r="AA33" s="87">
        <f>SUM(G33+I33+K33+M33+O33+Q33+S33+U33+W33+Y33)</f>
        <v>7</v>
      </c>
      <c r="AB33" s="120" t="s">
        <v>275</v>
      </c>
      <c r="AC33" s="20"/>
      <c r="AD33" s="20"/>
      <c r="AE33" s="20"/>
      <c r="AF33" s="20"/>
      <c r="AG33" s="20"/>
      <c r="AH33" s="20"/>
    </row>
    <row r="34" spans="2:34" ht="15" customHeight="1" thickBot="1">
      <c r="B34" s="76"/>
      <c r="C34" s="78"/>
      <c r="D34" s="80"/>
      <c r="E34" s="82"/>
      <c r="F34" s="86"/>
      <c r="G34" s="52"/>
      <c r="H34" s="68"/>
      <c r="I34" s="52" t="s">
        <v>247</v>
      </c>
      <c r="J34" s="68"/>
      <c r="K34" s="52"/>
      <c r="L34" s="68"/>
      <c r="M34" s="52"/>
      <c r="N34" s="68"/>
      <c r="O34" s="52"/>
      <c r="P34" s="68"/>
      <c r="Q34" s="52"/>
      <c r="R34" s="68"/>
      <c r="S34" s="52"/>
      <c r="T34" s="68"/>
      <c r="U34" s="53"/>
      <c r="V34" s="68"/>
      <c r="W34" s="53"/>
      <c r="X34" s="68"/>
      <c r="Y34" s="53"/>
      <c r="Z34" s="74"/>
      <c r="AA34" s="88"/>
      <c r="AB34" s="121"/>
      <c r="AC34" s="20"/>
      <c r="AD34" s="20"/>
      <c r="AE34" s="20"/>
      <c r="AF34" s="20"/>
      <c r="AG34" s="20"/>
      <c r="AH34" s="20"/>
    </row>
    <row r="35" spans="2:34" ht="15" customHeight="1" thickTop="1">
      <c r="B35" s="75">
        <v>15</v>
      </c>
      <c r="C35" s="77" t="str">
        <f>VLOOKUP(B35,'пр.взв'!B35:E58,2,FALSE)</f>
        <v>ПСЕУНОК Амир Шумафович</v>
      </c>
      <c r="D35" s="79" t="str">
        <f>VLOOKUP(B35,'пр.взв'!B35:F114,3,FALSE)</f>
        <v>06.03.97 кмс</v>
      </c>
      <c r="E35" s="79" t="str">
        <f>VLOOKUP(B35,'пр.взв'!B35:G114,4,FALSE)</f>
        <v>ЮФО, Адыгея</v>
      </c>
      <c r="F35" s="85">
        <v>16</v>
      </c>
      <c r="G35" s="54">
        <v>2</v>
      </c>
      <c r="H35" s="65">
        <v>13</v>
      </c>
      <c r="I35" s="54">
        <v>3</v>
      </c>
      <c r="J35" s="65">
        <v>14</v>
      </c>
      <c r="K35" s="54">
        <v>3</v>
      </c>
      <c r="L35" s="65" t="s">
        <v>244</v>
      </c>
      <c r="M35" s="54"/>
      <c r="N35" s="65" t="s">
        <v>244</v>
      </c>
      <c r="O35" s="54"/>
      <c r="P35" s="65" t="s">
        <v>244</v>
      </c>
      <c r="Q35" s="54"/>
      <c r="R35" s="65" t="s">
        <v>244</v>
      </c>
      <c r="S35" s="54"/>
      <c r="T35" s="65" t="s">
        <v>244</v>
      </c>
      <c r="U35" s="55"/>
      <c r="V35" s="65" t="s">
        <v>244</v>
      </c>
      <c r="W35" s="55"/>
      <c r="X35" s="65" t="s">
        <v>244</v>
      </c>
      <c r="Y35" s="55"/>
      <c r="Z35" s="73">
        <v>3</v>
      </c>
      <c r="AA35" s="87">
        <f>SUM(G35+I35+K35+M35+O35+Q35+S35+U35+W35+Y35)</f>
        <v>8</v>
      </c>
      <c r="AB35" s="87" t="s">
        <v>271</v>
      </c>
      <c r="AC35" s="20"/>
      <c r="AD35" s="20"/>
      <c r="AE35" s="20"/>
      <c r="AF35" s="20"/>
      <c r="AG35" s="20"/>
      <c r="AH35" s="20"/>
    </row>
    <row r="36" spans="2:34" ht="15" customHeight="1" thickBot="1">
      <c r="B36" s="76"/>
      <c r="C36" s="78"/>
      <c r="D36" s="80"/>
      <c r="E36" s="80"/>
      <c r="F36" s="86"/>
      <c r="G36" s="52"/>
      <c r="H36" s="68"/>
      <c r="I36" s="52"/>
      <c r="J36" s="68"/>
      <c r="K36" s="52"/>
      <c r="L36" s="68"/>
      <c r="M36" s="52"/>
      <c r="N36" s="68"/>
      <c r="O36" s="52"/>
      <c r="P36" s="68"/>
      <c r="Q36" s="52"/>
      <c r="R36" s="68"/>
      <c r="S36" s="52"/>
      <c r="T36" s="68"/>
      <c r="U36" s="53"/>
      <c r="V36" s="68"/>
      <c r="W36" s="53"/>
      <c r="X36" s="68"/>
      <c r="Y36" s="53"/>
      <c r="Z36" s="74"/>
      <c r="AA36" s="88"/>
      <c r="AB36" s="88"/>
      <c r="AC36" s="20"/>
      <c r="AD36" s="20"/>
      <c r="AE36" s="20"/>
      <c r="AF36" s="20"/>
      <c r="AG36" s="20"/>
      <c r="AH36" s="20"/>
    </row>
    <row r="37" spans="2:34" ht="15" customHeight="1" thickTop="1">
      <c r="B37" s="75">
        <v>16</v>
      </c>
      <c r="C37" s="77" t="str">
        <f>VLOOKUP(B37,'пр.взв'!B37:E60,2,FALSE)</f>
        <v>КИЖАПКИН Матвей Сергеевич</v>
      </c>
      <c r="D37" s="79" t="str">
        <f>VLOOKUP(B37,'пр.взв'!B37:F116,3,FALSE)</f>
        <v>22.08.96 кмс</v>
      </c>
      <c r="E37" s="81" t="str">
        <f>VLOOKUP(B37,'пр.взв'!B37:G116,4,FALSE)</f>
        <v>ДВФО, Приморский кр., Владивосток</v>
      </c>
      <c r="F37" s="85">
        <v>15</v>
      </c>
      <c r="G37" s="54">
        <v>3</v>
      </c>
      <c r="H37" s="65">
        <v>14</v>
      </c>
      <c r="I37" s="54">
        <v>4</v>
      </c>
      <c r="J37" s="65" t="s">
        <v>244</v>
      </c>
      <c r="K37" s="54"/>
      <c r="L37" s="65" t="s">
        <v>244</v>
      </c>
      <c r="M37" s="54"/>
      <c r="N37" s="65" t="s">
        <v>244</v>
      </c>
      <c r="O37" s="54"/>
      <c r="P37" s="65" t="s">
        <v>244</v>
      </c>
      <c r="Q37" s="54"/>
      <c r="R37" s="65" t="s">
        <v>244</v>
      </c>
      <c r="S37" s="54"/>
      <c r="T37" s="65" t="s">
        <v>244</v>
      </c>
      <c r="U37" s="55"/>
      <c r="V37" s="65" t="s">
        <v>244</v>
      </c>
      <c r="W37" s="55"/>
      <c r="X37" s="65" t="s">
        <v>244</v>
      </c>
      <c r="Y37" s="55"/>
      <c r="Z37" s="73">
        <v>2</v>
      </c>
      <c r="AA37" s="87">
        <f>SUM(G37+I37+K37+M37+O37+Q37+S37+U37+W37+Y37)</f>
        <v>7</v>
      </c>
      <c r="AB37" s="87" t="s">
        <v>260</v>
      </c>
      <c r="AC37" s="20"/>
      <c r="AD37" s="20"/>
      <c r="AE37" s="20"/>
      <c r="AF37" s="20"/>
      <c r="AG37" s="20"/>
      <c r="AH37" s="20"/>
    </row>
    <row r="38" spans="2:34" ht="15" customHeight="1" thickBot="1">
      <c r="B38" s="76"/>
      <c r="C38" s="78"/>
      <c r="D38" s="80"/>
      <c r="E38" s="82"/>
      <c r="F38" s="86"/>
      <c r="G38" s="52"/>
      <c r="H38" s="68"/>
      <c r="I38" s="52"/>
      <c r="J38" s="68"/>
      <c r="K38" s="52"/>
      <c r="L38" s="68"/>
      <c r="M38" s="52"/>
      <c r="N38" s="68"/>
      <c r="O38" s="52"/>
      <c r="P38" s="68"/>
      <c r="Q38" s="52"/>
      <c r="R38" s="68"/>
      <c r="S38" s="52"/>
      <c r="T38" s="68"/>
      <c r="U38" s="53"/>
      <c r="V38" s="68"/>
      <c r="W38" s="53"/>
      <c r="X38" s="68"/>
      <c r="Y38" s="53"/>
      <c r="Z38" s="74"/>
      <c r="AA38" s="88"/>
      <c r="AB38" s="88"/>
      <c r="AC38" s="20"/>
      <c r="AD38" s="20"/>
      <c r="AE38" s="20"/>
      <c r="AF38" s="20"/>
      <c r="AG38" s="20"/>
      <c r="AH38" s="20"/>
    </row>
    <row r="39" spans="2:34" ht="15" customHeight="1" thickTop="1">
      <c r="B39" s="75">
        <v>17</v>
      </c>
      <c r="C39" s="77" t="str">
        <f>VLOOKUP(B39,'пр.взв'!B39:E62,2,FALSE)</f>
        <v>ТХАЗАПЛИЖЕВ Астемир Мухамедович</v>
      </c>
      <c r="D39" s="79" t="str">
        <f>VLOOKUP(B39,'пр.взв'!B39:F118,3,FALSE)</f>
        <v>21.03.97 кмс</v>
      </c>
      <c r="E39" s="79" t="str">
        <f>VLOOKUP(B39,'пр.взв'!B39:G118,4,FALSE)</f>
        <v>СКФО, КБР, Д</v>
      </c>
      <c r="F39" s="85">
        <v>18</v>
      </c>
      <c r="G39" s="54">
        <v>1</v>
      </c>
      <c r="H39" s="65">
        <v>19</v>
      </c>
      <c r="I39" s="54">
        <v>4</v>
      </c>
      <c r="J39" s="65" t="s">
        <v>248</v>
      </c>
      <c r="K39" s="66"/>
      <c r="L39" s="66"/>
      <c r="M39" s="66"/>
      <c r="N39" s="66"/>
      <c r="O39" s="66"/>
      <c r="P39" s="66"/>
      <c r="Q39" s="67"/>
      <c r="R39" s="65" t="s">
        <v>244</v>
      </c>
      <c r="S39" s="54"/>
      <c r="T39" s="65" t="s">
        <v>244</v>
      </c>
      <c r="U39" s="55"/>
      <c r="V39" s="65" t="s">
        <v>244</v>
      </c>
      <c r="W39" s="55"/>
      <c r="X39" s="65" t="s">
        <v>244</v>
      </c>
      <c r="Y39" s="55"/>
      <c r="Z39" s="73">
        <v>2</v>
      </c>
      <c r="AA39" s="87">
        <f>SUM(G39+I39+K39+M39+O39+Q39+S39+U39+W39+Y39)</f>
        <v>5</v>
      </c>
      <c r="AB39" s="87">
        <v>32</v>
      </c>
      <c r="AC39" s="20"/>
      <c r="AD39" s="20"/>
      <c r="AE39" s="20"/>
      <c r="AF39" s="20"/>
      <c r="AG39" s="20"/>
      <c r="AH39" s="20"/>
    </row>
    <row r="40" spans="2:34" ht="15" customHeight="1" thickBot="1">
      <c r="B40" s="76"/>
      <c r="C40" s="78"/>
      <c r="D40" s="80"/>
      <c r="E40" s="80"/>
      <c r="F40" s="86"/>
      <c r="G40" s="52"/>
      <c r="H40" s="68"/>
      <c r="I40" s="52"/>
      <c r="J40" s="68"/>
      <c r="K40" s="69"/>
      <c r="L40" s="69"/>
      <c r="M40" s="69"/>
      <c r="N40" s="69"/>
      <c r="O40" s="69"/>
      <c r="P40" s="69"/>
      <c r="Q40" s="70"/>
      <c r="R40" s="68"/>
      <c r="S40" s="52"/>
      <c r="T40" s="68"/>
      <c r="U40" s="53"/>
      <c r="V40" s="68"/>
      <c r="W40" s="53"/>
      <c r="X40" s="68"/>
      <c r="Y40" s="53"/>
      <c r="Z40" s="74"/>
      <c r="AA40" s="88"/>
      <c r="AB40" s="88"/>
      <c r="AC40" s="20"/>
      <c r="AD40" s="20"/>
      <c r="AE40" s="20"/>
      <c r="AF40" s="20"/>
      <c r="AG40" s="20"/>
      <c r="AH40" s="20"/>
    </row>
    <row r="41" spans="2:34" ht="15" customHeight="1" thickTop="1">
      <c r="B41" s="75">
        <v>18</v>
      </c>
      <c r="C41" s="77" t="str">
        <f>VLOOKUP(B41,'пр.взв'!B41:E64,2,FALSE)</f>
        <v>ШИШКИН Владимир Александрович</v>
      </c>
      <c r="D41" s="79" t="str">
        <f>VLOOKUP(B41,'пр.взв'!B41:F120,3,FALSE)</f>
        <v>25.01.97 2юн</v>
      </c>
      <c r="E41" s="81" t="str">
        <f>VLOOKUP(B41,'пр.взв'!B41:G120,4,FALSE)</f>
        <v>УрФО, г. Челябинск, МО</v>
      </c>
      <c r="F41" s="85">
        <v>17</v>
      </c>
      <c r="G41" s="54">
        <v>3</v>
      </c>
      <c r="H41" s="65">
        <v>20</v>
      </c>
      <c r="I41" s="54">
        <v>3</v>
      </c>
      <c r="J41" s="65" t="s">
        <v>244</v>
      </c>
      <c r="K41" s="54"/>
      <c r="L41" s="65" t="s">
        <v>244</v>
      </c>
      <c r="M41" s="54"/>
      <c r="N41" s="65" t="s">
        <v>244</v>
      </c>
      <c r="O41" s="54"/>
      <c r="P41" s="65" t="s">
        <v>244</v>
      </c>
      <c r="Q41" s="54"/>
      <c r="R41" s="65" t="s">
        <v>244</v>
      </c>
      <c r="S41" s="54"/>
      <c r="T41" s="65" t="s">
        <v>244</v>
      </c>
      <c r="U41" s="55"/>
      <c r="V41" s="65" t="s">
        <v>244</v>
      </c>
      <c r="W41" s="55"/>
      <c r="X41" s="65" t="s">
        <v>244</v>
      </c>
      <c r="Y41" s="55"/>
      <c r="Z41" s="73">
        <v>2</v>
      </c>
      <c r="AA41" s="87">
        <f>SUM(G41+I41+K41+M41+O41+Q41+S41+U41+W41+Y41)</f>
        <v>6</v>
      </c>
      <c r="AB41" s="87" t="s">
        <v>259</v>
      </c>
      <c r="AC41" s="20"/>
      <c r="AD41" s="20"/>
      <c r="AE41" s="20"/>
      <c r="AF41" s="20"/>
      <c r="AG41" s="20"/>
      <c r="AH41" s="20"/>
    </row>
    <row r="42" spans="2:34" ht="15" customHeight="1" thickBot="1">
      <c r="B42" s="76"/>
      <c r="C42" s="78"/>
      <c r="D42" s="80"/>
      <c r="E42" s="82"/>
      <c r="F42" s="86"/>
      <c r="G42" s="52"/>
      <c r="H42" s="68"/>
      <c r="I42" s="52"/>
      <c r="J42" s="68"/>
      <c r="K42" s="52"/>
      <c r="L42" s="68"/>
      <c r="M42" s="52"/>
      <c r="N42" s="68"/>
      <c r="O42" s="52"/>
      <c r="P42" s="68"/>
      <c r="Q42" s="52"/>
      <c r="R42" s="68"/>
      <c r="S42" s="52"/>
      <c r="T42" s="68"/>
      <c r="U42" s="53"/>
      <c r="V42" s="68"/>
      <c r="W42" s="53"/>
      <c r="X42" s="68"/>
      <c r="Y42" s="53"/>
      <c r="Z42" s="74"/>
      <c r="AA42" s="88"/>
      <c r="AB42" s="88"/>
      <c r="AC42" s="20"/>
      <c r="AD42" s="20"/>
      <c r="AE42" s="20"/>
      <c r="AF42" s="20"/>
      <c r="AG42" s="20"/>
      <c r="AH42" s="20"/>
    </row>
    <row r="43" spans="2:34" ht="15" customHeight="1" thickTop="1">
      <c r="B43" s="75">
        <v>19</v>
      </c>
      <c r="C43" s="77" t="str">
        <f>VLOOKUP(B43,'пр.взв'!B43:E66,2,FALSE)</f>
        <v>ГРИГОРЯН Арам Саркисович</v>
      </c>
      <c r="D43" s="79" t="str">
        <f>VLOOKUP(B43,'пр.взв'!B43:F122,3,FALSE)</f>
        <v>09.06.98 кмс</v>
      </c>
      <c r="E43" s="79" t="str">
        <f>VLOOKUP(B43,'пр.взв'!B43:G122,4,FALSE)</f>
        <v>Москва С-70</v>
      </c>
      <c r="F43" s="85">
        <v>20</v>
      </c>
      <c r="G43" s="54">
        <v>1</v>
      </c>
      <c r="H43" s="65">
        <v>17</v>
      </c>
      <c r="I43" s="54">
        <v>0</v>
      </c>
      <c r="J43" s="65">
        <v>21</v>
      </c>
      <c r="K43" s="54">
        <v>3</v>
      </c>
      <c r="L43" s="65">
        <v>14</v>
      </c>
      <c r="M43" s="54">
        <v>2</v>
      </c>
      <c r="N43" s="65">
        <v>10</v>
      </c>
      <c r="O43" s="54">
        <v>1</v>
      </c>
      <c r="P43" s="65">
        <v>23</v>
      </c>
      <c r="Q43" s="54">
        <v>2</v>
      </c>
      <c r="R43" s="65"/>
      <c r="S43" s="54"/>
      <c r="T43" s="65"/>
      <c r="U43" s="55"/>
      <c r="V43" s="65">
        <v>47</v>
      </c>
      <c r="W43" s="55">
        <v>1</v>
      </c>
      <c r="X43" s="65">
        <v>21</v>
      </c>
      <c r="Y43" s="55">
        <v>4</v>
      </c>
      <c r="Z43" s="73" t="s">
        <v>264</v>
      </c>
      <c r="AA43" s="87">
        <f>SUM(G43+I43+K43+M43+O43+Q43+S43+U43+W43+Y43)</f>
        <v>14</v>
      </c>
      <c r="AB43" s="87">
        <v>2</v>
      </c>
      <c r="AC43" s="20"/>
      <c r="AD43" s="20"/>
      <c r="AE43" s="20"/>
      <c r="AF43" s="20"/>
      <c r="AG43" s="20"/>
      <c r="AH43" s="20"/>
    </row>
    <row r="44" spans="2:34" ht="15" customHeight="1" thickBot="1">
      <c r="B44" s="76"/>
      <c r="C44" s="78"/>
      <c r="D44" s="80"/>
      <c r="E44" s="80"/>
      <c r="F44" s="86"/>
      <c r="G44" s="52"/>
      <c r="H44" s="68"/>
      <c r="I44" s="52" t="s">
        <v>249</v>
      </c>
      <c r="J44" s="68"/>
      <c r="K44" s="52"/>
      <c r="L44" s="68"/>
      <c r="M44" s="52"/>
      <c r="N44" s="68"/>
      <c r="O44" s="52"/>
      <c r="P44" s="68"/>
      <c r="Q44" s="52"/>
      <c r="R44" s="68"/>
      <c r="S44" s="52"/>
      <c r="T44" s="68"/>
      <c r="U44" s="53"/>
      <c r="V44" s="68"/>
      <c r="W44" s="53"/>
      <c r="X44" s="68"/>
      <c r="Y44" s="53"/>
      <c r="Z44" s="74"/>
      <c r="AA44" s="88"/>
      <c r="AB44" s="88"/>
      <c r="AC44" s="20"/>
      <c r="AD44" s="20"/>
      <c r="AE44" s="20"/>
      <c r="AF44" s="20"/>
      <c r="AG44" s="20"/>
      <c r="AH44" s="20"/>
    </row>
    <row r="45" spans="2:34" ht="15" customHeight="1" thickTop="1">
      <c r="B45" s="75">
        <v>20</v>
      </c>
      <c r="C45" s="77" t="str">
        <f>VLOOKUP(B45,'пр.взв'!B45:E68,2,FALSE)</f>
        <v>ГЛИМАНДИНОВ Дмитрий Владимирович</v>
      </c>
      <c r="D45" s="79" t="str">
        <f>VLOOKUP(B45,'пр.взв'!B45:F124,3,FALSE)</f>
        <v>10.03.96, кмс</v>
      </c>
      <c r="E45" s="81" t="str">
        <f>VLOOKUP(B45,'пр.взв'!B45:G124,4,FALSE)</f>
        <v>СФО,Красноярский,Красноярск</v>
      </c>
      <c r="F45" s="85">
        <v>19</v>
      </c>
      <c r="G45" s="54">
        <v>3</v>
      </c>
      <c r="H45" s="65">
        <v>18</v>
      </c>
      <c r="I45" s="54">
        <v>1</v>
      </c>
      <c r="J45" s="65">
        <v>23</v>
      </c>
      <c r="K45" s="54">
        <v>3</v>
      </c>
      <c r="L45" s="65" t="s">
        <v>244</v>
      </c>
      <c r="M45" s="54"/>
      <c r="N45" s="65" t="s">
        <v>244</v>
      </c>
      <c r="O45" s="54"/>
      <c r="P45" s="65" t="s">
        <v>244</v>
      </c>
      <c r="Q45" s="54"/>
      <c r="R45" s="65" t="s">
        <v>244</v>
      </c>
      <c r="S45" s="54"/>
      <c r="T45" s="65" t="s">
        <v>244</v>
      </c>
      <c r="U45" s="55"/>
      <c r="V45" s="65" t="s">
        <v>244</v>
      </c>
      <c r="W45" s="55"/>
      <c r="X45" s="65" t="s">
        <v>244</v>
      </c>
      <c r="Y45" s="55"/>
      <c r="Z45" s="73">
        <v>3</v>
      </c>
      <c r="AA45" s="87">
        <f>SUM(G45+I45+K45+M45+O45+Q45+S45+U45+W45+Y45)</f>
        <v>7</v>
      </c>
      <c r="AB45" s="87" t="s">
        <v>276</v>
      </c>
      <c r="AC45" s="20"/>
      <c r="AD45" s="20"/>
      <c r="AE45" s="20"/>
      <c r="AF45" s="20"/>
      <c r="AG45" s="20"/>
      <c r="AH45" s="20"/>
    </row>
    <row r="46" spans="2:34" ht="15" customHeight="1" thickBot="1">
      <c r="B46" s="76"/>
      <c r="C46" s="78"/>
      <c r="D46" s="80"/>
      <c r="E46" s="82"/>
      <c r="F46" s="86"/>
      <c r="G46" s="52"/>
      <c r="H46" s="68"/>
      <c r="I46" s="52"/>
      <c r="J46" s="68"/>
      <c r="K46" s="52"/>
      <c r="L46" s="68"/>
      <c r="M46" s="52"/>
      <c r="N46" s="68"/>
      <c r="O46" s="52"/>
      <c r="P46" s="68"/>
      <c r="Q46" s="52"/>
      <c r="R46" s="68"/>
      <c r="S46" s="52"/>
      <c r="T46" s="68"/>
      <c r="U46" s="53"/>
      <c r="V46" s="68"/>
      <c r="W46" s="53"/>
      <c r="X46" s="68"/>
      <c r="Y46" s="53"/>
      <c r="Z46" s="74"/>
      <c r="AA46" s="88"/>
      <c r="AB46" s="88"/>
      <c r="AC46" s="20"/>
      <c r="AD46" s="20"/>
      <c r="AE46" s="20"/>
      <c r="AF46" s="20"/>
      <c r="AG46" s="20"/>
      <c r="AH46" s="20"/>
    </row>
    <row r="47" spans="2:34" ht="15" customHeight="1" thickTop="1">
      <c r="B47" s="75">
        <v>21</v>
      </c>
      <c r="C47" s="77" t="str">
        <f>VLOOKUP(B47,'пр.взв'!B47:E70,2,FALSE)</f>
        <v>КАБИЧКИН Игорь Олегович</v>
      </c>
      <c r="D47" s="79" t="str">
        <f>VLOOKUP(B47,'пр.взв'!B47:F126,3,FALSE)</f>
        <v>19.03.96 1р</v>
      </c>
      <c r="E47" s="79" t="str">
        <f>VLOOKUP(B47,'пр.взв'!B47:G126,4,FALSE)</f>
        <v>ЮФО, Ростовская обл., Гуково МО</v>
      </c>
      <c r="F47" s="85">
        <v>22</v>
      </c>
      <c r="G47" s="54">
        <v>0</v>
      </c>
      <c r="H47" s="65">
        <v>23</v>
      </c>
      <c r="I47" s="54">
        <v>2</v>
      </c>
      <c r="J47" s="65">
        <v>19</v>
      </c>
      <c r="K47" s="54">
        <v>1</v>
      </c>
      <c r="L47" s="65">
        <v>24</v>
      </c>
      <c r="M47" s="54">
        <v>1</v>
      </c>
      <c r="N47" s="65" t="s">
        <v>251</v>
      </c>
      <c r="O47" s="54"/>
      <c r="P47" s="65" t="s">
        <v>251</v>
      </c>
      <c r="Q47" s="54"/>
      <c r="R47" s="65"/>
      <c r="S47" s="54"/>
      <c r="T47" s="65"/>
      <c r="U47" s="55"/>
      <c r="V47" s="65">
        <v>43</v>
      </c>
      <c r="W47" s="55">
        <v>0</v>
      </c>
      <c r="X47" s="65">
        <v>19</v>
      </c>
      <c r="Y47" s="55">
        <v>0</v>
      </c>
      <c r="Z47" s="73"/>
      <c r="AA47" s="87">
        <f>SUM(G47+I47+K47+M47+O47+Q47+S47+U47+W47+Y47)</f>
        <v>4</v>
      </c>
      <c r="AB47" s="87">
        <v>1</v>
      </c>
      <c r="AC47" s="20"/>
      <c r="AD47" s="20"/>
      <c r="AE47" s="20"/>
      <c r="AF47" s="20"/>
      <c r="AG47" s="20"/>
      <c r="AH47" s="20"/>
    </row>
    <row r="48" spans="2:34" ht="15" customHeight="1" thickBot="1">
      <c r="B48" s="76"/>
      <c r="C48" s="78"/>
      <c r="D48" s="80"/>
      <c r="E48" s="80"/>
      <c r="F48" s="86"/>
      <c r="G48" s="52" t="s">
        <v>240</v>
      </c>
      <c r="H48" s="68"/>
      <c r="I48" s="52"/>
      <c r="J48" s="68"/>
      <c r="K48" s="52"/>
      <c r="L48" s="68"/>
      <c r="M48" s="52"/>
      <c r="N48" s="68"/>
      <c r="O48" s="52"/>
      <c r="P48" s="68"/>
      <c r="Q48" s="52"/>
      <c r="R48" s="68"/>
      <c r="S48" s="52"/>
      <c r="T48" s="68"/>
      <c r="U48" s="53"/>
      <c r="V48" s="68"/>
      <c r="W48" s="53" t="s">
        <v>274</v>
      </c>
      <c r="X48" s="68"/>
      <c r="Y48" s="53" t="s">
        <v>279</v>
      </c>
      <c r="Z48" s="74"/>
      <c r="AA48" s="88"/>
      <c r="AB48" s="88"/>
      <c r="AC48" s="20"/>
      <c r="AD48" s="20"/>
      <c r="AE48" s="20"/>
      <c r="AF48" s="20"/>
      <c r="AG48" s="20"/>
      <c r="AH48" s="20"/>
    </row>
    <row r="49" spans="2:34" ht="15" customHeight="1" thickTop="1">
      <c r="B49" s="75">
        <v>22</v>
      </c>
      <c r="C49" s="77" t="str">
        <f>VLOOKUP(B49,'пр.взв'!B49:E72,2,FALSE)</f>
        <v>ЗАКИРОВ Булат Раисович</v>
      </c>
      <c r="D49" s="79" t="str">
        <f>VLOOKUP(B49,'пр.взв'!B49:F128,3,FALSE)</f>
        <v>21.07.97 кмс</v>
      </c>
      <c r="E49" s="81" t="str">
        <f>VLOOKUP(B49,'пр.взв'!B49:G128,4,FALSE)</f>
        <v>ПФО, Чувашская Р., Чебоксары</v>
      </c>
      <c r="F49" s="85">
        <v>21</v>
      </c>
      <c r="G49" s="54">
        <v>4</v>
      </c>
      <c r="H49" s="65">
        <v>24</v>
      </c>
      <c r="I49" s="54">
        <v>4</v>
      </c>
      <c r="J49" s="65" t="s">
        <v>244</v>
      </c>
      <c r="K49" s="54"/>
      <c r="L49" s="65" t="s">
        <v>244</v>
      </c>
      <c r="M49" s="54"/>
      <c r="N49" s="65" t="s">
        <v>244</v>
      </c>
      <c r="O49" s="54"/>
      <c r="P49" s="65" t="s">
        <v>244</v>
      </c>
      <c r="Q49" s="54"/>
      <c r="R49" s="65" t="s">
        <v>244</v>
      </c>
      <c r="S49" s="54"/>
      <c r="T49" s="65" t="s">
        <v>244</v>
      </c>
      <c r="U49" s="55"/>
      <c r="V49" s="65" t="s">
        <v>244</v>
      </c>
      <c r="W49" s="55"/>
      <c r="X49" s="65" t="s">
        <v>244</v>
      </c>
      <c r="Y49" s="55"/>
      <c r="Z49" s="73">
        <v>2</v>
      </c>
      <c r="AA49" s="87">
        <f>SUM(G49+I49+K49+M49+O49+Q49+S49+U49+W49+Y49)</f>
        <v>8</v>
      </c>
      <c r="AB49" s="87">
        <v>48</v>
      </c>
      <c r="AC49" s="20"/>
      <c r="AD49" s="20"/>
      <c r="AE49" s="20"/>
      <c r="AF49" s="20"/>
      <c r="AG49" s="20"/>
      <c r="AH49" s="20"/>
    </row>
    <row r="50" spans="2:34" ht="15" customHeight="1" thickBot="1">
      <c r="B50" s="76"/>
      <c r="C50" s="78"/>
      <c r="D50" s="80"/>
      <c r="E50" s="82"/>
      <c r="F50" s="86"/>
      <c r="G50" s="52"/>
      <c r="H50" s="68"/>
      <c r="I50" s="52"/>
      <c r="J50" s="68"/>
      <c r="K50" s="52"/>
      <c r="L50" s="68"/>
      <c r="M50" s="52"/>
      <c r="N50" s="68"/>
      <c r="O50" s="52"/>
      <c r="P50" s="68"/>
      <c r="Q50" s="52"/>
      <c r="R50" s="68"/>
      <c r="S50" s="52"/>
      <c r="T50" s="68"/>
      <c r="U50" s="53"/>
      <c r="V50" s="68"/>
      <c r="W50" s="53"/>
      <c r="X50" s="68"/>
      <c r="Y50" s="53"/>
      <c r="Z50" s="74"/>
      <c r="AA50" s="88"/>
      <c r="AB50" s="88"/>
      <c r="AC50" s="20"/>
      <c r="AD50" s="20"/>
      <c r="AE50" s="20"/>
      <c r="AF50" s="20"/>
      <c r="AG50" s="20"/>
      <c r="AH50" s="20"/>
    </row>
    <row r="51" spans="2:34" ht="15" customHeight="1" thickTop="1">
      <c r="B51" s="75">
        <v>23</v>
      </c>
      <c r="C51" s="77" t="str">
        <f>VLOOKUP(B51,'пр.взв'!B51:E74,2,FALSE)</f>
        <v>БАРХАНОЕВ Израил Баширович</v>
      </c>
      <c r="D51" s="79" t="str">
        <f>VLOOKUP(B51,'пр.взв'!B51:F130,3,FALSE)</f>
        <v>24.06.97,1р</v>
      </c>
      <c r="E51" s="79" t="str">
        <f>VLOOKUP(B51,'пр.взв'!B51:G130,4,FALSE)</f>
        <v>СКФО,Р.Ингушетия</v>
      </c>
      <c r="F51" s="85">
        <v>24</v>
      </c>
      <c r="G51" s="54">
        <v>1</v>
      </c>
      <c r="H51" s="65">
        <v>21</v>
      </c>
      <c r="I51" s="54">
        <v>3</v>
      </c>
      <c r="J51" s="65">
        <v>20</v>
      </c>
      <c r="K51" s="54">
        <v>1</v>
      </c>
      <c r="L51" s="65" t="s">
        <v>251</v>
      </c>
      <c r="M51" s="54"/>
      <c r="N51" s="65">
        <v>12</v>
      </c>
      <c r="O51" s="54">
        <v>2</v>
      </c>
      <c r="P51" s="65">
        <v>19</v>
      </c>
      <c r="Q51" s="54">
        <v>3</v>
      </c>
      <c r="R51" s="65" t="s">
        <v>244</v>
      </c>
      <c r="S51" s="54"/>
      <c r="T51" s="65" t="s">
        <v>244</v>
      </c>
      <c r="U51" s="55"/>
      <c r="V51" s="65" t="s">
        <v>244</v>
      </c>
      <c r="W51" s="55"/>
      <c r="X51" s="65" t="s">
        <v>244</v>
      </c>
      <c r="Y51" s="55"/>
      <c r="Z51" s="73">
        <v>6</v>
      </c>
      <c r="AA51" s="87">
        <f>SUM(G51+I51+K51+M51+O51+Q51+S51+U51+W51+Y51)</f>
        <v>10</v>
      </c>
      <c r="AB51" s="87">
        <v>6</v>
      </c>
      <c r="AC51" s="20"/>
      <c r="AD51" s="20"/>
      <c r="AE51" s="20"/>
      <c r="AF51" s="20"/>
      <c r="AG51" s="20"/>
      <c r="AH51" s="20"/>
    </row>
    <row r="52" spans="2:34" ht="15" customHeight="1" thickBot="1">
      <c r="B52" s="76"/>
      <c r="C52" s="78"/>
      <c r="D52" s="80"/>
      <c r="E52" s="80"/>
      <c r="F52" s="86"/>
      <c r="G52" s="52"/>
      <c r="H52" s="68"/>
      <c r="I52" s="52"/>
      <c r="J52" s="68"/>
      <c r="K52" s="52"/>
      <c r="L52" s="68"/>
      <c r="M52" s="52"/>
      <c r="N52" s="68"/>
      <c r="O52" s="52"/>
      <c r="P52" s="68"/>
      <c r="Q52" s="52"/>
      <c r="R52" s="68"/>
      <c r="S52" s="52"/>
      <c r="T52" s="68"/>
      <c r="U52" s="53"/>
      <c r="V52" s="68"/>
      <c r="W52" s="53"/>
      <c r="X52" s="68"/>
      <c r="Y52" s="53"/>
      <c r="Z52" s="74"/>
      <c r="AA52" s="88"/>
      <c r="AB52" s="88"/>
      <c r="AC52" s="20"/>
      <c r="AD52" s="20"/>
      <c r="AE52" s="20"/>
      <c r="AF52" s="20"/>
      <c r="AG52" s="20"/>
      <c r="AH52" s="20"/>
    </row>
    <row r="53" spans="2:34" ht="13.5" customHeight="1" thickTop="1">
      <c r="B53" s="75">
        <v>24</v>
      </c>
      <c r="C53" s="77" t="str">
        <f>VLOOKUP(B53,'пр.взв'!B53:E76,2,FALSE)</f>
        <v>БУТЕНКО Максим Игоревич</v>
      </c>
      <c r="D53" s="79" t="str">
        <f>VLOOKUP(B53,'пр.взв'!B53:F132,3,FALSE)</f>
        <v>15.03.97 1р</v>
      </c>
      <c r="E53" s="81" t="str">
        <f>VLOOKUP(B53,'пр.взв'!B53:G132,4,FALSE)</f>
        <v>УФО, Курганская обл. МО</v>
      </c>
      <c r="F53" s="85">
        <v>23</v>
      </c>
      <c r="G53" s="54">
        <v>3</v>
      </c>
      <c r="H53" s="65">
        <v>22</v>
      </c>
      <c r="I53" s="54">
        <v>0</v>
      </c>
      <c r="J53" s="65" t="s">
        <v>251</v>
      </c>
      <c r="K53" s="54"/>
      <c r="L53" s="65">
        <v>21</v>
      </c>
      <c r="M53" s="54">
        <v>3</v>
      </c>
      <c r="N53" s="65" t="s">
        <v>244</v>
      </c>
      <c r="O53" s="54"/>
      <c r="P53" s="65" t="s">
        <v>244</v>
      </c>
      <c r="Q53" s="54"/>
      <c r="R53" s="65" t="s">
        <v>244</v>
      </c>
      <c r="S53" s="54"/>
      <c r="T53" s="65" t="s">
        <v>244</v>
      </c>
      <c r="U53" s="55"/>
      <c r="V53" s="65" t="s">
        <v>244</v>
      </c>
      <c r="W53" s="55"/>
      <c r="X53" s="65" t="s">
        <v>244</v>
      </c>
      <c r="Y53" s="55"/>
      <c r="Z53" s="73">
        <v>4</v>
      </c>
      <c r="AA53" s="87">
        <f>SUM(G53+I53+K53+M53+O53+Q53+S53+U53+W53+Y53)</f>
        <v>6</v>
      </c>
      <c r="AB53" s="120" t="s">
        <v>275</v>
      </c>
      <c r="AC53" s="20"/>
      <c r="AD53" s="20"/>
      <c r="AE53" s="20"/>
      <c r="AF53" s="20"/>
      <c r="AG53" s="20"/>
      <c r="AH53" s="20"/>
    </row>
    <row r="54" spans="2:34" ht="15" customHeight="1" thickBot="1">
      <c r="B54" s="76"/>
      <c r="C54" s="78"/>
      <c r="D54" s="80"/>
      <c r="E54" s="82"/>
      <c r="F54" s="86"/>
      <c r="G54" s="52"/>
      <c r="H54" s="68"/>
      <c r="I54" s="52" t="s">
        <v>250</v>
      </c>
      <c r="J54" s="68"/>
      <c r="K54" s="52"/>
      <c r="L54" s="68"/>
      <c r="M54" s="52"/>
      <c r="N54" s="68"/>
      <c r="O54" s="52"/>
      <c r="P54" s="68"/>
      <c r="Q54" s="52"/>
      <c r="R54" s="68"/>
      <c r="S54" s="52"/>
      <c r="T54" s="68"/>
      <c r="U54" s="53"/>
      <c r="V54" s="68"/>
      <c r="W54" s="53"/>
      <c r="X54" s="68"/>
      <c r="Y54" s="53"/>
      <c r="Z54" s="74"/>
      <c r="AA54" s="88"/>
      <c r="AB54" s="121"/>
      <c r="AC54" s="20"/>
      <c r="AD54" s="20"/>
      <c r="AE54" s="20"/>
      <c r="AF54" s="20"/>
      <c r="AG54" s="20"/>
      <c r="AH54" s="20"/>
    </row>
    <row r="55" spans="2:34" ht="15" customHeight="1" thickBot="1" thickTop="1">
      <c r="B55" s="144" t="s">
        <v>237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C55" s="20"/>
      <c r="AD55" s="20"/>
      <c r="AE55" s="20"/>
      <c r="AF55" s="20"/>
      <c r="AG55" s="20"/>
      <c r="AH55" s="20"/>
    </row>
    <row r="56" spans="2:34" ht="15" customHeight="1" thickTop="1">
      <c r="B56" s="75">
        <v>25</v>
      </c>
      <c r="C56" s="77" t="str">
        <f>VLOOKUP(B56,'пр.взв'!B55:E78,2,FALSE)</f>
        <v>ХУАДЕ Ислам Асламович</v>
      </c>
      <c r="D56" s="79" t="str">
        <f>VLOOKUP(B56,'пр.взв'!B55:F134,3,FALSE)</f>
        <v>16.11.97 1</v>
      </c>
      <c r="E56" s="79" t="str">
        <f>VLOOKUP(B56,'пр.взв'!B55:G134,4,FALSE)</f>
        <v>ЮФО, Адыгея</v>
      </c>
      <c r="F56" s="83">
        <v>26</v>
      </c>
      <c r="G56" s="50">
        <v>3</v>
      </c>
      <c r="H56" s="71">
        <v>27</v>
      </c>
      <c r="I56" s="50">
        <v>4</v>
      </c>
      <c r="J56" s="71" t="s">
        <v>244</v>
      </c>
      <c r="K56" s="50"/>
      <c r="L56" s="71" t="s">
        <v>244</v>
      </c>
      <c r="M56" s="50"/>
      <c r="N56" s="71" t="s">
        <v>244</v>
      </c>
      <c r="O56" s="50"/>
      <c r="P56" s="71" t="s">
        <v>244</v>
      </c>
      <c r="Q56" s="50"/>
      <c r="R56" s="71" t="s">
        <v>244</v>
      </c>
      <c r="S56" s="50"/>
      <c r="T56" s="71" t="s">
        <v>244</v>
      </c>
      <c r="U56" s="51"/>
      <c r="V56" s="71" t="s">
        <v>244</v>
      </c>
      <c r="W56" s="51"/>
      <c r="X56" s="71" t="s">
        <v>244</v>
      </c>
      <c r="Y56" s="51"/>
      <c r="Z56" s="73">
        <v>2</v>
      </c>
      <c r="AA56" s="87">
        <f>SUM(G56+I56+K56+M56+O56+Q56+S56+U56+W56+Y56)</f>
        <v>7</v>
      </c>
      <c r="AB56" s="87" t="s">
        <v>260</v>
      </c>
      <c r="AC56" s="20"/>
      <c r="AD56" s="20"/>
      <c r="AE56" s="20"/>
      <c r="AF56" s="20"/>
      <c r="AG56" s="20"/>
      <c r="AH56" s="20"/>
    </row>
    <row r="57" spans="2:34" ht="15" customHeight="1" thickBot="1">
      <c r="B57" s="76"/>
      <c r="C57" s="78"/>
      <c r="D57" s="80"/>
      <c r="E57" s="80"/>
      <c r="F57" s="84"/>
      <c r="G57" s="52"/>
      <c r="H57" s="72"/>
      <c r="I57" s="52"/>
      <c r="J57" s="72"/>
      <c r="K57" s="52"/>
      <c r="L57" s="72"/>
      <c r="M57" s="52"/>
      <c r="N57" s="72"/>
      <c r="O57" s="52"/>
      <c r="P57" s="72"/>
      <c r="Q57" s="52"/>
      <c r="R57" s="72"/>
      <c r="S57" s="52"/>
      <c r="T57" s="72"/>
      <c r="U57" s="53"/>
      <c r="V57" s="72"/>
      <c r="W57" s="53"/>
      <c r="X57" s="72"/>
      <c r="Y57" s="53"/>
      <c r="Z57" s="74"/>
      <c r="AA57" s="88"/>
      <c r="AB57" s="88"/>
      <c r="AC57" s="20"/>
      <c r="AD57" s="20"/>
      <c r="AE57" s="20"/>
      <c r="AF57" s="20"/>
      <c r="AG57" s="20"/>
      <c r="AH57" s="20"/>
    </row>
    <row r="58" spans="2:34" ht="15" customHeight="1" thickTop="1">
      <c r="B58" s="75">
        <v>26</v>
      </c>
      <c r="C58" s="77" t="str">
        <f>VLOOKUP(B58,'пр.взв'!B57:E80,2,FALSE)</f>
        <v>БАЛИЕВСКИЙ Артём Сергеевич</v>
      </c>
      <c r="D58" s="79" t="str">
        <f>VLOOKUP(B58,'пр.взв'!B57:F136,3,FALSE)</f>
        <v>12.01.97 кмс</v>
      </c>
      <c r="E58" s="81" t="str">
        <f>VLOOKUP(B58,'пр.взв'!B57:G136,4,FALSE)</f>
        <v>ПФО,Нижегородская,Н.Новгород,ПР</v>
      </c>
      <c r="F58" s="83">
        <v>25</v>
      </c>
      <c r="G58" s="50">
        <v>1</v>
      </c>
      <c r="H58" s="71">
        <v>28</v>
      </c>
      <c r="I58" s="50">
        <v>0</v>
      </c>
      <c r="J58" s="71">
        <v>27</v>
      </c>
      <c r="K58" s="50">
        <v>0</v>
      </c>
      <c r="L58" s="71">
        <v>31</v>
      </c>
      <c r="M58" s="50">
        <v>2</v>
      </c>
      <c r="N58" s="71">
        <v>33</v>
      </c>
      <c r="O58" s="50">
        <v>1</v>
      </c>
      <c r="P58" s="71">
        <v>47</v>
      </c>
      <c r="Q58" s="50">
        <v>3</v>
      </c>
      <c r="R58" s="71" t="s">
        <v>244</v>
      </c>
      <c r="S58" s="50"/>
      <c r="T58" s="71" t="s">
        <v>244</v>
      </c>
      <c r="U58" s="51"/>
      <c r="V58" s="71" t="s">
        <v>244</v>
      </c>
      <c r="W58" s="51"/>
      <c r="X58" s="71" t="s">
        <v>244</v>
      </c>
      <c r="Y58" s="51"/>
      <c r="Z58" s="73">
        <v>6</v>
      </c>
      <c r="AA58" s="87">
        <f>SUM(G58+I58+K58+M58+O58+Q58+S58+U58+W58+Y58)</f>
        <v>7</v>
      </c>
      <c r="AB58" s="87">
        <v>5</v>
      </c>
      <c r="AC58" s="20"/>
      <c r="AD58" s="20"/>
      <c r="AE58" s="20"/>
      <c r="AF58" s="20"/>
      <c r="AG58" s="20"/>
      <c r="AH58" s="20"/>
    </row>
    <row r="59" spans="2:34" ht="15" customHeight="1" thickBot="1">
      <c r="B59" s="76"/>
      <c r="C59" s="78"/>
      <c r="D59" s="80"/>
      <c r="E59" s="82"/>
      <c r="F59" s="84"/>
      <c r="G59" s="52"/>
      <c r="H59" s="72"/>
      <c r="I59" s="52" t="s">
        <v>252</v>
      </c>
      <c r="J59" s="72"/>
      <c r="K59" s="52" t="s">
        <v>261</v>
      </c>
      <c r="L59" s="72"/>
      <c r="M59" s="52"/>
      <c r="N59" s="72"/>
      <c r="O59" s="52"/>
      <c r="P59" s="72"/>
      <c r="Q59" s="52"/>
      <c r="R59" s="72"/>
      <c r="S59" s="52"/>
      <c r="T59" s="72"/>
      <c r="U59" s="53"/>
      <c r="V59" s="72"/>
      <c r="W59" s="53"/>
      <c r="X59" s="72"/>
      <c r="Y59" s="53"/>
      <c r="Z59" s="74"/>
      <c r="AA59" s="88"/>
      <c r="AB59" s="88"/>
      <c r="AC59" s="20"/>
      <c r="AD59" s="20"/>
      <c r="AE59" s="20"/>
      <c r="AF59" s="20"/>
      <c r="AG59" s="20"/>
      <c r="AH59" s="20"/>
    </row>
    <row r="60" spans="2:34" ht="15" customHeight="1" thickTop="1">
      <c r="B60" s="75">
        <v>27</v>
      </c>
      <c r="C60" s="77" t="str">
        <f>VLOOKUP(B60,'пр.взв'!B59:E82,2,FALSE)</f>
        <v>МЫСЛЕВ Андрей Иванович</v>
      </c>
      <c r="D60" s="79" t="str">
        <f>VLOOKUP(B60,'пр.взв'!B59:F138,3,FALSE)</f>
        <v>17.07.96 1р</v>
      </c>
      <c r="E60" s="79" t="str">
        <f>VLOOKUP(B60,'пр.взв'!B59:G138,4,FALSE)</f>
        <v>Москва С-70</v>
      </c>
      <c r="F60" s="83">
        <v>28</v>
      </c>
      <c r="G60" s="50">
        <v>3</v>
      </c>
      <c r="H60" s="71">
        <v>25</v>
      </c>
      <c r="I60" s="50">
        <v>0</v>
      </c>
      <c r="J60" s="71">
        <v>26</v>
      </c>
      <c r="K60" s="50">
        <v>4</v>
      </c>
      <c r="L60" s="71" t="s">
        <v>244</v>
      </c>
      <c r="M60" s="50"/>
      <c r="N60" s="71" t="s">
        <v>244</v>
      </c>
      <c r="O60" s="50"/>
      <c r="P60" s="71" t="s">
        <v>244</v>
      </c>
      <c r="Q60" s="50"/>
      <c r="R60" s="71" t="s">
        <v>244</v>
      </c>
      <c r="S60" s="50"/>
      <c r="T60" s="71" t="s">
        <v>244</v>
      </c>
      <c r="U60" s="51"/>
      <c r="V60" s="71" t="s">
        <v>244</v>
      </c>
      <c r="W60" s="51"/>
      <c r="X60" s="71" t="s">
        <v>244</v>
      </c>
      <c r="Y60" s="51"/>
      <c r="Z60" s="73">
        <v>3</v>
      </c>
      <c r="AA60" s="87">
        <f>SUM(G60+I60+K60+M60+O60+Q60+S60+U60+W60+Y60)</f>
        <v>7</v>
      </c>
      <c r="AB60" s="87" t="s">
        <v>276</v>
      </c>
      <c r="AC60" s="20"/>
      <c r="AD60" s="20"/>
      <c r="AE60" s="20"/>
      <c r="AF60" s="20"/>
      <c r="AG60" s="20"/>
      <c r="AH60" s="20"/>
    </row>
    <row r="61" spans="2:34" ht="15" customHeight="1" thickBot="1">
      <c r="B61" s="76"/>
      <c r="C61" s="78"/>
      <c r="D61" s="80"/>
      <c r="E61" s="80"/>
      <c r="F61" s="84"/>
      <c r="G61" s="52"/>
      <c r="H61" s="72"/>
      <c r="I61" s="52" t="s">
        <v>253</v>
      </c>
      <c r="J61" s="72"/>
      <c r="K61" s="52"/>
      <c r="L61" s="72"/>
      <c r="M61" s="52"/>
      <c r="N61" s="72"/>
      <c r="O61" s="52"/>
      <c r="P61" s="72"/>
      <c r="Q61" s="52"/>
      <c r="R61" s="72"/>
      <c r="S61" s="52"/>
      <c r="T61" s="72"/>
      <c r="U61" s="53"/>
      <c r="V61" s="72"/>
      <c r="W61" s="53"/>
      <c r="X61" s="72"/>
      <c r="Y61" s="53"/>
      <c r="Z61" s="74"/>
      <c r="AA61" s="88"/>
      <c r="AB61" s="88"/>
      <c r="AC61" s="20"/>
      <c r="AD61" s="20"/>
      <c r="AE61" s="20"/>
      <c r="AF61" s="20"/>
      <c r="AG61" s="20"/>
      <c r="AH61" s="20"/>
    </row>
    <row r="62" spans="2:40" ht="15" customHeight="1" thickTop="1">
      <c r="B62" s="75">
        <v>28</v>
      </c>
      <c r="C62" s="77" t="str">
        <f>VLOOKUP(B62,'пр.взв'!B61:E84,2,FALSE)</f>
        <v>ПОПОВ Алексей Сергеевич</v>
      </c>
      <c r="D62" s="79" t="str">
        <f>VLOOKUP(B62,'пр.взв'!B61:F140,3,FALSE)</f>
        <v>18.10.96 кмс</v>
      </c>
      <c r="E62" s="81" t="str">
        <f>VLOOKUP(B62,'пр.взв'!B61:G140,4,FALSE)</f>
        <v>ЦФО, Брянская обл., Брянск, Юность России</v>
      </c>
      <c r="F62" s="83">
        <v>27</v>
      </c>
      <c r="G62" s="50">
        <v>1</v>
      </c>
      <c r="H62" s="71">
        <v>26</v>
      </c>
      <c r="I62" s="50">
        <v>4</v>
      </c>
      <c r="J62" s="71">
        <v>29</v>
      </c>
      <c r="K62" s="50">
        <v>1</v>
      </c>
      <c r="L62" s="71">
        <v>33</v>
      </c>
      <c r="M62" s="50">
        <v>3</v>
      </c>
      <c r="N62" s="71" t="s">
        <v>244</v>
      </c>
      <c r="O62" s="50"/>
      <c r="P62" s="71" t="s">
        <v>244</v>
      </c>
      <c r="Q62" s="50"/>
      <c r="R62" s="71" t="s">
        <v>244</v>
      </c>
      <c r="S62" s="50"/>
      <c r="T62" s="71" t="s">
        <v>244</v>
      </c>
      <c r="U62" s="51"/>
      <c r="V62" s="71" t="s">
        <v>244</v>
      </c>
      <c r="W62" s="51"/>
      <c r="X62" s="71" t="s">
        <v>244</v>
      </c>
      <c r="Y62" s="51"/>
      <c r="Z62" s="73">
        <v>4</v>
      </c>
      <c r="AA62" s="87">
        <f>SUM(G62+I62+K62+M62+O62+Q62+S62+U62+W62+Y62)</f>
        <v>9</v>
      </c>
      <c r="AB62" s="87" t="s">
        <v>277</v>
      </c>
      <c r="AC62" s="20"/>
      <c r="AD62" s="20"/>
      <c r="AE62" s="20"/>
      <c r="AF62" s="20"/>
      <c r="AG62" s="20"/>
      <c r="AH62" s="43"/>
      <c r="AI62" s="44"/>
      <c r="AJ62" s="44"/>
      <c r="AK62" s="44"/>
      <c r="AL62" s="44"/>
      <c r="AM62" s="44"/>
      <c r="AN62" s="44"/>
    </row>
    <row r="63" spans="2:40" ht="15" customHeight="1" thickBot="1">
      <c r="B63" s="76"/>
      <c r="C63" s="78"/>
      <c r="D63" s="80"/>
      <c r="E63" s="82"/>
      <c r="F63" s="84"/>
      <c r="G63" s="52"/>
      <c r="H63" s="72"/>
      <c r="I63" s="52"/>
      <c r="J63" s="72"/>
      <c r="K63" s="52"/>
      <c r="L63" s="72"/>
      <c r="M63" s="52"/>
      <c r="N63" s="72"/>
      <c r="O63" s="52"/>
      <c r="P63" s="72"/>
      <c r="Q63" s="52"/>
      <c r="R63" s="72"/>
      <c r="S63" s="52"/>
      <c r="T63" s="72"/>
      <c r="U63" s="53"/>
      <c r="V63" s="72"/>
      <c r="W63" s="53"/>
      <c r="X63" s="72"/>
      <c r="Y63" s="53"/>
      <c r="Z63" s="74"/>
      <c r="AA63" s="88"/>
      <c r="AB63" s="88"/>
      <c r="AC63" s="20"/>
      <c r="AD63" s="20"/>
      <c r="AE63" s="20"/>
      <c r="AF63" s="20"/>
      <c r="AG63" s="20"/>
      <c r="AH63" s="138"/>
      <c r="AI63" s="138"/>
      <c r="AJ63" s="139"/>
      <c r="AK63" s="139"/>
      <c r="AL63" s="140"/>
      <c r="AM63" s="140"/>
      <c r="AN63" s="44"/>
    </row>
    <row r="64" spans="2:40" ht="15" customHeight="1" thickTop="1">
      <c r="B64" s="75">
        <v>29</v>
      </c>
      <c r="C64" s="77" t="str">
        <f>VLOOKUP(B64,'пр.взв'!B63:E86,2,FALSE)</f>
        <v>КАЮМОВ Динар Айдарович</v>
      </c>
      <c r="D64" s="79" t="str">
        <f>VLOOKUP(B64,'пр.взв'!B63:F142,3,FALSE)</f>
        <v>27.06.96 кмс</v>
      </c>
      <c r="E64" s="79" t="str">
        <f>VLOOKUP(B64,'пр.взв'!B63:G142,4,FALSE)</f>
        <v>ПФО, Р. Башкортостан, Октябрьский</v>
      </c>
      <c r="F64" s="83">
        <v>30</v>
      </c>
      <c r="G64" s="57" t="s">
        <v>238</v>
      </c>
      <c r="H64" s="71">
        <v>31</v>
      </c>
      <c r="I64" s="50">
        <v>3</v>
      </c>
      <c r="J64" s="71">
        <v>28</v>
      </c>
      <c r="K64" s="50">
        <v>3</v>
      </c>
      <c r="L64" s="71" t="s">
        <v>244</v>
      </c>
      <c r="M64" s="50"/>
      <c r="N64" s="71" t="s">
        <v>244</v>
      </c>
      <c r="O64" s="50"/>
      <c r="P64" s="71" t="s">
        <v>244</v>
      </c>
      <c r="Q64" s="50"/>
      <c r="R64" s="71" t="s">
        <v>244</v>
      </c>
      <c r="S64" s="50"/>
      <c r="T64" s="71" t="s">
        <v>244</v>
      </c>
      <c r="U64" s="51"/>
      <c r="V64" s="71" t="s">
        <v>244</v>
      </c>
      <c r="W64" s="51"/>
      <c r="X64" s="71" t="s">
        <v>244</v>
      </c>
      <c r="Y64" s="51"/>
      <c r="Z64" s="73">
        <v>3</v>
      </c>
      <c r="AA64" s="120" t="s">
        <v>265</v>
      </c>
      <c r="AB64" s="87" t="s">
        <v>278</v>
      </c>
      <c r="AC64" s="20"/>
      <c r="AD64" s="20"/>
      <c r="AE64" s="20"/>
      <c r="AF64" s="20"/>
      <c r="AG64" s="20"/>
      <c r="AH64" s="138"/>
      <c r="AI64" s="138"/>
      <c r="AJ64" s="139"/>
      <c r="AK64" s="139"/>
      <c r="AL64" s="140"/>
      <c r="AM64" s="140"/>
      <c r="AN64" s="44"/>
    </row>
    <row r="65" spans="2:40" ht="15" customHeight="1" thickBot="1">
      <c r="B65" s="76"/>
      <c r="C65" s="78"/>
      <c r="D65" s="80"/>
      <c r="E65" s="80"/>
      <c r="F65" s="84"/>
      <c r="G65" s="52"/>
      <c r="H65" s="72"/>
      <c r="I65" s="52"/>
      <c r="J65" s="72"/>
      <c r="K65" s="52"/>
      <c r="L65" s="72"/>
      <c r="M65" s="52"/>
      <c r="N65" s="72"/>
      <c r="O65" s="52"/>
      <c r="P65" s="72"/>
      <c r="Q65" s="52"/>
      <c r="R65" s="72"/>
      <c r="S65" s="52"/>
      <c r="T65" s="72"/>
      <c r="U65" s="53"/>
      <c r="V65" s="72"/>
      <c r="W65" s="53"/>
      <c r="X65" s="72"/>
      <c r="Y65" s="53"/>
      <c r="Z65" s="74"/>
      <c r="AA65" s="121"/>
      <c r="AB65" s="88"/>
      <c r="AC65" s="20"/>
      <c r="AD65" s="20"/>
      <c r="AE65" s="20"/>
      <c r="AF65" s="20"/>
      <c r="AG65" s="20"/>
      <c r="AH65" s="43"/>
      <c r="AI65" s="44"/>
      <c r="AJ65" s="44"/>
      <c r="AK65" s="44"/>
      <c r="AL65" s="44"/>
      <c r="AM65" s="44"/>
      <c r="AN65" s="44"/>
    </row>
    <row r="66" spans="2:34" ht="15" customHeight="1" thickTop="1">
      <c r="B66" s="75">
        <v>30</v>
      </c>
      <c r="C66" s="77" t="str">
        <f>VLOOKUP(B66,'пр.взв'!B65:E88,2,FALSE)</f>
        <v>ГУБЖЕВ Эльдар Фуадович</v>
      </c>
      <c r="D66" s="79" t="str">
        <f>VLOOKUP(B66,'пр.взв'!B65:F144,3,FALSE)</f>
        <v>24.09.96 кмс</v>
      </c>
      <c r="E66" s="81" t="str">
        <f>VLOOKUP(B66,'пр.взв'!B65:G144,4,FALSE)</f>
        <v>СКФО, КБР, Д</v>
      </c>
      <c r="F66" s="83">
        <v>29</v>
      </c>
      <c r="G66" s="50">
        <v>3</v>
      </c>
      <c r="H66" s="71">
        <v>32</v>
      </c>
      <c r="I66" s="57" t="s">
        <v>238</v>
      </c>
      <c r="J66" s="71">
        <v>31</v>
      </c>
      <c r="K66" s="50">
        <v>3</v>
      </c>
      <c r="L66" s="71" t="s">
        <v>244</v>
      </c>
      <c r="M66" s="50"/>
      <c r="N66" s="71" t="s">
        <v>244</v>
      </c>
      <c r="O66" s="50"/>
      <c r="P66" s="71" t="s">
        <v>244</v>
      </c>
      <c r="Q66" s="50"/>
      <c r="R66" s="71" t="s">
        <v>244</v>
      </c>
      <c r="S66" s="50"/>
      <c r="T66" s="71" t="s">
        <v>244</v>
      </c>
      <c r="U66" s="51"/>
      <c r="V66" s="71" t="s">
        <v>244</v>
      </c>
      <c r="W66" s="51"/>
      <c r="X66" s="71" t="s">
        <v>244</v>
      </c>
      <c r="Y66" s="51"/>
      <c r="Z66" s="73">
        <v>3</v>
      </c>
      <c r="AA66" s="120" t="s">
        <v>265</v>
      </c>
      <c r="AB66" s="87" t="s">
        <v>278</v>
      </c>
      <c r="AC66" s="20"/>
      <c r="AD66" s="20"/>
      <c r="AE66" s="20"/>
      <c r="AF66" s="20"/>
      <c r="AG66" s="20"/>
      <c r="AH66" s="20"/>
    </row>
    <row r="67" spans="2:34" ht="15" customHeight="1" thickBot="1">
      <c r="B67" s="76"/>
      <c r="C67" s="78"/>
      <c r="D67" s="80"/>
      <c r="E67" s="82"/>
      <c r="F67" s="84"/>
      <c r="G67" s="52"/>
      <c r="H67" s="72"/>
      <c r="I67" s="52"/>
      <c r="J67" s="72"/>
      <c r="K67" s="52"/>
      <c r="L67" s="72"/>
      <c r="M67" s="52"/>
      <c r="N67" s="72"/>
      <c r="O67" s="52"/>
      <c r="P67" s="72"/>
      <c r="Q67" s="52"/>
      <c r="R67" s="72"/>
      <c r="S67" s="52"/>
      <c r="T67" s="72"/>
      <c r="U67" s="53"/>
      <c r="V67" s="72"/>
      <c r="W67" s="53"/>
      <c r="X67" s="72"/>
      <c r="Y67" s="53"/>
      <c r="Z67" s="74"/>
      <c r="AA67" s="121"/>
      <c r="AB67" s="88"/>
      <c r="AC67" s="20"/>
      <c r="AD67" s="20"/>
      <c r="AE67" s="20"/>
      <c r="AF67" s="20"/>
      <c r="AG67" s="20"/>
      <c r="AH67" s="20"/>
    </row>
    <row r="68" spans="2:34" ht="15" customHeight="1" thickTop="1">
      <c r="B68" s="75">
        <v>31</v>
      </c>
      <c r="C68" s="77" t="str">
        <f>VLOOKUP(B68,'пр.взв'!B67:E90,2,FALSE)</f>
        <v>МОЛОЧЕК Руслан Альбертович</v>
      </c>
      <c r="D68" s="79" t="str">
        <f>VLOOKUP(B68,'пр.взв'!B67:F146,3,FALSE)</f>
        <v>14.02.96 кмс</v>
      </c>
      <c r="E68" s="79" t="str">
        <f>VLOOKUP(B68,'пр.взв'!B67:G146,4,FALSE)</f>
        <v>СФО, Кемеровская обл., МО</v>
      </c>
      <c r="F68" s="83">
        <v>32</v>
      </c>
      <c r="G68" s="50">
        <v>1</v>
      </c>
      <c r="H68" s="71">
        <v>29</v>
      </c>
      <c r="I68" s="50">
        <v>2</v>
      </c>
      <c r="J68" s="71">
        <v>30</v>
      </c>
      <c r="K68" s="50">
        <v>2</v>
      </c>
      <c r="L68" s="71">
        <v>26</v>
      </c>
      <c r="M68" s="50">
        <v>3</v>
      </c>
      <c r="N68" s="71" t="s">
        <v>244</v>
      </c>
      <c r="O68" s="50"/>
      <c r="P68" s="71" t="s">
        <v>244</v>
      </c>
      <c r="Q68" s="50"/>
      <c r="R68" s="71" t="s">
        <v>244</v>
      </c>
      <c r="S68" s="50"/>
      <c r="T68" s="71" t="s">
        <v>244</v>
      </c>
      <c r="U68" s="51"/>
      <c r="V68" s="71" t="s">
        <v>244</v>
      </c>
      <c r="W68" s="51"/>
      <c r="X68" s="71" t="s">
        <v>244</v>
      </c>
      <c r="Y68" s="51"/>
      <c r="Z68" s="73">
        <v>4</v>
      </c>
      <c r="AA68" s="87">
        <f>SUM(G68+I68+K68+M68+O68+Q68+S68+U68+W68+Y68)</f>
        <v>8</v>
      </c>
      <c r="AB68" s="87">
        <v>17</v>
      </c>
      <c r="AC68" s="20"/>
      <c r="AD68" s="20"/>
      <c r="AE68" s="20"/>
      <c r="AF68" s="20"/>
      <c r="AG68" s="20"/>
      <c r="AH68" s="20"/>
    </row>
    <row r="69" spans="2:34" ht="15" customHeight="1" thickBot="1">
      <c r="B69" s="76"/>
      <c r="C69" s="78"/>
      <c r="D69" s="80"/>
      <c r="E69" s="80"/>
      <c r="F69" s="84"/>
      <c r="G69" s="52"/>
      <c r="H69" s="72"/>
      <c r="I69" s="52"/>
      <c r="J69" s="72"/>
      <c r="K69" s="52"/>
      <c r="L69" s="72"/>
      <c r="M69" s="52"/>
      <c r="N69" s="72"/>
      <c r="O69" s="52"/>
      <c r="P69" s="72"/>
      <c r="Q69" s="52"/>
      <c r="R69" s="72"/>
      <c r="S69" s="52"/>
      <c r="T69" s="72"/>
      <c r="U69" s="53"/>
      <c r="V69" s="72"/>
      <c r="W69" s="53"/>
      <c r="X69" s="72"/>
      <c r="Y69" s="53"/>
      <c r="Z69" s="74"/>
      <c r="AA69" s="88"/>
      <c r="AB69" s="88"/>
      <c r="AC69" s="20"/>
      <c r="AD69" s="20"/>
      <c r="AE69" s="20"/>
      <c r="AF69" s="20"/>
      <c r="AG69" s="20"/>
      <c r="AH69" s="20"/>
    </row>
    <row r="70" spans="2:34" ht="15" customHeight="1" thickTop="1">
      <c r="B70" s="75">
        <v>32</v>
      </c>
      <c r="C70" s="77" t="str">
        <f>VLOOKUP(B70,'пр.взв'!B69:E92,2,FALSE)</f>
        <v>СИМУТЕНКОВ Александр Сергеевич</v>
      </c>
      <c r="D70" s="79" t="str">
        <f>VLOOKUP(B70,'пр.взв'!B69:F148,3,FALSE)</f>
        <v>30.08.97, 1р</v>
      </c>
      <c r="E70" s="81" t="str">
        <f>VLOOKUP(B70,'пр.взв'!B69:G148,4,FALSE)</f>
        <v>УФО,Свердловская,Богданович,МО</v>
      </c>
      <c r="F70" s="83">
        <v>31</v>
      </c>
      <c r="G70" s="50">
        <v>3</v>
      </c>
      <c r="H70" s="71">
        <v>30</v>
      </c>
      <c r="I70" s="50">
        <v>3</v>
      </c>
      <c r="J70" s="71" t="s">
        <v>244</v>
      </c>
      <c r="K70" s="50"/>
      <c r="L70" s="71" t="s">
        <v>244</v>
      </c>
      <c r="M70" s="50"/>
      <c r="N70" s="71" t="s">
        <v>244</v>
      </c>
      <c r="O70" s="50"/>
      <c r="P70" s="71" t="s">
        <v>244</v>
      </c>
      <c r="Q70" s="50"/>
      <c r="R70" s="71" t="s">
        <v>244</v>
      </c>
      <c r="S70" s="50"/>
      <c r="T70" s="71" t="s">
        <v>244</v>
      </c>
      <c r="U70" s="51"/>
      <c r="V70" s="71" t="s">
        <v>244</v>
      </c>
      <c r="W70" s="51"/>
      <c r="X70" s="71" t="s">
        <v>244</v>
      </c>
      <c r="Y70" s="51"/>
      <c r="Z70" s="73">
        <v>2</v>
      </c>
      <c r="AA70" s="87">
        <f>SUM(G70+I70+K70+M70+O70+Q70+S70+U70+W70+Y70)</f>
        <v>6</v>
      </c>
      <c r="AB70" s="87" t="s">
        <v>259</v>
      </c>
      <c r="AC70" s="20"/>
      <c r="AD70" s="20"/>
      <c r="AE70" s="20"/>
      <c r="AF70" s="20"/>
      <c r="AG70" s="20"/>
      <c r="AH70" s="20"/>
    </row>
    <row r="71" spans="2:34" ht="15" customHeight="1" thickBot="1">
      <c r="B71" s="76"/>
      <c r="C71" s="78"/>
      <c r="D71" s="80"/>
      <c r="E71" s="82"/>
      <c r="F71" s="84"/>
      <c r="G71" s="52"/>
      <c r="H71" s="72"/>
      <c r="I71" s="52"/>
      <c r="J71" s="72"/>
      <c r="K71" s="52"/>
      <c r="L71" s="72"/>
      <c r="M71" s="52"/>
      <c r="N71" s="72"/>
      <c r="O71" s="52"/>
      <c r="P71" s="72"/>
      <c r="Q71" s="52"/>
      <c r="R71" s="72"/>
      <c r="S71" s="52"/>
      <c r="T71" s="72"/>
      <c r="U71" s="53"/>
      <c r="V71" s="72"/>
      <c r="W71" s="53"/>
      <c r="X71" s="72"/>
      <c r="Y71" s="53"/>
      <c r="Z71" s="74"/>
      <c r="AA71" s="88"/>
      <c r="AB71" s="88"/>
      <c r="AC71" s="20"/>
      <c r="AD71" s="20"/>
      <c r="AE71" s="20"/>
      <c r="AF71" s="20"/>
      <c r="AG71" s="20"/>
      <c r="AH71" s="20"/>
    </row>
    <row r="72" spans="2:34" ht="15" customHeight="1" thickTop="1">
      <c r="B72" s="75">
        <v>33</v>
      </c>
      <c r="C72" s="77" t="str">
        <f>VLOOKUP(B72,'пр.взв'!B71:E94,2,FALSE)</f>
        <v>КИСЕЛЁВ Андрей Сергеевич</v>
      </c>
      <c r="D72" s="79" t="str">
        <f>VLOOKUP(B72,'пр.взв'!B71:F150,3,FALSE)</f>
        <v>28.08.97,1р</v>
      </c>
      <c r="E72" s="81" t="str">
        <f>VLOOKUP(B72,'пр.взв'!B71:G150,4,FALSE)</f>
        <v>ПФО,Нижегородская,Выкса</v>
      </c>
      <c r="F72" s="83">
        <v>34</v>
      </c>
      <c r="G72" s="50">
        <v>3</v>
      </c>
      <c r="H72" s="71">
        <v>35</v>
      </c>
      <c r="I72" s="50">
        <v>0</v>
      </c>
      <c r="J72" s="71">
        <v>36</v>
      </c>
      <c r="K72" s="50">
        <v>0</v>
      </c>
      <c r="L72" s="71">
        <v>28</v>
      </c>
      <c r="M72" s="50">
        <v>2</v>
      </c>
      <c r="N72" s="71">
        <v>26</v>
      </c>
      <c r="O72" s="50">
        <v>3</v>
      </c>
      <c r="P72" s="71" t="s">
        <v>244</v>
      </c>
      <c r="Q72" s="50"/>
      <c r="R72" s="71" t="s">
        <v>244</v>
      </c>
      <c r="S72" s="50"/>
      <c r="T72" s="71" t="s">
        <v>244</v>
      </c>
      <c r="U72" s="51"/>
      <c r="V72" s="71" t="s">
        <v>244</v>
      </c>
      <c r="W72" s="51"/>
      <c r="X72" s="71" t="s">
        <v>244</v>
      </c>
      <c r="Y72" s="51"/>
      <c r="Z72" s="73">
        <v>5</v>
      </c>
      <c r="AA72" s="87">
        <f>SUM(G72+I72+K72+M72+O72+Q72+S72+U72+W72+Y72)</f>
        <v>8</v>
      </c>
      <c r="AB72" s="87">
        <v>8</v>
      </c>
      <c r="AC72" s="20"/>
      <c r="AD72" s="20"/>
      <c r="AE72" s="20"/>
      <c r="AF72" s="20"/>
      <c r="AG72" s="20"/>
      <c r="AH72" s="20"/>
    </row>
    <row r="73" spans="2:34" ht="15" customHeight="1" thickBot="1">
      <c r="B73" s="76"/>
      <c r="C73" s="78"/>
      <c r="D73" s="80"/>
      <c r="E73" s="82"/>
      <c r="F73" s="84"/>
      <c r="G73" s="52"/>
      <c r="H73" s="72"/>
      <c r="I73" s="52" t="s">
        <v>254</v>
      </c>
      <c r="J73" s="72"/>
      <c r="K73" s="52" t="s">
        <v>262</v>
      </c>
      <c r="L73" s="72"/>
      <c r="M73" s="52"/>
      <c r="N73" s="72"/>
      <c r="O73" s="52"/>
      <c r="P73" s="72"/>
      <c r="Q73" s="52"/>
      <c r="R73" s="72"/>
      <c r="S73" s="52"/>
      <c r="T73" s="72"/>
      <c r="U73" s="53"/>
      <c r="V73" s="72"/>
      <c r="W73" s="53"/>
      <c r="X73" s="72"/>
      <c r="Y73" s="53"/>
      <c r="Z73" s="74"/>
      <c r="AA73" s="88"/>
      <c r="AB73" s="88"/>
      <c r="AC73" s="20"/>
      <c r="AD73" s="20"/>
      <c r="AE73" s="20"/>
      <c r="AF73" s="20"/>
      <c r="AG73" s="20"/>
      <c r="AH73" s="20"/>
    </row>
    <row r="74" spans="2:34" ht="15" customHeight="1" thickTop="1">
      <c r="B74" s="75">
        <v>34</v>
      </c>
      <c r="C74" s="77" t="str">
        <f>VLOOKUP(B74,'пр.взв'!B73:E96,2,FALSE)</f>
        <v>ВОРОНИН Дмитрий Олегович</v>
      </c>
      <c r="D74" s="79" t="str">
        <f>VLOOKUP(B74,'пр.взв'!B73:F152,3,FALSE)</f>
        <v>11.11.97 1р</v>
      </c>
      <c r="E74" s="81" t="str">
        <f>VLOOKUP(B74,'пр.взв'!B73:G152,4,FALSE)</f>
        <v>УФО, Курганская обл. МО</v>
      </c>
      <c r="F74" s="83">
        <v>33</v>
      </c>
      <c r="G74" s="50">
        <v>2</v>
      </c>
      <c r="H74" s="71">
        <v>36</v>
      </c>
      <c r="I74" s="50">
        <v>2</v>
      </c>
      <c r="J74" s="71">
        <v>37</v>
      </c>
      <c r="K74" s="50">
        <v>4</v>
      </c>
      <c r="L74" s="71" t="s">
        <v>244</v>
      </c>
      <c r="M74" s="50"/>
      <c r="N74" s="71" t="s">
        <v>244</v>
      </c>
      <c r="O74" s="50"/>
      <c r="P74" s="71" t="s">
        <v>244</v>
      </c>
      <c r="Q74" s="50"/>
      <c r="R74" s="71" t="s">
        <v>244</v>
      </c>
      <c r="S74" s="50"/>
      <c r="T74" s="71" t="s">
        <v>244</v>
      </c>
      <c r="U74" s="51"/>
      <c r="V74" s="71" t="s">
        <v>244</v>
      </c>
      <c r="W74" s="51"/>
      <c r="X74" s="71" t="s">
        <v>244</v>
      </c>
      <c r="Y74" s="51"/>
      <c r="Z74" s="73">
        <v>3</v>
      </c>
      <c r="AA74" s="87">
        <f>SUM(G74+I74+K74+M74+O74+Q74+S74+U74+W74+Y74)</f>
        <v>8</v>
      </c>
      <c r="AB74" s="87" t="s">
        <v>271</v>
      </c>
      <c r="AC74" s="20"/>
      <c r="AD74" s="20"/>
      <c r="AE74" s="20"/>
      <c r="AF74" s="20"/>
      <c r="AG74" s="20"/>
      <c r="AH74" s="20"/>
    </row>
    <row r="75" spans="2:34" ht="15" customHeight="1" thickBot="1">
      <c r="B75" s="76"/>
      <c r="C75" s="78"/>
      <c r="D75" s="80"/>
      <c r="E75" s="82"/>
      <c r="F75" s="84"/>
      <c r="G75" s="52"/>
      <c r="H75" s="72"/>
      <c r="I75" s="52"/>
      <c r="J75" s="72"/>
      <c r="K75" s="52"/>
      <c r="L75" s="72"/>
      <c r="M75" s="52"/>
      <c r="N75" s="72"/>
      <c r="O75" s="52"/>
      <c r="P75" s="72"/>
      <c r="Q75" s="52"/>
      <c r="R75" s="72"/>
      <c r="S75" s="52"/>
      <c r="T75" s="72"/>
      <c r="U75" s="53"/>
      <c r="V75" s="72"/>
      <c r="W75" s="53"/>
      <c r="X75" s="72"/>
      <c r="Y75" s="53"/>
      <c r="Z75" s="74"/>
      <c r="AA75" s="88"/>
      <c r="AB75" s="88"/>
      <c r="AC75" s="20"/>
      <c r="AD75" s="20"/>
      <c r="AE75" s="20"/>
      <c r="AF75" s="20"/>
      <c r="AG75" s="20"/>
      <c r="AH75" s="20"/>
    </row>
    <row r="76" spans="2:34" ht="15" customHeight="1" thickTop="1">
      <c r="B76" s="75">
        <v>35</v>
      </c>
      <c r="C76" s="77" t="str">
        <f>VLOOKUP(B76,'пр.взв'!B75:E98,2,FALSE)</f>
        <v>ПЛИГУСКИН Алексей Владимирович </v>
      </c>
      <c r="D76" s="79" t="str">
        <f>VLOOKUP(B76,'пр.взв'!B75:F154,3,FALSE)</f>
        <v>26.02.97 1р</v>
      </c>
      <c r="E76" s="81" t="str">
        <f>VLOOKUP(B76,'пр.взв'!B75:G154,4,FALSE)</f>
        <v>Москва</v>
      </c>
      <c r="F76" s="83">
        <v>36</v>
      </c>
      <c r="G76" s="50">
        <v>3</v>
      </c>
      <c r="H76" s="71">
        <v>33</v>
      </c>
      <c r="I76" s="50">
        <v>4</v>
      </c>
      <c r="J76" s="71" t="s">
        <v>244</v>
      </c>
      <c r="K76" s="50"/>
      <c r="L76" s="71" t="s">
        <v>244</v>
      </c>
      <c r="M76" s="50"/>
      <c r="N76" s="71" t="s">
        <v>244</v>
      </c>
      <c r="O76" s="50"/>
      <c r="P76" s="71" t="s">
        <v>244</v>
      </c>
      <c r="Q76" s="50"/>
      <c r="R76" s="71" t="s">
        <v>244</v>
      </c>
      <c r="S76" s="50"/>
      <c r="T76" s="71" t="s">
        <v>244</v>
      </c>
      <c r="U76" s="51"/>
      <c r="V76" s="71" t="s">
        <v>244</v>
      </c>
      <c r="W76" s="51"/>
      <c r="X76" s="71" t="s">
        <v>244</v>
      </c>
      <c r="Y76" s="51"/>
      <c r="Z76" s="73">
        <v>2</v>
      </c>
      <c r="AA76" s="87">
        <f>SUM(G76+I76+K76+M76+O76+Q76+S76+U76+W76+Y76)</f>
        <v>7</v>
      </c>
      <c r="AB76" s="87" t="s">
        <v>260</v>
      </c>
      <c r="AC76" s="20"/>
      <c r="AD76" s="20"/>
      <c r="AE76" s="20"/>
      <c r="AF76" s="20"/>
      <c r="AG76" s="20"/>
      <c r="AH76" s="20"/>
    </row>
    <row r="77" spans="2:34" ht="15" customHeight="1" thickBot="1">
      <c r="B77" s="76"/>
      <c r="C77" s="78"/>
      <c r="D77" s="80"/>
      <c r="E77" s="82"/>
      <c r="F77" s="84"/>
      <c r="G77" s="52"/>
      <c r="H77" s="72"/>
      <c r="I77" s="52"/>
      <c r="J77" s="72"/>
      <c r="K77" s="52"/>
      <c r="L77" s="72"/>
      <c r="M77" s="52"/>
      <c r="N77" s="72"/>
      <c r="O77" s="52"/>
      <c r="P77" s="72"/>
      <c r="Q77" s="52"/>
      <c r="R77" s="72"/>
      <c r="S77" s="52"/>
      <c r="T77" s="72"/>
      <c r="U77" s="53"/>
      <c r="V77" s="72"/>
      <c r="W77" s="53"/>
      <c r="X77" s="72"/>
      <c r="Y77" s="53"/>
      <c r="Z77" s="74"/>
      <c r="AA77" s="88"/>
      <c r="AB77" s="88"/>
      <c r="AC77" s="20"/>
      <c r="AD77" s="20"/>
      <c r="AE77" s="20"/>
      <c r="AF77" s="20"/>
      <c r="AG77" s="20"/>
      <c r="AH77" s="20"/>
    </row>
    <row r="78" spans="2:34" ht="15" customHeight="1" thickTop="1">
      <c r="B78" s="75">
        <v>36</v>
      </c>
      <c r="C78" s="77" t="str">
        <f>VLOOKUP(B78,'пр.взв'!B77:E100,2,FALSE)</f>
        <v>ТАРАТЫНОВ Александр Николаевич</v>
      </c>
      <c r="D78" s="79" t="str">
        <f>VLOOKUP(B78,'пр.взв'!B77:F156,3,FALSE)</f>
        <v>24.03.97 1р</v>
      </c>
      <c r="E78" s="81" t="str">
        <f>VLOOKUP(B78,'пр.взв'!B77:G156,4,FALSE)</f>
        <v>СЗФО, Вологодская обл., Вологда, Р</v>
      </c>
      <c r="F78" s="83">
        <v>35</v>
      </c>
      <c r="G78" s="50">
        <v>1</v>
      </c>
      <c r="H78" s="71">
        <v>34</v>
      </c>
      <c r="I78" s="50">
        <v>3</v>
      </c>
      <c r="J78" s="71">
        <v>33</v>
      </c>
      <c r="K78" s="50">
        <v>4</v>
      </c>
      <c r="L78" s="71" t="s">
        <v>244</v>
      </c>
      <c r="M78" s="50"/>
      <c r="N78" s="71" t="s">
        <v>244</v>
      </c>
      <c r="O78" s="50"/>
      <c r="P78" s="71" t="s">
        <v>244</v>
      </c>
      <c r="Q78" s="50"/>
      <c r="R78" s="71" t="s">
        <v>244</v>
      </c>
      <c r="S78" s="50"/>
      <c r="T78" s="71" t="s">
        <v>244</v>
      </c>
      <c r="U78" s="51"/>
      <c r="V78" s="71" t="s">
        <v>244</v>
      </c>
      <c r="W78" s="51"/>
      <c r="X78" s="71" t="s">
        <v>244</v>
      </c>
      <c r="Y78" s="51"/>
      <c r="Z78" s="73">
        <v>3</v>
      </c>
      <c r="AA78" s="87">
        <f>SUM(G78+I78+K78+M78+O78+Q78+S78+U78+W78+Y78)</f>
        <v>8</v>
      </c>
      <c r="AB78" s="87" t="s">
        <v>271</v>
      </c>
      <c r="AC78" s="20"/>
      <c r="AD78" s="20"/>
      <c r="AE78" s="20"/>
      <c r="AF78" s="20"/>
      <c r="AG78" s="20"/>
      <c r="AH78" s="20"/>
    </row>
    <row r="79" spans="2:34" ht="15" customHeight="1" thickBot="1">
      <c r="B79" s="76"/>
      <c r="C79" s="78"/>
      <c r="D79" s="80"/>
      <c r="E79" s="82"/>
      <c r="F79" s="84"/>
      <c r="G79" s="52"/>
      <c r="H79" s="72"/>
      <c r="I79" s="52"/>
      <c r="J79" s="72"/>
      <c r="K79" s="52" t="s">
        <v>262</v>
      </c>
      <c r="L79" s="72"/>
      <c r="M79" s="52"/>
      <c r="N79" s="72"/>
      <c r="O79" s="52"/>
      <c r="P79" s="72"/>
      <c r="Q79" s="52"/>
      <c r="R79" s="72"/>
      <c r="S79" s="52"/>
      <c r="T79" s="72"/>
      <c r="U79" s="53"/>
      <c r="V79" s="72"/>
      <c r="W79" s="53"/>
      <c r="X79" s="72"/>
      <c r="Y79" s="53"/>
      <c r="Z79" s="74"/>
      <c r="AA79" s="88"/>
      <c r="AB79" s="88"/>
      <c r="AC79" s="20"/>
      <c r="AD79" s="20"/>
      <c r="AE79" s="20"/>
      <c r="AF79" s="20"/>
      <c r="AG79" s="20"/>
      <c r="AH79" s="20"/>
    </row>
    <row r="80" spans="2:34" ht="15" customHeight="1" thickTop="1">
      <c r="B80" s="75">
        <v>37</v>
      </c>
      <c r="C80" s="77" t="str">
        <f>VLOOKUP(B80,'пр.взв'!B79:E102,2,FALSE)</f>
        <v>МЕЛЬНИКОВ Максим Дмитриевич</v>
      </c>
      <c r="D80" s="79" t="str">
        <f>VLOOKUP(B80,'пр.взв'!B79:F158,3,FALSE)</f>
        <v>28.01.96 кмс</v>
      </c>
      <c r="E80" s="81" t="str">
        <f>VLOOKUP(B80,'пр.взв'!B79:G158,4,FALSE)</f>
        <v>Санкт-Петербург, ВС</v>
      </c>
      <c r="F80" s="83">
        <v>38</v>
      </c>
      <c r="G80" s="50">
        <v>2</v>
      </c>
      <c r="H80" s="71">
        <v>39</v>
      </c>
      <c r="I80" s="50">
        <v>1</v>
      </c>
      <c r="J80" s="71">
        <v>34</v>
      </c>
      <c r="K80" s="50">
        <v>0</v>
      </c>
      <c r="L80" s="71">
        <v>45</v>
      </c>
      <c r="M80" s="50">
        <v>4</v>
      </c>
      <c r="N80" s="71" t="s">
        <v>244</v>
      </c>
      <c r="O80" s="50"/>
      <c r="P80" s="71" t="s">
        <v>244</v>
      </c>
      <c r="Q80" s="50"/>
      <c r="R80" s="71" t="s">
        <v>244</v>
      </c>
      <c r="S80" s="50"/>
      <c r="T80" s="71" t="s">
        <v>244</v>
      </c>
      <c r="U80" s="51"/>
      <c r="V80" s="71" t="s">
        <v>244</v>
      </c>
      <c r="W80" s="51"/>
      <c r="X80" s="71" t="s">
        <v>244</v>
      </c>
      <c r="Y80" s="51"/>
      <c r="Z80" s="73">
        <v>4</v>
      </c>
      <c r="AA80" s="87">
        <f>SUM(G80+I80+K80+M80+O80+Q80+S80+U80+W80+Y80)</f>
        <v>7</v>
      </c>
      <c r="AB80" s="87" t="s">
        <v>272</v>
      </c>
      <c r="AC80" s="20"/>
      <c r="AD80" s="20"/>
      <c r="AE80" s="20"/>
      <c r="AF80" s="20"/>
      <c r="AG80" s="20"/>
      <c r="AH80" s="20"/>
    </row>
    <row r="81" spans="2:34" ht="15" customHeight="1" thickBot="1">
      <c r="B81" s="76"/>
      <c r="C81" s="78"/>
      <c r="D81" s="80"/>
      <c r="E81" s="82"/>
      <c r="F81" s="84"/>
      <c r="G81" s="52"/>
      <c r="H81" s="72"/>
      <c r="I81" s="52"/>
      <c r="J81" s="72"/>
      <c r="K81" s="52" t="s">
        <v>263</v>
      </c>
      <c r="L81" s="72"/>
      <c r="M81" s="52"/>
      <c r="N81" s="72"/>
      <c r="O81" s="52"/>
      <c r="P81" s="72"/>
      <c r="Q81" s="52"/>
      <c r="R81" s="72"/>
      <c r="S81" s="52"/>
      <c r="T81" s="72"/>
      <c r="U81" s="53"/>
      <c r="V81" s="72"/>
      <c r="W81" s="53"/>
      <c r="X81" s="72"/>
      <c r="Y81" s="53"/>
      <c r="Z81" s="74"/>
      <c r="AA81" s="88"/>
      <c r="AB81" s="88"/>
      <c r="AC81" s="20"/>
      <c r="AD81" s="20"/>
      <c r="AE81" s="20"/>
      <c r="AF81" s="20"/>
      <c r="AG81" s="20"/>
      <c r="AH81" s="20"/>
    </row>
    <row r="82" spans="2:34" ht="15" customHeight="1" thickTop="1">
      <c r="B82" s="75">
        <v>38</v>
      </c>
      <c r="C82" s="77" t="str">
        <f>VLOOKUP(B82,'пр.взв'!B81:E104,2,FALSE)</f>
        <v>БАРСУКОВ Владислав Юрьевич</v>
      </c>
      <c r="D82" s="79" t="str">
        <f>VLOOKUP(B82,'пр.взв'!B81:F160,3,FALSE)</f>
        <v>07.04.96 1р</v>
      </c>
      <c r="E82" s="81" t="str">
        <f>VLOOKUP(B82,'пр.взв'!B81:G160,4,FALSE)</f>
        <v>СФО, Кемеровская обл., МО</v>
      </c>
      <c r="F82" s="83">
        <v>37</v>
      </c>
      <c r="G82" s="50">
        <v>3</v>
      </c>
      <c r="H82" s="71">
        <v>40</v>
      </c>
      <c r="I82" s="50">
        <v>4</v>
      </c>
      <c r="J82" s="71" t="s">
        <v>244</v>
      </c>
      <c r="K82" s="50"/>
      <c r="L82" s="71" t="s">
        <v>244</v>
      </c>
      <c r="M82" s="50"/>
      <c r="N82" s="71" t="s">
        <v>244</v>
      </c>
      <c r="O82" s="50"/>
      <c r="P82" s="71" t="s">
        <v>244</v>
      </c>
      <c r="Q82" s="50"/>
      <c r="R82" s="71" t="s">
        <v>244</v>
      </c>
      <c r="S82" s="50"/>
      <c r="T82" s="71" t="s">
        <v>244</v>
      </c>
      <c r="U82" s="51"/>
      <c r="V82" s="71" t="s">
        <v>244</v>
      </c>
      <c r="W82" s="51"/>
      <c r="X82" s="71" t="s">
        <v>244</v>
      </c>
      <c r="Y82" s="51"/>
      <c r="Z82" s="73">
        <v>2</v>
      </c>
      <c r="AA82" s="87">
        <f>SUM(G82+I82+K82+M82+O82+Q82+S82+U82+W82+Y82)</f>
        <v>7</v>
      </c>
      <c r="AB82" s="87" t="s">
        <v>260</v>
      </c>
      <c r="AC82" s="20"/>
      <c r="AD82" s="20"/>
      <c r="AE82" s="20"/>
      <c r="AF82" s="20"/>
      <c r="AG82" s="20"/>
      <c r="AH82" s="20"/>
    </row>
    <row r="83" spans="2:34" ht="15" customHeight="1" thickBot="1">
      <c r="B83" s="76"/>
      <c r="C83" s="78"/>
      <c r="D83" s="80"/>
      <c r="E83" s="82"/>
      <c r="F83" s="84"/>
      <c r="G83" s="52"/>
      <c r="H83" s="72"/>
      <c r="I83" s="52"/>
      <c r="J83" s="72"/>
      <c r="K83" s="52"/>
      <c r="L83" s="72"/>
      <c r="M83" s="52"/>
      <c r="N83" s="72"/>
      <c r="O83" s="52"/>
      <c r="P83" s="72"/>
      <c r="Q83" s="52"/>
      <c r="R83" s="72"/>
      <c r="S83" s="52"/>
      <c r="T83" s="72"/>
      <c r="U83" s="53"/>
      <c r="V83" s="72"/>
      <c r="W83" s="53"/>
      <c r="X83" s="72"/>
      <c r="Y83" s="53"/>
      <c r="Z83" s="74"/>
      <c r="AA83" s="88"/>
      <c r="AB83" s="88"/>
      <c r="AC83" s="20"/>
      <c r="AD83" s="20"/>
      <c r="AE83" s="20"/>
      <c r="AF83" s="20"/>
      <c r="AG83" s="20"/>
      <c r="AH83" s="20"/>
    </row>
    <row r="84" spans="2:34" ht="15" customHeight="1" thickTop="1">
      <c r="B84" s="75">
        <v>39</v>
      </c>
      <c r="C84" s="77" t="str">
        <f>VLOOKUP(B84,'пр.взв'!B83:E106,2,FALSE)</f>
        <v>ШВЕЦОВ Владимир Дмитриевич</v>
      </c>
      <c r="D84" s="79" t="str">
        <f>VLOOKUP(B84,'пр.взв'!B83:F162,3,FALSE)</f>
        <v>27.06.96, 1р</v>
      </c>
      <c r="E84" s="81" t="str">
        <f>VLOOKUP(B84,'пр.взв'!B83:G162,4,FALSE)</f>
        <v>ПФО,Пермский ,МО</v>
      </c>
      <c r="F84" s="83">
        <v>40</v>
      </c>
      <c r="G84" s="50">
        <v>3</v>
      </c>
      <c r="H84" s="71">
        <v>37</v>
      </c>
      <c r="I84" s="50">
        <v>3</v>
      </c>
      <c r="J84" s="71" t="s">
        <v>244</v>
      </c>
      <c r="K84" s="50"/>
      <c r="L84" s="71" t="s">
        <v>244</v>
      </c>
      <c r="M84" s="50"/>
      <c r="N84" s="71" t="s">
        <v>244</v>
      </c>
      <c r="O84" s="50"/>
      <c r="P84" s="71" t="s">
        <v>244</v>
      </c>
      <c r="Q84" s="50"/>
      <c r="R84" s="71" t="s">
        <v>244</v>
      </c>
      <c r="S84" s="50"/>
      <c r="T84" s="71" t="s">
        <v>244</v>
      </c>
      <c r="U84" s="51"/>
      <c r="V84" s="71" t="s">
        <v>244</v>
      </c>
      <c r="W84" s="51"/>
      <c r="X84" s="71" t="s">
        <v>244</v>
      </c>
      <c r="Y84" s="51"/>
      <c r="Z84" s="73">
        <v>2</v>
      </c>
      <c r="AA84" s="87">
        <f>SUM(G84+I84+K84+M84+O84+Q84+S84+U84+W84+Y84)</f>
        <v>6</v>
      </c>
      <c r="AB84" s="87" t="s">
        <v>259</v>
      </c>
      <c r="AC84" s="20"/>
      <c r="AD84" s="20"/>
      <c r="AE84" s="20"/>
      <c r="AF84" s="20"/>
      <c r="AG84" s="20"/>
      <c r="AH84" s="20"/>
    </row>
    <row r="85" spans="2:34" ht="15" customHeight="1" thickBot="1">
      <c r="B85" s="76"/>
      <c r="C85" s="78"/>
      <c r="D85" s="80"/>
      <c r="E85" s="82"/>
      <c r="F85" s="84"/>
      <c r="G85" s="52"/>
      <c r="H85" s="72"/>
      <c r="I85" s="52"/>
      <c r="J85" s="72"/>
      <c r="K85" s="52"/>
      <c r="L85" s="72"/>
      <c r="M85" s="52"/>
      <c r="N85" s="72"/>
      <c r="O85" s="52"/>
      <c r="P85" s="72"/>
      <c r="Q85" s="52"/>
      <c r="R85" s="72"/>
      <c r="S85" s="52"/>
      <c r="T85" s="72"/>
      <c r="U85" s="53"/>
      <c r="V85" s="72"/>
      <c r="W85" s="53"/>
      <c r="X85" s="72"/>
      <c r="Y85" s="53"/>
      <c r="Z85" s="74"/>
      <c r="AA85" s="88"/>
      <c r="AB85" s="88"/>
      <c r="AC85" s="20"/>
      <c r="AD85" s="20"/>
      <c r="AE85" s="20"/>
      <c r="AF85" s="20"/>
      <c r="AG85" s="20"/>
      <c r="AH85" s="20"/>
    </row>
    <row r="86" spans="2:34" ht="15" customHeight="1" thickTop="1">
      <c r="B86" s="75">
        <v>40</v>
      </c>
      <c r="C86" s="77" t="str">
        <f>VLOOKUP(B86,'пр.взв'!B85:E108,2,FALSE)</f>
        <v>АГАПОВ Дмитрий Александрович</v>
      </c>
      <c r="D86" s="79" t="str">
        <f>VLOOKUP(B86,'пр.взв'!B85:F164,3,FALSE)</f>
        <v>05.06.96 кмс</v>
      </c>
      <c r="E86" s="81" t="str">
        <f>VLOOKUP(B86,'пр.взв'!B85:G164,4,FALSE)</f>
        <v>ДВФО, Приморский кр., Владивосток</v>
      </c>
      <c r="F86" s="83">
        <v>39</v>
      </c>
      <c r="G86" s="50">
        <v>1</v>
      </c>
      <c r="H86" s="71">
        <v>38</v>
      </c>
      <c r="I86" s="50">
        <v>0</v>
      </c>
      <c r="J86" s="71">
        <v>43</v>
      </c>
      <c r="K86" s="50">
        <v>2</v>
      </c>
      <c r="L86" s="71">
        <v>47</v>
      </c>
      <c r="M86" s="50">
        <v>3</v>
      </c>
      <c r="N86" s="71" t="s">
        <v>244</v>
      </c>
      <c r="O86" s="50"/>
      <c r="P86" s="71" t="s">
        <v>244</v>
      </c>
      <c r="Q86" s="50"/>
      <c r="R86" s="71" t="s">
        <v>244</v>
      </c>
      <c r="S86" s="50"/>
      <c r="T86" s="71" t="s">
        <v>244</v>
      </c>
      <c r="U86" s="51"/>
      <c r="V86" s="71" t="s">
        <v>244</v>
      </c>
      <c r="W86" s="51"/>
      <c r="X86" s="71" t="s">
        <v>244</v>
      </c>
      <c r="Y86" s="51"/>
      <c r="Z86" s="73">
        <v>4</v>
      </c>
      <c r="AA86" s="87">
        <f>SUM(G86+I86+K86+M86+O86+Q86+S86+U86+W86+Y86)</f>
        <v>6</v>
      </c>
      <c r="AB86" s="120" t="s">
        <v>275</v>
      </c>
      <c r="AC86" s="20"/>
      <c r="AD86" s="20"/>
      <c r="AE86" s="20"/>
      <c r="AF86" s="20"/>
      <c r="AG86" s="20"/>
      <c r="AH86" s="20"/>
    </row>
    <row r="87" spans="2:34" ht="15" customHeight="1" thickBot="1">
      <c r="B87" s="76"/>
      <c r="C87" s="78"/>
      <c r="D87" s="80"/>
      <c r="E87" s="82"/>
      <c r="F87" s="84"/>
      <c r="G87" s="52"/>
      <c r="H87" s="72"/>
      <c r="I87" s="52" t="s">
        <v>255</v>
      </c>
      <c r="J87" s="72"/>
      <c r="K87" s="52"/>
      <c r="L87" s="72"/>
      <c r="M87" s="52"/>
      <c r="N87" s="72"/>
      <c r="O87" s="52"/>
      <c r="P87" s="72"/>
      <c r="Q87" s="52"/>
      <c r="R87" s="72"/>
      <c r="S87" s="52"/>
      <c r="T87" s="72"/>
      <c r="U87" s="53"/>
      <c r="V87" s="72"/>
      <c r="W87" s="53"/>
      <c r="X87" s="72"/>
      <c r="Y87" s="53"/>
      <c r="Z87" s="74"/>
      <c r="AA87" s="88"/>
      <c r="AB87" s="121"/>
      <c r="AC87" s="20"/>
      <c r="AD87" s="20"/>
      <c r="AE87" s="20"/>
      <c r="AF87" s="20"/>
      <c r="AG87" s="20"/>
      <c r="AH87" s="20"/>
    </row>
    <row r="88" spans="2:34" ht="15" customHeight="1" thickTop="1">
      <c r="B88" s="75">
        <v>41</v>
      </c>
      <c r="C88" s="77" t="str">
        <f>VLOOKUP(B88,'пр.взв'!B87:E110,2,FALSE)</f>
        <v>МАТВЕЕВ Михаил Александрович</v>
      </c>
      <c r="D88" s="79" t="str">
        <f>VLOOKUP(B88,'пр.взв'!B87:F166,3,FALSE)</f>
        <v>19.04.97 1р</v>
      </c>
      <c r="E88" s="81" t="str">
        <f>VLOOKUP(B88,'пр.взв'!B87:G166,4,FALSE)</f>
        <v>СФО,Алтайский,Бийск МО</v>
      </c>
      <c r="F88" s="83">
        <v>42</v>
      </c>
      <c r="G88" s="50">
        <v>3</v>
      </c>
      <c r="H88" s="71">
        <v>43</v>
      </c>
      <c r="I88" s="50">
        <v>3</v>
      </c>
      <c r="J88" s="71" t="s">
        <v>244</v>
      </c>
      <c r="K88" s="50"/>
      <c r="L88" s="71" t="s">
        <v>244</v>
      </c>
      <c r="M88" s="50"/>
      <c r="N88" s="71" t="s">
        <v>244</v>
      </c>
      <c r="O88" s="50"/>
      <c r="P88" s="71" t="s">
        <v>244</v>
      </c>
      <c r="Q88" s="50"/>
      <c r="R88" s="71" t="s">
        <v>244</v>
      </c>
      <c r="S88" s="50"/>
      <c r="T88" s="71" t="s">
        <v>244</v>
      </c>
      <c r="U88" s="51"/>
      <c r="V88" s="71" t="s">
        <v>244</v>
      </c>
      <c r="W88" s="51"/>
      <c r="X88" s="71" t="s">
        <v>244</v>
      </c>
      <c r="Y88" s="51"/>
      <c r="Z88" s="73">
        <v>2</v>
      </c>
      <c r="AA88" s="87">
        <f>SUM(G88+I88+K88+M88+O88+Q88+S88+U88+W88+Y88)</f>
        <v>6</v>
      </c>
      <c r="AB88" s="87" t="s">
        <v>259</v>
      </c>
      <c r="AC88" s="20"/>
      <c r="AD88" s="20"/>
      <c r="AE88" s="20"/>
      <c r="AF88" s="20"/>
      <c r="AG88" s="20"/>
      <c r="AH88" s="20"/>
    </row>
    <row r="89" spans="2:34" ht="15" customHeight="1" thickBot="1">
      <c r="B89" s="76"/>
      <c r="C89" s="78"/>
      <c r="D89" s="80"/>
      <c r="E89" s="82"/>
      <c r="F89" s="84"/>
      <c r="G89" s="52"/>
      <c r="H89" s="72"/>
      <c r="I89" s="52"/>
      <c r="J89" s="72"/>
      <c r="K89" s="52"/>
      <c r="L89" s="72"/>
      <c r="M89" s="52"/>
      <c r="N89" s="72"/>
      <c r="O89" s="52"/>
      <c r="P89" s="72"/>
      <c r="Q89" s="52"/>
      <c r="R89" s="72"/>
      <c r="S89" s="52"/>
      <c r="T89" s="72"/>
      <c r="U89" s="53"/>
      <c r="V89" s="72"/>
      <c r="W89" s="53"/>
      <c r="X89" s="72"/>
      <c r="Y89" s="53"/>
      <c r="Z89" s="74"/>
      <c r="AA89" s="88"/>
      <c r="AB89" s="88"/>
      <c r="AC89" s="20"/>
      <c r="AD89" s="20"/>
      <c r="AE89" s="20"/>
      <c r="AF89" s="20"/>
      <c r="AG89" s="20"/>
      <c r="AH89" s="20"/>
    </row>
    <row r="90" spans="2:34" ht="15" customHeight="1" thickTop="1">
      <c r="B90" s="75">
        <v>42</v>
      </c>
      <c r="C90" s="77" t="str">
        <f>VLOOKUP(B90,'пр.взв'!B89:E112,2,FALSE)</f>
        <v>ЗЯЗИКОВ Али Казбулатович</v>
      </c>
      <c r="D90" s="79" t="str">
        <f>VLOOKUP(B90,'пр.взв'!B89:F168,3,FALSE)</f>
        <v>29.07.97, 1р</v>
      </c>
      <c r="E90" s="81" t="str">
        <f>VLOOKUP(B90,'пр.взв'!B89:G168,4,FALSE)</f>
        <v>СКФО,Р.Ингушетия</v>
      </c>
      <c r="F90" s="83">
        <v>41</v>
      </c>
      <c r="G90" s="50">
        <v>2</v>
      </c>
      <c r="H90" s="71">
        <v>44</v>
      </c>
      <c r="I90" s="50">
        <v>4</v>
      </c>
      <c r="J90" s="71" t="s">
        <v>244</v>
      </c>
      <c r="K90" s="50"/>
      <c r="L90" s="71" t="s">
        <v>244</v>
      </c>
      <c r="M90" s="50"/>
      <c r="N90" s="71" t="s">
        <v>244</v>
      </c>
      <c r="O90" s="50"/>
      <c r="P90" s="71" t="s">
        <v>244</v>
      </c>
      <c r="Q90" s="50"/>
      <c r="R90" s="71" t="s">
        <v>244</v>
      </c>
      <c r="S90" s="50"/>
      <c r="T90" s="71" t="s">
        <v>244</v>
      </c>
      <c r="U90" s="51"/>
      <c r="V90" s="71" t="s">
        <v>244</v>
      </c>
      <c r="W90" s="51"/>
      <c r="X90" s="71" t="s">
        <v>244</v>
      </c>
      <c r="Y90" s="51"/>
      <c r="Z90" s="73">
        <v>2</v>
      </c>
      <c r="AA90" s="87">
        <f>SUM(G90+I90+K90+M90+O90+Q90+S90+U90+W90+Y90)</f>
        <v>6</v>
      </c>
      <c r="AB90" s="87" t="s">
        <v>259</v>
      </c>
      <c r="AC90" s="20"/>
      <c r="AD90" s="20"/>
      <c r="AE90" s="20"/>
      <c r="AF90" s="20"/>
      <c r="AG90" s="20"/>
      <c r="AH90" s="20"/>
    </row>
    <row r="91" spans="2:34" ht="15" customHeight="1" thickBot="1">
      <c r="B91" s="76"/>
      <c r="C91" s="78"/>
      <c r="D91" s="80"/>
      <c r="E91" s="82"/>
      <c r="F91" s="84"/>
      <c r="G91" s="52"/>
      <c r="H91" s="72"/>
      <c r="I91" s="52"/>
      <c r="J91" s="72"/>
      <c r="K91" s="52"/>
      <c r="L91" s="72"/>
      <c r="M91" s="52"/>
      <c r="N91" s="72"/>
      <c r="O91" s="52"/>
      <c r="P91" s="72"/>
      <c r="Q91" s="52"/>
      <c r="R91" s="72"/>
      <c r="S91" s="52"/>
      <c r="T91" s="72"/>
      <c r="U91" s="53"/>
      <c r="V91" s="72"/>
      <c r="W91" s="53"/>
      <c r="X91" s="72"/>
      <c r="Y91" s="53"/>
      <c r="Z91" s="74"/>
      <c r="AA91" s="88"/>
      <c r="AB91" s="88"/>
      <c r="AC91" s="20"/>
      <c r="AD91" s="20"/>
      <c r="AE91" s="20"/>
      <c r="AF91" s="20"/>
      <c r="AG91" s="20"/>
      <c r="AH91" s="20"/>
    </row>
    <row r="92" spans="2:34" ht="15" customHeight="1" thickTop="1">
      <c r="B92" s="75">
        <v>43</v>
      </c>
      <c r="C92" s="77" t="str">
        <f>VLOOKUP(B92,'пр.взв'!B91:E114,2,FALSE)</f>
        <v>ПОГОСЯН Артур Сейранович</v>
      </c>
      <c r="D92" s="79" t="str">
        <f>VLOOKUP(B92,'пр.взв'!B91:F170,3,FALSE)</f>
        <v>29.06.96, кмс</v>
      </c>
      <c r="E92" s="81" t="str">
        <f>VLOOKUP(B92,'пр.взв'!B91:G170,4,FALSE)</f>
        <v>ПФО,Пензенская,ФСО Россия</v>
      </c>
      <c r="F92" s="83">
        <v>44</v>
      </c>
      <c r="G92" s="50">
        <v>0</v>
      </c>
      <c r="H92" s="71">
        <v>41</v>
      </c>
      <c r="I92" s="50">
        <v>1</v>
      </c>
      <c r="J92" s="71">
        <v>40</v>
      </c>
      <c r="K92" s="50">
        <v>3</v>
      </c>
      <c r="L92" s="71">
        <v>48</v>
      </c>
      <c r="M92" s="50">
        <v>2</v>
      </c>
      <c r="N92" s="71">
        <v>45</v>
      </c>
      <c r="O92" s="50">
        <v>0</v>
      </c>
      <c r="P92" s="71" t="s">
        <v>251</v>
      </c>
      <c r="Q92" s="50"/>
      <c r="R92" s="71">
        <v>47</v>
      </c>
      <c r="S92" s="50">
        <v>4</v>
      </c>
      <c r="T92" s="71"/>
      <c r="U92" s="51"/>
      <c r="V92" s="71">
        <v>21</v>
      </c>
      <c r="W92" s="51">
        <v>4</v>
      </c>
      <c r="X92" s="71"/>
      <c r="Y92" s="51"/>
      <c r="Z92" s="73" t="s">
        <v>267</v>
      </c>
      <c r="AA92" s="87">
        <f>SUM(G92+I92+K92+M92+O92+Q92+S92+U92+W92+Y92)</f>
        <v>14</v>
      </c>
      <c r="AB92" s="87">
        <v>3</v>
      </c>
      <c r="AC92" s="20"/>
      <c r="AD92" s="20"/>
      <c r="AE92" s="20"/>
      <c r="AF92" s="20"/>
      <c r="AG92" s="20"/>
      <c r="AH92" s="20"/>
    </row>
    <row r="93" spans="2:34" ht="15" customHeight="1" thickBot="1">
      <c r="B93" s="76"/>
      <c r="C93" s="78"/>
      <c r="D93" s="80"/>
      <c r="E93" s="82"/>
      <c r="F93" s="84"/>
      <c r="G93" s="52" t="s">
        <v>242</v>
      </c>
      <c r="H93" s="72"/>
      <c r="I93" s="52"/>
      <c r="J93" s="72"/>
      <c r="K93" s="52"/>
      <c r="L93" s="72"/>
      <c r="M93" s="52"/>
      <c r="N93" s="72"/>
      <c r="O93" s="52" t="s">
        <v>266</v>
      </c>
      <c r="P93" s="72"/>
      <c r="Q93" s="52"/>
      <c r="R93" s="72"/>
      <c r="S93" s="52"/>
      <c r="T93" s="72"/>
      <c r="U93" s="53"/>
      <c r="V93" s="72"/>
      <c r="W93" s="53"/>
      <c r="X93" s="72"/>
      <c r="Y93" s="53"/>
      <c r="Z93" s="74"/>
      <c r="AA93" s="88"/>
      <c r="AB93" s="88"/>
      <c r="AC93" s="20"/>
      <c r="AD93" s="20"/>
      <c r="AE93" s="20"/>
      <c r="AF93" s="20"/>
      <c r="AG93" s="20"/>
      <c r="AH93" s="20"/>
    </row>
    <row r="94" spans="2:34" ht="15" customHeight="1" thickTop="1">
      <c r="B94" s="75">
        <v>44</v>
      </c>
      <c r="C94" s="77" t="str">
        <f>VLOOKUP(B94,'пр.взв'!B93:E116,2,FALSE)</f>
        <v>ТОКМАКОВ Павел Ильич</v>
      </c>
      <c r="D94" s="79" t="str">
        <f>VLOOKUP(B94,'пр.взв'!B93:F172,3,FALSE)</f>
        <v>19.11.97 кмс</v>
      </c>
      <c r="E94" s="81" t="str">
        <f>VLOOKUP(B94,'пр.взв'!B93:G172,4,FALSE)</f>
        <v>ЦФО, Рязанская обл.,  Проф</v>
      </c>
      <c r="F94" s="83">
        <v>43</v>
      </c>
      <c r="G94" s="50">
        <v>4</v>
      </c>
      <c r="H94" s="71">
        <v>42</v>
      </c>
      <c r="I94" s="50">
        <v>0</v>
      </c>
      <c r="J94" s="71">
        <v>47</v>
      </c>
      <c r="K94" s="50">
        <v>3</v>
      </c>
      <c r="L94" s="71" t="s">
        <v>244</v>
      </c>
      <c r="M94" s="50"/>
      <c r="N94" s="71" t="s">
        <v>244</v>
      </c>
      <c r="O94" s="50"/>
      <c r="P94" s="71" t="s">
        <v>244</v>
      </c>
      <c r="Q94" s="50"/>
      <c r="R94" s="71" t="s">
        <v>244</v>
      </c>
      <c r="S94" s="50"/>
      <c r="T94" s="71" t="s">
        <v>244</v>
      </c>
      <c r="U94" s="51"/>
      <c r="V94" s="71" t="s">
        <v>244</v>
      </c>
      <c r="W94" s="51"/>
      <c r="X94" s="71" t="s">
        <v>244</v>
      </c>
      <c r="Y94" s="51"/>
      <c r="Z94" s="73">
        <v>3</v>
      </c>
      <c r="AA94" s="87">
        <f>SUM(G94+I94+K94+M94+O94+Q94+S94+U94+W94+Y94)</f>
        <v>7</v>
      </c>
      <c r="AB94" s="87" t="s">
        <v>276</v>
      </c>
      <c r="AC94" s="20"/>
      <c r="AD94" s="20"/>
      <c r="AE94" s="20"/>
      <c r="AF94" s="20"/>
      <c r="AG94" s="20"/>
      <c r="AH94" s="20"/>
    </row>
    <row r="95" spans="2:34" ht="15" customHeight="1" thickBot="1">
      <c r="B95" s="76"/>
      <c r="C95" s="78"/>
      <c r="D95" s="80"/>
      <c r="E95" s="82"/>
      <c r="F95" s="84"/>
      <c r="G95" s="52"/>
      <c r="H95" s="72"/>
      <c r="I95" s="52" t="s">
        <v>256</v>
      </c>
      <c r="J95" s="72"/>
      <c r="K95" s="52"/>
      <c r="L95" s="72"/>
      <c r="M95" s="52"/>
      <c r="N95" s="72"/>
      <c r="O95" s="52"/>
      <c r="P95" s="72"/>
      <c r="Q95" s="52"/>
      <c r="R95" s="72"/>
      <c r="S95" s="52"/>
      <c r="T95" s="72"/>
      <c r="U95" s="53"/>
      <c r="V95" s="72"/>
      <c r="W95" s="53"/>
      <c r="X95" s="72"/>
      <c r="Y95" s="53"/>
      <c r="Z95" s="74"/>
      <c r="AA95" s="88"/>
      <c r="AB95" s="88"/>
      <c r="AC95" s="20"/>
      <c r="AD95" s="20"/>
      <c r="AE95" s="20"/>
      <c r="AF95" s="20"/>
      <c r="AG95" s="20"/>
      <c r="AH95" s="20"/>
    </row>
    <row r="96" spans="2:34" ht="15" customHeight="1" thickTop="1">
      <c r="B96" s="75">
        <v>45</v>
      </c>
      <c r="C96" s="77" t="str">
        <f>VLOOKUP(B96,'пр.взв'!B95:E118,2,FALSE)</f>
        <v>МИХИТАРОВ Георгий Леонидович</v>
      </c>
      <c r="D96" s="79" t="str">
        <f>VLOOKUP(B96,'пр.взв'!B95:F174,3,FALSE)</f>
        <v>06.08.96,кмс</v>
      </c>
      <c r="E96" s="81" t="str">
        <f>VLOOKUP(B96,'пр.взв'!B95:G174,4,FALSE)</f>
        <v>ЮФО,Краснодарский,Армавир</v>
      </c>
      <c r="F96" s="83">
        <v>46</v>
      </c>
      <c r="G96" s="50">
        <v>0</v>
      </c>
      <c r="H96" s="71">
        <v>47</v>
      </c>
      <c r="I96" s="50">
        <v>2</v>
      </c>
      <c r="J96" s="71">
        <v>48</v>
      </c>
      <c r="K96" s="50">
        <v>3</v>
      </c>
      <c r="L96" s="71">
        <v>37</v>
      </c>
      <c r="M96" s="50">
        <v>0</v>
      </c>
      <c r="N96" s="71">
        <v>43</v>
      </c>
      <c r="O96" s="50">
        <v>4</v>
      </c>
      <c r="P96" s="71" t="s">
        <v>244</v>
      </c>
      <c r="Q96" s="50"/>
      <c r="R96" s="71" t="s">
        <v>244</v>
      </c>
      <c r="S96" s="50"/>
      <c r="T96" s="71" t="s">
        <v>244</v>
      </c>
      <c r="U96" s="51"/>
      <c r="V96" s="71" t="s">
        <v>244</v>
      </c>
      <c r="W96" s="51"/>
      <c r="X96" s="71" t="s">
        <v>244</v>
      </c>
      <c r="Y96" s="51"/>
      <c r="Z96" s="73">
        <v>5</v>
      </c>
      <c r="AA96" s="87">
        <f>SUM(G96+I96+K96+M96+O96+Q96+S96+U96+W96+Y96)</f>
        <v>9</v>
      </c>
      <c r="AB96" s="87">
        <v>9</v>
      </c>
      <c r="AC96" s="20"/>
      <c r="AD96" s="20"/>
      <c r="AE96" s="20"/>
      <c r="AF96" s="20"/>
      <c r="AG96" s="20"/>
      <c r="AH96" s="20"/>
    </row>
    <row r="97" spans="2:34" ht="15" customHeight="1" thickBot="1">
      <c r="B97" s="76"/>
      <c r="C97" s="78"/>
      <c r="D97" s="80"/>
      <c r="E97" s="82"/>
      <c r="F97" s="84"/>
      <c r="G97" s="52" t="s">
        <v>243</v>
      </c>
      <c r="H97" s="72"/>
      <c r="I97" s="52"/>
      <c r="J97" s="72"/>
      <c r="K97" s="52"/>
      <c r="L97" s="72"/>
      <c r="M97" s="52" t="s">
        <v>268</v>
      </c>
      <c r="N97" s="72"/>
      <c r="O97" s="52" t="s">
        <v>266</v>
      </c>
      <c r="P97" s="72"/>
      <c r="Q97" s="52"/>
      <c r="R97" s="72"/>
      <c r="S97" s="52"/>
      <c r="T97" s="72"/>
      <c r="U97" s="53"/>
      <c r="V97" s="72"/>
      <c r="W97" s="53"/>
      <c r="X97" s="72"/>
      <c r="Y97" s="53"/>
      <c r="Z97" s="74"/>
      <c r="AA97" s="88"/>
      <c r="AB97" s="88"/>
      <c r="AC97" s="20"/>
      <c r="AD97" s="20"/>
      <c r="AE97" s="20"/>
      <c r="AF97" s="20"/>
      <c r="AG97" s="20"/>
      <c r="AH97" s="20"/>
    </row>
    <row r="98" spans="2:34" ht="15" customHeight="1" thickTop="1">
      <c r="B98" s="75">
        <v>46</v>
      </c>
      <c r="C98" s="77" t="str">
        <f>VLOOKUP(B98,'пр.взв'!B97:E120,2,FALSE)</f>
        <v>РОМАНОВ Алексей Викторович</v>
      </c>
      <c r="D98" s="79" t="str">
        <f>VLOOKUP(B98,'пр.взв'!B97:F176,3,FALSE)</f>
        <v>25.10.96 кмс</v>
      </c>
      <c r="E98" s="81" t="str">
        <f>VLOOKUP(B98,'пр.взв'!B97:G176,4,FALSE)</f>
        <v>Москва С-70</v>
      </c>
      <c r="F98" s="83">
        <v>45</v>
      </c>
      <c r="G98" s="50">
        <v>4</v>
      </c>
      <c r="H98" s="71">
        <v>48</v>
      </c>
      <c r="I98" s="50">
        <v>3</v>
      </c>
      <c r="J98" s="71" t="s">
        <v>244</v>
      </c>
      <c r="K98" s="50"/>
      <c r="L98" s="71" t="s">
        <v>244</v>
      </c>
      <c r="M98" s="50"/>
      <c r="N98" s="71" t="s">
        <v>244</v>
      </c>
      <c r="O98" s="50"/>
      <c r="P98" s="71" t="s">
        <v>244</v>
      </c>
      <c r="Q98" s="50"/>
      <c r="R98" s="71" t="s">
        <v>244</v>
      </c>
      <c r="S98" s="50"/>
      <c r="T98" s="71" t="s">
        <v>244</v>
      </c>
      <c r="U98" s="51"/>
      <c r="V98" s="71" t="s">
        <v>244</v>
      </c>
      <c r="W98" s="51"/>
      <c r="X98" s="71" t="s">
        <v>244</v>
      </c>
      <c r="Y98" s="51"/>
      <c r="Z98" s="73">
        <v>2</v>
      </c>
      <c r="AA98" s="87">
        <f>SUM(G98+I98+K98+M98+O98+Q98+S98+U98+W98+Y98)</f>
        <v>7</v>
      </c>
      <c r="AB98" s="87" t="s">
        <v>260</v>
      </c>
      <c r="AC98" s="20"/>
      <c r="AD98" s="20"/>
      <c r="AE98" s="20"/>
      <c r="AF98" s="20"/>
      <c r="AG98" s="20"/>
      <c r="AH98" s="20"/>
    </row>
    <row r="99" spans="2:34" ht="15" customHeight="1" thickBot="1">
      <c r="B99" s="76"/>
      <c r="C99" s="78"/>
      <c r="D99" s="80"/>
      <c r="E99" s="82"/>
      <c r="F99" s="84"/>
      <c r="G99" s="52"/>
      <c r="H99" s="72"/>
      <c r="I99" s="52"/>
      <c r="J99" s="72"/>
      <c r="K99" s="52"/>
      <c r="L99" s="72"/>
      <c r="M99" s="52"/>
      <c r="N99" s="72"/>
      <c r="O99" s="52"/>
      <c r="P99" s="72"/>
      <c r="Q99" s="52"/>
      <c r="R99" s="72"/>
      <c r="S99" s="52"/>
      <c r="T99" s="72"/>
      <c r="U99" s="53"/>
      <c r="V99" s="72"/>
      <c r="W99" s="53"/>
      <c r="X99" s="72"/>
      <c r="Y99" s="53"/>
      <c r="Z99" s="74"/>
      <c r="AA99" s="88"/>
      <c r="AB99" s="88"/>
      <c r="AC99" s="20"/>
      <c r="AD99" s="20"/>
      <c r="AE99" s="20"/>
      <c r="AF99" s="20"/>
      <c r="AG99" s="20"/>
      <c r="AH99" s="20"/>
    </row>
    <row r="100" spans="2:34" ht="15" customHeight="1" thickTop="1">
      <c r="B100" s="75">
        <v>47</v>
      </c>
      <c r="C100" s="77" t="str">
        <f>VLOOKUP(B100,'пр.взв'!B99:E122,2,FALSE)</f>
        <v>БЕЛЯЕВ Алексей Владимирович</v>
      </c>
      <c r="D100" s="79" t="str">
        <f>VLOOKUP(B100,'пр.взв'!B99:F178,3,FALSE)</f>
        <v>16.03.96 кмс</v>
      </c>
      <c r="E100" s="81" t="str">
        <f>VLOOKUP(B100,'пр.взв'!B99:G178,4,FALSE)</f>
        <v>ПФО, Самарская, Самара</v>
      </c>
      <c r="F100" s="83">
        <v>48</v>
      </c>
      <c r="G100" s="57" t="s">
        <v>238</v>
      </c>
      <c r="H100" s="71">
        <v>45</v>
      </c>
      <c r="I100" s="50">
        <v>3</v>
      </c>
      <c r="J100" s="71">
        <v>44</v>
      </c>
      <c r="K100" s="50">
        <v>2</v>
      </c>
      <c r="L100" s="71">
        <v>40</v>
      </c>
      <c r="M100" s="50">
        <v>1</v>
      </c>
      <c r="N100" s="71" t="s">
        <v>251</v>
      </c>
      <c r="O100" s="50"/>
      <c r="P100" s="71">
        <v>26</v>
      </c>
      <c r="Q100" s="57" t="s">
        <v>238</v>
      </c>
      <c r="R100" s="71">
        <v>43</v>
      </c>
      <c r="S100" s="50">
        <v>0</v>
      </c>
      <c r="T100" s="71"/>
      <c r="U100" s="51"/>
      <c r="V100" s="71">
        <v>19</v>
      </c>
      <c r="W100" s="51">
        <v>3</v>
      </c>
      <c r="X100" s="71"/>
      <c r="Y100" s="51"/>
      <c r="Z100" s="73" t="s">
        <v>270</v>
      </c>
      <c r="AA100" s="87">
        <f>SUM(G100+I100+K100+M100+O100+Q100+S100+U100+W100+Y100)</f>
        <v>14</v>
      </c>
      <c r="AB100" s="87">
        <v>3</v>
      </c>
      <c r="AC100" s="20"/>
      <c r="AD100" s="20"/>
      <c r="AE100" s="20"/>
      <c r="AF100" s="20"/>
      <c r="AG100" s="20"/>
      <c r="AH100" s="20"/>
    </row>
    <row r="101" spans="2:34" ht="15" customHeight="1" thickBot="1">
      <c r="B101" s="76"/>
      <c r="C101" s="78"/>
      <c r="D101" s="80"/>
      <c r="E101" s="82"/>
      <c r="F101" s="84"/>
      <c r="G101" s="52"/>
      <c r="H101" s="72"/>
      <c r="I101" s="52"/>
      <c r="J101" s="72"/>
      <c r="K101" s="52"/>
      <c r="L101" s="72"/>
      <c r="M101" s="52"/>
      <c r="N101" s="72"/>
      <c r="O101" s="52"/>
      <c r="P101" s="72"/>
      <c r="Q101" s="52"/>
      <c r="R101" s="72"/>
      <c r="S101" s="52" t="s">
        <v>269</v>
      </c>
      <c r="T101" s="72"/>
      <c r="U101" s="53"/>
      <c r="V101" s="72"/>
      <c r="W101" s="53"/>
      <c r="X101" s="72"/>
      <c r="Y101" s="53"/>
      <c r="Z101" s="74"/>
      <c r="AA101" s="88"/>
      <c r="AB101" s="88"/>
      <c r="AC101" s="20"/>
      <c r="AD101" s="20"/>
      <c r="AE101" s="20"/>
      <c r="AF101" s="20"/>
      <c r="AG101" s="20"/>
      <c r="AH101" s="20"/>
    </row>
    <row r="102" spans="2:34" ht="15" customHeight="1" thickTop="1">
      <c r="B102" s="75">
        <v>48</v>
      </c>
      <c r="C102" s="77" t="str">
        <f>VLOOKUP(B102,'пр.взв'!B101:E124,2,FALSE)</f>
        <v>КУДЖАЕВ Марат Нариманович</v>
      </c>
      <c r="D102" s="79" t="str">
        <f>VLOOKUP(B102,'пр.взв'!B101:F180,3,FALSE)</f>
        <v>09.09.96, кмс</v>
      </c>
      <c r="E102" s="81" t="str">
        <f>VLOOKUP(B102,'пр.взв'!B101:G180,4,FALSE)</f>
        <v>УФО,ХМАО-Югра, Радужный</v>
      </c>
      <c r="F102" s="83">
        <v>47</v>
      </c>
      <c r="G102" s="50">
        <v>3</v>
      </c>
      <c r="H102" s="71">
        <v>46</v>
      </c>
      <c r="I102" s="50">
        <v>1</v>
      </c>
      <c r="J102" s="71">
        <v>45</v>
      </c>
      <c r="K102" s="50">
        <v>2</v>
      </c>
      <c r="L102" s="71">
        <v>43</v>
      </c>
      <c r="M102" s="50">
        <v>3</v>
      </c>
      <c r="N102" s="71" t="s">
        <v>244</v>
      </c>
      <c r="O102" s="50"/>
      <c r="P102" s="71" t="s">
        <v>244</v>
      </c>
      <c r="Q102" s="50"/>
      <c r="R102" s="71" t="s">
        <v>244</v>
      </c>
      <c r="S102" s="50"/>
      <c r="T102" s="71" t="s">
        <v>244</v>
      </c>
      <c r="U102" s="51"/>
      <c r="V102" s="71" t="s">
        <v>244</v>
      </c>
      <c r="W102" s="51"/>
      <c r="X102" s="71" t="s">
        <v>244</v>
      </c>
      <c r="Y102" s="51"/>
      <c r="Z102" s="73">
        <v>4</v>
      </c>
      <c r="AA102" s="87">
        <f>SUM(G102+I102+K102+M102+O102+Q102+S102+U102+W102+Y102)</f>
        <v>9</v>
      </c>
      <c r="AB102" s="87" t="s">
        <v>277</v>
      </c>
      <c r="AC102" s="20"/>
      <c r="AD102" s="20"/>
      <c r="AE102" s="20"/>
      <c r="AF102" s="20"/>
      <c r="AG102" s="20"/>
      <c r="AH102" s="20"/>
    </row>
    <row r="103" spans="2:34" ht="15" customHeight="1" thickBot="1">
      <c r="B103" s="76"/>
      <c r="C103" s="78"/>
      <c r="D103" s="80"/>
      <c r="E103" s="82"/>
      <c r="F103" s="84"/>
      <c r="G103" s="52"/>
      <c r="H103" s="72"/>
      <c r="I103" s="52"/>
      <c r="J103" s="72"/>
      <c r="K103" s="52"/>
      <c r="L103" s="72"/>
      <c r="M103" s="52"/>
      <c r="N103" s="72"/>
      <c r="O103" s="52"/>
      <c r="P103" s="72"/>
      <c r="Q103" s="52"/>
      <c r="R103" s="72"/>
      <c r="S103" s="52"/>
      <c r="T103" s="72"/>
      <c r="U103" s="53"/>
      <c r="V103" s="72"/>
      <c r="W103" s="53"/>
      <c r="X103" s="72"/>
      <c r="Y103" s="53"/>
      <c r="Z103" s="74"/>
      <c r="AA103" s="88"/>
      <c r="AB103" s="88"/>
      <c r="AC103" s="20"/>
      <c r="AD103" s="20"/>
      <c r="AE103" s="20"/>
      <c r="AF103" s="20"/>
      <c r="AG103" s="20"/>
      <c r="AH103" s="20"/>
    </row>
    <row r="104" spans="2:34" ht="21.75" customHeight="1" thickTop="1">
      <c r="B104" s="26" t="str">
        <f>HYPERLINK('[1]реквизиты'!$A$6)</f>
        <v>Гл. судья, судья МК</v>
      </c>
      <c r="C104" s="30"/>
      <c r="D104" s="30"/>
      <c r="E104" s="31"/>
      <c r="F104" s="32"/>
      <c r="N104" s="33" t="str">
        <f>HYPERLINK('[1]реквизиты'!$G$6)</f>
        <v>Р.М.Бабоян</v>
      </c>
      <c r="O104" s="31"/>
      <c r="P104" s="31"/>
      <c r="Q104" s="31"/>
      <c r="R104" s="36"/>
      <c r="S104" s="34"/>
      <c r="T104" s="36"/>
      <c r="U104" s="34"/>
      <c r="V104" s="36"/>
      <c r="W104" s="35" t="str">
        <f>HYPERLINK('[1]реквизиты'!$G$7)</f>
        <v>/Армавир/</v>
      </c>
      <c r="X104" s="36"/>
      <c r="Y104" s="34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21.75" customHeight="1">
      <c r="B105" s="37" t="str">
        <f>HYPERLINK('[1]реквизиты'!$A$8)</f>
        <v>Гл. секретарь, судья РК</v>
      </c>
      <c r="C105" s="30"/>
      <c r="D105" s="45"/>
      <c r="E105" s="46"/>
      <c r="F105" s="47"/>
      <c r="G105" s="3"/>
      <c r="H105" s="3"/>
      <c r="I105" s="3"/>
      <c r="J105" s="3"/>
      <c r="K105" s="3"/>
      <c r="L105" s="3"/>
      <c r="M105" s="3"/>
      <c r="N105" s="33" t="str">
        <f>HYPERLINK('[1]реквизиты'!$G$8)</f>
        <v>А.С.Тимошин</v>
      </c>
      <c r="O105" s="31"/>
      <c r="P105" s="31"/>
      <c r="Q105" s="31"/>
      <c r="R105" s="36"/>
      <c r="S105" s="34"/>
      <c r="T105" s="36"/>
      <c r="U105" s="34"/>
      <c r="V105" s="36"/>
      <c r="W105" s="35" t="str">
        <f>HYPERLINK('[1]реквизиты'!$G$9)</f>
        <v>/Рыбинск/</v>
      </c>
      <c r="X105" s="36"/>
      <c r="Y105" s="34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0.5" customHeight="1">
      <c r="B106" s="6"/>
      <c r="C106" s="6"/>
      <c r="D106" s="27"/>
      <c r="E106" s="3"/>
      <c r="F106" s="28"/>
      <c r="G106" s="9"/>
      <c r="K106" s="12"/>
      <c r="L106" s="19"/>
      <c r="M106" s="12"/>
      <c r="N106" s="19"/>
      <c r="O106" s="12"/>
      <c r="P106" s="19"/>
      <c r="Q106" s="12"/>
      <c r="R106" s="19"/>
      <c r="S106" s="12"/>
      <c r="T106" s="19"/>
      <c r="U106" s="12"/>
      <c r="V106" s="19"/>
      <c r="W106" s="12"/>
      <c r="X106" s="19"/>
      <c r="Y106" s="12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4:34" ht="10.5" customHeight="1">
      <c r="N107" s="19"/>
      <c r="O107" s="16"/>
      <c r="P107" s="19"/>
      <c r="Q107" s="16"/>
      <c r="R107" s="19"/>
      <c r="S107" s="16"/>
      <c r="T107" s="19"/>
      <c r="U107" s="16"/>
      <c r="V107" s="19"/>
      <c r="W107" s="16"/>
      <c r="X107" s="19"/>
      <c r="Y107" s="16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0.5" customHeight="1">
      <c r="B108" s="29"/>
      <c r="C108" s="29"/>
      <c r="D108" s="29"/>
      <c r="E108" s="9"/>
      <c r="F108" s="9"/>
      <c r="H108" s="9"/>
      <c r="K108" s="12"/>
      <c r="L108" s="19"/>
      <c r="M108" s="12"/>
      <c r="N108" s="19"/>
      <c r="O108" s="12"/>
      <c r="P108" s="19"/>
      <c r="Q108" s="12"/>
      <c r="R108" s="19"/>
      <c r="S108" s="12"/>
      <c r="T108" s="19"/>
      <c r="U108" s="12"/>
      <c r="V108" s="19"/>
      <c r="W108" s="12"/>
      <c r="X108" s="19"/>
      <c r="Y108" s="12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0.5" customHeight="1">
      <c r="B109" s="18"/>
      <c r="C109" s="17"/>
      <c r="D109" s="17"/>
      <c r="E109" s="17"/>
      <c r="F109" s="19"/>
      <c r="G109" s="16"/>
      <c r="H109" s="19"/>
      <c r="I109" s="16"/>
      <c r="J109" s="19"/>
      <c r="K109" s="16"/>
      <c r="L109" s="19"/>
      <c r="M109" s="16"/>
      <c r="N109" s="19"/>
      <c r="O109" s="16"/>
      <c r="P109" s="19"/>
      <c r="Q109" s="16"/>
      <c r="R109" s="19"/>
      <c r="S109" s="16"/>
      <c r="T109" s="19"/>
      <c r="U109" s="16"/>
      <c r="V109" s="19"/>
      <c r="W109" s="16"/>
      <c r="X109" s="19"/>
      <c r="Y109" s="16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0.5" customHeight="1">
      <c r="B110" s="21"/>
      <c r="C110" s="17"/>
      <c r="D110" s="17"/>
      <c r="E110" s="17"/>
      <c r="F110" s="19"/>
      <c r="G110" s="12"/>
      <c r="H110" s="19"/>
      <c r="I110" s="12"/>
      <c r="J110" s="19"/>
      <c r="K110" s="12"/>
      <c r="L110" s="19"/>
      <c r="M110" s="12"/>
      <c r="N110" s="19"/>
      <c r="O110" s="12"/>
      <c r="P110" s="19"/>
      <c r="Q110" s="12"/>
      <c r="R110" s="19"/>
      <c r="S110" s="12"/>
      <c r="T110" s="19"/>
      <c r="U110" s="12"/>
      <c r="V110" s="19"/>
      <c r="W110" s="12"/>
      <c r="X110" s="19"/>
      <c r="Y110" s="12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0.5" customHeight="1">
      <c r="B111" s="18"/>
      <c r="C111" s="17"/>
      <c r="D111" s="17"/>
      <c r="E111" s="17"/>
      <c r="F111" s="19"/>
      <c r="G111" s="16"/>
      <c r="H111" s="19"/>
      <c r="I111" s="16"/>
      <c r="J111" s="19"/>
      <c r="K111" s="16"/>
      <c r="L111" s="19"/>
      <c r="M111" s="16"/>
      <c r="N111" s="19"/>
      <c r="O111" s="16"/>
      <c r="P111" s="19"/>
      <c r="Q111" s="16"/>
      <c r="R111" s="19"/>
      <c r="S111" s="16"/>
      <c r="T111" s="19"/>
      <c r="U111" s="16"/>
      <c r="V111" s="19"/>
      <c r="W111" s="16"/>
      <c r="X111" s="19"/>
      <c r="Y111" s="16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0.5" customHeight="1">
      <c r="B112" s="21"/>
      <c r="C112" s="17"/>
      <c r="D112" s="17"/>
      <c r="E112" s="17"/>
      <c r="F112" s="19"/>
      <c r="G112" s="12"/>
      <c r="H112" s="19"/>
      <c r="I112" s="12"/>
      <c r="J112" s="19"/>
      <c r="K112" s="12"/>
      <c r="L112" s="19"/>
      <c r="M112" s="12"/>
      <c r="N112" s="19"/>
      <c r="O112" s="12"/>
      <c r="P112" s="19"/>
      <c r="Q112" s="12"/>
      <c r="R112" s="19"/>
      <c r="S112" s="12"/>
      <c r="T112" s="19"/>
      <c r="U112" s="12"/>
      <c r="V112" s="19"/>
      <c r="W112" s="12"/>
      <c r="X112" s="19"/>
      <c r="Y112" s="12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0.5" customHeight="1">
      <c r="B113" s="18"/>
      <c r="C113" s="17"/>
      <c r="D113" s="17"/>
      <c r="E113" s="17"/>
      <c r="F113" s="19"/>
      <c r="G113" s="16"/>
      <c r="H113" s="19"/>
      <c r="I113" s="16"/>
      <c r="J113" s="19"/>
      <c r="K113" s="16"/>
      <c r="L113" s="19"/>
      <c r="M113" s="16"/>
      <c r="N113" s="19"/>
      <c r="O113" s="16"/>
      <c r="P113" s="19"/>
      <c r="Q113" s="16"/>
      <c r="R113" s="19"/>
      <c r="S113" s="16"/>
      <c r="T113" s="19"/>
      <c r="U113" s="16"/>
      <c r="V113" s="19"/>
      <c r="W113" s="16"/>
      <c r="X113" s="19"/>
      <c r="Y113" s="16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0.5" customHeight="1">
      <c r="B114" s="21"/>
      <c r="C114" s="17"/>
      <c r="D114" s="17"/>
      <c r="E114" s="17"/>
      <c r="F114" s="19"/>
      <c r="G114" s="12"/>
      <c r="H114" s="19"/>
      <c r="I114" s="12"/>
      <c r="J114" s="19"/>
      <c r="K114" s="12"/>
      <c r="L114" s="19"/>
      <c r="M114" s="12"/>
      <c r="N114" s="19"/>
      <c r="O114" s="12"/>
      <c r="P114" s="19"/>
      <c r="Q114" s="12"/>
      <c r="R114" s="19"/>
      <c r="S114" s="12"/>
      <c r="T114" s="19"/>
      <c r="U114" s="12"/>
      <c r="V114" s="19"/>
      <c r="W114" s="12"/>
      <c r="X114" s="19"/>
      <c r="Y114" s="12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0.5" customHeight="1">
      <c r="B115" s="18"/>
      <c r="C115" s="17"/>
      <c r="D115" s="17"/>
      <c r="E115" s="17"/>
      <c r="F115" s="19"/>
      <c r="G115" s="16"/>
      <c r="H115" s="19"/>
      <c r="I115" s="16"/>
      <c r="J115" s="19"/>
      <c r="K115" s="16"/>
      <c r="L115" s="19"/>
      <c r="M115" s="16"/>
      <c r="N115" s="19"/>
      <c r="O115" s="16"/>
      <c r="P115" s="19"/>
      <c r="Q115" s="16"/>
      <c r="R115" s="19"/>
      <c r="S115" s="16"/>
      <c r="T115" s="19"/>
      <c r="U115" s="16"/>
      <c r="V115" s="19"/>
      <c r="W115" s="16"/>
      <c r="X115" s="19"/>
      <c r="Y115" s="16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0.5" customHeight="1">
      <c r="B116" s="21"/>
      <c r="C116" s="17"/>
      <c r="D116" s="17"/>
      <c r="E116" s="17"/>
      <c r="F116" s="19"/>
      <c r="G116" s="12"/>
      <c r="H116" s="19"/>
      <c r="I116" s="12"/>
      <c r="J116" s="19"/>
      <c r="K116" s="12"/>
      <c r="L116" s="19"/>
      <c r="M116" s="12"/>
      <c r="N116" s="19"/>
      <c r="O116" s="12"/>
      <c r="P116" s="19"/>
      <c r="Q116" s="12"/>
      <c r="R116" s="19"/>
      <c r="S116" s="12"/>
      <c r="T116" s="19"/>
      <c r="U116" s="12"/>
      <c r="V116" s="19"/>
      <c r="W116" s="12"/>
      <c r="X116" s="19"/>
      <c r="Y116" s="12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0.5" customHeight="1">
      <c r="B117" s="18"/>
      <c r="C117" s="17"/>
      <c r="D117" s="17"/>
      <c r="E117" s="17"/>
      <c r="F117" s="19"/>
      <c r="G117" s="16"/>
      <c r="H117" s="19"/>
      <c r="I117" s="16"/>
      <c r="J117" s="19"/>
      <c r="K117" s="16"/>
      <c r="L117" s="19"/>
      <c r="M117" s="16"/>
      <c r="N117" s="19"/>
      <c r="O117" s="16"/>
      <c r="P117" s="19"/>
      <c r="Q117" s="16"/>
      <c r="R117" s="19"/>
      <c r="S117" s="16"/>
      <c r="T117" s="19"/>
      <c r="U117" s="16"/>
      <c r="V117" s="19"/>
      <c r="W117" s="16"/>
      <c r="X117" s="19"/>
      <c r="Y117" s="16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0.5" customHeight="1">
      <c r="B118" s="21"/>
      <c r="C118" s="17"/>
      <c r="D118" s="17"/>
      <c r="E118" s="17"/>
      <c r="F118" s="19"/>
      <c r="G118" s="12"/>
      <c r="H118" s="19"/>
      <c r="I118" s="12"/>
      <c r="J118" s="19"/>
      <c r="K118" s="12"/>
      <c r="L118" s="19"/>
      <c r="M118" s="12"/>
      <c r="N118" s="19"/>
      <c r="O118" s="12"/>
      <c r="P118" s="19"/>
      <c r="Q118" s="12"/>
      <c r="R118" s="19"/>
      <c r="S118" s="12"/>
      <c r="T118" s="19"/>
      <c r="U118" s="12"/>
      <c r="V118" s="19"/>
      <c r="W118" s="12"/>
      <c r="X118" s="19"/>
      <c r="Y118" s="12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0.5" customHeight="1">
      <c r="B119" s="18"/>
      <c r="C119" s="17"/>
      <c r="D119" s="17"/>
      <c r="E119" s="17"/>
      <c r="F119" s="19"/>
      <c r="G119" s="16"/>
      <c r="H119" s="19"/>
      <c r="I119" s="16"/>
      <c r="J119" s="19"/>
      <c r="K119" s="16"/>
      <c r="L119" s="19"/>
      <c r="M119" s="16"/>
      <c r="N119" s="19"/>
      <c r="O119" s="16"/>
      <c r="P119" s="19"/>
      <c r="Q119" s="16"/>
      <c r="R119" s="19"/>
      <c r="S119" s="16"/>
      <c r="T119" s="19"/>
      <c r="U119" s="16"/>
      <c r="V119" s="19"/>
      <c r="W119" s="16"/>
      <c r="X119" s="19"/>
      <c r="Y119" s="16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0.5" customHeight="1">
      <c r="B120" s="21"/>
      <c r="C120" s="17"/>
      <c r="D120" s="17"/>
      <c r="E120" s="17"/>
      <c r="F120" s="19"/>
      <c r="G120" s="12"/>
      <c r="H120" s="19"/>
      <c r="I120" s="12"/>
      <c r="J120" s="19"/>
      <c r="K120" s="12"/>
      <c r="L120" s="19"/>
      <c r="M120" s="12"/>
      <c r="N120" s="19"/>
      <c r="O120" s="12"/>
      <c r="P120" s="19"/>
      <c r="Q120" s="12"/>
      <c r="R120" s="19"/>
      <c r="S120" s="12"/>
      <c r="T120" s="19"/>
      <c r="U120" s="12"/>
      <c r="V120" s="19"/>
      <c r="W120" s="12"/>
      <c r="X120" s="19"/>
      <c r="Y120" s="12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0.5" customHeight="1">
      <c r="B121" s="18"/>
      <c r="C121" s="17"/>
      <c r="D121" s="17"/>
      <c r="E121" s="17"/>
      <c r="F121" s="19"/>
      <c r="G121" s="16"/>
      <c r="H121" s="19"/>
      <c r="I121" s="16"/>
      <c r="J121" s="19"/>
      <c r="K121" s="16"/>
      <c r="L121" s="19"/>
      <c r="M121" s="16"/>
      <c r="N121" s="19"/>
      <c r="O121" s="16"/>
      <c r="P121" s="19"/>
      <c r="Q121" s="16"/>
      <c r="R121" s="19"/>
      <c r="S121" s="16"/>
      <c r="T121" s="19"/>
      <c r="U121" s="16"/>
      <c r="V121" s="19"/>
      <c r="W121" s="16"/>
      <c r="X121" s="19"/>
      <c r="Y121" s="16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0.5" customHeight="1">
      <c r="B122" s="21"/>
      <c r="C122" s="17"/>
      <c r="D122" s="17"/>
      <c r="E122" s="17"/>
      <c r="F122" s="19"/>
      <c r="G122" s="12"/>
      <c r="H122" s="19"/>
      <c r="I122" s="12"/>
      <c r="J122" s="19"/>
      <c r="K122" s="12"/>
      <c r="L122" s="19"/>
      <c r="M122" s="12"/>
      <c r="N122" s="19"/>
      <c r="O122" s="12"/>
      <c r="P122" s="19"/>
      <c r="Q122" s="12"/>
      <c r="R122" s="19"/>
      <c r="S122" s="12"/>
      <c r="T122" s="19"/>
      <c r="U122" s="12"/>
      <c r="V122" s="19"/>
      <c r="W122" s="12"/>
      <c r="X122" s="19"/>
      <c r="Y122" s="12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0.5" customHeight="1">
      <c r="B123" s="18"/>
      <c r="C123" s="17"/>
      <c r="D123" s="17"/>
      <c r="E123" s="17"/>
      <c r="F123" s="19"/>
      <c r="G123" s="16"/>
      <c r="H123" s="19"/>
      <c r="I123" s="16"/>
      <c r="J123" s="19"/>
      <c r="K123" s="16"/>
      <c r="L123" s="19"/>
      <c r="M123" s="16"/>
      <c r="N123" s="19"/>
      <c r="O123" s="16"/>
      <c r="P123" s="19"/>
      <c r="Q123" s="16"/>
      <c r="R123" s="19"/>
      <c r="S123" s="16"/>
      <c r="T123" s="19"/>
      <c r="U123" s="16"/>
      <c r="V123" s="19"/>
      <c r="W123" s="16"/>
      <c r="X123" s="19"/>
      <c r="Y123" s="16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0.5" customHeight="1">
      <c r="B124" s="21"/>
      <c r="C124" s="17"/>
      <c r="D124" s="17"/>
      <c r="E124" s="17"/>
      <c r="F124" s="19"/>
      <c r="G124" s="12"/>
      <c r="H124" s="19"/>
      <c r="I124" s="12"/>
      <c r="J124" s="19"/>
      <c r="K124" s="12"/>
      <c r="L124" s="19"/>
      <c r="M124" s="12"/>
      <c r="N124" s="19"/>
      <c r="O124" s="12"/>
      <c r="P124" s="19"/>
      <c r="Q124" s="12"/>
      <c r="R124" s="19"/>
      <c r="S124" s="12"/>
      <c r="T124" s="19"/>
      <c r="U124" s="12"/>
      <c r="V124" s="19"/>
      <c r="W124" s="12"/>
      <c r="X124" s="19"/>
      <c r="Y124" s="12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0.5" customHeight="1">
      <c r="B125" s="18"/>
      <c r="C125" s="17"/>
      <c r="D125" s="17"/>
      <c r="E125" s="17"/>
      <c r="F125" s="19"/>
      <c r="G125" s="16"/>
      <c r="H125" s="19"/>
      <c r="I125" s="16"/>
      <c r="J125" s="19"/>
      <c r="K125" s="16"/>
      <c r="L125" s="19"/>
      <c r="M125" s="16"/>
      <c r="N125" s="19"/>
      <c r="O125" s="16"/>
      <c r="P125" s="19"/>
      <c r="Q125" s="16"/>
      <c r="R125" s="19"/>
      <c r="S125" s="16"/>
      <c r="T125" s="19"/>
      <c r="U125" s="16"/>
      <c r="V125" s="19"/>
      <c r="W125" s="16"/>
      <c r="X125" s="19"/>
      <c r="Y125" s="16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0.5" customHeight="1">
      <c r="B126" s="21"/>
      <c r="C126" s="17"/>
      <c r="D126" s="17"/>
      <c r="E126" s="17"/>
      <c r="F126" s="19"/>
      <c r="G126" s="12"/>
      <c r="H126" s="19"/>
      <c r="I126" s="12"/>
      <c r="J126" s="19"/>
      <c r="K126" s="12"/>
      <c r="L126" s="19"/>
      <c r="M126" s="12"/>
      <c r="N126" s="19"/>
      <c r="O126" s="12"/>
      <c r="P126" s="19"/>
      <c r="Q126" s="12"/>
      <c r="R126" s="19"/>
      <c r="S126" s="12"/>
      <c r="T126" s="19"/>
      <c r="U126" s="12"/>
      <c r="V126" s="19"/>
      <c r="W126" s="12"/>
      <c r="X126" s="19"/>
      <c r="Y126" s="12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0.5" customHeight="1">
      <c r="B127" s="18"/>
      <c r="C127" s="17"/>
      <c r="D127" s="17"/>
      <c r="E127" s="17"/>
      <c r="F127" s="19"/>
      <c r="G127" s="16"/>
      <c r="H127" s="19"/>
      <c r="I127" s="16"/>
      <c r="J127" s="19"/>
      <c r="K127" s="16"/>
      <c r="L127" s="19"/>
      <c r="M127" s="16"/>
      <c r="N127" s="19"/>
      <c r="O127" s="16"/>
      <c r="P127" s="19"/>
      <c r="Q127" s="16"/>
      <c r="R127" s="19"/>
      <c r="S127" s="16"/>
      <c r="T127" s="19"/>
      <c r="U127" s="16"/>
      <c r="V127" s="19"/>
      <c r="W127" s="16"/>
      <c r="X127" s="19"/>
      <c r="Y127" s="16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0.5" customHeight="1">
      <c r="B128" s="21"/>
      <c r="C128" s="17"/>
      <c r="D128" s="17"/>
      <c r="E128" s="17"/>
      <c r="F128" s="19"/>
      <c r="G128" s="12"/>
      <c r="H128" s="19"/>
      <c r="I128" s="12"/>
      <c r="J128" s="19"/>
      <c r="K128" s="12"/>
      <c r="L128" s="19"/>
      <c r="M128" s="12"/>
      <c r="N128" s="19"/>
      <c r="O128" s="12"/>
      <c r="P128" s="19"/>
      <c r="Q128" s="12"/>
      <c r="R128" s="19"/>
      <c r="S128" s="12"/>
      <c r="T128" s="19"/>
      <c r="U128" s="12"/>
      <c r="V128" s="19"/>
      <c r="W128" s="12"/>
      <c r="X128" s="19"/>
      <c r="Y128" s="12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0.5" customHeight="1">
      <c r="B129" s="18"/>
      <c r="C129" s="17"/>
      <c r="D129" s="17"/>
      <c r="E129" s="17"/>
      <c r="F129" s="19"/>
      <c r="G129" s="16"/>
      <c r="H129" s="19"/>
      <c r="I129" s="16"/>
      <c r="J129" s="19"/>
      <c r="K129" s="16"/>
      <c r="L129" s="19"/>
      <c r="M129" s="16"/>
      <c r="N129" s="19"/>
      <c r="O129" s="16"/>
      <c r="P129" s="19"/>
      <c r="Q129" s="16"/>
      <c r="R129" s="19"/>
      <c r="S129" s="16"/>
      <c r="T129" s="19"/>
      <c r="U129" s="16"/>
      <c r="V129" s="19"/>
      <c r="W129" s="16"/>
      <c r="X129" s="19"/>
      <c r="Y129" s="16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28" ht="10.5" customHeight="1">
      <c r="B130" s="21"/>
      <c r="C130" s="17"/>
      <c r="D130" s="17"/>
      <c r="E130" s="17"/>
      <c r="F130" s="19"/>
      <c r="G130" s="12"/>
      <c r="H130" s="19"/>
      <c r="I130" s="12"/>
      <c r="J130" s="19"/>
      <c r="K130" s="12"/>
      <c r="L130" s="19"/>
      <c r="M130" s="12"/>
      <c r="N130" s="19"/>
      <c r="O130" s="12"/>
      <c r="P130" s="19"/>
      <c r="Q130" s="12"/>
      <c r="R130" s="19"/>
      <c r="S130" s="12"/>
      <c r="T130" s="19"/>
      <c r="U130" s="12"/>
      <c r="V130" s="19"/>
      <c r="W130" s="12"/>
      <c r="X130" s="19"/>
      <c r="Y130" s="12"/>
      <c r="Z130" s="20"/>
      <c r="AA130" s="20"/>
      <c r="AB130" s="20"/>
    </row>
    <row r="131" spans="2:28" ht="10.5" customHeight="1">
      <c r="B131" s="18"/>
      <c r="C131" s="17"/>
      <c r="D131" s="17"/>
      <c r="E131" s="17"/>
      <c r="F131" s="19"/>
      <c r="G131" s="16"/>
      <c r="H131" s="19"/>
      <c r="I131" s="16"/>
      <c r="J131" s="19"/>
      <c r="K131" s="16"/>
      <c r="L131" s="19"/>
      <c r="M131" s="16"/>
      <c r="N131" s="19"/>
      <c r="O131" s="16"/>
      <c r="P131" s="19"/>
      <c r="Q131" s="16"/>
      <c r="R131" s="19"/>
      <c r="S131" s="16"/>
      <c r="T131" s="19"/>
      <c r="U131" s="16"/>
      <c r="V131" s="19"/>
      <c r="W131" s="16"/>
      <c r="X131" s="19"/>
      <c r="Y131" s="16"/>
      <c r="Z131" s="20"/>
      <c r="AA131" s="20"/>
      <c r="AB131" s="20"/>
    </row>
    <row r="132" spans="2:28" ht="10.5" customHeight="1">
      <c r="B132" s="21"/>
      <c r="C132" s="17"/>
      <c r="D132" s="17"/>
      <c r="E132" s="17"/>
      <c r="F132" s="19"/>
      <c r="G132" s="12"/>
      <c r="H132" s="19"/>
      <c r="I132" s="12"/>
      <c r="J132" s="19"/>
      <c r="K132" s="12"/>
      <c r="L132" s="19"/>
      <c r="M132" s="12"/>
      <c r="N132" s="19"/>
      <c r="O132" s="12"/>
      <c r="P132" s="19"/>
      <c r="Q132" s="12"/>
      <c r="R132" s="19"/>
      <c r="S132" s="12"/>
      <c r="T132" s="19"/>
      <c r="U132" s="12"/>
      <c r="V132" s="19"/>
      <c r="W132" s="12"/>
      <c r="X132" s="19"/>
      <c r="Y132" s="12"/>
      <c r="Z132" s="20"/>
      <c r="AA132" s="20"/>
      <c r="AB132" s="20"/>
    </row>
    <row r="133" spans="2:28" ht="10.5" customHeight="1">
      <c r="B133" s="18"/>
      <c r="C133" s="17"/>
      <c r="D133" s="17"/>
      <c r="E133" s="17"/>
      <c r="F133" s="19"/>
      <c r="G133" s="16"/>
      <c r="H133" s="19"/>
      <c r="I133" s="16"/>
      <c r="J133" s="19"/>
      <c r="K133" s="16"/>
      <c r="L133" s="19"/>
      <c r="M133" s="16"/>
      <c r="N133" s="19"/>
      <c r="O133" s="16"/>
      <c r="P133" s="19"/>
      <c r="Q133" s="16"/>
      <c r="R133" s="19"/>
      <c r="S133" s="16"/>
      <c r="T133" s="19"/>
      <c r="U133" s="16"/>
      <c r="V133" s="19"/>
      <c r="W133" s="16"/>
      <c r="X133" s="19"/>
      <c r="Y133" s="16"/>
      <c r="Z133" s="20"/>
      <c r="AA133" s="20"/>
      <c r="AB133" s="20"/>
    </row>
    <row r="134" spans="2:28" ht="10.5" customHeight="1">
      <c r="B134" s="21"/>
      <c r="C134" s="17"/>
      <c r="D134" s="17"/>
      <c r="E134" s="17"/>
      <c r="F134" s="19"/>
      <c r="G134" s="12"/>
      <c r="H134" s="19"/>
      <c r="I134" s="12"/>
      <c r="J134" s="19"/>
      <c r="K134" s="12"/>
      <c r="L134" s="19"/>
      <c r="M134" s="12"/>
      <c r="N134" s="19"/>
      <c r="O134" s="12"/>
      <c r="P134" s="19"/>
      <c r="Q134" s="12"/>
      <c r="R134" s="19"/>
      <c r="S134" s="12"/>
      <c r="T134" s="19"/>
      <c r="U134" s="12"/>
      <c r="V134" s="19"/>
      <c r="W134" s="12"/>
      <c r="X134" s="19"/>
      <c r="Y134" s="12"/>
      <c r="Z134" s="20"/>
      <c r="AA134" s="20"/>
      <c r="AB134" s="20"/>
    </row>
    <row r="135" spans="2:28" ht="10.5" customHeight="1">
      <c r="B135" s="18"/>
      <c r="C135" s="17"/>
      <c r="D135" s="17"/>
      <c r="E135" s="17"/>
      <c r="F135" s="19"/>
      <c r="G135" s="16"/>
      <c r="H135" s="19"/>
      <c r="I135" s="16"/>
      <c r="J135" s="19"/>
      <c r="K135" s="16"/>
      <c r="L135" s="19"/>
      <c r="M135" s="16"/>
      <c r="N135" s="19"/>
      <c r="O135" s="16"/>
      <c r="P135" s="19"/>
      <c r="Q135" s="16"/>
      <c r="R135" s="19"/>
      <c r="S135" s="16"/>
      <c r="T135" s="19"/>
      <c r="U135" s="16"/>
      <c r="V135" s="19"/>
      <c r="W135" s="16"/>
      <c r="X135" s="19"/>
      <c r="Y135" s="16"/>
      <c r="Z135" s="20"/>
      <c r="AA135" s="20"/>
      <c r="AB135" s="20"/>
    </row>
    <row r="136" spans="2:28" ht="10.5" customHeight="1">
      <c r="B136" s="21"/>
      <c r="C136" s="17"/>
      <c r="D136" s="17"/>
      <c r="E136" s="17"/>
      <c r="F136" s="19"/>
      <c r="G136" s="12"/>
      <c r="H136" s="19"/>
      <c r="I136" s="12"/>
      <c r="J136" s="19"/>
      <c r="K136" s="12"/>
      <c r="L136" s="19"/>
      <c r="M136" s="12"/>
      <c r="N136" s="19"/>
      <c r="O136" s="12"/>
      <c r="P136" s="19"/>
      <c r="Q136" s="12"/>
      <c r="R136" s="19"/>
      <c r="S136" s="12"/>
      <c r="T136" s="19"/>
      <c r="U136" s="12"/>
      <c r="V136" s="19"/>
      <c r="W136" s="12"/>
      <c r="X136" s="19"/>
      <c r="Y136" s="12"/>
      <c r="Z136" s="20"/>
      <c r="AA136" s="20"/>
      <c r="AB136" s="20"/>
    </row>
    <row r="137" spans="2:28" ht="10.5" customHeight="1">
      <c r="B137" s="18"/>
      <c r="C137" s="17"/>
      <c r="D137" s="17"/>
      <c r="E137" s="17"/>
      <c r="F137" s="19"/>
      <c r="G137" s="16"/>
      <c r="H137" s="19"/>
      <c r="I137" s="16"/>
      <c r="J137" s="19"/>
      <c r="K137" s="16"/>
      <c r="L137" s="19"/>
      <c r="M137" s="16"/>
      <c r="N137" s="19"/>
      <c r="O137" s="16"/>
      <c r="P137" s="19"/>
      <c r="Q137" s="16"/>
      <c r="R137" s="19"/>
      <c r="S137" s="16"/>
      <c r="T137" s="19"/>
      <c r="U137" s="16"/>
      <c r="V137" s="19"/>
      <c r="W137" s="16"/>
      <c r="X137" s="19"/>
      <c r="Y137" s="16"/>
      <c r="Z137" s="20"/>
      <c r="AA137" s="20"/>
      <c r="AB137" s="20"/>
    </row>
    <row r="138" spans="2:28" ht="10.5" customHeight="1">
      <c r="B138" s="21"/>
      <c r="C138" s="17"/>
      <c r="D138" s="17"/>
      <c r="E138" s="17"/>
      <c r="F138" s="19"/>
      <c r="G138" s="12"/>
      <c r="H138" s="19"/>
      <c r="I138" s="12"/>
      <c r="J138" s="19"/>
      <c r="K138" s="12"/>
      <c r="L138" s="19"/>
      <c r="M138" s="12"/>
      <c r="N138" s="19"/>
      <c r="O138" s="12"/>
      <c r="P138" s="19"/>
      <c r="Q138" s="12"/>
      <c r="R138" s="19"/>
      <c r="S138" s="12"/>
      <c r="T138" s="19"/>
      <c r="U138" s="12"/>
      <c r="V138" s="19"/>
      <c r="W138" s="12"/>
      <c r="X138" s="19"/>
      <c r="Y138" s="12"/>
      <c r="Z138" s="20"/>
      <c r="AA138" s="20"/>
      <c r="AB138" s="20"/>
    </row>
    <row r="139" spans="2:28" ht="10.5" customHeight="1">
      <c r="B139" s="18"/>
      <c r="C139" s="17"/>
      <c r="D139" s="17"/>
      <c r="E139" s="17"/>
      <c r="F139" s="19"/>
      <c r="G139" s="16"/>
      <c r="H139" s="19"/>
      <c r="I139" s="16"/>
      <c r="J139" s="19"/>
      <c r="K139" s="16"/>
      <c r="L139" s="19"/>
      <c r="M139" s="16"/>
      <c r="N139" s="19"/>
      <c r="O139" s="16"/>
      <c r="P139" s="19"/>
      <c r="Q139" s="16"/>
      <c r="R139" s="19"/>
      <c r="S139" s="16"/>
      <c r="T139" s="19"/>
      <c r="U139" s="16"/>
      <c r="V139" s="19"/>
      <c r="W139" s="16"/>
      <c r="X139" s="19"/>
      <c r="Y139" s="16"/>
      <c r="Z139" s="20"/>
      <c r="AA139" s="20"/>
      <c r="AB139" s="20"/>
    </row>
    <row r="140" spans="2:28" ht="10.5" customHeight="1">
      <c r="B140" s="21"/>
      <c r="C140" s="17"/>
      <c r="D140" s="17"/>
      <c r="E140" s="17"/>
      <c r="F140" s="19"/>
      <c r="G140" s="12"/>
      <c r="H140" s="19"/>
      <c r="I140" s="12"/>
      <c r="J140" s="19"/>
      <c r="K140" s="12"/>
      <c r="L140" s="19"/>
      <c r="M140" s="12"/>
      <c r="N140" s="19"/>
      <c r="O140" s="12"/>
      <c r="P140" s="19"/>
      <c r="Q140" s="12"/>
      <c r="R140" s="19"/>
      <c r="S140" s="12"/>
      <c r="T140" s="19"/>
      <c r="U140" s="12"/>
      <c r="V140" s="19"/>
      <c r="W140" s="12"/>
      <c r="X140" s="19"/>
      <c r="Y140" s="12"/>
      <c r="Z140" s="20"/>
      <c r="AA140" s="20"/>
      <c r="AB140" s="20"/>
    </row>
    <row r="141" spans="2:28" ht="10.5" customHeight="1">
      <c r="B141" s="18"/>
      <c r="C141" s="17"/>
      <c r="D141" s="17"/>
      <c r="E141" s="17"/>
      <c r="F141" s="19"/>
      <c r="G141" s="16"/>
      <c r="H141" s="19"/>
      <c r="I141" s="16"/>
      <c r="J141" s="19"/>
      <c r="K141" s="16"/>
      <c r="L141" s="19"/>
      <c r="M141" s="16"/>
      <c r="N141" s="19"/>
      <c r="O141" s="16"/>
      <c r="P141" s="19"/>
      <c r="Q141" s="16"/>
      <c r="R141" s="19"/>
      <c r="S141" s="16"/>
      <c r="T141" s="19"/>
      <c r="U141" s="16"/>
      <c r="V141" s="19"/>
      <c r="W141" s="16"/>
      <c r="X141" s="19"/>
      <c r="Y141" s="16"/>
      <c r="Z141" s="20"/>
      <c r="AA141" s="20"/>
      <c r="AB141" s="20"/>
    </row>
    <row r="142" spans="2:28" ht="10.5" customHeight="1">
      <c r="B142" s="21"/>
      <c r="C142" s="17"/>
      <c r="D142" s="17"/>
      <c r="E142" s="17"/>
      <c r="F142" s="19"/>
      <c r="G142" s="12"/>
      <c r="H142" s="19"/>
      <c r="I142" s="12"/>
      <c r="J142" s="19"/>
      <c r="K142" s="12"/>
      <c r="L142" s="19"/>
      <c r="M142" s="12"/>
      <c r="N142" s="19"/>
      <c r="O142" s="12"/>
      <c r="P142" s="19"/>
      <c r="Q142" s="12"/>
      <c r="R142" s="19"/>
      <c r="S142" s="12"/>
      <c r="T142" s="19"/>
      <c r="U142" s="12"/>
      <c r="V142" s="19"/>
      <c r="W142" s="12"/>
      <c r="X142" s="19"/>
      <c r="Y142" s="12"/>
      <c r="Z142" s="20"/>
      <c r="AA142" s="20"/>
      <c r="AB142" s="20"/>
    </row>
    <row r="143" spans="2:28" ht="10.5" customHeight="1">
      <c r="B143" s="18"/>
      <c r="C143" s="17"/>
      <c r="D143" s="17"/>
      <c r="E143" s="17"/>
      <c r="F143" s="19"/>
      <c r="G143" s="16"/>
      <c r="H143" s="19"/>
      <c r="I143" s="16"/>
      <c r="J143" s="19"/>
      <c r="K143" s="16"/>
      <c r="L143" s="19"/>
      <c r="M143" s="16"/>
      <c r="N143" s="19"/>
      <c r="O143" s="16"/>
      <c r="P143" s="19"/>
      <c r="Q143" s="16"/>
      <c r="R143" s="19"/>
      <c r="S143" s="16"/>
      <c r="T143" s="19"/>
      <c r="U143" s="16"/>
      <c r="V143" s="19"/>
      <c r="W143" s="16"/>
      <c r="X143" s="19"/>
      <c r="Y143" s="16"/>
      <c r="Z143" s="20"/>
      <c r="AA143" s="20"/>
      <c r="AB143" s="20"/>
    </row>
    <row r="144" spans="2:28" ht="10.5" customHeight="1">
      <c r="B144" s="21"/>
      <c r="C144" s="17"/>
      <c r="D144" s="17"/>
      <c r="E144" s="17"/>
      <c r="F144" s="19"/>
      <c r="G144" s="12"/>
      <c r="H144" s="19"/>
      <c r="I144" s="12"/>
      <c r="J144" s="19"/>
      <c r="K144" s="12"/>
      <c r="L144" s="19"/>
      <c r="M144" s="12"/>
      <c r="N144" s="19"/>
      <c r="O144" s="12"/>
      <c r="P144" s="19"/>
      <c r="Q144" s="12"/>
      <c r="R144" s="19"/>
      <c r="S144" s="12"/>
      <c r="T144" s="19"/>
      <c r="U144" s="12"/>
      <c r="V144" s="19"/>
      <c r="W144" s="12"/>
      <c r="X144" s="19"/>
      <c r="Y144" s="12"/>
      <c r="Z144" s="20"/>
      <c r="AA144" s="20"/>
      <c r="AB144" s="20"/>
    </row>
    <row r="145" spans="2:28" ht="10.5" customHeight="1">
      <c r="B145" s="18"/>
      <c r="C145" s="17"/>
      <c r="D145" s="17"/>
      <c r="E145" s="17"/>
      <c r="F145" s="19"/>
      <c r="G145" s="16"/>
      <c r="H145" s="19"/>
      <c r="I145" s="16"/>
      <c r="J145" s="19"/>
      <c r="K145" s="16"/>
      <c r="L145" s="19"/>
      <c r="M145" s="16"/>
      <c r="N145" s="19"/>
      <c r="O145" s="16"/>
      <c r="P145" s="19"/>
      <c r="Q145" s="16"/>
      <c r="R145" s="19"/>
      <c r="S145" s="16"/>
      <c r="T145" s="19"/>
      <c r="U145" s="16"/>
      <c r="V145" s="19"/>
      <c r="W145" s="16"/>
      <c r="X145" s="19"/>
      <c r="Y145" s="16"/>
      <c r="Z145" s="20"/>
      <c r="AA145" s="20"/>
      <c r="AB145" s="20"/>
    </row>
    <row r="146" spans="2:28" ht="10.5" customHeight="1">
      <c r="B146" s="21"/>
      <c r="C146" s="17"/>
      <c r="D146" s="17"/>
      <c r="E146" s="17"/>
      <c r="F146" s="19"/>
      <c r="G146" s="12"/>
      <c r="H146" s="19"/>
      <c r="I146" s="12"/>
      <c r="J146" s="19"/>
      <c r="K146" s="12"/>
      <c r="L146" s="19"/>
      <c r="M146" s="12"/>
      <c r="N146" s="19"/>
      <c r="O146" s="12"/>
      <c r="P146" s="19"/>
      <c r="Q146" s="12"/>
      <c r="R146" s="19"/>
      <c r="S146" s="12"/>
      <c r="T146" s="19"/>
      <c r="U146" s="12"/>
      <c r="V146" s="19"/>
      <c r="W146" s="12"/>
      <c r="X146" s="19"/>
      <c r="Y146" s="12"/>
      <c r="Z146" s="20"/>
      <c r="AA146" s="20"/>
      <c r="AB146" s="20"/>
    </row>
    <row r="147" spans="2:28" ht="10.5" customHeight="1">
      <c r="B147" s="18"/>
      <c r="C147" s="17"/>
      <c r="D147" s="17"/>
      <c r="E147" s="17"/>
      <c r="F147" s="19"/>
      <c r="G147" s="16"/>
      <c r="H147" s="19"/>
      <c r="I147" s="16"/>
      <c r="J147" s="19"/>
      <c r="K147" s="16"/>
      <c r="L147" s="19"/>
      <c r="M147" s="16"/>
      <c r="N147" s="19"/>
      <c r="O147" s="16"/>
      <c r="P147" s="19"/>
      <c r="Q147" s="16"/>
      <c r="R147" s="19"/>
      <c r="S147" s="16"/>
      <c r="T147" s="19"/>
      <c r="U147" s="16"/>
      <c r="V147" s="19"/>
      <c r="W147" s="16"/>
      <c r="X147" s="19"/>
      <c r="Y147" s="16"/>
      <c r="Z147" s="20"/>
      <c r="AA147" s="20"/>
      <c r="AB147" s="20"/>
    </row>
    <row r="148" spans="2:28" ht="10.5" customHeight="1">
      <c r="B148" s="21"/>
      <c r="C148" s="17"/>
      <c r="D148" s="17"/>
      <c r="E148" s="17"/>
      <c r="F148" s="19"/>
      <c r="G148" s="12"/>
      <c r="H148" s="19"/>
      <c r="I148" s="12"/>
      <c r="J148" s="19"/>
      <c r="K148" s="12"/>
      <c r="L148" s="19"/>
      <c r="M148" s="12"/>
      <c r="N148" s="19"/>
      <c r="O148" s="12"/>
      <c r="P148" s="19"/>
      <c r="Q148" s="12"/>
      <c r="R148" s="19"/>
      <c r="S148" s="12"/>
      <c r="T148" s="19"/>
      <c r="U148" s="12"/>
      <c r="V148" s="19"/>
      <c r="W148" s="12"/>
      <c r="X148" s="19"/>
      <c r="Y148" s="12"/>
      <c r="Z148" s="20"/>
      <c r="AA148" s="20"/>
      <c r="AB148" s="20"/>
    </row>
    <row r="149" spans="2:28" ht="10.5" customHeight="1">
      <c r="B149" s="18"/>
      <c r="C149" s="17"/>
      <c r="D149" s="17"/>
      <c r="E149" s="17"/>
      <c r="F149" s="19"/>
      <c r="G149" s="16"/>
      <c r="H149" s="19"/>
      <c r="I149" s="16"/>
      <c r="J149" s="19"/>
      <c r="K149" s="16"/>
      <c r="L149" s="19"/>
      <c r="M149" s="16"/>
      <c r="N149" s="19"/>
      <c r="O149" s="16"/>
      <c r="P149" s="19"/>
      <c r="Q149" s="16"/>
      <c r="R149" s="19"/>
      <c r="S149" s="16"/>
      <c r="T149" s="19"/>
      <c r="U149" s="16"/>
      <c r="V149" s="19"/>
      <c r="W149" s="16"/>
      <c r="X149" s="19"/>
      <c r="Y149" s="16"/>
      <c r="Z149" s="20"/>
      <c r="AA149" s="20"/>
      <c r="AB149" s="20"/>
    </row>
    <row r="150" spans="2:28" ht="10.5" customHeight="1">
      <c r="B150" s="21"/>
      <c r="C150" s="17"/>
      <c r="D150" s="17"/>
      <c r="E150" s="17"/>
      <c r="F150" s="19"/>
      <c r="G150" s="12"/>
      <c r="H150" s="19"/>
      <c r="I150" s="12"/>
      <c r="J150" s="19"/>
      <c r="K150" s="12"/>
      <c r="L150" s="19"/>
      <c r="M150" s="12"/>
      <c r="N150" s="19"/>
      <c r="O150" s="12"/>
      <c r="P150" s="19"/>
      <c r="Q150" s="12"/>
      <c r="R150" s="19"/>
      <c r="S150" s="12"/>
      <c r="T150" s="19"/>
      <c r="U150" s="12"/>
      <c r="V150" s="19"/>
      <c r="W150" s="12"/>
      <c r="X150" s="19"/>
      <c r="Y150" s="12"/>
      <c r="Z150" s="20"/>
      <c r="AA150" s="20"/>
      <c r="AB150" s="20"/>
    </row>
    <row r="151" spans="2:28" ht="10.5" customHeight="1">
      <c r="B151" s="18"/>
      <c r="C151" s="17"/>
      <c r="D151" s="17"/>
      <c r="E151" s="17"/>
      <c r="F151" s="19"/>
      <c r="G151" s="16"/>
      <c r="H151" s="19"/>
      <c r="I151" s="16"/>
      <c r="J151" s="19"/>
      <c r="K151" s="16"/>
      <c r="L151" s="19"/>
      <c r="M151" s="16"/>
      <c r="N151" s="19"/>
      <c r="O151" s="16"/>
      <c r="P151" s="19"/>
      <c r="Q151" s="16"/>
      <c r="R151" s="19"/>
      <c r="S151" s="16"/>
      <c r="T151" s="19"/>
      <c r="U151" s="16"/>
      <c r="V151" s="19"/>
      <c r="W151" s="16"/>
      <c r="X151" s="19"/>
      <c r="Y151" s="16"/>
      <c r="Z151" s="20"/>
      <c r="AA151" s="20"/>
      <c r="AB151" s="20"/>
    </row>
    <row r="152" spans="2:28" ht="10.5" customHeight="1">
      <c r="B152" s="21"/>
      <c r="C152" s="17"/>
      <c r="D152" s="17"/>
      <c r="E152" s="17"/>
      <c r="F152" s="19"/>
      <c r="G152" s="12"/>
      <c r="H152" s="19"/>
      <c r="I152" s="12"/>
      <c r="J152" s="19"/>
      <c r="K152" s="12"/>
      <c r="L152" s="19"/>
      <c r="M152" s="12"/>
      <c r="N152" s="19"/>
      <c r="O152" s="12"/>
      <c r="P152" s="19"/>
      <c r="Q152" s="12"/>
      <c r="R152" s="19"/>
      <c r="S152" s="12"/>
      <c r="T152" s="19"/>
      <c r="U152" s="12"/>
      <c r="V152" s="19"/>
      <c r="W152" s="12"/>
      <c r="X152" s="19"/>
      <c r="Y152" s="12"/>
      <c r="Z152" s="20"/>
      <c r="AA152" s="20"/>
      <c r="AB152" s="20"/>
    </row>
    <row r="153" spans="2:28" ht="10.5" customHeight="1">
      <c r="B153" s="18"/>
      <c r="C153" s="17"/>
      <c r="D153" s="17"/>
      <c r="E153" s="17"/>
      <c r="F153" s="19"/>
      <c r="G153" s="16"/>
      <c r="H153" s="19"/>
      <c r="I153" s="16"/>
      <c r="J153" s="19"/>
      <c r="K153" s="16"/>
      <c r="L153" s="19"/>
      <c r="M153" s="16"/>
      <c r="N153" s="19"/>
      <c r="O153" s="16"/>
      <c r="P153" s="19"/>
      <c r="Q153" s="16"/>
      <c r="R153" s="19"/>
      <c r="S153" s="16"/>
      <c r="T153" s="19"/>
      <c r="U153" s="16"/>
      <c r="V153" s="19"/>
      <c r="W153" s="16"/>
      <c r="X153" s="19"/>
      <c r="Y153" s="16"/>
      <c r="Z153" s="20"/>
      <c r="AA153" s="20"/>
      <c r="AB153" s="20"/>
    </row>
    <row r="154" spans="2:28" ht="10.5" customHeight="1">
      <c r="B154" s="21"/>
      <c r="C154" s="17"/>
      <c r="D154" s="17"/>
      <c r="E154" s="17"/>
      <c r="F154" s="19"/>
      <c r="G154" s="12"/>
      <c r="H154" s="19"/>
      <c r="I154" s="12"/>
      <c r="J154" s="19"/>
      <c r="K154" s="12"/>
      <c r="L154" s="19"/>
      <c r="M154" s="12"/>
      <c r="N154" s="19"/>
      <c r="O154" s="12"/>
      <c r="P154" s="19"/>
      <c r="Q154" s="12"/>
      <c r="R154" s="19"/>
      <c r="S154" s="12"/>
      <c r="T154" s="19"/>
      <c r="U154" s="12"/>
      <c r="V154" s="19"/>
      <c r="W154" s="12"/>
      <c r="X154" s="19"/>
      <c r="Y154" s="12"/>
      <c r="Z154" s="20"/>
      <c r="AA154" s="20"/>
      <c r="AB154" s="20"/>
    </row>
    <row r="155" spans="2:28" ht="10.5" customHeight="1">
      <c r="B155" s="18"/>
      <c r="C155" s="17"/>
      <c r="D155" s="17"/>
      <c r="E155" s="17"/>
      <c r="F155" s="19"/>
      <c r="G155" s="16"/>
      <c r="H155" s="19"/>
      <c r="I155" s="16"/>
      <c r="J155" s="19"/>
      <c r="K155" s="16"/>
      <c r="L155" s="19"/>
      <c r="M155" s="16"/>
      <c r="N155" s="19"/>
      <c r="O155" s="16"/>
      <c r="P155" s="19"/>
      <c r="Q155" s="16"/>
      <c r="R155" s="19"/>
      <c r="S155" s="16"/>
      <c r="T155" s="19"/>
      <c r="U155" s="16"/>
      <c r="V155" s="19"/>
      <c r="W155" s="16"/>
      <c r="X155" s="19"/>
      <c r="Y155" s="16"/>
      <c r="Z155" s="20"/>
      <c r="AA155" s="20"/>
      <c r="AB155" s="20"/>
    </row>
    <row r="156" spans="2:28" ht="10.5" customHeight="1">
      <c r="B156" s="21"/>
      <c r="C156" s="17"/>
      <c r="D156" s="17"/>
      <c r="E156" s="17"/>
      <c r="F156" s="19"/>
      <c r="G156" s="12"/>
      <c r="H156" s="19"/>
      <c r="I156" s="12"/>
      <c r="J156" s="19"/>
      <c r="K156" s="12"/>
      <c r="L156" s="19"/>
      <c r="M156" s="12"/>
      <c r="N156" s="19"/>
      <c r="O156" s="12"/>
      <c r="P156" s="19"/>
      <c r="Q156" s="12"/>
      <c r="R156" s="19"/>
      <c r="S156" s="12"/>
      <c r="T156" s="19"/>
      <c r="U156" s="12"/>
      <c r="V156" s="19"/>
      <c r="W156" s="12"/>
      <c r="X156" s="19"/>
      <c r="Y156" s="12"/>
      <c r="Z156" s="20"/>
      <c r="AA156" s="20"/>
      <c r="AB156" s="20"/>
    </row>
    <row r="157" spans="2:28" ht="10.5" customHeight="1">
      <c r="B157" s="18"/>
      <c r="C157" s="17"/>
      <c r="D157" s="17"/>
      <c r="E157" s="17"/>
      <c r="F157" s="19"/>
      <c r="G157" s="16"/>
      <c r="H157" s="19"/>
      <c r="I157" s="16"/>
      <c r="J157" s="19"/>
      <c r="K157" s="16"/>
      <c r="L157" s="19"/>
      <c r="M157" s="16"/>
      <c r="N157" s="19"/>
      <c r="O157" s="16"/>
      <c r="P157" s="19"/>
      <c r="Q157" s="16"/>
      <c r="R157" s="19"/>
      <c r="S157" s="16"/>
      <c r="T157" s="19"/>
      <c r="U157" s="16"/>
      <c r="V157" s="19"/>
      <c r="W157" s="16"/>
      <c r="X157" s="19"/>
      <c r="Y157" s="16"/>
      <c r="Z157" s="20"/>
      <c r="AA157" s="20"/>
      <c r="AB157" s="20"/>
    </row>
    <row r="158" spans="2:28" ht="10.5" customHeight="1">
      <c r="B158" s="21"/>
      <c r="C158" s="17"/>
      <c r="D158" s="17"/>
      <c r="E158" s="17"/>
      <c r="F158" s="19"/>
      <c r="G158" s="12"/>
      <c r="H158" s="19"/>
      <c r="I158" s="12"/>
      <c r="J158" s="19"/>
      <c r="K158" s="12"/>
      <c r="L158" s="19"/>
      <c r="M158" s="12"/>
      <c r="N158" s="19"/>
      <c r="O158" s="12"/>
      <c r="P158" s="19"/>
      <c r="Q158" s="12"/>
      <c r="R158" s="19"/>
      <c r="S158" s="12"/>
      <c r="T158" s="19"/>
      <c r="U158" s="12"/>
      <c r="V158" s="19"/>
      <c r="W158" s="12"/>
      <c r="X158" s="19"/>
      <c r="Y158" s="12"/>
      <c r="Z158" s="20"/>
      <c r="AA158" s="20"/>
      <c r="AB158" s="20"/>
    </row>
    <row r="159" spans="2:28" ht="10.5" customHeight="1">
      <c r="B159" s="18"/>
      <c r="C159" s="17"/>
      <c r="D159" s="17"/>
      <c r="E159" s="17"/>
      <c r="F159" s="19"/>
      <c r="G159" s="16"/>
      <c r="H159" s="19"/>
      <c r="I159" s="16"/>
      <c r="J159" s="19"/>
      <c r="K159" s="16"/>
      <c r="L159" s="19"/>
      <c r="M159" s="16"/>
      <c r="N159" s="19"/>
      <c r="O159" s="16"/>
      <c r="P159" s="19"/>
      <c r="Q159" s="16"/>
      <c r="R159" s="19"/>
      <c r="S159" s="16"/>
      <c r="T159" s="19"/>
      <c r="U159" s="16"/>
      <c r="V159" s="19"/>
      <c r="W159" s="16"/>
      <c r="X159" s="19"/>
      <c r="Y159" s="16"/>
      <c r="Z159" s="20"/>
      <c r="AA159" s="20"/>
      <c r="AB159" s="20"/>
    </row>
    <row r="160" spans="2:28" ht="10.5" customHeight="1">
      <c r="B160" s="21"/>
      <c r="C160" s="17"/>
      <c r="D160" s="17"/>
      <c r="E160" s="17"/>
      <c r="F160" s="19"/>
      <c r="G160" s="12"/>
      <c r="H160" s="19"/>
      <c r="I160" s="12"/>
      <c r="J160" s="19"/>
      <c r="K160" s="12"/>
      <c r="L160" s="19"/>
      <c r="M160" s="12"/>
      <c r="N160" s="19"/>
      <c r="O160" s="12"/>
      <c r="P160" s="19"/>
      <c r="Q160" s="12"/>
      <c r="R160" s="19"/>
      <c r="S160" s="12"/>
      <c r="T160" s="19"/>
      <c r="U160" s="12"/>
      <c r="V160" s="19"/>
      <c r="W160" s="12"/>
      <c r="X160" s="19"/>
      <c r="Y160" s="12"/>
      <c r="Z160" s="20"/>
      <c r="AA160" s="20"/>
      <c r="AB160" s="20"/>
    </row>
    <row r="161" spans="2:28" ht="10.5" customHeight="1">
      <c r="B161" s="18"/>
      <c r="C161" s="17"/>
      <c r="D161" s="17"/>
      <c r="E161" s="17"/>
      <c r="F161" s="19"/>
      <c r="G161" s="16"/>
      <c r="H161" s="19"/>
      <c r="I161" s="16"/>
      <c r="J161" s="19"/>
      <c r="K161" s="16"/>
      <c r="L161" s="19"/>
      <c r="M161" s="16"/>
      <c r="N161" s="19"/>
      <c r="O161" s="16"/>
      <c r="P161" s="19"/>
      <c r="Q161" s="16"/>
      <c r="R161" s="19"/>
      <c r="S161" s="16"/>
      <c r="T161" s="19"/>
      <c r="U161" s="16"/>
      <c r="V161" s="19"/>
      <c r="W161" s="16"/>
      <c r="X161" s="19"/>
      <c r="Y161" s="16"/>
      <c r="Z161" s="20"/>
      <c r="AA161" s="20"/>
      <c r="AB161" s="20"/>
    </row>
    <row r="162" spans="2:28" ht="10.5" customHeight="1">
      <c r="B162" s="21"/>
      <c r="C162" s="17"/>
      <c r="D162" s="17"/>
      <c r="E162" s="17"/>
      <c r="F162" s="19"/>
      <c r="G162" s="12"/>
      <c r="H162" s="19"/>
      <c r="I162" s="12"/>
      <c r="J162" s="19"/>
      <c r="K162" s="12"/>
      <c r="L162" s="19"/>
      <c r="M162" s="12"/>
      <c r="N162" s="19"/>
      <c r="O162" s="12"/>
      <c r="P162" s="19"/>
      <c r="Q162" s="12"/>
      <c r="R162" s="19"/>
      <c r="S162" s="12"/>
      <c r="T162" s="19"/>
      <c r="U162" s="12"/>
      <c r="V162" s="19"/>
      <c r="W162" s="12"/>
      <c r="X162" s="19"/>
      <c r="Y162" s="12"/>
      <c r="Z162" s="20"/>
      <c r="AA162" s="20"/>
      <c r="AB162" s="20"/>
    </row>
    <row r="163" spans="2:28" ht="10.5" customHeight="1">
      <c r="B163" s="18"/>
      <c r="C163" s="17"/>
      <c r="D163" s="17"/>
      <c r="E163" s="17"/>
      <c r="F163" s="19"/>
      <c r="G163" s="16"/>
      <c r="H163" s="19"/>
      <c r="I163" s="16"/>
      <c r="J163" s="19"/>
      <c r="K163" s="16"/>
      <c r="L163" s="19"/>
      <c r="M163" s="16"/>
      <c r="N163" s="19"/>
      <c r="O163" s="16"/>
      <c r="P163" s="19"/>
      <c r="Q163" s="16"/>
      <c r="R163" s="19"/>
      <c r="S163" s="16"/>
      <c r="T163" s="19"/>
      <c r="U163" s="16"/>
      <c r="V163" s="19"/>
      <c r="W163" s="16"/>
      <c r="X163" s="19"/>
      <c r="Y163" s="16"/>
      <c r="Z163" s="20"/>
      <c r="AA163" s="20"/>
      <c r="AB163" s="20"/>
    </row>
    <row r="164" spans="2:28" ht="10.5" customHeight="1">
      <c r="B164" s="21"/>
      <c r="C164" s="17"/>
      <c r="D164" s="17"/>
      <c r="E164" s="17"/>
      <c r="F164" s="19"/>
      <c r="G164" s="12"/>
      <c r="H164" s="19"/>
      <c r="I164" s="12"/>
      <c r="J164" s="19"/>
      <c r="K164" s="12"/>
      <c r="L164" s="19"/>
      <c r="M164" s="12"/>
      <c r="N164" s="19"/>
      <c r="O164" s="12"/>
      <c r="P164" s="19"/>
      <c r="Q164" s="12"/>
      <c r="R164" s="19"/>
      <c r="S164" s="12"/>
      <c r="T164" s="19"/>
      <c r="U164" s="12"/>
      <c r="V164" s="19"/>
      <c r="W164" s="12"/>
      <c r="X164" s="19"/>
      <c r="Y164" s="12"/>
      <c r="Z164" s="20"/>
      <c r="AA164" s="20"/>
      <c r="AB164" s="20"/>
    </row>
    <row r="165" spans="2:28" ht="10.5" customHeight="1">
      <c r="B165" s="18"/>
      <c r="C165" s="17"/>
      <c r="D165" s="17"/>
      <c r="E165" s="17"/>
      <c r="F165" s="19"/>
      <c r="G165" s="16"/>
      <c r="H165" s="19"/>
      <c r="I165" s="16"/>
      <c r="J165" s="19"/>
      <c r="K165" s="16"/>
      <c r="L165" s="19"/>
      <c r="M165" s="16"/>
      <c r="N165" s="19"/>
      <c r="O165" s="16"/>
      <c r="P165" s="19"/>
      <c r="Q165" s="16"/>
      <c r="R165" s="19"/>
      <c r="S165" s="16"/>
      <c r="T165" s="19"/>
      <c r="U165" s="16"/>
      <c r="V165" s="19"/>
      <c r="W165" s="16"/>
      <c r="X165" s="19"/>
      <c r="Y165" s="16"/>
      <c r="Z165" s="20"/>
      <c r="AA165" s="20"/>
      <c r="AB165" s="20"/>
    </row>
    <row r="166" spans="2:28" ht="10.5" customHeight="1">
      <c r="B166" s="21"/>
      <c r="C166" s="17"/>
      <c r="D166" s="17"/>
      <c r="E166" s="17"/>
      <c r="F166" s="19"/>
      <c r="G166" s="12"/>
      <c r="H166" s="19"/>
      <c r="I166" s="12"/>
      <c r="J166" s="19"/>
      <c r="K166" s="12"/>
      <c r="L166" s="19"/>
      <c r="M166" s="12"/>
      <c r="N166" s="19"/>
      <c r="O166" s="12"/>
      <c r="P166" s="19"/>
      <c r="Q166" s="12"/>
      <c r="R166" s="19"/>
      <c r="S166" s="12"/>
      <c r="T166" s="19"/>
      <c r="U166" s="12"/>
      <c r="V166" s="19"/>
      <c r="W166" s="12"/>
      <c r="X166" s="19"/>
      <c r="Y166" s="12"/>
      <c r="Z166" s="20"/>
      <c r="AA166" s="20"/>
      <c r="AB166" s="20"/>
    </row>
    <row r="167" spans="2:28" ht="10.5" customHeight="1">
      <c r="B167" s="18"/>
      <c r="C167" s="17"/>
      <c r="D167" s="17"/>
      <c r="E167" s="17"/>
      <c r="F167" s="19"/>
      <c r="G167" s="16"/>
      <c r="H167" s="19"/>
      <c r="I167" s="16"/>
      <c r="J167" s="19"/>
      <c r="K167" s="16"/>
      <c r="L167" s="19"/>
      <c r="M167" s="16"/>
      <c r="N167" s="19"/>
      <c r="O167" s="16"/>
      <c r="P167" s="19"/>
      <c r="Q167" s="16"/>
      <c r="R167" s="19"/>
      <c r="S167" s="16"/>
      <c r="T167" s="19"/>
      <c r="U167" s="16"/>
      <c r="V167" s="19"/>
      <c r="W167" s="16"/>
      <c r="X167" s="19"/>
      <c r="Y167" s="16"/>
      <c r="Z167" s="20"/>
      <c r="AA167" s="20"/>
      <c r="AB167" s="20"/>
    </row>
    <row r="168" spans="2:28" ht="10.5" customHeight="1">
      <c r="B168" s="21"/>
      <c r="C168" s="17"/>
      <c r="D168" s="17"/>
      <c r="E168" s="17"/>
      <c r="F168" s="19"/>
      <c r="G168" s="12"/>
      <c r="H168" s="19"/>
      <c r="I168" s="12"/>
      <c r="J168" s="19"/>
      <c r="K168" s="12"/>
      <c r="L168" s="19"/>
      <c r="M168" s="12"/>
      <c r="N168" s="19"/>
      <c r="O168" s="12"/>
      <c r="P168" s="19"/>
      <c r="Q168" s="12"/>
      <c r="R168" s="19"/>
      <c r="S168" s="12"/>
      <c r="T168" s="19"/>
      <c r="U168" s="12"/>
      <c r="V168" s="19"/>
      <c r="W168" s="12"/>
      <c r="X168" s="19"/>
      <c r="Y168" s="12"/>
      <c r="Z168" s="20"/>
      <c r="AA168" s="20"/>
      <c r="AB168" s="20"/>
    </row>
    <row r="169" spans="2:28" ht="10.5" customHeight="1">
      <c r="B169" s="18"/>
      <c r="C169" s="17"/>
      <c r="D169" s="17"/>
      <c r="E169" s="17"/>
      <c r="F169" s="19"/>
      <c r="G169" s="16"/>
      <c r="H169" s="19"/>
      <c r="I169" s="16"/>
      <c r="J169" s="19"/>
      <c r="K169" s="16"/>
      <c r="L169" s="19"/>
      <c r="M169" s="16"/>
      <c r="N169" s="19"/>
      <c r="O169" s="16"/>
      <c r="P169" s="19"/>
      <c r="Q169" s="16"/>
      <c r="R169" s="19"/>
      <c r="S169" s="16"/>
      <c r="T169" s="19"/>
      <c r="U169" s="16"/>
      <c r="V169" s="19"/>
      <c r="W169" s="16"/>
      <c r="X169" s="19"/>
      <c r="Y169" s="16"/>
      <c r="Z169" s="20"/>
      <c r="AA169" s="20"/>
      <c r="AB169" s="20"/>
    </row>
    <row r="170" spans="2:28" ht="10.5" customHeight="1">
      <c r="B170" s="21"/>
      <c r="C170" s="17"/>
      <c r="D170" s="17"/>
      <c r="E170" s="17"/>
      <c r="F170" s="19"/>
      <c r="G170" s="12"/>
      <c r="H170" s="19"/>
      <c r="I170" s="12"/>
      <c r="J170" s="19"/>
      <c r="K170" s="12"/>
      <c r="L170" s="19"/>
      <c r="M170" s="12"/>
      <c r="N170" s="19"/>
      <c r="O170" s="12"/>
      <c r="P170" s="19"/>
      <c r="Q170" s="12"/>
      <c r="R170" s="19"/>
      <c r="S170" s="12"/>
      <c r="T170" s="19"/>
      <c r="U170" s="12"/>
      <c r="V170" s="19"/>
      <c r="W170" s="12"/>
      <c r="X170" s="19"/>
      <c r="Y170" s="12"/>
      <c r="Z170" s="20"/>
      <c r="AA170" s="20"/>
      <c r="AB170" s="20"/>
    </row>
    <row r="171" spans="2:28" ht="10.5" customHeight="1">
      <c r="B171" s="18"/>
      <c r="C171" s="17"/>
      <c r="D171" s="17"/>
      <c r="E171" s="17"/>
      <c r="F171" s="19"/>
      <c r="G171" s="16"/>
      <c r="H171" s="19"/>
      <c r="I171" s="16"/>
      <c r="J171" s="19"/>
      <c r="K171" s="16"/>
      <c r="L171" s="19"/>
      <c r="M171" s="16"/>
      <c r="N171" s="19"/>
      <c r="O171" s="16"/>
      <c r="P171" s="19"/>
      <c r="Q171" s="16"/>
      <c r="R171" s="19"/>
      <c r="S171" s="16"/>
      <c r="T171" s="19"/>
      <c r="U171" s="16"/>
      <c r="V171" s="19"/>
      <c r="W171" s="16"/>
      <c r="X171" s="19"/>
      <c r="Y171" s="16"/>
      <c r="Z171" s="20"/>
      <c r="AA171" s="20"/>
      <c r="AB171" s="20"/>
    </row>
    <row r="172" spans="2:28" ht="10.5" customHeight="1">
      <c r="B172" s="21"/>
      <c r="C172" s="17"/>
      <c r="D172" s="17"/>
      <c r="E172" s="17"/>
      <c r="F172" s="19"/>
      <c r="G172" s="12"/>
      <c r="H172" s="19"/>
      <c r="I172" s="12"/>
      <c r="J172" s="19"/>
      <c r="K172" s="12"/>
      <c r="L172" s="19"/>
      <c r="M172" s="12"/>
      <c r="N172" s="19"/>
      <c r="O172" s="12"/>
      <c r="P172" s="19"/>
      <c r="Q172" s="12"/>
      <c r="R172" s="19"/>
      <c r="S172" s="12"/>
      <c r="T172" s="19"/>
      <c r="U172" s="12"/>
      <c r="V172" s="19"/>
      <c r="W172" s="12"/>
      <c r="X172" s="19"/>
      <c r="Y172" s="12"/>
      <c r="Z172" s="20"/>
      <c r="AA172" s="20"/>
      <c r="AB172" s="20"/>
    </row>
    <row r="173" spans="2:28" ht="10.5" customHeight="1">
      <c r="B173" s="18"/>
      <c r="C173" s="17"/>
      <c r="D173" s="17"/>
      <c r="E173" s="17"/>
      <c r="F173" s="19"/>
      <c r="G173" s="16"/>
      <c r="H173" s="19"/>
      <c r="I173" s="16"/>
      <c r="J173" s="19"/>
      <c r="K173" s="16"/>
      <c r="L173" s="19"/>
      <c r="M173" s="16"/>
      <c r="N173" s="19"/>
      <c r="O173" s="16"/>
      <c r="P173" s="19"/>
      <c r="Q173" s="16"/>
      <c r="R173" s="19"/>
      <c r="S173" s="16"/>
      <c r="T173" s="19"/>
      <c r="U173" s="16"/>
      <c r="V173" s="19"/>
      <c r="W173" s="16"/>
      <c r="X173" s="19"/>
      <c r="Y173" s="16"/>
      <c r="Z173" s="20"/>
      <c r="AA173" s="20"/>
      <c r="AB173" s="20"/>
    </row>
    <row r="174" spans="2:28" ht="10.5" customHeight="1">
      <c r="B174" s="21"/>
      <c r="C174" s="17"/>
      <c r="D174" s="17"/>
      <c r="E174" s="17"/>
      <c r="F174" s="19"/>
      <c r="G174" s="12"/>
      <c r="H174" s="19"/>
      <c r="I174" s="12"/>
      <c r="J174" s="19"/>
      <c r="K174" s="12"/>
      <c r="L174" s="19"/>
      <c r="M174" s="12"/>
      <c r="N174" s="19"/>
      <c r="O174" s="12"/>
      <c r="P174" s="19"/>
      <c r="Q174" s="12"/>
      <c r="R174" s="19"/>
      <c r="S174" s="12"/>
      <c r="T174" s="19"/>
      <c r="U174" s="12"/>
      <c r="V174" s="19"/>
      <c r="W174" s="12"/>
      <c r="X174" s="19"/>
      <c r="Y174" s="12"/>
      <c r="Z174" s="20"/>
      <c r="AA174" s="20"/>
      <c r="AB174" s="20"/>
    </row>
    <row r="175" spans="2:28" ht="10.5" customHeight="1">
      <c r="B175" s="18"/>
      <c r="C175" s="17"/>
      <c r="D175" s="17"/>
      <c r="E175" s="17"/>
      <c r="F175" s="19"/>
      <c r="G175" s="16"/>
      <c r="H175" s="19"/>
      <c r="I175" s="16"/>
      <c r="J175" s="19"/>
      <c r="K175" s="16"/>
      <c r="L175" s="19"/>
      <c r="M175" s="16"/>
      <c r="N175" s="19"/>
      <c r="O175" s="16"/>
      <c r="P175" s="19"/>
      <c r="Q175" s="16"/>
      <c r="R175" s="19"/>
      <c r="S175" s="16"/>
      <c r="T175" s="19"/>
      <c r="U175" s="16"/>
      <c r="V175" s="19"/>
      <c r="W175" s="16"/>
      <c r="X175" s="19"/>
      <c r="Y175" s="16"/>
      <c r="Z175" s="20"/>
      <c r="AA175" s="20"/>
      <c r="AB175" s="20"/>
    </row>
    <row r="176" spans="2:28" ht="10.5" customHeight="1">
      <c r="B176" s="21"/>
      <c r="C176" s="17"/>
      <c r="D176" s="17"/>
      <c r="E176" s="17"/>
      <c r="F176" s="19"/>
      <c r="G176" s="12"/>
      <c r="H176" s="19"/>
      <c r="I176" s="12"/>
      <c r="J176" s="19"/>
      <c r="K176" s="12"/>
      <c r="L176" s="19"/>
      <c r="M176" s="12"/>
      <c r="N176" s="19"/>
      <c r="O176" s="12"/>
      <c r="P176" s="19"/>
      <c r="Q176" s="12"/>
      <c r="R176" s="19"/>
      <c r="S176" s="12"/>
      <c r="T176" s="19"/>
      <c r="U176" s="12"/>
      <c r="V176" s="19"/>
      <c r="W176" s="12"/>
      <c r="X176" s="19"/>
      <c r="Y176" s="12"/>
      <c r="Z176" s="20"/>
      <c r="AA176" s="20"/>
      <c r="AB176" s="20"/>
    </row>
    <row r="177" spans="2:28" ht="10.5" customHeight="1">
      <c r="B177" s="18"/>
      <c r="C177" s="17"/>
      <c r="D177" s="17"/>
      <c r="E177" s="17"/>
      <c r="F177" s="19"/>
      <c r="G177" s="16"/>
      <c r="H177" s="19"/>
      <c r="I177" s="16"/>
      <c r="J177" s="19"/>
      <c r="K177" s="16"/>
      <c r="L177" s="19"/>
      <c r="M177" s="16"/>
      <c r="N177" s="19"/>
      <c r="O177" s="16"/>
      <c r="P177" s="19"/>
      <c r="Q177" s="16"/>
      <c r="R177" s="19"/>
      <c r="S177" s="16"/>
      <c r="T177" s="19"/>
      <c r="U177" s="16"/>
      <c r="V177" s="19"/>
      <c r="W177" s="16"/>
      <c r="X177" s="19"/>
      <c r="Y177" s="16"/>
      <c r="Z177" s="20"/>
      <c r="AA177" s="20"/>
      <c r="AB177" s="20"/>
    </row>
    <row r="178" spans="2:28" ht="10.5" customHeight="1">
      <c r="B178" s="21"/>
      <c r="C178" s="17"/>
      <c r="D178" s="17"/>
      <c r="E178" s="17"/>
      <c r="F178" s="19"/>
      <c r="G178" s="12"/>
      <c r="H178" s="19"/>
      <c r="I178" s="12"/>
      <c r="J178" s="19"/>
      <c r="K178" s="12"/>
      <c r="L178" s="19"/>
      <c r="M178" s="12"/>
      <c r="N178" s="19"/>
      <c r="O178" s="12"/>
      <c r="P178" s="19"/>
      <c r="Q178" s="12"/>
      <c r="R178" s="19"/>
      <c r="S178" s="12"/>
      <c r="T178" s="19"/>
      <c r="U178" s="12"/>
      <c r="V178" s="19"/>
      <c r="W178" s="12"/>
      <c r="X178" s="19"/>
      <c r="Y178" s="12"/>
      <c r="Z178" s="20"/>
      <c r="AA178" s="20"/>
      <c r="AB178" s="20"/>
    </row>
    <row r="179" spans="2:28" ht="10.5" customHeight="1">
      <c r="B179" s="18"/>
      <c r="C179" s="17"/>
      <c r="D179" s="17"/>
      <c r="E179" s="17"/>
      <c r="F179" s="19"/>
      <c r="G179" s="16"/>
      <c r="H179" s="19"/>
      <c r="I179" s="16"/>
      <c r="J179" s="19"/>
      <c r="K179" s="16"/>
      <c r="L179" s="19"/>
      <c r="M179" s="16"/>
      <c r="N179" s="19"/>
      <c r="O179" s="16"/>
      <c r="P179" s="19"/>
      <c r="Q179" s="16"/>
      <c r="R179" s="19"/>
      <c r="S179" s="16"/>
      <c r="T179" s="19"/>
      <c r="U179" s="16"/>
      <c r="V179" s="19"/>
      <c r="W179" s="16"/>
      <c r="X179" s="19"/>
      <c r="Y179" s="16"/>
      <c r="Z179" s="20"/>
      <c r="AA179" s="20"/>
      <c r="AB179" s="20"/>
    </row>
    <row r="180" spans="2:28" ht="10.5" customHeight="1">
      <c r="B180" s="21"/>
      <c r="C180" s="17"/>
      <c r="D180" s="17"/>
      <c r="E180" s="17"/>
      <c r="F180" s="19"/>
      <c r="G180" s="12"/>
      <c r="H180" s="19"/>
      <c r="I180" s="12"/>
      <c r="J180" s="19"/>
      <c r="K180" s="12"/>
      <c r="L180" s="19"/>
      <c r="M180" s="12"/>
      <c r="N180" s="19"/>
      <c r="O180" s="12"/>
      <c r="P180" s="19"/>
      <c r="Q180" s="12"/>
      <c r="R180" s="19"/>
      <c r="S180" s="12"/>
      <c r="T180" s="19"/>
      <c r="U180" s="12"/>
      <c r="V180" s="19"/>
      <c r="W180" s="12"/>
      <c r="X180" s="19"/>
      <c r="Y180" s="12"/>
      <c r="Z180" s="20"/>
      <c r="AA180" s="20"/>
      <c r="AB180" s="20"/>
    </row>
    <row r="181" spans="2:28" ht="10.5" customHeight="1">
      <c r="B181" s="18"/>
      <c r="C181" s="17"/>
      <c r="D181" s="17"/>
      <c r="E181" s="17"/>
      <c r="F181" s="19"/>
      <c r="G181" s="16"/>
      <c r="H181" s="19"/>
      <c r="I181" s="16"/>
      <c r="J181" s="19"/>
      <c r="K181" s="16"/>
      <c r="L181" s="19"/>
      <c r="M181" s="16"/>
      <c r="N181" s="19"/>
      <c r="O181" s="16"/>
      <c r="P181" s="19"/>
      <c r="Q181" s="16"/>
      <c r="R181" s="19"/>
      <c r="S181" s="16"/>
      <c r="T181" s="19"/>
      <c r="U181" s="16"/>
      <c r="V181" s="19"/>
      <c r="W181" s="16"/>
      <c r="X181" s="19"/>
      <c r="Y181" s="16"/>
      <c r="Z181" s="20"/>
      <c r="AA181" s="20"/>
      <c r="AB181" s="20"/>
    </row>
    <row r="182" spans="2:28" ht="10.5" customHeight="1">
      <c r="B182" s="21"/>
      <c r="C182" s="17"/>
      <c r="D182" s="17"/>
      <c r="E182" s="17"/>
      <c r="F182" s="19"/>
      <c r="G182" s="12"/>
      <c r="H182" s="19"/>
      <c r="I182" s="12"/>
      <c r="J182" s="19"/>
      <c r="K182" s="12"/>
      <c r="L182" s="19"/>
      <c r="M182" s="12"/>
      <c r="N182" s="19"/>
      <c r="O182" s="12"/>
      <c r="P182" s="19"/>
      <c r="Q182" s="12"/>
      <c r="R182" s="19"/>
      <c r="S182" s="12"/>
      <c r="T182" s="19"/>
      <c r="U182" s="12"/>
      <c r="V182" s="19"/>
      <c r="W182" s="12"/>
      <c r="X182" s="19"/>
      <c r="Y182" s="12"/>
      <c r="Z182" s="20"/>
      <c r="AA182" s="20"/>
      <c r="AB182" s="20"/>
    </row>
    <row r="183" spans="2:28" ht="10.5" customHeight="1">
      <c r="B183" s="18"/>
      <c r="C183" s="17"/>
      <c r="D183" s="17"/>
      <c r="E183" s="17"/>
      <c r="F183" s="19"/>
      <c r="G183" s="16"/>
      <c r="H183" s="19"/>
      <c r="I183" s="16"/>
      <c r="J183" s="19"/>
      <c r="K183" s="16"/>
      <c r="L183" s="19"/>
      <c r="M183" s="16"/>
      <c r="N183" s="19"/>
      <c r="O183" s="16"/>
      <c r="P183" s="19"/>
      <c r="Q183" s="16"/>
      <c r="R183" s="19"/>
      <c r="S183" s="16"/>
      <c r="T183" s="19"/>
      <c r="U183" s="16"/>
      <c r="V183" s="19"/>
      <c r="W183" s="16"/>
      <c r="X183" s="19"/>
      <c r="Y183" s="16"/>
      <c r="Z183" s="20"/>
      <c r="AA183" s="20"/>
      <c r="AB183" s="20"/>
    </row>
    <row r="184" spans="2:28" ht="10.5" customHeight="1">
      <c r="B184" s="21"/>
      <c r="C184" s="17"/>
      <c r="D184" s="17"/>
      <c r="E184" s="17"/>
      <c r="F184" s="19"/>
      <c r="G184" s="12"/>
      <c r="H184" s="19"/>
      <c r="I184" s="12"/>
      <c r="J184" s="19"/>
      <c r="K184" s="12"/>
      <c r="L184" s="19"/>
      <c r="M184" s="12"/>
      <c r="N184" s="19"/>
      <c r="O184" s="12"/>
      <c r="P184" s="19"/>
      <c r="Q184" s="12"/>
      <c r="R184" s="19"/>
      <c r="S184" s="12"/>
      <c r="T184" s="19"/>
      <c r="U184" s="12"/>
      <c r="V184" s="19"/>
      <c r="W184" s="12"/>
      <c r="X184" s="19"/>
      <c r="Y184" s="12"/>
      <c r="Z184" s="20"/>
      <c r="AA184" s="20"/>
      <c r="AB184" s="20"/>
    </row>
    <row r="185" spans="2:28" ht="10.5" customHeight="1">
      <c r="B185" s="18"/>
      <c r="C185" s="17"/>
      <c r="D185" s="17"/>
      <c r="E185" s="17"/>
      <c r="F185" s="19"/>
      <c r="G185" s="16"/>
      <c r="H185" s="19"/>
      <c r="I185" s="16"/>
      <c r="J185" s="19"/>
      <c r="K185" s="16"/>
      <c r="L185" s="19"/>
      <c r="M185" s="16"/>
      <c r="N185" s="19"/>
      <c r="O185" s="16"/>
      <c r="P185" s="19"/>
      <c r="Q185" s="16"/>
      <c r="R185" s="19"/>
      <c r="S185" s="16"/>
      <c r="T185" s="19"/>
      <c r="U185" s="16"/>
      <c r="V185" s="19"/>
      <c r="W185" s="16"/>
      <c r="X185" s="19"/>
      <c r="Y185" s="16"/>
      <c r="Z185" s="20"/>
      <c r="AA185" s="20"/>
      <c r="AB185" s="20"/>
    </row>
    <row r="186" spans="2:28" ht="10.5" customHeight="1">
      <c r="B186" s="21"/>
      <c r="C186" s="17"/>
      <c r="D186" s="17"/>
      <c r="E186" s="17"/>
      <c r="F186" s="19"/>
      <c r="G186" s="12"/>
      <c r="H186" s="19"/>
      <c r="I186" s="12"/>
      <c r="J186" s="19"/>
      <c r="K186" s="12"/>
      <c r="L186" s="19"/>
      <c r="M186" s="12"/>
      <c r="N186" s="19"/>
      <c r="O186" s="12"/>
      <c r="P186" s="19"/>
      <c r="Q186" s="12"/>
      <c r="R186" s="19"/>
      <c r="S186" s="12"/>
      <c r="T186" s="19"/>
      <c r="U186" s="12"/>
      <c r="V186" s="19"/>
      <c r="W186" s="12"/>
      <c r="X186" s="19"/>
      <c r="Y186" s="12"/>
      <c r="Z186" s="20"/>
      <c r="AA186" s="20"/>
      <c r="AB186" s="20"/>
    </row>
    <row r="187" spans="2:28" ht="10.5" customHeight="1">
      <c r="B187" s="18"/>
      <c r="C187" s="17"/>
      <c r="D187" s="17"/>
      <c r="E187" s="17"/>
      <c r="F187" s="19"/>
      <c r="G187" s="16"/>
      <c r="H187" s="19"/>
      <c r="I187" s="16"/>
      <c r="J187" s="19"/>
      <c r="K187" s="16"/>
      <c r="L187" s="19"/>
      <c r="M187" s="16"/>
      <c r="N187" s="19"/>
      <c r="O187" s="16"/>
      <c r="P187" s="19"/>
      <c r="Q187" s="16"/>
      <c r="R187" s="19"/>
      <c r="S187" s="16"/>
      <c r="T187" s="19"/>
      <c r="U187" s="16"/>
      <c r="V187" s="19"/>
      <c r="W187" s="16"/>
      <c r="X187" s="19"/>
      <c r="Y187" s="16"/>
      <c r="Z187" s="20"/>
      <c r="AA187" s="20"/>
      <c r="AB187" s="20"/>
    </row>
    <row r="188" spans="2:28" ht="10.5" customHeight="1">
      <c r="B188" s="21"/>
      <c r="C188" s="17"/>
      <c r="D188" s="17"/>
      <c r="E188" s="17"/>
      <c r="F188" s="19"/>
      <c r="G188" s="12"/>
      <c r="H188" s="19"/>
      <c r="I188" s="12"/>
      <c r="J188" s="19"/>
      <c r="K188" s="12"/>
      <c r="L188" s="19"/>
      <c r="M188" s="12"/>
      <c r="N188" s="19"/>
      <c r="O188" s="12"/>
      <c r="P188" s="19"/>
      <c r="Q188" s="12"/>
      <c r="R188" s="19"/>
      <c r="S188" s="12"/>
      <c r="T188" s="19"/>
      <c r="U188" s="12"/>
      <c r="V188" s="19"/>
      <c r="W188" s="12"/>
      <c r="X188" s="19"/>
      <c r="Y188" s="12"/>
      <c r="Z188" s="20"/>
      <c r="AA188" s="20"/>
      <c r="AB188" s="20"/>
    </row>
    <row r="189" spans="2:28" ht="10.5" customHeight="1">
      <c r="B189" s="18"/>
      <c r="C189" s="17"/>
      <c r="D189" s="17"/>
      <c r="E189" s="17"/>
      <c r="F189" s="19"/>
      <c r="G189" s="16"/>
      <c r="H189" s="19"/>
      <c r="I189" s="16"/>
      <c r="J189" s="19"/>
      <c r="K189" s="16"/>
      <c r="L189" s="19"/>
      <c r="M189" s="16"/>
      <c r="N189" s="19"/>
      <c r="O189" s="16"/>
      <c r="P189" s="19"/>
      <c r="Q189" s="16"/>
      <c r="R189" s="19"/>
      <c r="S189" s="16"/>
      <c r="T189" s="19"/>
      <c r="U189" s="16"/>
      <c r="V189" s="19"/>
      <c r="W189" s="16"/>
      <c r="X189" s="19"/>
      <c r="Y189" s="16"/>
      <c r="Z189" s="20"/>
      <c r="AA189" s="20"/>
      <c r="AB189" s="20"/>
    </row>
    <row r="190" spans="2:28" ht="10.5" customHeight="1">
      <c r="B190" s="21"/>
      <c r="C190" s="17"/>
      <c r="D190" s="17"/>
      <c r="E190" s="17"/>
      <c r="F190" s="19"/>
      <c r="G190" s="12"/>
      <c r="H190" s="19"/>
      <c r="I190" s="12"/>
      <c r="J190" s="19"/>
      <c r="K190" s="12"/>
      <c r="L190" s="19"/>
      <c r="M190" s="12"/>
      <c r="N190" s="19"/>
      <c r="O190" s="12"/>
      <c r="P190" s="19"/>
      <c r="Q190" s="12"/>
      <c r="R190" s="19"/>
      <c r="S190" s="12"/>
      <c r="T190" s="19"/>
      <c r="U190" s="12"/>
      <c r="V190" s="19"/>
      <c r="W190" s="12"/>
      <c r="X190" s="19"/>
      <c r="Y190" s="12"/>
      <c r="Z190" s="20"/>
      <c r="AA190" s="20"/>
      <c r="AB190" s="20"/>
    </row>
    <row r="191" spans="2:31" ht="10.5" customHeight="1">
      <c r="B191" s="18"/>
      <c r="C191" s="17"/>
      <c r="D191" s="17"/>
      <c r="E191" s="17"/>
      <c r="F191" s="19"/>
      <c r="G191" s="16"/>
      <c r="H191" s="19"/>
      <c r="I191" s="16"/>
      <c r="J191" s="19"/>
      <c r="K191" s="16"/>
      <c r="L191" s="19"/>
      <c r="M191" s="16"/>
      <c r="N191" s="19"/>
      <c r="O191" s="16"/>
      <c r="P191" s="19"/>
      <c r="Q191" s="16"/>
      <c r="R191" s="19"/>
      <c r="S191" s="16"/>
      <c r="T191" s="19"/>
      <c r="U191" s="16"/>
      <c r="V191" s="19"/>
      <c r="W191" s="16"/>
      <c r="X191" s="19"/>
      <c r="Y191" s="16"/>
      <c r="Z191" s="20"/>
      <c r="AA191" s="20"/>
      <c r="AB191" s="20"/>
      <c r="AC191" s="3"/>
      <c r="AD191" s="3"/>
      <c r="AE191" s="3"/>
    </row>
    <row r="192" spans="2:31" ht="15.75">
      <c r="B192" s="21"/>
      <c r="C192" s="17"/>
      <c r="D192" s="17"/>
      <c r="E192" s="17"/>
      <c r="F192" s="19"/>
      <c r="G192" s="12"/>
      <c r="H192" s="19"/>
      <c r="I192" s="12"/>
      <c r="J192" s="19"/>
      <c r="K192" s="12"/>
      <c r="L192" s="19"/>
      <c r="M192" s="12"/>
      <c r="N192" s="19"/>
      <c r="O192" s="12"/>
      <c r="P192" s="19"/>
      <c r="Q192" s="12"/>
      <c r="R192" s="19"/>
      <c r="S192" s="12"/>
      <c r="T192" s="19"/>
      <c r="U192" s="12"/>
      <c r="V192" s="19"/>
      <c r="W192" s="12"/>
      <c r="X192" s="19"/>
      <c r="Y192" s="12"/>
      <c r="Z192" s="20"/>
      <c r="AA192" s="20"/>
      <c r="AB192" s="20"/>
      <c r="AC192" s="3"/>
      <c r="AD192" s="3"/>
      <c r="AE192" s="3"/>
    </row>
    <row r="193" spans="2:31" ht="15">
      <c r="B193" s="18"/>
      <c r="C193" s="17"/>
      <c r="D193" s="17"/>
      <c r="E193" s="17"/>
      <c r="F193" s="19"/>
      <c r="G193" s="16"/>
      <c r="H193" s="19"/>
      <c r="I193" s="16"/>
      <c r="J193" s="19"/>
      <c r="K193" s="16"/>
      <c r="L193" s="19"/>
      <c r="M193" s="16"/>
      <c r="N193" s="19"/>
      <c r="O193" s="16"/>
      <c r="P193" s="19"/>
      <c r="Q193" s="16"/>
      <c r="R193" s="19"/>
      <c r="S193" s="16"/>
      <c r="T193" s="19"/>
      <c r="U193" s="16"/>
      <c r="V193" s="19"/>
      <c r="W193" s="16"/>
      <c r="X193" s="19"/>
      <c r="Y193" s="16"/>
      <c r="Z193" s="20"/>
      <c r="AA193" s="20"/>
      <c r="AB193" s="20"/>
      <c r="AC193" s="3"/>
      <c r="AD193" s="3"/>
      <c r="AE193" s="3"/>
    </row>
    <row r="194" spans="2:31" ht="15.75">
      <c r="B194" s="21"/>
      <c r="C194" s="17"/>
      <c r="D194" s="17"/>
      <c r="E194" s="17"/>
      <c r="F194" s="19"/>
      <c r="G194" s="12"/>
      <c r="H194" s="19"/>
      <c r="I194" s="12"/>
      <c r="J194" s="19"/>
      <c r="K194" s="12"/>
      <c r="L194" s="19"/>
      <c r="M194" s="12"/>
      <c r="N194" s="19"/>
      <c r="O194" s="12"/>
      <c r="P194" s="19"/>
      <c r="Q194" s="12"/>
      <c r="R194" s="19"/>
      <c r="S194" s="12"/>
      <c r="T194" s="19"/>
      <c r="U194" s="12"/>
      <c r="V194" s="19"/>
      <c r="W194" s="12"/>
      <c r="X194" s="19"/>
      <c r="Y194" s="12"/>
      <c r="Z194" s="20"/>
      <c r="AA194" s="20"/>
      <c r="AB194" s="20"/>
      <c r="AC194" s="3"/>
      <c r="AD194" s="3"/>
      <c r="AE194" s="3"/>
    </row>
    <row r="195" spans="2:31" ht="15">
      <c r="B195" s="18"/>
      <c r="C195" s="17"/>
      <c r="D195" s="17"/>
      <c r="E195" s="17"/>
      <c r="F195" s="19"/>
      <c r="G195" s="16"/>
      <c r="H195" s="19"/>
      <c r="I195" s="16"/>
      <c r="J195" s="19"/>
      <c r="K195" s="16"/>
      <c r="L195" s="19"/>
      <c r="M195" s="16"/>
      <c r="N195" s="19"/>
      <c r="O195" s="16"/>
      <c r="P195" s="19"/>
      <c r="Q195" s="16"/>
      <c r="R195" s="19"/>
      <c r="S195" s="16"/>
      <c r="T195" s="19"/>
      <c r="U195" s="16"/>
      <c r="V195" s="19"/>
      <c r="W195" s="16"/>
      <c r="X195" s="19"/>
      <c r="Y195" s="16"/>
      <c r="Z195" s="20"/>
      <c r="AA195" s="20"/>
      <c r="AB195" s="20"/>
      <c r="AC195" s="3"/>
      <c r="AD195" s="3"/>
      <c r="AE195" s="3"/>
    </row>
    <row r="196" spans="2:31" ht="15.75">
      <c r="B196" s="21"/>
      <c r="C196" s="17"/>
      <c r="D196" s="17"/>
      <c r="E196" s="17"/>
      <c r="F196" s="19"/>
      <c r="G196" s="12"/>
      <c r="H196" s="19"/>
      <c r="I196" s="12"/>
      <c r="J196" s="19"/>
      <c r="K196" s="12"/>
      <c r="L196" s="19"/>
      <c r="M196" s="12"/>
      <c r="N196" s="19"/>
      <c r="O196" s="12"/>
      <c r="P196" s="19"/>
      <c r="Q196" s="12"/>
      <c r="R196" s="19"/>
      <c r="S196" s="12"/>
      <c r="T196" s="19"/>
      <c r="U196" s="12"/>
      <c r="V196" s="19"/>
      <c r="W196" s="12"/>
      <c r="X196" s="19"/>
      <c r="Y196" s="12"/>
      <c r="Z196" s="20"/>
      <c r="AA196" s="20"/>
      <c r="AB196" s="20"/>
      <c r="AC196" s="3"/>
      <c r="AD196" s="3"/>
      <c r="AE196" s="3"/>
    </row>
    <row r="197" spans="2:31" ht="15">
      <c r="B197" s="18"/>
      <c r="C197" s="17"/>
      <c r="D197" s="17"/>
      <c r="E197" s="17"/>
      <c r="F197" s="19"/>
      <c r="G197" s="16"/>
      <c r="H197" s="19"/>
      <c r="I197" s="16"/>
      <c r="J197" s="19"/>
      <c r="K197" s="16"/>
      <c r="L197" s="19"/>
      <c r="M197" s="16"/>
      <c r="N197" s="19"/>
      <c r="O197" s="16"/>
      <c r="P197" s="19"/>
      <c r="Q197" s="16"/>
      <c r="R197" s="19"/>
      <c r="S197" s="16"/>
      <c r="T197" s="19"/>
      <c r="U197" s="16"/>
      <c r="V197" s="19"/>
      <c r="W197" s="16"/>
      <c r="X197" s="19"/>
      <c r="Y197" s="16"/>
      <c r="Z197" s="20"/>
      <c r="AA197" s="20"/>
      <c r="AB197" s="20"/>
      <c r="AC197" s="3"/>
      <c r="AD197" s="3"/>
      <c r="AE197" s="3"/>
    </row>
    <row r="198" spans="2:31" ht="15.75">
      <c r="B198" s="21"/>
      <c r="C198" s="17"/>
      <c r="D198" s="17"/>
      <c r="E198" s="17"/>
      <c r="F198" s="19"/>
      <c r="G198" s="12"/>
      <c r="H198" s="19"/>
      <c r="I198" s="12"/>
      <c r="J198" s="19"/>
      <c r="K198" s="12"/>
      <c r="L198" s="19"/>
      <c r="M198" s="12"/>
      <c r="N198" s="19"/>
      <c r="O198" s="12"/>
      <c r="P198" s="19"/>
      <c r="Q198" s="12"/>
      <c r="R198" s="19"/>
      <c r="S198" s="12"/>
      <c r="T198" s="19"/>
      <c r="U198" s="12"/>
      <c r="V198" s="19"/>
      <c r="W198" s="12"/>
      <c r="X198" s="19"/>
      <c r="Y198" s="12"/>
      <c r="Z198" s="20"/>
      <c r="AA198" s="20"/>
      <c r="AB198" s="20"/>
      <c r="AC198" s="3"/>
      <c r="AD198" s="3"/>
      <c r="AE198" s="3"/>
    </row>
    <row r="199" spans="2:31" ht="15">
      <c r="B199" s="18"/>
      <c r="C199" s="17"/>
      <c r="D199" s="17"/>
      <c r="E199" s="17"/>
      <c r="F199" s="19"/>
      <c r="G199" s="16"/>
      <c r="H199" s="19"/>
      <c r="I199" s="16"/>
      <c r="J199" s="19"/>
      <c r="K199" s="16"/>
      <c r="L199" s="19"/>
      <c r="M199" s="16"/>
      <c r="N199" s="19"/>
      <c r="O199" s="16"/>
      <c r="P199" s="19"/>
      <c r="Q199" s="16"/>
      <c r="R199" s="19"/>
      <c r="S199" s="16"/>
      <c r="T199" s="19"/>
      <c r="U199" s="16"/>
      <c r="V199" s="19"/>
      <c r="W199" s="16"/>
      <c r="X199" s="19"/>
      <c r="Y199" s="16"/>
      <c r="Z199" s="20"/>
      <c r="AA199" s="20"/>
      <c r="AB199" s="20"/>
      <c r="AC199" s="3"/>
      <c r="AD199" s="3"/>
      <c r="AE199" s="3"/>
    </row>
    <row r="200" spans="2:31" ht="15.75">
      <c r="B200" s="21"/>
      <c r="C200" s="17"/>
      <c r="D200" s="17"/>
      <c r="E200" s="17"/>
      <c r="F200" s="19"/>
      <c r="G200" s="12"/>
      <c r="H200" s="19"/>
      <c r="I200" s="12"/>
      <c r="J200" s="19"/>
      <c r="K200" s="12"/>
      <c r="L200" s="19"/>
      <c r="M200" s="12"/>
      <c r="N200" s="19"/>
      <c r="O200" s="12"/>
      <c r="P200" s="19"/>
      <c r="Q200" s="12"/>
      <c r="R200" s="19"/>
      <c r="S200" s="12"/>
      <c r="T200" s="19"/>
      <c r="U200" s="12"/>
      <c r="V200" s="19"/>
      <c r="W200" s="12"/>
      <c r="X200" s="19"/>
      <c r="Y200" s="12"/>
      <c r="Z200" s="20"/>
      <c r="AA200" s="20"/>
      <c r="AB200" s="20"/>
      <c r="AC200" s="3"/>
      <c r="AD200" s="3"/>
      <c r="AE200" s="3"/>
    </row>
    <row r="201" spans="2:31" ht="15">
      <c r="B201" s="18"/>
      <c r="C201" s="17"/>
      <c r="D201" s="17"/>
      <c r="E201" s="17"/>
      <c r="F201" s="19"/>
      <c r="G201" s="16"/>
      <c r="H201" s="19"/>
      <c r="I201" s="16"/>
      <c r="J201" s="19"/>
      <c r="K201" s="16"/>
      <c r="L201" s="19"/>
      <c r="M201" s="16"/>
      <c r="N201" s="19"/>
      <c r="O201" s="16"/>
      <c r="P201" s="19"/>
      <c r="Q201" s="16"/>
      <c r="R201" s="19"/>
      <c r="S201" s="16"/>
      <c r="T201" s="19"/>
      <c r="U201" s="16"/>
      <c r="V201" s="19"/>
      <c r="W201" s="16"/>
      <c r="X201" s="19"/>
      <c r="Y201" s="16"/>
      <c r="Z201" s="20"/>
      <c r="AA201" s="20"/>
      <c r="AB201" s="20"/>
      <c r="AC201" s="3"/>
      <c r="AD201" s="3"/>
      <c r="AE201" s="3"/>
    </row>
    <row r="202" spans="2:31" ht="15.75">
      <c r="B202" s="21"/>
      <c r="C202" s="17"/>
      <c r="D202" s="17"/>
      <c r="E202" s="17"/>
      <c r="F202" s="19"/>
      <c r="G202" s="12"/>
      <c r="H202" s="19"/>
      <c r="I202" s="12"/>
      <c r="J202" s="19"/>
      <c r="K202" s="12"/>
      <c r="L202" s="19"/>
      <c r="M202" s="12"/>
      <c r="N202" s="19"/>
      <c r="O202" s="12"/>
      <c r="P202" s="19"/>
      <c r="Q202" s="12"/>
      <c r="R202" s="19"/>
      <c r="S202" s="12"/>
      <c r="T202" s="19"/>
      <c r="U202" s="12"/>
      <c r="V202" s="19"/>
      <c r="W202" s="12"/>
      <c r="X202" s="19"/>
      <c r="Y202" s="12"/>
      <c r="Z202" s="20"/>
      <c r="AA202" s="20"/>
      <c r="AB202" s="20"/>
      <c r="AC202" s="3"/>
      <c r="AD202" s="3"/>
      <c r="AE202" s="3"/>
    </row>
    <row r="203" spans="2:31" ht="15">
      <c r="B203" s="18"/>
      <c r="C203" s="17"/>
      <c r="D203" s="17"/>
      <c r="E203" s="17"/>
      <c r="F203" s="19"/>
      <c r="G203" s="16"/>
      <c r="H203" s="19"/>
      <c r="I203" s="16"/>
      <c r="J203" s="19"/>
      <c r="K203" s="16"/>
      <c r="L203" s="19"/>
      <c r="M203" s="16"/>
      <c r="N203" s="19"/>
      <c r="O203" s="16"/>
      <c r="P203" s="19"/>
      <c r="Q203" s="16"/>
      <c r="R203" s="19"/>
      <c r="S203" s="16"/>
      <c r="T203" s="19"/>
      <c r="U203" s="16"/>
      <c r="V203" s="19"/>
      <c r="W203" s="16"/>
      <c r="X203" s="19"/>
      <c r="Y203" s="16"/>
      <c r="Z203" s="20"/>
      <c r="AA203" s="20"/>
      <c r="AB203" s="20"/>
      <c r="AC203" s="3"/>
      <c r="AD203" s="3"/>
      <c r="AE203" s="3"/>
    </row>
    <row r="204" spans="2:31" ht="15.75">
      <c r="B204" s="21"/>
      <c r="C204" s="17"/>
      <c r="D204" s="17"/>
      <c r="E204" s="17"/>
      <c r="F204" s="19"/>
      <c r="G204" s="12"/>
      <c r="H204" s="19"/>
      <c r="I204" s="12"/>
      <c r="J204" s="19"/>
      <c r="K204" s="12"/>
      <c r="L204" s="19"/>
      <c r="M204" s="12"/>
      <c r="N204" s="19"/>
      <c r="O204" s="12"/>
      <c r="P204" s="19"/>
      <c r="Q204" s="12"/>
      <c r="R204" s="19"/>
      <c r="S204" s="12"/>
      <c r="T204" s="19"/>
      <c r="U204" s="12"/>
      <c r="V204" s="19"/>
      <c r="W204" s="12"/>
      <c r="X204" s="19"/>
      <c r="Y204" s="12"/>
      <c r="Z204" s="20"/>
      <c r="AA204" s="20"/>
      <c r="AB204" s="20"/>
      <c r="AC204" s="3"/>
      <c r="AD204" s="3"/>
      <c r="AE204" s="3"/>
    </row>
    <row r="205" spans="2:31" ht="15">
      <c r="B205" s="18"/>
      <c r="C205" s="17"/>
      <c r="D205" s="17"/>
      <c r="E205" s="17"/>
      <c r="F205" s="19"/>
      <c r="G205" s="16"/>
      <c r="H205" s="19"/>
      <c r="I205" s="16"/>
      <c r="J205" s="19"/>
      <c r="K205" s="16"/>
      <c r="L205" s="19"/>
      <c r="M205" s="16"/>
      <c r="N205" s="19"/>
      <c r="O205" s="16"/>
      <c r="P205" s="19"/>
      <c r="Q205" s="16"/>
      <c r="R205" s="19"/>
      <c r="S205" s="16"/>
      <c r="T205" s="19"/>
      <c r="U205" s="16"/>
      <c r="V205" s="19"/>
      <c r="W205" s="16"/>
      <c r="X205" s="19"/>
      <c r="Y205" s="16"/>
      <c r="Z205" s="20"/>
      <c r="AA205" s="20"/>
      <c r="AB205" s="20"/>
      <c r="AC205" s="3"/>
      <c r="AD205" s="3"/>
      <c r="AE205" s="3"/>
    </row>
    <row r="206" spans="2:31" ht="15.75">
      <c r="B206" s="21"/>
      <c r="C206" s="17"/>
      <c r="D206" s="17"/>
      <c r="E206" s="17"/>
      <c r="F206" s="19"/>
      <c r="G206" s="12"/>
      <c r="H206" s="19"/>
      <c r="I206" s="12"/>
      <c r="J206" s="19"/>
      <c r="K206" s="12"/>
      <c r="L206" s="19"/>
      <c r="M206" s="12"/>
      <c r="N206" s="19"/>
      <c r="O206" s="12"/>
      <c r="P206" s="19"/>
      <c r="Q206" s="12"/>
      <c r="R206" s="19"/>
      <c r="S206" s="12"/>
      <c r="T206" s="19"/>
      <c r="U206" s="12"/>
      <c r="V206" s="19"/>
      <c r="W206" s="12"/>
      <c r="X206" s="19"/>
      <c r="Y206" s="12"/>
      <c r="Z206" s="20"/>
      <c r="AA206" s="20"/>
      <c r="AB206" s="20"/>
      <c r="AC206" s="3"/>
      <c r="AD206" s="3"/>
      <c r="AE206" s="3"/>
    </row>
    <row r="207" spans="2:31" ht="15">
      <c r="B207" s="18"/>
      <c r="C207" s="17"/>
      <c r="D207" s="17"/>
      <c r="E207" s="17"/>
      <c r="F207" s="19"/>
      <c r="G207" s="16"/>
      <c r="H207" s="19"/>
      <c r="I207" s="16"/>
      <c r="J207" s="19"/>
      <c r="K207" s="16"/>
      <c r="L207" s="19"/>
      <c r="M207" s="16"/>
      <c r="N207" s="19"/>
      <c r="O207" s="16"/>
      <c r="P207" s="19"/>
      <c r="Q207" s="16"/>
      <c r="R207" s="19"/>
      <c r="S207" s="16"/>
      <c r="T207" s="19"/>
      <c r="U207" s="16"/>
      <c r="V207" s="19"/>
      <c r="W207" s="16"/>
      <c r="X207" s="19"/>
      <c r="Y207" s="16"/>
      <c r="Z207" s="20"/>
      <c r="AA207" s="20"/>
      <c r="AB207" s="20"/>
      <c r="AC207" s="3"/>
      <c r="AD207" s="3"/>
      <c r="AE207" s="3"/>
    </row>
    <row r="208" spans="2:31" ht="15.75">
      <c r="B208" s="21"/>
      <c r="C208" s="17"/>
      <c r="D208" s="17"/>
      <c r="E208" s="17"/>
      <c r="F208" s="19"/>
      <c r="G208" s="12"/>
      <c r="H208" s="19"/>
      <c r="I208" s="12"/>
      <c r="J208" s="19"/>
      <c r="K208" s="12"/>
      <c r="L208" s="19"/>
      <c r="M208" s="12"/>
      <c r="N208" s="19"/>
      <c r="O208" s="12"/>
      <c r="P208" s="19"/>
      <c r="Q208" s="12"/>
      <c r="R208" s="19"/>
      <c r="S208" s="12"/>
      <c r="T208" s="19"/>
      <c r="U208" s="12"/>
      <c r="V208" s="19"/>
      <c r="W208" s="12"/>
      <c r="X208" s="19"/>
      <c r="Y208" s="12"/>
      <c r="Z208" s="20"/>
      <c r="AA208" s="20"/>
      <c r="AB208" s="20"/>
      <c r="AC208" s="3"/>
      <c r="AD208" s="3"/>
      <c r="AE208" s="3"/>
    </row>
    <row r="209" spans="2:31" ht="15">
      <c r="B209" s="18"/>
      <c r="C209" s="17"/>
      <c r="D209" s="17"/>
      <c r="E209" s="17"/>
      <c r="F209" s="19"/>
      <c r="G209" s="16"/>
      <c r="H209" s="19"/>
      <c r="I209" s="16"/>
      <c r="J209" s="19"/>
      <c r="K209" s="16"/>
      <c r="L209" s="19"/>
      <c r="M209" s="16"/>
      <c r="N209" s="19"/>
      <c r="O209" s="16"/>
      <c r="P209" s="19"/>
      <c r="Q209" s="16"/>
      <c r="R209" s="19"/>
      <c r="S209" s="16"/>
      <c r="T209" s="19"/>
      <c r="U209" s="16"/>
      <c r="V209" s="19"/>
      <c r="W209" s="16"/>
      <c r="X209" s="19"/>
      <c r="Y209" s="16"/>
      <c r="Z209" s="20"/>
      <c r="AA209" s="20"/>
      <c r="AB209" s="20"/>
      <c r="AC209" s="3"/>
      <c r="AD209" s="3"/>
      <c r="AE209" s="3"/>
    </row>
    <row r="210" spans="2:31" ht="15.75">
      <c r="B210" s="21"/>
      <c r="C210" s="17"/>
      <c r="D210" s="17"/>
      <c r="E210" s="17"/>
      <c r="F210" s="19"/>
      <c r="G210" s="12"/>
      <c r="H210" s="19"/>
      <c r="I210" s="12"/>
      <c r="J210" s="19"/>
      <c r="K210" s="12"/>
      <c r="L210" s="19"/>
      <c r="M210" s="12"/>
      <c r="N210" s="19"/>
      <c r="O210" s="12"/>
      <c r="P210" s="19"/>
      <c r="Q210" s="12"/>
      <c r="R210" s="19"/>
      <c r="S210" s="12"/>
      <c r="T210" s="19"/>
      <c r="U210" s="12"/>
      <c r="V210" s="19"/>
      <c r="W210" s="12"/>
      <c r="X210" s="19"/>
      <c r="Y210" s="12"/>
      <c r="Z210" s="20"/>
      <c r="AA210" s="20"/>
      <c r="AB210" s="20"/>
      <c r="AC210" s="3"/>
      <c r="AD210" s="3"/>
      <c r="AE210" s="3"/>
    </row>
    <row r="211" spans="2:31" ht="15">
      <c r="B211" s="18"/>
      <c r="C211" s="17"/>
      <c r="D211" s="17"/>
      <c r="E211" s="17"/>
      <c r="F211" s="19"/>
      <c r="G211" s="16"/>
      <c r="H211" s="19"/>
      <c r="I211" s="16"/>
      <c r="J211" s="19"/>
      <c r="K211" s="16"/>
      <c r="L211" s="19"/>
      <c r="M211" s="16"/>
      <c r="N211" s="19"/>
      <c r="O211" s="16"/>
      <c r="P211" s="19"/>
      <c r="Q211" s="16"/>
      <c r="R211" s="19"/>
      <c r="S211" s="16"/>
      <c r="T211" s="19"/>
      <c r="U211" s="16"/>
      <c r="V211" s="19"/>
      <c r="W211" s="16"/>
      <c r="X211" s="19"/>
      <c r="Y211" s="16"/>
      <c r="Z211" s="20"/>
      <c r="AA211" s="20"/>
      <c r="AB211" s="20"/>
      <c r="AC211" s="3"/>
      <c r="AD211" s="3"/>
      <c r="AE211" s="3"/>
    </row>
    <row r="212" spans="2:31" ht="15.75">
      <c r="B212" s="21"/>
      <c r="C212" s="17"/>
      <c r="D212" s="17"/>
      <c r="E212" s="17"/>
      <c r="F212" s="19"/>
      <c r="G212" s="12"/>
      <c r="H212" s="19"/>
      <c r="I212" s="12"/>
      <c r="J212" s="19"/>
      <c r="K212" s="12"/>
      <c r="L212" s="19"/>
      <c r="M212" s="12"/>
      <c r="N212" s="19"/>
      <c r="O212" s="12"/>
      <c r="P212" s="19"/>
      <c r="Q212" s="12"/>
      <c r="R212" s="19"/>
      <c r="S212" s="12"/>
      <c r="T212" s="19"/>
      <c r="U212" s="12"/>
      <c r="V212" s="19"/>
      <c r="W212" s="12"/>
      <c r="X212" s="19"/>
      <c r="Y212" s="12"/>
      <c r="Z212" s="20"/>
      <c r="AA212" s="20"/>
      <c r="AB212" s="20"/>
      <c r="AC212" s="3"/>
      <c r="AD212" s="3"/>
      <c r="AE212" s="3"/>
    </row>
    <row r="213" spans="2:31" ht="15">
      <c r="B213" s="18"/>
      <c r="C213" s="17"/>
      <c r="D213" s="17"/>
      <c r="E213" s="17"/>
      <c r="F213" s="19"/>
      <c r="G213" s="16"/>
      <c r="H213" s="19"/>
      <c r="I213" s="16"/>
      <c r="J213" s="19"/>
      <c r="K213" s="16"/>
      <c r="L213" s="19"/>
      <c r="M213" s="16"/>
      <c r="N213" s="19"/>
      <c r="O213" s="16"/>
      <c r="P213" s="19"/>
      <c r="Q213" s="16"/>
      <c r="R213" s="19"/>
      <c r="S213" s="16"/>
      <c r="T213" s="19"/>
      <c r="U213" s="16"/>
      <c r="V213" s="19"/>
      <c r="W213" s="16"/>
      <c r="X213" s="19"/>
      <c r="Y213" s="16"/>
      <c r="Z213" s="20"/>
      <c r="AA213" s="20"/>
      <c r="AB213" s="20"/>
      <c r="AC213" s="3"/>
      <c r="AD213" s="3"/>
      <c r="AE213" s="3"/>
    </row>
    <row r="214" spans="2:31" ht="15.75">
      <c r="B214" s="21"/>
      <c r="C214" s="17"/>
      <c r="D214" s="17"/>
      <c r="E214" s="17"/>
      <c r="F214" s="19"/>
      <c r="G214" s="12"/>
      <c r="H214" s="19"/>
      <c r="I214" s="12"/>
      <c r="J214" s="19"/>
      <c r="K214" s="12"/>
      <c r="L214" s="19"/>
      <c r="M214" s="12"/>
      <c r="N214" s="19"/>
      <c r="O214" s="12"/>
      <c r="P214" s="19"/>
      <c r="Q214" s="12"/>
      <c r="R214" s="19"/>
      <c r="S214" s="12"/>
      <c r="T214" s="19"/>
      <c r="U214" s="12"/>
      <c r="V214" s="19"/>
      <c r="W214" s="12"/>
      <c r="X214" s="19"/>
      <c r="Y214" s="12"/>
      <c r="Z214" s="20"/>
      <c r="AA214" s="20"/>
      <c r="AB214" s="20"/>
      <c r="AC214" s="3"/>
      <c r="AD214" s="3"/>
      <c r="AE214" s="3"/>
    </row>
    <row r="215" spans="2:31" ht="15">
      <c r="B215" s="18"/>
      <c r="C215" s="17"/>
      <c r="D215" s="17"/>
      <c r="E215" s="17"/>
      <c r="F215" s="19"/>
      <c r="G215" s="16"/>
      <c r="H215" s="19"/>
      <c r="I215" s="16"/>
      <c r="J215" s="19"/>
      <c r="K215" s="16"/>
      <c r="L215" s="19"/>
      <c r="M215" s="16"/>
      <c r="N215" s="19"/>
      <c r="O215" s="16"/>
      <c r="P215" s="19"/>
      <c r="Q215" s="16"/>
      <c r="R215" s="19"/>
      <c r="S215" s="16"/>
      <c r="T215" s="19"/>
      <c r="U215" s="16"/>
      <c r="V215" s="19"/>
      <c r="W215" s="16"/>
      <c r="X215" s="19"/>
      <c r="Y215" s="16"/>
      <c r="Z215" s="20"/>
      <c r="AA215" s="20"/>
      <c r="AB215" s="20"/>
      <c r="AC215" s="3"/>
      <c r="AD215" s="3"/>
      <c r="AE215" s="3"/>
    </row>
    <row r="216" spans="2:31" ht="15.75">
      <c r="B216" s="21"/>
      <c r="C216" s="17"/>
      <c r="D216" s="17"/>
      <c r="E216" s="17"/>
      <c r="F216" s="19"/>
      <c r="G216" s="12"/>
      <c r="H216" s="19"/>
      <c r="I216" s="12"/>
      <c r="J216" s="19"/>
      <c r="K216" s="12"/>
      <c r="L216" s="19"/>
      <c r="M216" s="12"/>
      <c r="N216" s="19"/>
      <c r="O216" s="12"/>
      <c r="P216" s="19"/>
      <c r="Q216" s="12"/>
      <c r="R216" s="19"/>
      <c r="S216" s="12"/>
      <c r="T216" s="19"/>
      <c r="U216" s="12"/>
      <c r="V216" s="19"/>
      <c r="W216" s="12"/>
      <c r="X216" s="19"/>
      <c r="Y216" s="12"/>
      <c r="Z216" s="20"/>
      <c r="AA216" s="20"/>
      <c r="AB216" s="20"/>
      <c r="AC216" s="3"/>
      <c r="AD216" s="3"/>
      <c r="AE216" s="3"/>
    </row>
    <row r="217" spans="2:31" ht="15">
      <c r="B217" s="18"/>
      <c r="C217" s="17"/>
      <c r="D217" s="17"/>
      <c r="E217" s="17"/>
      <c r="F217" s="19"/>
      <c r="G217" s="16"/>
      <c r="H217" s="19"/>
      <c r="I217" s="16"/>
      <c r="J217" s="19"/>
      <c r="K217" s="16"/>
      <c r="L217" s="19"/>
      <c r="M217" s="16"/>
      <c r="N217" s="19"/>
      <c r="O217" s="16"/>
      <c r="P217" s="19"/>
      <c r="Q217" s="16"/>
      <c r="R217" s="19"/>
      <c r="S217" s="16"/>
      <c r="T217" s="19"/>
      <c r="U217" s="16"/>
      <c r="V217" s="19"/>
      <c r="W217" s="16"/>
      <c r="X217" s="19"/>
      <c r="Y217" s="16"/>
      <c r="Z217" s="20"/>
      <c r="AA217" s="20"/>
      <c r="AB217" s="20"/>
      <c r="AC217" s="3"/>
      <c r="AD217" s="3"/>
      <c r="AE217" s="3"/>
    </row>
    <row r="218" spans="2:31" ht="15.75">
      <c r="B218" s="21"/>
      <c r="C218" s="17"/>
      <c r="D218" s="17"/>
      <c r="E218" s="17"/>
      <c r="F218" s="19"/>
      <c r="G218" s="12"/>
      <c r="H218" s="19"/>
      <c r="I218" s="12"/>
      <c r="J218" s="19"/>
      <c r="K218" s="12"/>
      <c r="L218" s="19"/>
      <c r="M218" s="12"/>
      <c r="N218" s="19"/>
      <c r="O218" s="12"/>
      <c r="P218" s="19"/>
      <c r="Q218" s="12"/>
      <c r="R218" s="19"/>
      <c r="S218" s="12"/>
      <c r="T218" s="19"/>
      <c r="U218" s="12"/>
      <c r="V218" s="19"/>
      <c r="W218" s="12"/>
      <c r="X218" s="19"/>
      <c r="Y218" s="12"/>
      <c r="Z218" s="20"/>
      <c r="AA218" s="20"/>
      <c r="AB218" s="20"/>
      <c r="AC218" s="3"/>
      <c r="AD218" s="3"/>
      <c r="AE218" s="3"/>
    </row>
    <row r="219" spans="2:31" ht="15">
      <c r="B219" s="18"/>
      <c r="C219" s="17"/>
      <c r="D219" s="17"/>
      <c r="E219" s="17"/>
      <c r="F219" s="19"/>
      <c r="G219" s="16"/>
      <c r="H219" s="19"/>
      <c r="I219" s="16"/>
      <c r="J219" s="19"/>
      <c r="K219" s="16"/>
      <c r="L219" s="19"/>
      <c r="M219" s="16"/>
      <c r="N219" s="19"/>
      <c r="O219" s="16"/>
      <c r="P219" s="19"/>
      <c r="Q219" s="16"/>
      <c r="R219" s="19"/>
      <c r="S219" s="16"/>
      <c r="T219" s="19"/>
      <c r="U219" s="16"/>
      <c r="V219" s="19"/>
      <c r="W219" s="16"/>
      <c r="X219" s="19"/>
      <c r="Y219" s="16"/>
      <c r="Z219" s="20"/>
      <c r="AA219" s="20"/>
      <c r="AB219" s="20"/>
      <c r="AC219" s="3"/>
      <c r="AD219" s="3"/>
      <c r="AE219" s="3"/>
    </row>
    <row r="220" spans="2:31" ht="15.75">
      <c r="B220" s="21"/>
      <c r="C220" s="17"/>
      <c r="D220" s="17"/>
      <c r="E220" s="17"/>
      <c r="F220" s="19"/>
      <c r="G220" s="12"/>
      <c r="H220" s="19"/>
      <c r="I220" s="12"/>
      <c r="J220" s="19"/>
      <c r="K220" s="12"/>
      <c r="L220" s="19"/>
      <c r="M220" s="12"/>
      <c r="N220" s="19"/>
      <c r="O220" s="12"/>
      <c r="P220" s="19"/>
      <c r="Q220" s="12"/>
      <c r="R220" s="19"/>
      <c r="S220" s="12"/>
      <c r="T220" s="19"/>
      <c r="U220" s="12"/>
      <c r="V220" s="19"/>
      <c r="W220" s="12"/>
      <c r="X220" s="19"/>
      <c r="Y220" s="12"/>
      <c r="Z220" s="20"/>
      <c r="AA220" s="20"/>
      <c r="AB220" s="20"/>
      <c r="AC220" s="3"/>
      <c r="AD220" s="3"/>
      <c r="AE220" s="3"/>
    </row>
    <row r="221" spans="2:3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2:2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2:2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2:2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2:28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2:28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2:28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2:28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</sheetData>
  <sheetProtection/>
  <mergeCells count="844">
    <mergeCell ref="B6:AB6"/>
    <mergeCell ref="B55:AB55"/>
    <mergeCell ref="T102:T103"/>
    <mergeCell ref="V102:V103"/>
    <mergeCell ref="X102:X103"/>
    <mergeCell ref="Z102:Z103"/>
    <mergeCell ref="AA102:AA103"/>
    <mergeCell ref="AB102:AB103"/>
    <mergeCell ref="H102:H103"/>
    <mergeCell ref="J102:J103"/>
    <mergeCell ref="L102:L103"/>
    <mergeCell ref="N102:N103"/>
    <mergeCell ref="P102:P103"/>
    <mergeCell ref="R102:R103"/>
    <mergeCell ref="V100:V101"/>
    <mergeCell ref="X100:X101"/>
    <mergeCell ref="N100:N101"/>
    <mergeCell ref="P100:P101"/>
    <mergeCell ref="R100:R101"/>
    <mergeCell ref="T100:T101"/>
    <mergeCell ref="Z100:Z101"/>
    <mergeCell ref="AA100:AA101"/>
    <mergeCell ref="AB100:AB101"/>
    <mergeCell ref="B102:B103"/>
    <mergeCell ref="C102:C103"/>
    <mergeCell ref="D102:D103"/>
    <mergeCell ref="E102:E103"/>
    <mergeCell ref="F102:F103"/>
    <mergeCell ref="J100:J101"/>
    <mergeCell ref="L100:L101"/>
    <mergeCell ref="B100:B101"/>
    <mergeCell ref="C100:C101"/>
    <mergeCell ref="D100:D101"/>
    <mergeCell ref="E100:E101"/>
    <mergeCell ref="F100:F101"/>
    <mergeCell ref="H100:H101"/>
    <mergeCell ref="T98:T99"/>
    <mergeCell ref="V98:V99"/>
    <mergeCell ref="X98:X99"/>
    <mergeCell ref="Z98:Z99"/>
    <mergeCell ref="AA98:AA99"/>
    <mergeCell ref="AB98:AB99"/>
    <mergeCell ref="H98:H99"/>
    <mergeCell ref="J98:J99"/>
    <mergeCell ref="L98:L99"/>
    <mergeCell ref="N98:N99"/>
    <mergeCell ref="P98:P99"/>
    <mergeCell ref="R98:R99"/>
    <mergeCell ref="V96:V97"/>
    <mergeCell ref="X96:X97"/>
    <mergeCell ref="Z96:Z97"/>
    <mergeCell ref="AA96:AA97"/>
    <mergeCell ref="AB96:AB97"/>
    <mergeCell ref="B98:B99"/>
    <mergeCell ref="C98:C99"/>
    <mergeCell ref="D98:D99"/>
    <mergeCell ref="E98:E99"/>
    <mergeCell ref="F98:F99"/>
    <mergeCell ref="J96:J97"/>
    <mergeCell ref="L96:L97"/>
    <mergeCell ref="N96:N97"/>
    <mergeCell ref="P96:P97"/>
    <mergeCell ref="R96:R97"/>
    <mergeCell ref="T96:T97"/>
    <mergeCell ref="B96:B97"/>
    <mergeCell ref="C96:C97"/>
    <mergeCell ref="D96:D97"/>
    <mergeCell ref="E96:E97"/>
    <mergeCell ref="F96:F97"/>
    <mergeCell ref="H96:H97"/>
    <mergeCell ref="T94:T95"/>
    <mergeCell ref="V94:V95"/>
    <mergeCell ref="X94:X95"/>
    <mergeCell ref="Z94:Z95"/>
    <mergeCell ref="AA94:AA95"/>
    <mergeCell ref="AB94:AB95"/>
    <mergeCell ref="H94:H95"/>
    <mergeCell ref="J94:J95"/>
    <mergeCell ref="L94:L95"/>
    <mergeCell ref="N94:N95"/>
    <mergeCell ref="P94:P95"/>
    <mergeCell ref="R94:R95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J92:J93"/>
    <mergeCell ref="L92:L93"/>
    <mergeCell ref="N92:N93"/>
    <mergeCell ref="P92:P93"/>
    <mergeCell ref="R92:R93"/>
    <mergeCell ref="T92:T93"/>
    <mergeCell ref="B92:B93"/>
    <mergeCell ref="C92:C93"/>
    <mergeCell ref="D92:D93"/>
    <mergeCell ref="E92:E93"/>
    <mergeCell ref="F92:F93"/>
    <mergeCell ref="H92:H93"/>
    <mergeCell ref="T90:T91"/>
    <mergeCell ref="V90:V91"/>
    <mergeCell ref="X90:X91"/>
    <mergeCell ref="Z90:Z91"/>
    <mergeCell ref="AA90:AA91"/>
    <mergeCell ref="AB90:AB91"/>
    <mergeCell ref="H90:H91"/>
    <mergeCell ref="J90:J91"/>
    <mergeCell ref="L90:L91"/>
    <mergeCell ref="N90:N91"/>
    <mergeCell ref="P90:P91"/>
    <mergeCell ref="R90:R91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J88:J89"/>
    <mergeCell ref="L88:L89"/>
    <mergeCell ref="N88:N89"/>
    <mergeCell ref="P88:P89"/>
    <mergeCell ref="R88:R89"/>
    <mergeCell ref="T88:T89"/>
    <mergeCell ref="B88:B89"/>
    <mergeCell ref="C88:C89"/>
    <mergeCell ref="D88:D89"/>
    <mergeCell ref="E88:E89"/>
    <mergeCell ref="F88:F89"/>
    <mergeCell ref="H88:H89"/>
    <mergeCell ref="T86:T87"/>
    <mergeCell ref="V86:V87"/>
    <mergeCell ref="X86:X87"/>
    <mergeCell ref="Z86:Z87"/>
    <mergeCell ref="AA86:AA87"/>
    <mergeCell ref="AB86:AB87"/>
    <mergeCell ref="H86:H87"/>
    <mergeCell ref="J86:J87"/>
    <mergeCell ref="L86:L87"/>
    <mergeCell ref="N86:N87"/>
    <mergeCell ref="P86:P87"/>
    <mergeCell ref="R86:R87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J84:J85"/>
    <mergeCell ref="L84:L85"/>
    <mergeCell ref="N84:N85"/>
    <mergeCell ref="P84:P85"/>
    <mergeCell ref="R84:R85"/>
    <mergeCell ref="T84:T85"/>
    <mergeCell ref="B84:B85"/>
    <mergeCell ref="C84:C85"/>
    <mergeCell ref="D84:D85"/>
    <mergeCell ref="E84:E85"/>
    <mergeCell ref="F84:F85"/>
    <mergeCell ref="H84:H85"/>
    <mergeCell ref="T82:T83"/>
    <mergeCell ref="V82:V83"/>
    <mergeCell ref="X82:X83"/>
    <mergeCell ref="Z82:Z83"/>
    <mergeCell ref="AA82:AA83"/>
    <mergeCell ref="AB82:AB83"/>
    <mergeCell ref="H82:H83"/>
    <mergeCell ref="J82:J83"/>
    <mergeCell ref="L82:L83"/>
    <mergeCell ref="N82:N83"/>
    <mergeCell ref="P82:P83"/>
    <mergeCell ref="R82:R83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J80:J81"/>
    <mergeCell ref="L80:L81"/>
    <mergeCell ref="N80:N81"/>
    <mergeCell ref="P80:P81"/>
    <mergeCell ref="R80:R81"/>
    <mergeCell ref="T80:T81"/>
    <mergeCell ref="B80:B81"/>
    <mergeCell ref="C80:C81"/>
    <mergeCell ref="D80:D81"/>
    <mergeCell ref="E80:E81"/>
    <mergeCell ref="F80:F81"/>
    <mergeCell ref="H80:H81"/>
    <mergeCell ref="T78:T79"/>
    <mergeCell ref="V78:V79"/>
    <mergeCell ref="X78:X79"/>
    <mergeCell ref="Z78:Z79"/>
    <mergeCell ref="AA78:AA79"/>
    <mergeCell ref="AB78:AB79"/>
    <mergeCell ref="H78:H79"/>
    <mergeCell ref="J78:J79"/>
    <mergeCell ref="L78:L79"/>
    <mergeCell ref="N78:N79"/>
    <mergeCell ref="P78:P79"/>
    <mergeCell ref="R78:R79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R76:R77"/>
    <mergeCell ref="T76:T77"/>
    <mergeCell ref="B76:B77"/>
    <mergeCell ref="C76:C77"/>
    <mergeCell ref="D76:D77"/>
    <mergeCell ref="E76:E77"/>
    <mergeCell ref="F76:F77"/>
    <mergeCell ref="H76:H77"/>
    <mergeCell ref="T74:T75"/>
    <mergeCell ref="V74:V75"/>
    <mergeCell ref="X74:X75"/>
    <mergeCell ref="Z74:Z75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AB68:AB69"/>
    <mergeCell ref="AB70:AB71"/>
    <mergeCell ref="AB60:AB61"/>
    <mergeCell ref="AB62:AB63"/>
    <mergeCell ref="AB64:AB65"/>
    <mergeCell ref="AB66:AB67"/>
    <mergeCell ref="AB51:AB52"/>
    <mergeCell ref="AB53:AB54"/>
    <mergeCell ref="AB56:AB57"/>
    <mergeCell ref="AB58:AB59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J37:J38"/>
    <mergeCell ref="L37:L38"/>
    <mergeCell ref="N37:N38"/>
    <mergeCell ref="H35:H36"/>
    <mergeCell ref="F37:F38"/>
    <mergeCell ref="H37:H38"/>
    <mergeCell ref="J35:J36"/>
    <mergeCell ref="B60:B61"/>
    <mergeCell ref="B56:B57"/>
    <mergeCell ref="B51:B52"/>
    <mergeCell ref="B47:B48"/>
    <mergeCell ref="B58:B59"/>
    <mergeCell ref="C58:C59"/>
    <mergeCell ref="D58:D59"/>
    <mergeCell ref="C60:C61"/>
    <mergeCell ref="D60:D61"/>
    <mergeCell ref="E60:E61"/>
    <mergeCell ref="C51:C52"/>
    <mergeCell ref="D51:D52"/>
    <mergeCell ref="E51:E52"/>
    <mergeCell ref="E58:E59"/>
    <mergeCell ref="C56:C57"/>
    <mergeCell ref="D56:D57"/>
    <mergeCell ref="E56:E57"/>
    <mergeCell ref="B49:B50"/>
    <mergeCell ref="C49:C50"/>
    <mergeCell ref="D49:D50"/>
    <mergeCell ref="E49:E50"/>
    <mergeCell ref="E47:E48"/>
    <mergeCell ref="C47:C48"/>
    <mergeCell ref="D47:D48"/>
    <mergeCell ref="B53:B54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D25:D26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3:P54"/>
    <mergeCell ref="Z68:Z69"/>
    <mergeCell ref="AA68:AA69"/>
    <mergeCell ref="D7:D8"/>
    <mergeCell ref="E7:E8"/>
    <mergeCell ref="D9:D10"/>
    <mergeCell ref="E9:E10"/>
    <mergeCell ref="E17:E18"/>
    <mergeCell ref="E19:E20"/>
    <mergeCell ref="E43:E44"/>
    <mergeCell ref="P29:P30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3:Z54"/>
    <mergeCell ref="AA53:AA54"/>
    <mergeCell ref="X56:X57"/>
    <mergeCell ref="V56:V57"/>
    <mergeCell ref="T56:T57"/>
    <mergeCell ref="X53:X54"/>
    <mergeCell ref="AA51:AA52"/>
    <mergeCell ref="T49:T50"/>
    <mergeCell ref="Z49:Z50"/>
    <mergeCell ref="AA49:AA50"/>
    <mergeCell ref="X49:X50"/>
    <mergeCell ref="X51:X52"/>
    <mergeCell ref="Z51:Z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B2:J2"/>
    <mergeCell ref="E53:E54"/>
    <mergeCell ref="D53:D54"/>
    <mergeCell ref="C53:C54"/>
    <mergeCell ref="D4:D5"/>
    <mergeCell ref="E4:E5"/>
    <mergeCell ref="H39:H40"/>
    <mergeCell ref="F41:F42"/>
    <mergeCell ref="V13:V14"/>
    <mergeCell ref="X13:X14"/>
    <mergeCell ref="V15:V16"/>
    <mergeCell ref="R31:R32"/>
    <mergeCell ref="J33:J34"/>
    <mergeCell ref="L33:L34"/>
    <mergeCell ref="H13:H14"/>
    <mergeCell ref="J13:J14"/>
    <mergeCell ref="X17:X18"/>
    <mergeCell ref="F53:F54"/>
    <mergeCell ref="H53:H54"/>
    <mergeCell ref="J53:J54"/>
    <mergeCell ref="L53:L54"/>
    <mergeCell ref="F51:F52"/>
    <mergeCell ref="H51:H52"/>
    <mergeCell ref="J51:J52"/>
    <mergeCell ref="L51:L52"/>
    <mergeCell ref="F39:F40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5:B36"/>
    <mergeCell ref="C35:C36"/>
    <mergeCell ref="D35:D36"/>
    <mergeCell ref="F35:F36"/>
    <mergeCell ref="V35:V36"/>
    <mergeCell ref="N33:N34"/>
    <mergeCell ref="B33:B34"/>
    <mergeCell ref="C33:C34"/>
    <mergeCell ref="D33:D34"/>
    <mergeCell ref="E33:E34"/>
    <mergeCell ref="R41:R42"/>
    <mergeCell ref="X35:X36"/>
    <mergeCell ref="Z35:Z36"/>
    <mergeCell ref="R39:R40"/>
    <mergeCell ref="P37:P38"/>
    <mergeCell ref="R37:R38"/>
    <mergeCell ref="V37:V38"/>
    <mergeCell ref="T35:T36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N49:N50"/>
    <mergeCell ref="P49:P50"/>
    <mergeCell ref="R51:R52"/>
    <mergeCell ref="V51:V52"/>
    <mergeCell ref="R53:R54"/>
    <mergeCell ref="V53:V54"/>
    <mergeCell ref="R47:R48"/>
    <mergeCell ref="V47:V48"/>
    <mergeCell ref="R49:R50"/>
    <mergeCell ref="V49:V50"/>
    <mergeCell ref="T51:T52"/>
    <mergeCell ref="T53:T54"/>
    <mergeCell ref="J56:J57"/>
    <mergeCell ref="L56:L57"/>
    <mergeCell ref="N56:N57"/>
    <mergeCell ref="P56:P57"/>
    <mergeCell ref="N51:N52"/>
    <mergeCell ref="P51:P52"/>
    <mergeCell ref="N53:N54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J39:Q40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9">
      <selection activeCell="E57" sqref="E57:E5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7" t="s">
        <v>54</v>
      </c>
      <c r="B1" s="147"/>
      <c r="C1" s="147"/>
      <c r="D1" s="147"/>
      <c r="E1" s="147"/>
      <c r="F1" s="147"/>
      <c r="G1" s="147"/>
    </row>
    <row r="2" spans="1:10" ht="24" customHeight="1">
      <c r="A2" s="162" t="str">
        <f>HYPERLINK('[1]реквизиты'!$A$2)</f>
        <v>Первенство России по самбо среди юношей 1996-1997 гг.р.(Отбор на ПМ и ПЕ)</v>
      </c>
      <c r="B2" s="163"/>
      <c r="C2" s="163"/>
      <c r="D2" s="163"/>
      <c r="E2" s="163"/>
      <c r="F2" s="163"/>
      <c r="G2" s="163"/>
      <c r="H2" s="4"/>
      <c r="I2" s="4"/>
      <c r="J2" s="4"/>
    </row>
    <row r="3" spans="1:7" ht="15" customHeight="1">
      <c r="A3" s="164" t="str">
        <f>HYPERLINK('[1]реквизиты'!$A$3)</f>
        <v>3-7 февраля 2014 год  Дзержинск</v>
      </c>
      <c r="B3" s="164"/>
      <c r="C3" s="164"/>
      <c r="D3" s="164"/>
      <c r="E3" s="164"/>
      <c r="F3" s="164"/>
      <c r="G3" s="164"/>
    </row>
    <row r="4" ht="12.75">
      <c r="D4" s="6" t="s">
        <v>235</v>
      </c>
    </row>
    <row r="5" spans="1:7" ht="12.75">
      <c r="A5" s="159" t="s">
        <v>0</v>
      </c>
      <c r="B5" s="165" t="s">
        <v>4</v>
      </c>
      <c r="C5" s="159" t="s">
        <v>1</v>
      </c>
      <c r="D5" s="159" t="s">
        <v>2</v>
      </c>
      <c r="E5" s="159" t="s">
        <v>22</v>
      </c>
      <c r="F5" s="159" t="s">
        <v>7</v>
      </c>
      <c r="G5" s="159" t="s">
        <v>8</v>
      </c>
    </row>
    <row r="6" spans="1:7" ht="12.75">
      <c r="A6" s="159"/>
      <c r="B6" s="159"/>
      <c r="C6" s="159"/>
      <c r="D6" s="159"/>
      <c r="E6" s="159"/>
      <c r="F6" s="159"/>
      <c r="G6" s="159"/>
    </row>
    <row r="7" spans="1:7" ht="12.75" customHeight="1">
      <c r="A7" s="155" t="s">
        <v>9</v>
      </c>
      <c r="B7" s="156">
        <v>1</v>
      </c>
      <c r="C7" s="158" t="s">
        <v>97</v>
      </c>
      <c r="D7" s="159" t="s">
        <v>98</v>
      </c>
      <c r="E7" s="160" t="s">
        <v>99</v>
      </c>
      <c r="F7" s="161"/>
      <c r="G7" s="154" t="s">
        <v>100</v>
      </c>
    </row>
    <row r="8" spans="1:7" ht="12.75">
      <c r="A8" s="155"/>
      <c r="B8" s="157"/>
      <c r="C8" s="158"/>
      <c r="D8" s="159"/>
      <c r="E8" s="160"/>
      <c r="F8" s="161"/>
      <c r="G8" s="154"/>
    </row>
    <row r="9" spans="1:7" ht="12.75" customHeight="1">
      <c r="A9" s="155" t="s">
        <v>10</v>
      </c>
      <c r="B9" s="156">
        <v>2</v>
      </c>
      <c r="C9" s="158" t="s">
        <v>158</v>
      </c>
      <c r="D9" s="159" t="s">
        <v>159</v>
      </c>
      <c r="E9" s="160" t="s">
        <v>154</v>
      </c>
      <c r="F9" s="161"/>
      <c r="G9" s="154" t="s">
        <v>160</v>
      </c>
    </row>
    <row r="10" spans="1:7" ht="12.75" customHeight="1">
      <c r="A10" s="155"/>
      <c r="B10" s="157"/>
      <c r="C10" s="158"/>
      <c r="D10" s="159"/>
      <c r="E10" s="160"/>
      <c r="F10" s="161"/>
      <c r="G10" s="154"/>
    </row>
    <row r="11" spans="1:7" ht="12.75" customHeight="1">
      <c r="A11" s="155" t="s">
        <v>11</v>
      </c>
      <c r="B11" s="156">
        <v>3</v>
      </c>
      <c r="C11" s="158" t="s">
        <v>191</v>
      </c>
      <c r="D11" s="159" t="s">
        <v>192</v>
      </c>
      <c r="E11" s="160" t="s">
        <v>186</v>
      </c>
      <c r="F11" s="161"/>
      <c r="G11" s="154" t="s">
        <v>187</v>
      </c>
    </row>
    <row r="12" spans="1:7" ht="12.75" customHeight="1">
      <c r="A12" s="155"/>
      <c r="B12" s="157"/>
      <c r="C12" s="158"/>
      <c r="D12" s="159"/>
      <c r="E12" s="160"/>
      <c r="F12" s="161"/>
      <c r="G12" s="154"/>
    </row>
    <row r="13" spans="1:7" ht="12.75" customHeight="1">
      <c r="A13" s="155" t="s">
        <v>12</v>
      </c>
      <c r="B13" s="156">
        <v>4</v>
      </c>
      <c r="C13" s="158" t="s">
        <v>104</v>
      </c>
      <c r="D13" s="159" t="s">
        <v>105</v>
      </c>
      <c r="E13" s="160" t="s">
        <v>106</v>
      </c>
      <c r="F13" s="161"/>
      <c r="G13" s="154" t="s">
        <v>107</v>
      </c>
    </row>
    <row r="14" spans="1:7" ht="12.75" customHeight="1">
      <c r="A14" s="155"/>
      <c r="B14" s="157"/>
      <c r="C14" s="158"/>
      <c r="D14" s="159"/>
      <c r="E14" s="160"/>
      <c r="F14" s="161"/>
      <c r="G14" s="154"/>
    </row>
    <row r="15" spans="1:7" ht="12.75" customHeight="1">
      <c r="A15" s="155" t="s">
        <v>13</v>
      </c>
      <c r="B15" s="156">
        <v>5</v>
      </c>
      <c r="C15" s="158" t="s">
        <v>81</v>
      </c>
      <c r="D15" s="159" t="s">
        <v>82</v>
      </c>
      <c r="E15" s="160" t="s">
        <v>83</v>
      </c>
      <c r="F15" s="161"/>
      <c r="G15" s="154" t="s">
        <v>84</v>
      </c>
    </row>
    <row r="16" spans="1:7" ht="12.75" customHeight="1">
      <c r="A16" s="155"/>
      <c r="B16" s="157"/>
      <c r="C16" s="158"/>
      <c r="D16" s="159"/>
      <c r="E16" s="160"/>
      <c r="F16" s="161"/>
      <c r="G16" s="154"/>
    </row>
    <row r="17" spans="1:7" ht="12.75" customHeight="1">
      <c r="A17" s="155" t="s">
        <v>14</v>
      </c>
      <c r="B17" s="156">
        <v>6</v>
      </c>
      <c r="C17" s="158" t="s">
        <v>89</v>
      </c>
      <c r="D17" s="159" t="s">
        <v>90</v>
      </c>
      <c r="E17" s="160" t="s">
        <v>91</v>
      </c>
      <c r="F17" s="161"/>
      <c r="G17" s="154" t="s">
        <v>92</v>
      </c>
    </row>
    <row r="18" spans="1:7" ht="12.75" customHeight="1">
      <c r="A18" s="155"/>
      <c r="B18" s="157"/>
      <c r="C18" s="158"/>
      <c r="D18" s="159"/>
      <c r="E18" s="160"/>
      <c r="F18" s="161"/>
      <c r="G18" s="154"/>
    </row>
    <row r="19" spans="1:7" ht="12.75" customHeight="1">
      <c r="A19" s="155" t="s">
        <v>15</v>
      </c>
      <c r="B19" s="156">
        <v>7</v>
      </c>
      <c r="C19" s="158" t="s">
        <v>57</v>
      </c>
      <c r="D19" s="159" t="s">
        <v>58</v>
      </c>
      <c r="E19" s="160" t="s">
        <v>59</v>
      </c>
      <c r="F19" s="161"/>
      <c r="G19" s="154" t="s">
        <v>60</v>
      </c>
    </row>
    <row r="20" spans="1:7" ht="12.75" customHeight="1">
      <c r="A20" s="155"/>
      <c r="B20" s="157"/>
      <c r="C20" s="158"/>
      <c r="D20" s="159"/>
      <c r="E20" s="160"/>
      <c r="F20" s="161"/>
      <c r="G20" s="154"/>
    </row>
    <row r="21" spans="1:7" ht="12.75" customHeight="1">
      <c r="A21" s="155" t="s">
        <v>16</v>
      </c>
      <c r="B21" s="156">
        <v>8</v>
      </c>
      <c r="C21" s="158" t="s">
        <v>201</v>
      </c>
      <c r="D21" s="159" t="s">
        <v>202</v>
      </c>
      <c r="E21" s="160" t="s">
        <v>199</v>
      </c>
      <c r="F21" s="161"/>
      <c r="G21" s="154" t="s">
        <v>203</v>
      </c>
    </row>
    <row r="22" spans="1:7" ht="12.75" customHeight="1">
      <c r="A22" s="155"/>
      <c r="B22" s="157"/>
      <c r="C22" s="158"/>
      <c r="D22" s="159"/>
      <c r="E22" s="160"/>
      <c r="F22" s="161"/>
      <c r="G22" s="154"/>
    </row>
    <row r="23" spans="1:7" ht="12.75" customHeight="1">
      <c r="A23" s="155" t="s">
        <v>17</v>
      </c>
      <c r="B23" s="156">
        <v>9</v>
      </c>
      <c r="C23" s="158" t="s">
        <v>211</v>
      </c>
      <c r="D23" s="159" t="s">
        <v>212</v>
      </c>
      <c r="E23" s="160" t="s">
        <v>213</v>
      </c>
      <c r="F23" s="161"/>
      <c r="G23" s="154" t="s">
        <v>214</v>
      </c>
    </row>
    <row r="24" spans="1:7" ht="12.75" customHeight="1">
      <c r="A24" s="155"/>
      <c r="B24" s="157"/>
      <c r="C24" s="158"/>
      <c r="D24" s="159"/>
      <c r="E24" s="160"/>
      <c r="F24" s="161"/>
      <c r="G24" s="154"/>
    </row>
    <row r="25" spans="1:7" ht="12.75" customHeight="1">
      <c r="A25" s="155" t="s">
        <v>18</v>
      </c>
      <c r="B25" s="156">
        <v>10</v>
      </c>
      <c r="C25" s="158" t="s">
        <v>77</v>
      </c>
      <c r="D25" s="159" t="s">
        <v>78</v>
      </c>
      <c r="E25" s="160" t="s">
        <v>79</v>
      </c>
      <c r="F25" s="161"/>
      <c r="G25" s="154" t="s">
        <v>80</v>
      </c>
    </row>
    <row r="26" spans="1:7" ht="12.75" customHeight="1">
      <c r="A26" s="155"/>
      <c r="B26" s="157"/>
      <c r="C26" s="158"/>
      <c r="D26" s="159"/>
      <c r="E26" s="160"/>
      <c r="F26" s="161"/>
      <c r="G26" s="154"/>
    </row>
    <row r="27" spans="1:7" ht="12.75" customHeight="1">
      <c r="A27" s="155" t="s">
        <v>19</v>
      </c>
      <c r="B27" s="156">
        <v>11</v>
      </c>
      <c r="C27" s="158" t="s">
        <v>127</v>
      </c>
      <c r="D27" s="159" t="s">
        <v>128</v>
      </c>
      <c r="E27" s="160" t="s">
        <v>125</v>
      </c>
      <c r="F27" s="161"/>
      <c r="G27" s="154" t="s">
        <v>126</v>
      </c>
    </row>
    <row r="28" spans="1:7" ht="12.75" customHeight="1">
      <c r="A28" s="155"/>
      <c r="B28" s="157"/>
      <c r="C28" s="158"/>
      <c r="D28" s="159"/>
      <c r="E28" s="160"/>
      <c r="F28" s="161"/>
      <c r="G28" s="154"/>
    </row>
    <row r="29" spans="1:7" ht="12.75" customHeight="1">
      <c r="A29" s="155" t="s">
        <v>20</v>
      </c>
      <c r="B29" s="156">
        <v>12</v>
      </c>
      <c r="C29" s="158" t="s">
        <v>133</v>
      </c>
      <c r="D29" s="159" t="s">
        <v>134</v>
      </c>
      <c r="E29" s="160" t="s">
        <v>135</v>
      </c>
      <c r="F29" s="161"/>
      <c r="G29" s="154" t="s">
        <v>136</v>
      </c>
    </row>
    <row r="30" spans="1:7" ht="12.75">
      <c r="A30" s="155"/>
      <c r="B30" s="157"/>
      <c r="C30" s="158"/>
      <c r="D30" s="159"/>
      <c r="E30" s="160"/>
      <c r="F30" s="161"/>
      <c r="G30" s="154"/>
    </row>
    <row r="31" spans="1:7" ht="12.75" customHeight="1">
      <c r="A31" s="155" t="s">
        <v>23</v>
      </c>
      <c r="B31" s="156">
        <v>13</v>
      </c>
      <c r="C31" s="158" t="s">
        <v>61</v>
      </c>
      <c r="D31" s="159" t="s">
        <v>62</v>
      </c>
      <c r="E31" s="160" t="s">
        <v>63</v>
      </c>
      <c r="F31" s="161"/>
      <c r="G31" s="154" t="s">
        <v>64</v>
      </c>
    </row>
    <row r="32" spans="1:7" ht="12.75">
      <c r="A32" s="155"/>
      <c r="B32" s="157"/>
      <c r="C32" s="158"/>
      <c r="D32" s="159"/>
      <c r="E32" s="160"/>
      <c r="F32" s="161"/>
      <c r="G32" s="154"/>
    </row>
    <row r="33" spans="1:7" ht="12.75" customHeight="1">
      <c r="A33" s="155" t="s">
        <v>24</v>
      </c>
      <c r="B33" s="156">
        <v>14</v>
      </c>
      <c r="C33" s="158" t="s">
        <v>108</v>
      </c>
      <c r="D33" s="159" t="s">
        <v>109</v>
      </c>
      <c r="E33" s="160" t="s">
        <v>71</v>
      </c>
      <c r="F33" s="161"/>
      <c r="G33" s="154" t="s">
        <v>72</v>
      </c>
    </row>
    <row r="34" spans="1:7" ht="12.75">
      <c r="A34" s="155"/>
      <c r="B34" s="157"/>
      <c r="C34" s="158"/>
      <c r="D34" s="159"/>
      <c r="E34" s="160"/>
      <c r="F34" s="161"/>
      <c r="G34" s="154"/>
    </row>
    <row r="35" spans="1:7" ht="12.75" customHeight="1">
      <c r="A35" s="155" t="s">
        <v>25</v>
      </c>
      <c r="B35" s="156">
        <v>15</v>
      </c>
      <c r="C35" s="158" t="s">
        <v>174</v>
      </c>
      <c r="D35" s="159" t="s">
        <v>175</v>
      </c>
      <c r="E35" s="160" t="s">
        <v>172</v>
      </c>
      <c r="F35" s="161"/>
      <c r="G35" s="154" t="s">
        <v>176</v>
      </c>
    </row>
    <row r="36" spans="1:7" ht="12.75">
      <c r="A36" s="155"/>
      <c r="B36" s="157"/>
      <c r="C36" s="158"/>
      <c r="D36" s="159"/>
      <c r="E36" s="160"/>
      <c r="F36" s="161"/>
      <c r="G36" s="154"/>
    </row>
    <row r="37" spans="1:7" ht="12.75" customHeight="1">
      <c r="A37" s="155" t="s">
        <v>26</v>
      </c>
      <c r="B37" s="156">
        <v>16</v>
      </c>
      <c r="C37" s="158" t="s">
        <v>208</v>
      </c>
      <c r="D37" s="159" t="s">
        <v>209</v>
      </c>
      <c r="E37" s="160" t="s">
        <v>206</v>
      </c>
      <c r="F37" s="161"/>
      <c r="G37" s="154" t="s">
        <v>210</v>
      </c>
    </row>
    <row r="38" spans="1:7" ht="12.75">
      <c r="A38" s="155"/>
      <c r="B38" s="157"/>
      <c r="C38" s="158"/>
      <c r="D38" s="159"/>
      <c r="E38" s="160"/>
      <c r="F38" s="161"/>
      <c r="G38" s="154"/>
    </row>
    <row r="39" spans="1:7" ht="12.75">
      <c r="A39" s="155" t="s">
        <v>27</v>
      </c>
      <c r="B39" s="156">
        <v>17</v>
      </c>
      <c r="C39" s="158" t="s">
        <v>188</v>
      </c>
      <c r="D39" s="159" t="s">
        <v>189</v>
      </c>
      <c r="E39" s="160" t="s">
        <v>186</v>
      </c>
      <c r="F39" s="161"/>
      <c r="G39" s="154" t="s">
        <v>190</v>
      </c>
    </row>
    <row r="40" spans="1:7" ht="12.75">
      <c r="A40" s="155"/>
      <c r="B40" s="157"/>
      <c r="C40" s="158"/>
      <c r="D40" s="159"/>
      <c r="E40" s="160"/>
      <c r="F40" s="161"/>
      <c r="G40" s="154"/>
    </row>
    <row r="41" spans="1:7" ht="12.75" customHeight="1">
      <c r="A41" s="155" t="s">
        <v>28</v>
      </c>
      <c r="B41" s="156">
        <v>18</v>
      </c>
      <c r="C41" s="158" t="s">
        <v>129</v>
      </c>
      <c r="D41" s="159" t="s">
        <v>130</v>
      </c>
      <c r="E41" s="160" t="s">
        <v>131</v>
      </c>
      <c r="F41" s="161"/>
      <c r="G41" s="154" t="s">
        <v>132</v>
      </c>
    </row>
    <row r="42" spans="1:7" ht="12.75">
      <c r="A42" s="155"/>
      <c r="B42" s="157"/>
      <c r="C42" s="158"/>
      <c r="D42" s="159"/>
      <c r="E42" s="160"/>
      <c r="F42" s="161"/>
      <c r="G42" s="154"/>
    </row>
    <row r="43" spans="1:7" ht="12.75" customHeight="1">
      <c r="A43" s="155" t="s">
        <v>29</v>
      </c>
      <c r="B43" s="156">
        <v>19</v>
      </c>
      <c r="C43" s="158" t="s">
        <v>152</v>
      </c>
      <c r="D43" s="159" t="s">
        <v>153</v>
      </c>
      <c r="E43" s="160" t="s">
        <v>154</v>
      </c>
      <c r="F43" s="161"/>
      <c r="G43" s="154" t="s">
        <v>155</v>
      </c>
    </row>
    <row r="44" spans="1:7" ht="12.75">
      <c r="A44" s="155"/>
      <c r="B44" s="157"/>
      <c r="C44" s="158"/>
      <c r="D44" s="159"/>
      <c r="E44" s="160"/>
      <c r="F44" s="161"/>
      <c r="G44" s="154"/>
    </row>
    <row r="45" spans="1:7" ht="12.75" customHeight="1">
      <c r="A45" s="155" t="s">
        <v>30</v>
      </c>
      <c r="B45" s="156">
        <v>20</v>
      </c>
      <c r="C45" s="158" t="s">
        <v>93</v>
      </c>
      <c r="D45" s="159" t="s">
        <v>94</v>
      </c>
      <c r="E45" s="160" t="s">
        <v>95</v>
      </c>
      <c r="F45" s="161"/>
      <c r="G45" s="154" t="s">
        <v>96</v>
      </c>
    </row>
    <row r="46" spans="1:7" ht="12.75">
      <c r="A46" s="155"/>
      <c r="B46" s="157"/>
      <c r="C46" s="158"/>
      <c r="D46" s="159"/>
      <c r="E46" s="160"/>
      <c r="F46" s="161"/>
      <c r="G46" s="154"/>
    </row>
    <row r="47" spans="1:7" ht="12.75" customHeight="1">
      <c r="A47" s="155" t="s">
        <v>31</v>
      </c>
      <c r="B47" s="156">
        <v>21</v>
      </c>
      <c r="C47" s="158" t="s">
        <v>149</v>
      </c>
      <c r="D47" s="159" t="s">
        <v>150</v>
      </c>
      <c r="E47" s="160" t="s">
        <v>241</v>
      </c>
      <c r="F47" s="161"/>
      <c r="G47" s="154" t="s">
        <v>151</v>
      </c>
    </row>
    <row r="48" spans="1:7" ht="12.75">
      <c r="A48" s="155"/>
      <c r="B48" s="157"/>
      <c r="C48" s="158"/>
      <c r="D48" s="159"/>
      <c r="E48" s="160"/>
      <c r="F48" s="161"/>
      <c r="G48" s="154"/>
    </row>
    <row r="49" spans="1:7" ht="12.75" customHeight="1">
      <c r="A49" s="155" t="s">
        <v>32</v>
      </c>
      <c r="B49" s="156">
        <v>22</v>
      </c>
      <c r="C49" s="158" t="s">
        <v>193</v>
      </c>
      <c r="D49" s="159" t="s">
        <v>194</v>
      </c>
      <c r="E49" s="160" t="s">
        <v>195</v>
      </c>
      <c r="F49" s="161"/>
      <c r="G49" s="154" t="s">
        <v>196</v>
      </c>
    </row>
    <row r="50" spans="1:7" ht="12.75">
      <c r="A50" s="155"/>
      <c r="B50" s="157"/>
      <c r="C50" s="158"/>
      <c r="D50" s="159"/>
      <c r="E50" s="160"/>
      <c r="F50" s="161"/>
      <c r="G50" s="154"/>
    </row>
    <row r="51" spans="1:7" ht="12.75" customHeight="1">
      <c r="A51" s="155" t="s">
        <v>33</v>
      </c>
      <c r="B51" s="156">
        <v>23</v>
      </c>
      <c r="C51" s="158" t="s">
        <v>114</v>
      </c>
      <c r="D51" s="159" t="s">
        <v>115</v>
      </c>
      <c r="E51" s="160" t="s">
        <v>116</v>
      </c>
      <c r="F51" s="161"/>
      <c r="G51" s="154" t="s">
        <v>117</v>
      </c>
    </row>
    <row r="52" spans="1:7" ht="12.75">
      <c r="A52" s="155"/>
      <c r="B52" s="157"/>
      <c r="C52" s="158"/>
      <c r="D52" s="159"/>
      <c r="E52" s="160"/>
      <c r="F52" s="161"/>
      <c r="G52" s="154"/>
    </row>
    <row r="53" spans="1:7" ht="12.75" customHeight="1">
      <c r="A53" s="155" t="s">
        <v>34</v>
      </c>
      <c r="B53" s="156">
        <v>24</v>
      </c>
      <c r="C53" s="158" t="s">
        <v>177</v>
      </c>
      <c r="D53" s="159" t="s">
        <v>178</v>
      </c>
      <c r="E53" s="160" t="s">
        <v>179</v>
      </c>
      <c r="F53" s="161"/>
      <c r="G53" s="154" t="s">
        <v>180</v>
      </c>
    </row>
    <row r="54" spans="1:7" ht="12.75">
      <c r="A54" s="155"/>
      <c r="B54" s="157"/>
      <c r="C54" s="158"/>
      <c r="D54" s="159"/>
      <c r="E54" s="160"/>
      <c r="F54" s="161"/>
      <c r="G54" s="154"/>
    </row>
    <row r="55" spans="1:7" ht="12.75" customHeight="1">
      <c r="A55" s="155" t="s">
        <v>35</v>
      </c>
      <c r="B55" s="156">
        <v>25</v>
      </c>
      <c r="C55" s="158" t="s">
        <v>170</v>
      </c>
      <c r="D55" s="159" t="s">
        <v>171</v>
      </c>
      <c r="E55" s="160" t="s">
        <v>172</v>
      </c>
      <c r="F55" s="161"/>
      <c r="G55" s="154" t="s">
        <v>173</v>
      </c>
    </row>
    <row r="56" spans="1:7" ht="12.75">
      <c r="A56" s="155"/>
      <c r="B56" s="157"/>
      <c r="C56" s="158"/>
      <c r="D56" s="159"/>
      <c r="E56" s="160"/>
      <c r="F56" s="161"/>
      <c r="G56" s="154"/>
    </row>
    <row r="57" spans="1:7" ht="12.75" customHeight="1">
      <c r="A57" s="155" t="s">
        <v>36</v>
      </c>
      <c r="B57" s="156">
        <v>26</v>
      </c>
      <c r="C57" s="158" t="s">
        <v>69</v>
      </c>
      <c r="D57" s="159" t="s">
        <v>70</v>
      </c>
      <c r="E57" s="160" t="s">
        <v>71</v>
      </c>
      <c r="F57" s="161"/>
      <c r="G57" s="154" t="s">
        <v>72</v>
      </c>
    </row>
    <row r="58" spans="1:7" ht="12.75">
      <c r="A58" s="155"/>
      <c r="B58" s="157"/>
      <c r="C58" s="158"/>
      <c r="D58" s="159"/>
      <c r="E58" s="160"/>
      <c r="F58" s="161"/>
      <c r="G58" s="154"/>
    </row>
    <row r="59" spans="1:7" ht="12.75" customHeight="1">
      <c r="A59" s="155" t="s">
        <v>37</v>
      </c>
      <c r="B59" s="156">
        <v>27</v>
      </c>
      <c r="C59" s="158" t="s">
        <v>161</v>
      </c>
      <c r="D59" s="159" t="s">
        <v>162</v>
      </c>
      <c r="E59" s="160" t="s">
        <v>154</v>
      </c>
      <c r="F59" s="161"/>
      <c r="G59" s="154" t="s">
        <v>160</v>
      </c>
    </row>
    <row r="60" spans="1:7" ht="12.75">
      <c r="A60" s="155"/>
      <c r="B60" s="157"/>
      <c r="C60" s="158"/>
      <c r="D60" s="159"/>
      <c r="E60" s="160"/>
      <c r="F60" s="161"/>
      <c r="G60" s="154"/>
    </row>
    <row r="61" spans="1:7" ht="12.75" customHeight="1">
      <c r="A61" s="155" t="s">
        <v>38</v>
      </c>
      <c r="B61" s="156">
        <v>28</v>
      </c>
      <c r="C61" s="158" t="s">
        <v>141</v>
      </c>
      <c r="D61" s="159" t="s">
        <v>142</v>
      </c>
      <c r="E61" s="160" t="s">
        <v>143</v>
      </c>
      <c r="F61" s="161"/>
      <c r="G61" s="154" t="s">
        <v>144</v>
      </c>
    </row>
    <row r="62" spans="1:7" ht="12.75">
      <c r="A62" s="155"/>
      <c r="B62" s="157"/>
      <c r="C62" s="158"/>
      <c r="D62" s="159"/>
      <c r="E62" s="160"/>
      <c r="F62" s="161"/>
      <c r="G62" s="154"/>
    </row>
    <row r="63" spans="1:7" ht="12.75">
      <c r="A63" s="155" t="s">
        <v>39</v>
      </c>
      <c r="B63" s="156">
        <v>29</v>
      </c>
      <c r="C63" s="158" t="s">
        <v>215</v>
      </c>
      <c r="D63" s="159" t="s">
        <v>216</v>
      </c>
      <c r="E63" s="160" t="s">
        <v>217</v>
      </c>
      <c r="F63" s="161"/>
      <c r="G63" s="154" t="s">
        <v>218</v>
      </c>
    </row>
    <row r="64" spans="1:7" ht="12.75">
      <c r="A64" s="155"/>
      <c r="B64" s="157"/>
      <c r="C64" s="158"/>
      <c r="D64" s="159"/>
      <c r="E64" s="160"/>
      <c r="F64" s="161"/>
      <c r="G64" s="154"/>
    </row>
    <row r="65" spans="1:7" ht="12.75">
      <c r="A65" s="155" t="s">
        <v>40</v>
      </c>
      <c r="B65" s="156">
        <v>30</v>
      </c>
      <c r="C65" s="158" t="s">
        <v>184</v>
      </c>
      <c r="D65" s="159" t="s">
        <v>185</v>
      </c>
      <c r="E65" s="160" t="s">
        <v>186</v>
      </c>
      <c r="F65" s="161"/>
      <c r="G65" s="154" t="s">
        <v>187</v>
      </c>
    </row>
    <row r="66" spans="1:7" ht="12.75">
      <c r="A66" s="155"/>
      <c r="B66" s="157"/>
      <c r="C66" s="158"/>
      <c r="D66" s="159"/>
      <c r="E66" s="160"/>
      <c r="F66" s="161"/>
      <c r="G66" s="154"/>
    </row>
    <row r="67" spans="1:7" ht="12.75" customHeight="1">
      <c r="A67" s="155" t="s">
        <v>41</v>
      </c>
      <c r="B67" s="156">
        <v>31</v>
      </c>
      <c r="C67" s="158" t="s">
        <v>167</v>
      </c>
      <c r="D67" s="159" t="s">
        <v>168</v>
      </c>
      <c r="E67" s="160" t="s">
        <v>165</v>
      </c>
      <c r="F67" s="161"/>
      <c r="G67" s="154" t="s">
        <v>169</v>
      </c>
    </row>
    <row r="68" spans="1:7" ht="12.75">
      <c r="A68" s="155"/>
      <c r="B68" s="157"/>
      <c r="C68" s="158"/>
      <c r="D68" s="159"/>
      <c r="E68" s="160"/>
      <c r="F68" s="161"/>
      <c r="G68" s="154"/>
    </row>
    <row r="69" spans="1:7" ht="12.75" customHeight="1">
      <c r="A69" s="155" t="s">
        <v>42</v>
      </c>
      <c r="B69" s="156">
        <v>32</v>
      </c>
      <c r="C69" s="158" t="s">
        <v>85</v>
      </c>
      <c r="D69" s="159" t="s">
        <v>86</v>
      </c>
      <c r="E69" s="160" t="s">
        <v>87</v>
      </c>
      <c r="F69" s="161"/>
      <c r="G69" s="154" t="s">
        <v>88</v>
      </c>
    </row>
    <row r="70" spans="1:7" ht="12.75">
      <c r="A70" s="155"/>
      <c r="B70" s="157"/>
      <c r="C70" s="158"/>
      <c r="D70" s="159"/>
      <c r="E70" s="160"/>
      <c r="F70" s="161"/>
      <c r="G70" s="154"/>
    </row>
    <row r="71" spans="1:7" ht="12.75">
      <c r="A71" s="155" t="s">
        <v>43</v>
      </c>
      <c r="B71" s="156">
        <v>33</v>
      </c>
      <c r="C71" s="158" t="s">
        <v>110</v>
      </c>
      <c r="D71" s="159" t="s">
        <v>111</v>
      </c>
      <c r="E71" s="160" t="s">
        <v>112</v>
      </c>
      <c r="F71" s="161"/>
      <c r="G71" s="154" t="s">
        <v>113</v>
      </c>
    </row>
    <row r="72" spans="1:7" ht="12.75">
      <c r="A72" s="155"/>
      <c r="B72" s="157"/>
      <c r="C72" s="158"/>
      <c r="D72" s="159"/>
      <c r="E72" s="160"/>
      <c r="F72" s="161"/>
      <c r="G72" s="154"/>
    </row>
    <row r="73" spans="1:7" ht="12.75">
      <c r="A73" s="155" t="s">
        <v>44</v>
      </c>
      <c r="B73" s="156">
        <v>34</v>
      </c>
      <c r="C73" s="158" t="s">
        <v>181</v>
      </c>
      <c r="D73" s="159" t="s">
        <v>182</v>
      </c>
      <c r="E73" s="160" t="s">
        <v>179</v>
      </c>
      <c r="F73" s="161"/>
      <c r="G73" s="154" t="s">
        <v>183</v>
      </c>
    </row>
    <row r="74" spans="1:7" ht="12.75">
      <c r="A74" s="155"/>
      <c r="B74" s="157"/>
      <c r="C74" s="158"/>
      <c r="D74" s="159"/>
      <c r="E74" s="160"/>
      <c r="F74" s="161"/>
      <c r="G74" s="154"/>
    </row>
    <row r="75" spans="1:7" ht="12.75" customHeight="1">
      <c r="A75" s="155" t="s">
        <v>45</v>
      </c>
      <c r="B75" s="156">
        <v>35</v>
      </c>
      <c r="C75" s="158" t="s">
        <v>223</v>
      </c>
      <c r="D75" s="159" t="s">
        <v>224</v>
      </c>
      <c r="E75" s="160" t="s">
        <v>225</v>
      </c>
      <c r="F75" s="161"/>
      <c r="G75" s="154" t="s">
        <v>226</v>
      </c>
    </row>
    <row r="76" spans="1:7" ht="12.75">
      <c r="A76" s="155"/>
      <c r="B76" s="157"/>
      <c r="C76" s="158"/>
      <c r="D76" s="159"/>
      <c r="E76" s="160"/>
      <c r="F76" s="161"/>
      <c r="G76" s="154"/>
    </row>
    <row r="77" spans="1:7" ht="12.75" customHeight="1">
      <c r="A77" s="155" t="s">
        <v>46</v>
      </c>
      <c r="B77" s="156">
        <v>36</v>
      </c>
      <c r="C77" s="158" t="s">
        <v>145</v>
      </c>
      <c r="D77" s="159" t="s">
        <v>146</v>
      </c>
      <c r="E77" s="160" t="s">
        <v>147</v>
      </c>
      <c r="F77" s="161"/>
      <c r="G77" s="154" t="s">
        <v>148</v>
      </c>
    </row>
    <row r="78" spans="1:7" ht="12.75">
      <c r="A78" s="155"/>
      <c r="B78" s="157"/>
      <c r="C78" s="158"/>
      <c r="D78" s="159"/>
      <c r="E78" s="160"/>
      <c r="F78" s="161"/>
      <c r="G78" s="154"/>
    </row>
    <row r="79" spans="1:7" ht="12.75" customHeight="1">
      <c r="A79" s="155" t="s">
        <v>47</v>
      </c>
      <c r="B79" s="156">
        <v>37</v>
      </c>
      <c r="C79" s="158" t="s">
        <v>137</v>
      </c>
      <c r="D79" s="159" t="s">
        <v>138</v>
      </c>
      <c r="E79" s="160" t="s">
        <v>139</v>
      </c>
      <c r="F79" s="161"/>
      <c r="G79" s="154" t="s">
        <v>140</v>
      </c>
    </row>
    <row r="80" spans="1:7" ht="12.75">
      <c r="A80" s="155"/>
      <c r="B80" s="157"/>
      <c r="C80" s="158"/>
      <c r="D80" s="159"/>
      <c r="E80" s="160"/>
      <c r="F80" s="161"/>
      <c r="G80" s="154"/>
    </row>
    <row r="81" spans="1:7" ht="12.75" customHeight="1">
      <c r="A81" s="155" t="s">
        <v>48</v>
      </c>
      <c r="B81" s="156">
        <v>38</v>
      </c>
      <c r="C81" s="158" t="s">
        <v>163</v>
      </c>
      <c r="D81" s="159" t="s">
        <v>164</v>
      </c>
      <c r="E81" s="160" t="s">
        <v>165</v>
      </c>
      <c r="F81" s="161"/>
      <c r="G81" s="154" t="s">
        <v>166</v>
      </c>
    </row>
    <row r="82" spans="1:7" ht="12.75">
      <c r="A82" s="155"/>
      <c r="B82" s="157"/>
      <c r="C82" s="158"/>
      <c r="D82" s="159"/>
      <c r="E82" s="160"/>
      <c r="F82" s="161"/>
      <c r="G82" s="154"/>
    </row>
    <row r="83" spans="1:7" ht="12.75" customHeight="1">
      <c r="A83" s="155" t="s">
        <v>49</v>
      </c>
      <c r="B83" s="156">
        <v>39</v>
      </c>
      <c r="C83" s="158" t="s">
        <v>73</v>
      </c>
      <c r="D83" s="159" t="s">
        <v>74</v>
      </c>
      <c r="E83" s="160" t="s">
        <v>75</v>
      </c>
      <c r="F83" s="161"/>
      <c r="G83" s="154" t="s">
        <v>76</v>
      </c>
    </row>
    <row r="84" spans="1:7" ht="12.75">
      <c r="A84" s="155"/>
      <c r="B84" s="157"/>
      <c r="C84" s="158"/>
      <c r="D84" s="159"/>
      <c r="E84" s="160"/>
      <c r="F84" s="161"/>
      <c r="G84" s="154"/>
    </row>
    <row r="85" spans="1:7" ht="12.75" customHeight="1">
      <c r="A85" s="155" t="s">
        <v>50</v>
      </c>
      <c r="B85" s="156">
        <v>40</v>
      </c>
      <c r="C85" s="158" t="s">
        <v>204</v>
      </c>
      <c r="D85" s="159" t="s">
        <v>205</v>
      </c>
      <c r="E85" s="160" t="s">
        <v>206</v>
      </c>
      <c r="F85" s="161"/>
      <c r="G85" s="154" t="s">
        <v>207</v>
      </c>
    </row>
    <row r="86" spans="1:7" ht="12.75">
      <c r="A86" s="155"/>
      <c r="B86" s="157"/>
      <c r="C86" s="158"/>
      <c r="D86" s="159"/>
      <c r="E86" s="160"/>
      <c r="F86" s="161"/>
      <c r="G86" s="154"/>
    </row>
    <row r="87" spans="1:8" ht="12.75" customHeight="1">
      <c r="A87" s="155" t="s">
        <v>227</v>
      </c>
      <c r="B87" s="157">
        <v>41</v>
      </c>
      <c r="C87" s="158" t="s">
        <v>65</v>
      </c>
      <c r="D87" s="159" t="s">
        <v>66</v>
      </c>
      <c r="E87" s="160" t="s">
        <v>67</v>
      </c>
      <c r="F87" s="161"/>
      <c r="G87" s="154" t="s">
        <v>68</v>
      </c>
      <c r="H87" s="3"/>
    </row>
    <row r="88" spans="1:8" ht="12.75">
      <c r="A88" s="155"/>
      <c r="B88" s="157"/>
      <c r="C88" s="158"/>
      <c r="D88" s="159"/>
      <c r="E88" s="160"/>
      <c r="F88" s="161"/>
      <c r="G88" s="154"/>
      <c r="H88" s="3"/>
    </row>
    <row r="89" spans="1:8" ht="12.75" customHeight="1">
      <c r="A89" s="155" t="s">
        <v>228</v>
      </c>
      <c r="B89" s="156">
        <v>42</v>
      </c>
      <c r="C89" s="158" t="s">
        <v>118</v>
      </c>
      <c r="D89" s="159" t="s">
        <v>119</v>
      </c>
      <c r="E89" s="160" t="s">
        <v>116</v>
      </c>
      <c r="F89" s="161"/>
      <c r="G89" s="154" t="s">
        <v>120</v>
      </c>
      <c r="H89" s="3"/>
    </row>
    <row r="90" spans="1:8" ht="12.75">
      <c r="A90" s="155"/>
      <c r="B90" s="157"/>
      <c r="C90" s="158"/>
      <c r="D90" s="159"/>
      <c r="E90" s="160"/>
      <c r="F90" s="161"/>
      <c r="G90" s="154"/>
      <c r="H90" s="3"/>
    </row>
    <row r="91" spans="1:8" ht="12.75" customHeight="1">
      <c r="A91" s="155" t="s">
        <v>229</v>
      </c>
      <c r="B91" s="156">
        <v>43</v>
      </c>
      <c r="C91" s="158" t="s">
        <v>121</v>
      </c>
      <c r="D91" s="159" t="s">
        <v>122</v>
      </c>
      <c r="E91" s="160" t="s">
        <v>59</v>
      </c>
      <c r="F91" s="161"/>
      <c r="G91" s="154" t="s">
        <v>60</v>
      </c>
      <c r="H91" s="3"/>
    </row>
    <row r="92" spans="1:8" ht="12.75">
      <c r="A92" s="155"/>
      <c r="B92" s="157"/>
      <c r="C92" s="158"/>
      <c r="D92" s="159"/>
      <c r="E92" s="160"/>
      <c r="F92" s="161"/>
      <c r="G92" s="154"/>
      <c r="H92" s="3"/>
    </row>
    <row r="93" spans="1:8" ht="12.75" customHeight="1">
      <c r="A93" s="155" t="s">
        <v>230</v>
      </c>
      <c r="B93" s="156">
        <v>44</v>
      </c>
      <c r="C93" s="158" t="s">
        <v>197</v>
      </c>
      <c r="D93" s="159" t="s">
        <v>198</v>
      </c>
      <c r="E93" s="160" t="s">
        <v>199</v>
      </c>
      <c r="F93" s="161"/>
      <c r="G93" s="154" t="s">
        <v>200</v>
      </c>
      <c r="H93" s="3"/>
    </row>
    <row r="94" spans="1:8" ht="12.75">
      <c r="A94" s="155"/>
      <c r="B94" s="157"/>
      <c r="C94" s="158"/>
      <c r="D94" s="159"/>
      <c r="E94" s="160"/>
      <c r="F94" s="161"/>
      <c r="G94" s="154"/>
      <c r="H94" s="3"/>
    </row>
    <row r="95" spans="1:8" ht="12.75" customHeight="1">
      <c r="A95" s="155" t="s">
        <v>231</v>
      </c>
      <c r="B95" s="156">
        <v>45</v>
      </c>
      <c r="C95" s="158" t="s">
        <v>123</v>
      </c>
      <c r="D95" s="159" t="s">
        <v>124</v>
      </c>
      <c r="E95" s="160" t="s">
        <v>125</v>
      </c>
      <c r="F95" s="161"/>
      <c r="G95" s="154" t="s">
        <v>126</v>
      </c>
      <c r="H95" s="3"/>
    </row>
    <row r="96" spans="1:8" ht="12.75">
      <c r="A96" s="155"/>
      <c r="B96" s="157"/>
      <c r="C96" s="158"/>
      <c r="D96" s="159"/>
      <c r="E96" s="160"/>
      <c r="F96" s="161"/>
      <c r="G96" s="154"/>
      <c r="H96" s="3"/>
    </row>
    <row r="97" spans="1:8" ht="12.75" customHeight="1">
      <c r="A97" s="155" t="s">
        <v>232</v>
      </c>
      <c r="B97" s="156">
        <v>46</v>
      </c>
      <c r="C97" s="158" t="s">
        <v>156</v>
      </c>
      <c r="D97" s="159" t="s">
        <v>157</v>
      </c>
      <c r="E97" s="160" t="s">
        <v>154</v>
      </c>
      <c r="F97" s="161"/>
      <c r="G97" s="154" t="s">
        <v>155</v>
      </c>
      <c r="H97" s="3"/>
    </row>
    <row r="98" spans="1:8" ht="12.75">
      <c r="A98" s="155"/>
      <c r="B98" s="157"/>
      <c r="C98" s="158"/>
      <c r="D98" s="159"/>
      <c r="E98" s="160"/>
      <c r="F98" s="161"/>
      <c r="G98" s="154"/>
      <c r="H98" s="3"/>
    </row>
    <row r="99" spans="1:8" ht="12.75" customHeight="1">
      <c r="A99" s="155" t="s">
        <v>233</v>
      </c>
      <c r="B99" s="156">
        <v>47</v>
      </c>
      <c r="C99" s="158" t="s">
        <v>219</v>
      </c>
      <c r="D99" s="159" t="s">
        <v>220</v>
      </c>
      <c r="E99" s="160" t="s">
        <v>221</v>
      </c>
      <c r="F99" s="161"/>
      <c r="G99" s="154" t="s">
        <v>222</v>
      </c>
      <c r="H99" s="3"/>
    </row>
    <row r="100" spans="1:8" ht="12.75">
      <c r="A100" s="155"/>
      <c r="B100" s="157"/>
      <c r="C100" s="158"/>
      <c r="D100" s="159"/>
      <c r="E100" s="160"/>
      <c r="F100" s="161"/>
      <c r="G100" s="154"/>
      <c r="H100" s="3"/>
    </row>
    <row r="101" spans="1:8" ht="12.75" customHeight="1">
      <c r="A101" s="155" t="s">
        <v>234</v>
      </c>
      <c r="B101" s="156">
        <v>48</v>
      </c>
      <c r="C101" s="158" t="s">
        <v>101</v>
      </c>
      <c r="D101" s="159" t="s">
        <v>102</v>
      </c>
      <c r="E101" s="160" t="s">
        <v>99</v>
      </c>
      <c r="F101" s="161"/>
      <c r="G101" s="154" t="s">
        <v>103</v>
      </c>
      <c r="H101" s="3"/>
    </row>
    <row r="102" spans="1:8" ht="12.75">
      <c r="A102" s="155"/>
      <c r="B102" s="157"/>
      <c r="C102" s="158"/>
      <c r="D102" s="159"/>
      <c r="E102" s="160"/>
      <c r="F102" s="161"/>
      <c r="G102" s="154"/>
      <c r="H102" s="3"/>
    </row>
    <row r="103" spans="1:8" ht="12.75">
      <c r="A103" s="151"/>
      <c r="B103" s="152"/>
      <c r="C103" s="150"/>
      <c r="D103" s="148"/>
      <c r="E103" s="148"/>
      <c r="F103" s="149"/>
      <c r="G103" s="150"/>
      <c r="H103" s="3"/>
    </row>
    <row r="104" spans="1:8" ht="12.75">
      <c r="A104" s="151"/>
      <c r="B104" s="153"/>
      <c r="C104" s="150"/>
      <c r="D104" s="148"/>
      <c r="E104" s="148"/>
      <c r="F104" s="149"/>
      <c r="G104" s="150"/>
      <c r="H104" s="3"/>
    </row>
    <row r="105" spans="1:8" ht="12.75">
      <c r="A105" s="151"/>
      <c r="B105" s="152"/>
      <c r="C105" s="150"/>
      <c r="D105" s="148"/>
      <c r="E105" s="148"/>
      <c r="F105" s="149"/>
      <c r="G105" s="150"/>
      <c r="H105" s="3"/>
    </row>
    <row r="106" spans="1:8" ht="12.75">
      <c r="A106" s="151"/>
      <c r="B106" s="153"/>
      <c r="C106" s="150"/>
      <c r="D106" s="148"/>
      <c r="E106" s="148"/>
      <c r="F106" s="149"/>
      <c r="G106" s="150"/>
      <c r="H106" s="3"/>
    </row>
    <row r="107" spans="1:8" ht="12.75">
      <c r="A107" s="151"/>
      <c r="B107" s="152"/>
      <c r="C107" s="150"/>
      <c r="D107" s="148"/>
      <c r="E107" s="148"/>
      <c r="F107" s="149"/>
      <c r="G107" s="150"/>
      <c r="H107" s="3"/>
    </row>
    <row r="108" spans="1:8" ht="12.75">
      <c r="A108" s="151"/>
      <c r="B108" s="153"/>
      <c r="C108" s="150"/>
      <c r="D108" s="148"/>
      <c r="E108" s="148"/>
      <c r="F108" s="149"/>
      <c r="G108" s="150"/>
      <c r="H108" s="3"/>
    </row>
    <row r="109" spans="1:8" ht="12.75">
      <c r="A109" s="151"/>
      <c r="B109" s="152"/>
      <c r="C109" s="150"/>
      <c r="D109" s="148"/>
      <c r="E109" s="148"/>
      <c r="F109" s="149"/>
      <c r="G109" s="150"/>
      <c r="H109" s="3"/>
    </row>
    <row r="110" spans="1:8" ht="12.75">
      <c r="A110" s="151"/>
      <c r="B110" s="153"/>
      <c r="C110" s="150"/>
      <c r="D110" s="148"/>
      <c r="E110" s="148"/>
      <c r="F110" s="149"/>
      <c r="G110" s="150"/>
      <c r="H110" s="3"/>
    </row>
    <row r="111" spans="1:8" ht="12.75">
      <c r="A111" s="151"/>
      <c r="B111" s="152"/>
      <c r="C111" s="150"/>
      <c r="D111" s="148"/>
      <c r="E111" s="148"/>
      <c r="F111" s="149"/>
      <c r="G111" s="150"/>
      <c r="H111" s="3"/>
    </row>
    <row r="112" spans="1:8" ht="12.75">
      <c r="A112" s="151"/>
      <c r="B112" s="153"/>
      <c r="C112" s="150"/>
      <c r="D112" s="148"/>
      <c r="E112" s="148"/>
      <c r="F112" s="149"/>
      <c r="G112" s="150"/>
      <c r="H112" s="3"/>
    </row>
    <row r="113" spans="1:8" ht="12.75">
      <c r="A113" s="151"/>
      <c r="B113" s="152"/>
      <c r="C113" s="150"/>
      <c r="D113" s="148"/>
      <c r="E113" s="148"/>
      <c r="F113" s="149"/>
      <c r="G113" s="150"/>
      <c r="H113" s="3"/>
    </row>
    <row r="114" spans="1:8" ht="12.75">
      <c r="A114" s="151"/>
      <c r="B114" s="153"/>
      <c r="C114" s="150"/>
      <c r="D114" s="148"/>
      <c r="E114" s="148"/>
      <c r="F114" s="149"/>
      <c r="G114" s="150"/>
      <c r="H114" s="3"/>
    </row>
    <row r="115" spans="1:8" ht="12.75">
      <c r="A115" s="151"/>
      <c r="B115" s="152"/>
      <c r="C115" s="150"/>
      <c r="D115" s="148"/>
      <c r="E115" s="148"/>
      <c r="F115" s="149"/>
      <c r="G115" s="150"/>
      <c r="H115" s="3"/>
    </row>
    <row r="116" spans="1:8" ht="12.75">
      <c r="A116" s="151"/>
      <c r="B116" s="153"/>
      <c r="C116" s="150"/>
      <c r="D116" s="148"/>
      <c r="E116" s="148"/>
      <c r="F116" s="149"/>
      <c r="G116" s="150"/>
      <c r="H116" s="3"/>
    </row>
    <row r="117" spans="1:8" ht="12.75">
      <c r="A117" s="151"/>
      <c r="B117" s="152"/>
      <c r="C117" s="150"/>
      <c r="D117" s="148"/>
      <c r="E117" s="148"/>
      <c r="F117" s="149"/>
      <c r="G117" s="150"/>
      <c r="H117" s="3"/>
    </row>
    <row r="118" spans="1:8" ht="12.75">
      <c r="A118" s="151"/>
      <c r="B118" s="153"/>
      <c r="C118" s="150"/>
      <c r="D118" s="148"/>
      <c r="E118" s="148"/>
      <c r="F118" s="149"/>
      <c r="G118" s="150"/>
      <c r="H118" s="3"/>
    </row>
    <row r="119" spans="1:8" ht="12.75">
      <c r="A119" s="151"/>
      <c r="B119" s="152"/>
      <c r="C119" s="150"/>
      <c r="D119" s="148"/>
      <c r="E119" s="148"/>
      <c r="F119" s="149"/>
      <c r="G119" s="150"/>
      <c r="H119" s="3"/>
    </row>
    <row r="120" spans="1:8" ht="12.75">
      <c r="A120" s="151"/>
      <c r="B120" s="153"/>
      <c r="C120" s="150"/>
      <c r="D120" s="148"/>
      <c r="E120" s="148"/>
      <c r="F120" s="149"/>
      <c r="G120" s="150"/>
      <c r="H120" s="3"/>
    </row>
    <row r="121" spans="1:8" ht="12.75">
      <c r="A121" s="151"/>
      <c r="B121" s="152"/>
      <c r="C121" s="150"/>
      <c r="D121" s="148"/>
      <c r="E121" s="148"/>
      <c r="F121" s="149"/>
      <c r="G121" s="150"/>
      <c r="H121" s="3"/>
    </row>
    <row r="122" spans="1:8" ht="12.75">
      <c r="A122" s="151"/>
      <c r="B122" s="153"/>
      <c r="C122" s="150"/>
      <c r="D122" s="148"/>
      <c r="E122" s="148"/>
      <c r="F122" s="149"/>
      <c r="G122" s="150"/>
      <c r="H122" s="3"/>
    </row>
    <row r="123" spans="1:8" ht="12.75">
      <c r="A123" s="151"/>
      <c r="B123" s="152"/>
      <c r="C123" s="150"/>
      <c r="D123" s="148"/>
      <c r="E123" s="148"/>
      <c r="F123" s="149"/>
      <c r="G123" s="150"/>
      <c r="H123" s="3"/>
    </row>
    <row r="124" spans="1:8" ht="12.75">
      <c r="A124" s="151"/>
      <c r="B124" s="153"/>
      <c r="C124" s="150"/>
      <c r="D124" s="148"/>
      <c r="E124" s="148"/>
      <c r="F124" s="149"/>
      <c r="G124" s="150"/>
      <c r="H124" s="3"/>
    </row>
    <row r="125" spans="1:8" ht="12.75">
      <c r="A125" s="151"/>
      <c r="B125" s="152"/>
      <c r="C125" s="150"/>
      <c r="D125" s="148"/>
      <c r="E125" s="148"/>
      <c r="F125" s="149"/>
      <c r="G125" s="150"/>
      <c r="H125" s="3"/>
    </row>
    <row r="126" spans="1:8" ht="12.75">
      <c r="A126" s="151"/>
      <c r="B126" s="153"/>
      <c r="C126" s="150"/>
      <c r="D126" s="148"/>
      <c r="E126" s="148"/>
      <c r="F126" s="149"/>
      <c r="G126" s="150"/>
      <c r="H126" s="3"/>
    </row>
    <row r="127" spans="1:8" ht="12.75">
      <c r="A127" s="151"/>
      <c r="B127" s="152"/>
      <c r="C127" s="150"/>
      <c r="D127" s="148"/>
      <c r="E127" s="148"/>
      <c r="F127" s="149"/>
      <c r="G127" s="150"/>
      <c r="H127" s="3"/>
    </row>
    <row r="128" spans="1:8" ht="12.75">
      <c r="A128" s="151"/>
      <c r="B128" s="153"/>
      <c r="C128" s="150"/>
      <c r="D128" s="148"/>
      <c r="E128" s="148"/>
      <c r="F128" s="149"/>
      <c r="G128" s="150"/>
      <c r="H128" s="3"/>
    </row>
    <row r="129" spans="1:8" ht="12.75">
      <c r="A129" s="151"/>
      <c r="B129" s="152"/>
      <c r="C129" s="150"/>
      <c r="D129" s="148"/>
      <c r="E129" s="148"/>
      <c r="F129" s="149"/>
      <c r="G129" s="150"/>
      <c r="H129" s="3"/>
    </row>
    <row r="130" spans="1:8" ht="12.75">
      <c r="A130" s="151"/>
      <c r="B130" s="153"/>
      <c r="C130" s="150"/>
      <c r="D130" s="148"/>
      <c r="E130" s="148"/>
      <c r="F130" s="149"/>
      <c r="G130" s="150"/>
      <c r="H130" s="3"/>
    </row>
    <row r="131" spans="1:8" ht="12.75">
      <c r="A131" s="151"/>
      <c r="B131" s="152"/>
      <c r="C131" s="150"/>
      <c r="D131" s="148"/>
      <c r="E131" s="148"/>
      <c r="F131" s="149"/>
      <c r="G131" s="150"/>
      <c r="H131" s="3"/>
    </row>
    <row r="132" spans="1:8" ht="12.75">
      <c r="A132" s="151"/>
      <c r="B132" s="153"/>
      <c r="C132" s="150"/>
      <c r="D132" s="148"/>
      <c r="E132" s="148"/>
      <c r="F132" s="149"/>
      <c r="G132" s="150"/>
      <c r="H132" s="3"/>
    </row>
    <row r="133" spans="1:8" ht="12.75">
      <c r="A133" s="151"/>
      <c r="B133" s="152"/>
      <c r="C133" s="150"/>
      <c r="D133" s="148"/>
      <c r="E133" s="148"/>
      <c r="F133" s="149"/>
      <c r="G133" s="150"/>
      <c r="H133" s="3"/>
    </row>
    <row r="134" spans="1:8" ht="12.75">
      <c r="A134" s="151"/>
      <c r="B134" s="153"/>
      <c r="C134" s="150"/>
      <c r="D134" s="148"/>
      <c r="E134" s="148"/>
      <c r="F134" s="149"/>
      <c r="G134" s="150"/>
      <c r="H134" s="3"/>
    </row>
    <row r="135" spans="1:8" ht="12.75">
      <c r="A135" s="151"/>
      <c r="B135" s="152"/>
      <c r="C135" s="150"/>
      <c r="D135" s="148"/>
      <c r="E135" s="148"/>
      <c r="F135" s="149"/>
      <c r="G135" s="150"/>
      <c r="H135" s="3"/>
    </row>
    <row r="136" spans="1:8" ht="12.75">
      <c r="A136" s="151"/>
      <c r="B136" s="153"/>
      <c r="C136" s="150"/>
      <c r="D136" s="148"/>
      <c r="E136" s="148"/>
      <c r="F136" s="149"/>
      <c r="G136" s="150"/>
      <c r="H136" s="3"/>
    </row>
    <row r="137" spans="1:8" ht="12.75">
      <c r="A137" s="151"/>
      <c r="B137" s="152"/>
      <c r="C137" s="150"/>
      <c r="D137" s="148"/>
      <c r="E137" s="148"/>
      <c r="F137" s="149"/>
      <c r="G137" s="150"/>
      <c r="H137" s="3"/>
    </row>
    <row r="138" spans="1:8" ht="12.75">
      <c r="A138" s="151"/>
      <c r="B138" s="153"/>
      <c r="C138" s="150"/>
      <c r="D138" s="148"/>
      <c r="E138" s="148"/>
      <c r="F138" s="149"/>
      <c r="G138" s="150"/>
      <c r="H138" s="3"/>
    </row>
    <row r="139" spans="1:8" ht="12.75">
      <c r="A139" s="151"/>
      <c r="B139" s="152"/>
      <c r="C139" s="150"/>
      <c r="D139" s="148"/>
      <c r="E139" s="148"/>
      <c r="F139" s="149"/>
      <c r="G139" s="150"/>
      <c r="H139" s="3"/>
    </row>
    <row r="140" spans="1:8" ht="12.75">
      <c r="A140" s="151"/>
      <c r="B140" s="153"/>
      <c r="C140" s="150"/>
      <c r="D140" s="148"/>
      <c r="E140" s="148"/>
      <c r="F140" s="149"/>
      <c r="G140" s="150"/>
      <c r="H140" s="3"/>
    </row>
    <row r="141" spans="1:8" ht="12.75">
      <c r="A141" s="151"/>
      <c r="B141" s="152"/>
      <c r="C141" s="150"/>
      <c r="D141" s="148"/>
      <c r="E141" s="148"/>
      <c r="F141" s="149"/>
      <c r="G141" s="150"/>
      <c r="H141" s="3"/>
    </row>
    <row r="142" spans="1:8" ht="12.75">
      <c r="A142" s="151"/>
      <c r="B142" s="153"/>
      <c r="C142" s="150"/>
      <c r="D142" s="148"/>
      <c r="E142" s="148"/>
      <c r="F142" s="149"/>
      <c r="G142" s="150"/>
      <c r="H142" s="3"/>
    </row>
    <row r="143" spans="1:8" ht="12.75">
      <c r="A143" s="151"/>
      <c r="B143" s="152"/>
      <c r="C143" s="150"/>
      <c r="D143" s="148"/>
      <c r="E143" s="148"/>
      <c r="F143" s="149"/>
      <c r="G143" s="150"/>
      <c r="H143" s="3"/>
    </row>
    <row r="144" spans="1:8" ht="12.75">
      <c r="A144" s="151"/>
      <c r="B144" s="153"/>
      <c r="C144" s="150"/>
      <c r="D144" s="148"/>
      <c r="E144" s="148"/>
      <c r="F144" s="149"/>
      <c r="G144" s="150"/>
      <c r="H144" s="3"/>
    </row>
    <row r="145" spans="1:8" ht="12.75">
      <c r="A145" s="151"/>
      <c r="B145" s="152"/>
      <c r="C145" s="150"/>
      <c r="D145" s="148"/>
      <c r="E145" s="148"/>
      <c r="F145" s="149"/>
      <c r="G145" s="150"/>
      <c r="H145" s="3"/>
    </row>
    <row r="146" spans="1:8" ht="12.75">
      <c r="A146" s="151"/>
      <c r="B146" s="153"/>
      <c r="C146" s="150"/>
      <c r="D146" s="148"/>
      <c r="E146" s="148"/>
      <c r="F146" s="149"/>
      <c r="G146" s="150"/>
      <c r="H146" s="3"/>
    </row>
    <row r="147" spans="1:8" ht="12.75">
      <c r="A147" s="151"/>
      <c r="B147" s="152"/>
      <c r="C147" s="150"/>
      <c r="D147" s="148"/>
      <c r="E147" s="148"/>
      <c r="F147" s="149"/>
      <c r="G147" s="150"/>
      <c r="H147" s="3"/>
    </row>
    <row r="148" spans="1:8" ht="12.75">
      <c r="A148" s="151"/>
      <c r="B148" s="153"/>
      <c r="C148" s="150"/>
      <c r="D148" s="148"/>
      <c r="E148" s="148"/>
      <c r="F148" s="149"/>
      <c r="G148" s="150"/>
      <c r="H148" s="3"/>
    </row>
    <row r="149" spans="1:8" ht="12.75">
      <c r="A149" s="151"/>
      <c r="B149" s="152"/>
      <c r="C149" s="150"/>
      <c r="D149" s="148"/>
      <c r="E149" s="148"/>
      <c r="F149" s="149"/>
      <c r="G149" s="150"/>
      <c r="H149" s="3"/>
    </row>
    <row r="150" spans="1:8" ht="12.75">
      <c r="A150" s="151"/>
      <c r="B150" s="153"/>
      <c r="C150" s="150"/>
      <c r="D150" s="148"/>
      <c r="E150" s="148"/>
      <c r="F150" s="149"/>
      <c r="G150" s="150"/>
      <c r="H150" s="3"/>
    </row>
    <row r="151" spans="1:8" ht="12.75">
      <c r="A151" s="151"/>
      <c r="B151" s="152"/>
      <c r="C151" s="150"/>
      <c r="D151" s="148"/>
      <c r="E151" s="148"/>
      <c r="F151" s="149"/>
      <c r="G151" s="150"/>
      <c r="H151" s="3"/>
    </row>
    <row r="152" spans="1:8" ht="12.75">
      <c r="A152" s="151"/>
      <c r="B152" s="153"/>
      <c r="C152" s="150"/>
      <c r="D152" s="148"/>
      <c r="E152" s="148"/>
      <c r="F152" s="149"/>
      <c r="G152" s="150"/>
      <c r="H152" s="3"/>
    </row>
    <row r="153" spans="1:8" ht="12.75">
      <c r="A153" s="151"/>
      <c r="B153" s="152"/>
      <c r="C153" s="150"/>
      <c r="D153" s="148"/>
      <c r="E153" s="148"/>
      <c r="F153" s="149"/>
      <c r="G153" s="150"/>
      <c r="H153" s="3"/>
    </row>
    <row r="154" spans="1:8" ht="12.75">
      <c r="A154" s="151"/>
      <c r="B154" s="153"/>
      <c r="C154" s="150"/>
      <c r="D154" s="148"/>
      <c r="E154" s="148"/>
      <c r="F154" s="149"/>
      <c r="G154" s="150"/>
      <c r="H154" s="3"/>
    </row>
    <row r="155" spans="1:8" ht="12.75">
      <c r="A155" s="151"/>
      <c r="B155" s="152"/>
      <c r="C155" s="150"/>
      <c r="D155" s="148"/>
      <c r="E155" s="148"/>
      <c r="F155" s="149"/>
      <c r="G155" s="150"/>
      <c r="H155" s="3"/>
    </row>
    <row r="156" spans="1:8" ht="12.75">
      <c r="A156" s="151"/>
      <c r="B156" s="153"/>
      <c r="C156" s="150"/>
      <c r="D156" s="148"/>
      <c r="E156" s="148"/>
      <c r="F156" s="149"/>
      <c r="G156" s="150"/>
      <c r="H156" s="3"/>
    </row>
    <row r="157" spans="1:8" ht="12.75">
      <c r="A157" s="151"/>
      <c r="B157" s="152"/>
      <c r="C157" s="150"/>
      <c r="D157" s="148"/>
      <c r="E157" s="148"/>
      <c r="F157" s="149"/>
      <c r="G157" s="150"/>
      <c r="H157" s="3"/>
    </row>
    <row r="158" spans="1:8" ht="12.75">
      <c r="A158" s="151"/>
      <c r="B158" s="153"/>
      <c r="C158" s="150"/>
      <c r="D158" s="148"/>
      <c r="E158" s="148"/>
      <c r="F158" s="149"/>
      <c r="G158" s="150"/>
      <c r="H158" s="3"/>
    </row>
    <row r="159" spans="1:8" ht="12.75">
      <c r="A159" s="151"/>
      <c r="B159" s="152"/>
      <c r="C159" s="150"/>
      <c r="D159" s="148"/>
      <c r="E159" s="148"/>
      <c r="F159" s="149"/>
      <c r="G159" s="150"/>
      <c r="H159" s="3"/>
    </row>
    <row r="160" spans="1:8" ht="12.75">
      <c r="A160" s="151"/>
      <c r="B160" s="153"/>
      <c r="C160" s="150"/>
      <c r="D160" s="148"/>
      <c r="E160" s="148"/>
      <c r="F160" s="149"/>
      <c r="G160" s="150"/>
      <c r="H160" s="3"/>
    </row>
    <row r="161" spans="1:8" ht="12.75">
      <c r="A161" s="151"/>
      <c r="B161" s="152"/>
      <c r="C161" s="150"/>
      <c r="D161" s="148"/>
      <c r="E161" s="148"/>
      <c r="F161" s="149"/>
      <c r="G161" s="150"/>
      <c r="H161" s="3"/>
    </row>
    <row r="162" spans="1:8" ht="12.75">
      <c r="A162" s="151"/>
      <c r="B162" s="153"/>
      <c r="C162" s="150"/>
      <c r="D162" s="148"/>
      <c r="E162" s="148"/>
      <c r="F162" s="149"/>
      <c r="G162" s="150"/>
      <c r="H162" s="3"/>
    </row>
    <row r="163" spans="1:8" ht="12.75">
      <c r="A163" s="151"/>
      <c r="B163" s="152"/>
      <c r="C163" s="150"/>
      <c r="D163" s="148"/>
      <c r="E163" s="148"/>
      <c r="F163" s="149"/>
      <c r="G163" s="150"/>
      <c r="H163" s="3"/>
    </row>
    <row r="164" spans="1:8" ht="12.75">
      <c r="A164" s="151"/>
      <c r="B164" s="153"/>
      <c r="C164" s="150"/>
      <c r="D164" s="148"/>
      <c r="E164" s="148"/>
      <c r="F164" s="149"/>
      <c r="G164" s="150"/>
      <c r="H164" s="3"/>
    </row>
    <row r="165" spans="1:8" ht="12.75">
      <c r="A165" s="151"/>
      <c r="B165" s="152"/>
      <c r="C165" s="150"/>
      <c r="D165" s="148"/>
      <c r="E165" s="148"/>
      <c r="F165" s="149"/>
      <c r="G165" s="150"/>
      <c r="H165" s="3"/>
    </row>
    <row r="166" spans="1:8" ht="12.75">
      <c r="A166" s="151"/>
      <c r="B166" s="153"/>
      <c r="C166" s="150"/>
      <c r="D166" s="148"/>
      <c r="E166" s="148"/>
      <c r="F166" s="149"/>
      <c r="G166" s="150"/>
      <c r="H166" s="3"/>
    </row>
    <row r="167" spans="1:8" ht="12.75">
      <c r="A167" s="151"/>
      <c r="B167" s="152"/>
      <c r="C167" s="150"/>
      <c r="D167" s="148"/>
      <c r="E167" s="148"/>
      <c r="F167" s="149"/>
      <c r="G167" s="150"/>
      <c r="H167" s="3"/>
    </row>
    <row r="168" spans="1:8" ht="12.75">
      <c r="A168" s="151"/>
      <c r="B168" s="153"/>
      <c r="C168" s="150"/>
      <c r="D168" s="148"/>
      <c r="E168" s="148"/>
      <c r="F168" s="149"/>
      <c r="G168" s="150"/>
      <c r="H168" s="3"/>
    </row>
    <row r="169" spans="1:8" ht="12.75">
      <c r="A169" s="151"/>
      <c r="B169" s="152"/>
      <c r="C169" s="150"/>
      <c r="D169" s="148"/>
      <c r="E169" s="148"/>
      <c r="F169" s="149"/>
      <c r="G169" s="150"/>
      <c r="H169" s="3"/>
    </row>
    <row r="170" spans="1:8" ht="12.75">
      <c r="A170" s="151"/>
      <c r="B170" s="153"/>
      <c r="C170" s="150"/>
      <c r="D170" s="148"/>
      <c r="E170" s="148"/>
      <c r="F170" s="149"/>
      <c r="G170" s="150"/>
      <c r="H170" s="3"/>
    </row>
    <row r="171" spans="1:8" ht="12.75">
      <c r="A171" s="151"/>
      <c r="B171" s="152"/>
      <c r="C171" s="150"/>
      <c r="D171" s="148"/>
      <c r="E171" s="148"/>
      <c r="F171" s="149"/>
      <c r="G171" s="150"/>
      <c r="H171" s="3"/>
    </row>
    <row r="172" spans="1:8" ht="12.75">
      <c r="A172" s="151"/>
      <c r="B172" s="153"/>
      <c r="C172" s="150"/>
      <c r="D172" s="148"/>
      <c r="E172" s="148"/>
      <c r="F172" s="149"/>
      <c r="G172" s="150"/>
      <c r="H172" s="3"/>
    </row>
    <row r="173" spans="1:8" ht="12.75">
      <c r="A173" s="151"/>
      <c r="B173" s="152"/>
      <c r="C173" s="150"/>
      <c r="D173" s="148"/>
      <c r="E173" s="148"/>
      <c r="F173" s="149"/>
      <c r="G173" s="150"/>
      <c r="H173" s="3"/>
    </row>
    <row r="174" spans="1:8" ht="12.75">
      <c r="A174" s="151"/>
      <c r="B174" s="153"/>
      <c r="C174" s="150"/>
      <c r="D174" s="148"/>
      <c r="E174" s="148"/>
      <c r="F174" s="149"/>
      <c r="G174" s="150"/>
      <c r="H174" s="3"/>
    </row>
    <row r="175" spans="1:8" ht="12.75">
      <c r="A175" s="151"/>
      <c r="B175" s="152"/>
      <c r="C175" s="150"/>
      <c r="D175" s="148"/>
      <c r="E175" s="148"/>
      <c r="F175" s="149"/>
      <c r="G175" s="150"/>
      <c r="H175" s="3"/>
    </row>
    <row r="176" spans="1:8" ht="12.75">
      <c r="A176" s="151"/>
      <c r="B176" s="153"/>
      <c r="C176" s="150"/>
      <c r="D176" s="148"/>
      <c r="E176" s="148"/>
      <c r="F176" s="149"/>
      <c r="G176" s="150"/>
      <c r="H176" s="3"/>
    </row>
    <row r="177" spans="1:8" ht="12.75">
      <c r="A177" s="151"/>
      <c r="B177" s="152"/>
      <c r="C177" s="150"/>
      <c r="D177" s="148"/>
      <c r="E177" s="148"/>
      <c r="F177" s="149"/>
      <c r="G177" s="150"/>
      <c r="H177" s="3"/>
    </row>
    <row r="178" spans="1:8" ht="12.75">
      <c r="A178" s="151"/>
      <c r="B178" s="153"/>
      <c r="C178" s="150"/>
      <c r="D178" s="148"/>
      <c r="E178" s="148"/>
      <c r="F178" s="149"/>
      <c r="G178" s="150"/>
      <c r="H178" s="3"/>
    </row>
    <row r="179" spans="1:8" ht="12.75">
      <c r="A179" s="151"/>
      <c r="B179" s="152"/>
      <c r="C179" s="150"/>
      <c r="D179" s="148"/>
      <c r="E179" s="148"/>
      <c r="F179" s="149"/>
      <c r="G179" s="150"/>
      <c r="H179" s="3"/>
    </row>
    <row r="180" spans="1:8" ht="12.75">
      <c r="A180" s="151"/>
      <c r="B180" s="153"/>
      <c r="C180" s="150"/>
      <c r="D180" s="148"/>
      <c r="E180" s="148"/>
      <c r="F180" s="149"/>
      <c r="G180" s="150"/>
      <c r="H180" s="3"/>
    </row>
    <row r="181" spans="1:8" ht="12.75">
      <c r="A181" s="151"/>
      <c r="B181" s="152"/>
      <c r="C181" s="150"/>
      <c r="D181" s="148"/>
      <c r="E181" s="148"/>
      <c r="F181" s="149"/>
      <c r="G181" s="150"/>
      <c r="H181" s="3"/>
    </row>
    <row r="182" spans="1:8" ht="12.75">
      <c r="A182" s="151"/>
      <c r="B182" s="153"/>
      <c r="C182" s="150"/>
      <c r="D182" s="148"/>
      <c r="E182" s="148"/>
      <c r="F182" s="149"/>
      <c r="G182" s="150"/>
      <c r="H182" s="3"/>
    </row>
    <row r="183" spans="1:8" ht="12.75">
      <c r="A183" s="151"/>
      <c r="B183" s="152"/>
      <c r="C183" s="150"/>
      <c r="D183" s="148"/>
      <c r="E183" s="148"/>
      <c r="F183" s="149"/>
      <c r="G183" s="150"/>
      <c r="H183" s="3"/>
    </row>
    <row r="184" spans="1:8" ht="12.75">
      <c r="A184" s="151"/>
      <c r="B184" s="153"/>
      <c r="C184" s="150"/>
      <c r="D184" s="148"/>
      <c r="E184" s="148"/>
      <c r="F184" s="149"/>
      <c r="G184" s="150"/>
      <c r="H184" s="3"/>
    </row>
    <row r="185" spans="1:8" ht="12.75">
      <c r="A185" s="151"/>
      <c r="B185" s="152"/>
      <c r="C185" s="150"/>
      <c r="D185" s="148"/>
      <c r="E185" s="148"/>
      <c r="F185" s="149"/>
      <c r="G185" s="150"/>
      <c r="H185" s="3"/>
    </row>
    <row r="186" spans="1:8" ht="12.75">
      <c r="A186" s="151"/>
      <c r="B186" s="153"/>
      <c r="C186" s="150"/>
      <c r="D186" s="148"/>
      <c r="E186" s="148"/>
      <c r="F186" s="149"/>
      <c r="G186" s="150"/>
      <c r="H186" s="3"/>
    </row>
    <row r="187" spans="1:8" ht="12.75">
      <c r="A187" s="151"/>
      <c r="B187" s="152"/>
      <c r="C187" s="150"/>
      <c r="D187" s="148"/>
      <c r="E187" s="148"/>
      <c r="F187" s="149"/>
      <c r="G187" s="150"/>
      <c r="H187" s="3"/>
    </row>
    <row r="188" spans="1:8" ht="12.75">
      <c r="A188" s="151"/>
      <c r="B188" s="153"/>
      <c r="C188" s="150"/>
      <c r="D188" s="148"/>
      <c r="E188" s="148"/>
      <c r="F188" s="149"/>
      <c r="G188" s="150"/>
      <c r="H188" s="3"/>
    </row>
    <row r="189" spans="1:8" ht="12.75">
      <c r="A189" s="151"/>
      <c r="B189" s="152"/>
      <c r="C189" s="150"/>
      <c r="D189" s="148"/>
      <c r="E189" s="148"/>
      <c r="F189" s="149"/>
      <c r="G189" s="150"/>
      <c r="H189" s="3"/>
    </row>
    <row r="190" spans="1:8" ht="12.75">
      <c r="A190" s="151"/>
      <c r="B190" s="153"/>
      <c r="C190" s="150"/>
      <c r="D190" s="148"/>
      <c r="E190" s="148"/>
      <c r="F190" s="149"/>
      <c r="G190" s="150"/>
      <c r="H190" s="3"/>
    </row>
    <row r="191" spans="1:8" ht="12.75">
      <c r="A191" s="23"/>
      <c r="B191" s="24"/>
      <c r="C191" s="14"/>
      <c r="D191" s="15"/>
      <c r="E191" s="15"/>
      <c r="F191" s="25"/>
      <c r="G191" s="1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65"/>
  <sheetViews>
    <sheetView zoomScalePageLayoutView="0" workbookViewId="0" topLeftCell="A84">
      <selection activeCell="A52" sqref="A52:G10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9" t="s">
        <v>51</v>
      </c>
      <c r="B1" s="209"/>
      <c r="C1" s="209"/>
      <c r="D1" s="209"/>
      <c r="E1" s="209"/>
      <c r="F1" s="209"/>
      <c r="G1" s="20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6" t="s">
        <v>55</v>
      </c>
      <c r="B2" s="106"/>
      <c r="C2" s="106"/>
      <c r="D2" s="95" t="str">
        <f>HYPERLINK('[1]реквизиты'!$A$2)</f>
        <v>Первенство России по самбо среди юношей 1996-1997 гг.р.(Отбор на ПМ и ПЕ)</v>
      </c>
      <c r="E2" s="210"/>
      <c r="F2" s="210"/>
      <c r="G2" s="211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</row>
    <row r="3" spans="2:35" ht="25.5" customHeight="1" thickBot="1">
      <c r="B3" s="39"/>
      <c r="C3" s="39"/>
      <c r="D3" s="205" t="str">
        <f>HYPERLINK('[1]реквизиты'!$A$3)</f>
        <v>3-7 февраля 2014 год  Дзержинск</v>
      </c>
      <c r="E3" s="205"/>
      <c r="F3" s="205"/>
      <c r="G3" s="40" t="str">
        <f>HYPERLINK('пр.взв'!D4)</f>
        <v>В.к.   65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58" t="s">
        <v>21</v>
      </c>
      <c r="B4" s="212" t="s">
        <v>4</v>
      </c>
      <c r="C4" s="62" t="s">
        <v>1</v>
      </c>
      <c r="D4" s="60" t="s">
        <v>2</v>
      </c>
      <c r="E4" s="62" t="s">
        <v>3</v>
      </c>
      <c r="F4" s="60" t="s">
        <v>7</v>
      </c>
      <c r="G4" s="6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59"/>
      <c r="B5" s="61"/>
      <c r="C5" s="191"/>
      <c r="D5" s="61"/>
      <c r="E5" s="191"/>
      <c r="F5" s="61"/>
      <c r="G5" s="20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168" t="s">
        <v>9</v>
      </c>
      <c r="B6" s="202">
        <v>21</v>
      </c>
      <c r="C6" s="203" t="str">
        <f>VLOOKUP(B6,'пр.взв'!B7:G86,2,FALSE)</f>
        <v>КАБИЧКИН Игорь Олегович</v>
      </c>
      <c r="D6" s="62" t="str">
        <f>VLOOKUP(B6,'пр.взв'!B7:G86,3,FALSE)</f>
        <v>19.03.96 1р</v>
      </c>
      <c r="E6" s="206" t="str">
        <f>VLOOKUP(B6,'пр.взв'!B7:G86,4,FALSE)</f>
        <v>ЮФО, Ростовская обл., Гуково МО</v>
      </c>
      <c r="F6" s="207">
        <f>VLOOKUP(B6,'пр.взв'!B7:G86,5,FALSE)</f>
        <v>0</v>
      </c>
      <c r="G6" s="208" t="str">
        <f>VLOOKUP(B6,'пр.взв'!B7:G86,6,FALSE)</f>
        <v>Овчаренко 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 thickBot="1">
      <c r="A7" s="169"/>
      <c r="B7" s="179"/>
      <c r="C7" s="180"/>
      <c r="D7" s="191"/>
      <c r="E7" s="182"/>
      <c r="F7" s="183"/>
      <c r="G7" s="167"/>
    </row>
    <row r="8" spans="1:7" ht="15.75" customHeight="1">
      <c r="A8" s="168" t="s">
        <v>10</v>
      </c>
      <c r="B8" s="195">
        <v>19</v>
      </c>
      <c r="C8" s="131" t="str">
        <f>VLOOKUP(B8,'пр.взв'!B7:G86,2,FALSE)</f>
        <v>ГРИГОРЯН Арам Саркисович</v>
      </c>
      <c r="D8" s="181" t="str">
        <f>VLOOKUP(B8,'пр.взв'!B7:G86,3,FALSE)</f>
        <v>09.06.98 кмс</v>
      </c>
      <c r="E8" s="182" t="str">
        <f>VLOOKUP(B8,'пр.взв'!B7:G86,4,FALSE)</f>
        <v>Москва С-70</v>
      </c>
      <c r="F8" s="183">
        <f>VLOOKUP(B8,'пр.взв'!B7:G86,5,FALSE)</f>
        <v>0</v>
      </c>
      <c r="G8" s="167" t="str">
        <f>VLOOKUP(B8,'пр.взв'!B7:G86,6,FALSE)</f>
        <v>Астахов ВВ Такташев ВШ</v>
      </c>
    </row>
    <row r="9" spans="1:7" ht="15.75" customHeight="1" thickBot="1">
      <c r="A9" s="169"/>
      <c r="B9" s="179"/>
      <c r="C9" s="130"/>
      <c r="D9" s="181"/>
      <c r="E9" s="182"/>
      <c r="F9" s="183"/>
      <c r="G9" s="167"/>
    </row>
    <row r="10" spans="1:7" ht="15.75" customHeight="1">
      <c r="A10" s="168" t="s">
        <v>11</v>
      </c>
      <c r="B10" s="195">
        <v>43</v>
      </c>
      <c r="C10" s="131" t="str">
        <f>'пр.взв'!C91</f>
        <v>ПОГОСЯН Артур Сейранович</v>
      </c>
      <c r="D10" s="127" t="str">
        <f>'пр.взв'!D91</f>
        <v>29.06.96, кмс</v>
      </c>
      <c r="E10" s="196" t="str">
        <f>'пр.взв'!E91</f>
        <v>ПФО,Пензенская,ФСО Россия</v>
      </c>
      <c r="F10" s="192">
        <f>'пр.взв'!F91</f>
        <v>0</v>
      </c>
      <c r="G10" s="131" t="str">
        <f>'пр.взв'!G91</f>
        <v>Сарафанов АВ</v>
      </c>
    </row>
    <row r="11" spans="1:7" ht="15.75" customHeight="1" thickBot="1">
      <c r="A11" s="169"/>
      <c r="B11" s="179"/>
      <c r="C11" s="130"/>
      <c r="D11" s="126"/>
      <c r="E11" s="194"/>
      <c r="F11" s="176"/>
      <c r="G11" s="130"/>
    </row>
    <row r="12" spans="1:7" ht="15.75" customHeight="1">
      <c r="A12" s="168" t="s">
        <v>11</v>
      </c>
      <c r="B12" s="195">
        <v>47</v>
      </c>
      <c r="C12" s="131" t="str">
        <f>'пр.взв'!C99</f>
        <v>БЕЛЯЕВ Алексей Владимирович</v>
      </c>
      <c r="D12" s="127" t="str">
        <f>'пр.взв'!D99</f>
        <v>16.03.96 кмс</v>
      </c>
      <c r="E12" s="196" t="str">
        <f>'пр.взв'!E99</f>
        <v>ПФО, Самарская, Самара</v>
      </c>
      <c r="F12" s="192">
        <f>'пр.взв'!F99</f>
        <v>0</v>
      </c>
      <c r="G12" s="131" t="str">
        <f>'пр.взв'!G99</f>
        <v>Аржаткин ВВ, Киргизов ВВ</v>
      </c>
    </row>
    <row r="13" spans="1:7" ht="15.75" customHeight="1" thickBot="1">
      <c r="A13" s="169"/>
      <c r="B13" s="179"/>
      <c r="C13" s="130"/>
      <c r="D13" s="126"/>
      <c r="E13" s="194"/>
      <c r="F13" s="176"/>
      <c r="G13" s="130"/>
    </row>
    <row r="14" spans="1:7" ht="15.75" customHeight="1">
      <c r="A14" s="168" t="s">
        <v>13</v>
      </c>
      <c r="B14" s="195">
        <v>26</v>
      </c>
      <c r="C14" s="131" t="str">
        <f>VLOOKUP(B14,'пр.взв'!B7:G86,2,FALSE)</f>
        <v>БАЛИЕВСКИЙ Артём Сергеевич</v>
      </c>
      <c r="D14" s="181" t="str">
        <f>VLOOKUP(B14,'пр.взв'!B7:G86,3,FALSE)</f>
        <v>12.01.97 кмс</v>
      </c>
      <c r="E14" s="182" t="str">
        <f>VLOOKUP(B14,'пр.взв'!B7:G86,4,FALSE)</f>
        <v>ПФО,Нижегородская,Н.Новгород,ПР</v>
      </c>
      <c r="F14" s="183">
        <f>VLOOKUP(B14,'пр.взв'!B7:G86,5,FALSE)</f>
        <v>0</v>
      </c>
      <c r="G14" s="167" t="str">
        <f>VLOOKUP(B14,'пр.взв'!B7:G86,6,FALSE)</f>
        <v>Симанов МВ Гаврилов АЕ</v>
      </c>
    </row>
    <row r="15" spans="1:7" ht="15.75" customHeight="1" thickBot="1">
      <c r="A15" s="169"/>
      <c r="B15" s="179"/>
      <c r="C15" s="130"/>
      <c r="D15" s="181"/>
      <c r="E15" s="182"/>
      <c r="F15" s="183"/>
      <c r="G15" s="167"/>
    </row>
    <row r="16" spans="1:7" ht="15.75" customHeight="1">
      <c r="A16" s="168" t="s">
        <v>14</v>
      </c>
      <c r="B16" s="195">
        <v>23</v>
      </c>
      <c r="C16" s="131" t="str">
        <f>VLOOKUP(B16,'пр.взв'!B7:G86,2,FALSE)</f>
        <v>БАРХАНОЕВ Израил Баширович</v>
      </c>
      <c r="D16" s="181" t="str">
        <f>VLOOKUP(B16,'пр.взв'!B7:G86,3,FALSE)</f>
        <v>24.06.97,1р</v>
      </c>
      <c r="E16" s="182" t="str">
        <f>VLOOKUP(B16,'пр.взв'!B7:G86,4,FALSE)</f>
        <v>СКФО,Р.Ингушетия</v>
      </c>
      <c r="F16" s="183">
        <f>VLOOKUP(B16,'пр.взв'!B7:G86,5,FALSE)</f>
        <v>0</v>
      </c>
      <c r="G16" s="167" t="str">
        <f>VLOOKUP(B16,'пр.взв'!B7:G86,6,FALSE)</f>
        <v>Чахкиев И.М.</v>
      </c>
    </row>
    <row r="17" spans="1:7" ht="15.75" customHeight="1" thickBot="1">
      <c r="A17" s="169"/>
      <c r="B17" s="179"/>
      <c r="C17" s="130"/>
      <c r="D17" s="181"/>
      <c r="E17" s="182"/>
      <c r="F17" s="183"/>
      <c r="G17" s="167"/>
    </row>
    <row r="18" spans="1:7" ht="15.75" customHeight="1">
      <c r="A18" s="168" t="s">
        <v>15</v>
      </c>
      <c r="B18" s="195">
        <v>10</v>
      </c>
      <c r="C18" s="131" t="str">
        <f>VLOOKUP(B18,'пр.взв'!B7:G86,2,FALSE)</f>
        <v>ПЕТРОВ Станислав Андреевич</v>
      </c>
      <c r="D18" s="181" t="str">
        <f>VLOOKUP(B18,'пр.взв'!B7:G86,3,FALSE)</f>
        <v>21.02.96, кмс</v>
      </c>
      <c r="E18" s="182" t="str">
        <f>VLOOKUP(B18,'пр.взв'!B7:G86,4,FALSE)</f>
        <v>ДВФО,Амурская,Благовещенск</v>
      </c>
      <c r="F18" s="183">
        <f>VLOOKUP(B18,'пр.взв'!B7:G86,5,FALSE)</f>
        <v>0</v>
      </c>
      <c r="G18" s="167" t="str">
        <f>VLOOKUP(B18,'пр.взв'!B7:G86,6,FALSE)</f>
        <v>Курашов ВИ Магдыч МВ</v>
      </c>
    </row>
    <row r="19" spans="1:7" ht="15.75" customHeight="1" thickBot="1">
      <c r="A19" s="169"/>
      <c r="B19" s="179"/>
      <c r="C19" s="130"/>
      <c r="D19" s="181"/>
      <c r="E19" s="182"/>
      <c r="F19" s="183"/>
      <c r="G19" s="167"/>
    </row>
    <row r="20" spans="1:7" ht="15.75" customHeight="1">
      <c r="A20" s="168" t="s">
        <v>16</v>
      </c>
      <c r="B20" s="195">
        <v>33</v>
      </c>
      <c r="C20" s="131" t="str">
        <f>VLOOKUP(B20,'пр.взв'!B7:G86,2,FALSE)</f>
        <v>КИСЕЛЁВ Андрей Сергеевич</v>
      </c>
      <c r="D20" s="181" t="str">
        <f>VLOOKUP(B20,'пр.взв'!B7:G86,3,FALSE)</f>
        <v>28.08.97,1р</v>
      </c>
      <c r="E20" s="182" t="str">
        <f>VLOOKUP(B20,'пр.взв'!B7:G86,4,FALSE)</f>
        <v>ПФО,Нижегородская,Выкса</v>
      </c>
      <c r="F20" s="183">
        <f>VLOOKUP(B20,'пр.взв'!B7:G86,5,FALSE)</f>
        <v>0</v>
      </c>
      <c r="G20" s="167" t="str">
        <f>VLOOKUP(B20,'пр.взв'!B7:G86,6,FALSE)</f>
        <v>Мухин ДВ Румянцев ПА</v>
      </c>
    </row>
    <row r="21" spans="1:7" ht="15.75" customHeight="1" thickBot="1">
      <c r="A21" s="169"/>
      <c r="B21" s="179"/>
      <c r="C21" s="130"/>
      <c r="D21" s="181"/>
      <c r="E21" s="182"/>
      <c r="F21" s="183"/>
      <c r="G21" s="167"/>
    </row>
    <row r="22" spans="1:7" ht="15.75" customHeight="1">
      <c r="A22" s="168" t="s">
        <v>17</v>
      </c>
      <c r="B22" s="195">
        <v>45</v>
      </c>
      <c r="C22" s="131" t="str">
        <f>'пр.взв'!C95</f>
        <v>МИХИТАРОВ Георгий Леонидович</v>
      </c>
      <c r="D22" s="127" t="str">
        <f>'пр.взв'!D95</f>
        <v>06.08.96,кмс</v>
      </c>
      <c r="E22" s="196" t="str">
        <f>'пр.взв'!E95</f>
        <v>ЮФО,Краснодарский,Армавир</v>
      </c>
      <c r="F22" s="192">
        <f>'пр.взв'!F95</f>
        <v>0</v>
      </c>
      <c r="G22" s="131" t="str">
        <f>'пр.взв'!G95</f>
        <v>Погосян В.Г.</v>
      </c>
    </row>
    <row r="23" spans="1:7" ht="15.75" customHeight="1" thickBot="1">
      <c r="A23" s="169"/>
      <c r="B23" s="179"/>
      <c r="C23" s="130"/>
      <c r="D23" s="126"/>
      <c r="E23" s="194"/>
      <c r="F23" s="176"/>
      <c r="G23" s="130"/>
    </row>
    <row r="24" spans="1:7" ht="15.75" customHeight="1">
      <c r="A24" s="168" t="s">
        <v>18</v>
      </c>
      <c r="B24" s="195">
        <v>12</v>
      </c>
      <c r="C24" s="131" t="str">
        <f>VLOOKUP(B24,'пр.взв'!B7:G86,2,FALSE)</f>
        <v>НИФТУЛЛАЕВ Могаммед Тарел оглы</v>
      </c>
      <c r="D24" s="181" t="str">
        <f>VLOOKUP(B24,'пр.взв'!B7:G86,3,FALSE)</f>
        <v>02.11.96 кмс</v>
      </c>
      <c r="E24" s="182" t="str">
        <f>VLOOKUP(B24,'пр.взв'!B7:G86,4,FALSE)</f>
        <v>Санкт-Петербург, МО</v>
      </c>
      <c r="F24" s="183">
        <f>VLOOKUP(B24,'пр.взв'!B7:G86,5,FALSE)</f>
        <v>0</v>
      </c>
      <c r="G24" s="167" t="str">
        <f>VLOOKUP(B24,'пр.взв'!B7:G86,6,FALSE)</f>
        <v>Болов ВВ</v>
      </c>
    </row>
    <row r="25" spans="1:7" ht="15.75" customHeight="1" thickBot="1">
      <c r="A25" s="169"/>
      <c r="B25" s="179"/>
      <c r="C25" s="130"/>
      <c r="D25" s="181"/>
      <c r="E25" s="182"/>
      <c r="F25" s="183"/>
      <c r="G25" s="167"/>
    </row>
    <row r="26" spans="1:7" ht="15.75" customHeight="1">
      <c r="A26" s="168" t="s">
        <v>275</v>
      </c>
      <c r="B26" s="195">
        <v>14</v>
      </c>
      <c r="C26" s="131" t="str">
        <f>VLOOKUP(B26,'пр.взв'!B7:G86,2,FALSE)</f>
        <v>НИКОЛАЕВ Владимир Викторович</v>
      </c>
      <c r="D26" s="181" t="str">
        <f>VLOOKUP(B26,'пр.взв'!B7:G86,3,FALSE)</f>
        <v>01.11.96,кмс</v>
      </c>
      <c r="E26" s="182" t="str">
        <f>VLOOKUP(B26,'пр.взв'!B7:G86,4,FALSE)</f>
        <v>ПФО,Нижегородская,Н.Новгород,ПР</v>
      </c>
      <c r="F26" s="183">
        <f>VLOOKUP(B26,'пр.взв'!B7:G86,5,FALSE)</f>
        <v>0</v>
      </c>
      <c r="G26" s="167" t="str">
        <f>VLOOKUP(B26,'пр.взв'!B7:G86,6,FALSE)</f>
        <v>Симанов МВ Гаврилов АЕ</v>
      </c>
    </row>
    <row r="27" spans="1:7" ht="15.75" customHeight="1" thickBot="1">
      <c r="A27" s="169"/>
      <c r="B27" s="179"/>
      <c r="C27" s="130"/>
      <c r="D27" s="181"/>
      <c r="E27" s="182"/>
      <c r="F27" s="183"/>
      <c r="G27" s="167"/>
    </row>
    <row r="28" spans="1:7" ht="15.75" customHeight="1">
      <c r="A28" s="168" t="s">
        <v>275</v>
      </c>
      <c r="B28" s="195">
        <v>24</v>
      </c>
      <c r="C28" s="131" t="str">
        <f>VLOOKUP(B28,'пр.взв'!B7:G86,2,FALSE)</f>
        <v>БУТЕНКО Максим Игоревич</v>
      </c>
      <c r="D28" s="181" t="str">
        <f>VLOOKUP(B28,'пр.взв'!B7:G86,3,FALSE)</f>
        <v>15.03.97 1р</v>
      </c>
      <c r="E28" s="182" t="str">
        <f>VLOOKUP(B28,'пр.взв'!B7:G86,4,FALSE)</f>
        <v>УФО, Курганская обл. МО</v>
      </c>
      <c r="F28" s="183">
        <f>VLOOKUP(B28,'пр.взв'!B7:G86,5,FALSE)</f>
        <v>0</v>
      </c>
      <c r="G28" s="167" t="str">
        <f>VLOOKUP(B28,'пр.взв'!B7:G86,6,FALSE)</f>
        <v>Кудрявцев СЮ, Осипов ВЮ</v>
      </c>
    </row>
    <row r="29" spans="1:7" ht="15.75" customHeight="1" thickBot="1">
      <c r="A29" s="169"/>
      <c r="B29" s="179"/>
      <c r="C29" s="130"/>
      <c r="D29" s="181"/>
      <c r="E29" s="182"/>
      <c r="F29" s="183"/>
      <c r="G29" s="167"/>
    </row>
    <row r="30" spans="1:7" ht="15.75" customHeight="1">
      <c r="A30" s="168" t="s">
        <v>275</v>
      </c>
      <c r="B30" s="195">
        <v>40</v>
      </c>
      <c r="C30" s="131" t="str">
        <f>VLOOKUP(B30,'пр.взв'!B7:G86,2,FALSE)</f>
        <v>АГАПОВ Дмитрий Александрович</v>
      </c>
      <c r="D30" s="181" t="str">
        <f>VLOOKUP(B30,'пр.взв'!B7:G86,3,FALSE)</f>
        <v>05.06.96 кмс</v>
      </c>
      <c r="E30" s="182" t="str">
        <f>VLOOKUP(B30,'пр.взв'!B7:G86,4,FALSE)</f>
        <v>ДВФО, Приморский кр., Владивосток</v>
      </c>
      <c r="F30" s="183">
        <f>VLOOKUP(B30,'пр.взв'!B7:G86,5,FALSE)</f>
        <v>0</v>
      </c>
      <c r="G30" s="167" t="str">
        <f>VLOOKUP(B30,'пр.взв'!B7:G86,6,FALSE)</f>
        <v>Урядов ВВ, Кузнецов М</v>
      </c>
    </row>
    <row r="31" spans="1:14" ht="15.75" customHeight="1" thickBot="1">
      <c r="A31" s="169"/>
      <c r="B31" s="179"/>
      <c r="C31" s="130"/>
      <c r="D31" s="181"/>
      <c r="E31" s="182"/>
      <c r="F31" s="183"/>
      <c r="G31" s="167"/>
      <c r="H31" s="5"/>
      <c r="I31" s="5"/>
      <c r="J31" s="5"/>
      <c r="L31" s="5"/>
      <c r="M31" s="5"/>
      <c r="N31" s="5"/>
    </row>
    <row r="32" spans="1:14" ht="15.75" customHeight="1">
      <c r="A32" s="168" t="s">
        <v>272</v>
      </c>
      <c r="B32" s="195">
        <v>2</v>
      </c>
      <c r="C32" s="131" t="str">
        <f>VLOOKUP(B32,'пр.взв'!B7:G86,2,FALSE)</f>
        <v>СУЧКОВ Александр Андреевич </v>
      </c>
      <c r="D32" s="181" t="str">
        <f>VLOOKUP(B32,'пр.взв'!B7:G86,3,FALSE)</f>
        <v>08.07.97 кмс</v>
      </c>
      <c r="E32" s="182" t="str">
        <f>VLOOKUP(B32,'пр.взв'!B7:G86,4,FALSE)</f>
        <v>Москва С-70</v>
      </c>
      <c r="F32" s="183">
        <f>VLOOKUP(B32,'пр.взв'!B7:G86,5,FALSE)</f>
        <v>0</v>
      </c>
      <c r="G32" s="167" t="str">
        <f>VLOOKUP(B32,'пр.взв'!B7:G86,6,FALSE)</f>
        <v>Алямкин ВГ Павлов ДА </v>
      </c>
      <c r="H32" s="5"/>
      <c r="I32" s="5"/>
      <c r="J32" s="5"/>
      <c r="L32" s="5"/>
      <c r="M32" s="5"/>
      <c r="N32" s="5"/>
    </row>
    <row r="33" spans="1:14" ht="15.75" customHeight="1" thickBot="1">
      <c r="A33" s="169"/>
      <c r="B33" s="179"/>
      <c r="C33" s="130"/>
      <c r="D33" s="181"/>
      <c r="E33" s="182"/>
      <c r="F33" s="183"/>
      <c r="G33" s="167"/>
      <c r="H33" s="5"/>
      <c r="I33" s="5"/>
      <c r="J33" s="5"/>
      <c r="L33" s="5"/>
      <c r="M33" s="5"/>
      <c r="N33" s="5"/>
    </row>
    <row r="34" spans="1:7" ht="15.75" customHeight="1">
      <c r="A34" s="168" t="s">
        <v>272</v>
      </c>
      <c r="B34" s="195">
        <v>4</v>
      </c>
      <c r="C34" s="131" t="str">
        <f>VLOOKUP(B34,'пр.взв'!B7:G86,2,FALSE)</f>
        <v>КУРНОСОВ Максим Андреевич</v>
      </c>
      <c r="D34" s="181" t="e">
        <f>VLOOKUP(B34,'пр.взв'!B35:G114,3,FALSE)</f>
        <v>#N/A</v>
      </c>
      <c r="E34" s="182" t="str">
        <f>VLOOKUP(B34,'пр.взв'!B7:G86,4,FALSE)</f>
        <v>ПФО, Саратовская,Саратов</v>
      </c>
      <c r="F34" s="183">
        <f>VLOOKUP(B34,'пр.взв'!B7:G86,5,FALSE)</f>
        <v>0</v>
      </c>
      <c r="G34" s="167" t="str">
        <f>VLOOKUP(B34,'пр.взв'!B7:G86,6,FALSE)</f>
        <v>Коченюк АА Акимов ВМ</v>
      </c>
    </row>
    <row r="35" spans="1:7" ht="15.75" customHeight="1" thickBot="1">
      <c r="A35" s="169"/>
      <c r="B35" s="179"/>
      <c r="C35" s="130"/>
      <c r="D35" s="181"/>
      <c r="E35" s="182"/>
      <c r="F35" s="183"/>
      <c r="G35" s="167"/>
    </row>
    <row r="36" spans="1:7" ht="15.75" customHeight="1">
      <c r="A36" s="168" t="s">
        <v>272</v>
      </c>
      <c r="B36" s="195">
        <v>37</v>
      </c>
      <c r="C36" s="131" t="str">
        <f>VLOOKUP(B36,'пр.взв'!B7:G86,2,FALSE)</f>
        <v>МЕЛЬНИКОВ Максим Дмитриевич</v>
      </c>
      <c r="D36" s="181" t="str">
        <f>VLOOKUP(B36,'пр.взв'!B7:G86,3,FALSE)</f>
        <v>28.01.96 кмс</v>
      </c>
      <c r="E36" s="182" t="str">
        <f>VLOOKUP(B36,'пр.взв'!B7:G86,4,FALSE)</f>
        <v>Санкт-Петербург, ВС</v>
      </c>
      <c r="F36" s="183">
        <f>VLOOKUP(B36,'пр.взв'!B7:G86,5,FALSE)</f>
        <v>0</v>
      </c>
      <c r="G36" s="167" t="str">
        <f>VLOOKUP(B36,'пр.взв'!B7:G86,6,FALSE)</f>
        <v>Кусакин СИ, Богус ЮЗ</v>
      </c>
    </row>
    <row r="37" spans="1:7" ht="15.75" customHeight="1" thickBot="1">
      <c r="A37" s="169"/>
      <c r="B37" s="179"/>
      <c r="C37" s="130"/>
      <c r="D37" s="181"/>
      <c r="E37" s="182"/>
      <c r="F37" s="183"/>
      <c r="G37" s="167"/>
    </row>
    <row r="38" spans="1:7" ht="15.75" customHeight="1">
      <c r="A38" s="168" t="s">
        <v>27</v>
      </c>
      <c r="B38" s="195">
        <v>31</v>
      </c>
      <c r="C38" s="131" t="str">
        <f>VLOOKUP(B38,'пр.взв'!B7:G86,2,FALSE)</f>
        <v>МОЛОЧЕК Руслан Альбертович</v>
      </c>
      <c r="D38" s="181" t="str">
        <f>VLOOKUP(B38,'пр.взв'!B7:G86,3,FALSE)</f>
        <v>14.02.96 кмс</v>
      </c>
      <c r="E38" s="182" t="str">
        <f>VLOOKUP(B38,'пр.взв'!B7:G86,4,FALSE)</f>
        <v>СФО, Кемеровская обл., МО</v>
      </c>
      <c r="F38" s="183">
        <f>VLOOKUP(B38,'пр.взв'!B7:G86,5,FALSE)</f>
        <v>0</v>
      </c>
      <c r="G38" s="167" t="str">
        <f>VLOOKUP(B38,'пр.взв'!B7:G86,6,FALSE)</f>
        <v>Храмов РЮ</v>
      </c>
    </row>
    <row r="39" spans="1:7" ht="15.75" customHeight="1" thickBot="1">
      <c r="A39" s="169"/>
      <c r="B39" s="179"/>
      <c r="C39" s="130"/>
      <c r="D39" s="181"/>
      <c r="E39" s="182"/>
      <c r="F39" s="183"/>
      <c r="G39" s="167"/>
    </row>
    <row r="40" spans="1:7" ht="15.75" customHeight="1">
      <c r="A40" s="168" t="s">
        <v>277</v>
      </c>
      <c r="B40" s="195">
        <v>28</v>
      </c>
      <c r="C40" s="131" t="str">
        <f>VLOOKUP(B40,'пр.взв'!B7:G86,2,FALSE)</f>
        <v>ПОПОВ Алексей Сергеевич</v>
      </c>
      <c r="D40" s="181" t="str">
        <f>VLOOKUP(B40,'пр.взв'!B7:G86,3,FALSE)</f>
        <v>18.10.96 кмс</v>
      </c>
      <c r="E40" s="182" t="str">
        <f>VLOOKUP(B40,'пр.взв'!B7:G86,4,FALSE)</f>
        <v>ЦФО, Брянская обл., Брянск, Юность России</v>
      </c>
      <c r="F40" s="183">
        <f>VLOOKUP(B40,'пр.взв'!B7:G86,5,FALSE)</f>
        <v>0</v>
      </c>
      <c r="G40" s="167" t="str">
        <f>VLOOKUP(B40,'пр.взв'!B7:G86,6,FALSE)</f>
        <v>Фукс А.И.</v>
      </c>
    </row>
    <row r="41" spans="1:7" ht="15.75" customHeight="1" thickBot="1">
      <c r="A41" s="169"/>
      <c r="B41" s="179"/>
      <c r="C41" s="130"/>
      <c r="D41" s="181"/>
      <c r="E41" s="182"/>
      <c r="F41" s="183"/>
      <c r="G41" s="167"/>
    </row>
    <row r="42" spans="1:7" ht="15.75" customHeight="1">
      <c r="A42" s="168" t="s">
        <v>277</v>
      </c>
      <c r="B42" s="195">
        <v>48</v>
      </c>
      <c r="C42" s="131" t="str">
        <f>'пр.взв'!C101</f>
        <v>КУДЖАЕВ Марат Нариманович</v>
      </c>
      <c r="D42" s="127" t="str">
        <f>'пр.взв'!D101</f>
        <v>09.09.96, кмс</v>
      </c>
      <c r="E42" s="196" t="str">
        <f>'пр.взв'!E101</f>
        <v>УФО,ХМАО-Югра, Радужный</v>
      </c>
      <c r="F42" s="197">
        <f>'пр.взв'!F101</f>
        <v>0</v>
      </c>
      <c r="G42" s="131" t="str">
        <f>'пр.взв'!G101</f>
        <v>Сонгуров БА Сонгуров АМ</v>
      </c>
    </row>
    <row r="43" spans="1:7" ht="15.75" customHeight="1" thickBot="1">
      <c r="A43" s="169"/>
      <c r="B43" s="179"/>
      <c r="C43" s="130"/>
      <c r="D43" s="126"/>
      <c r="E43" s="194"/>
      <c r="F43" s="198"/>
      <c r="G43" s="130"/>
    </row>
    <row r="44" spans="1:7" ht="15.75" customHeight="1">
      <c r="A44" s="168" t="s">
        <v>30</v>
      </c>
      <c r="B44" s="195">
        <v>5</v>
      </c>
      <c r="C44" s="131" t="str">
        <f>VLOOKUP(B44,'пр.взв'!B7:G86,2,FALSE)</f>
        <v>СЕЛИВАНОВ Андрей Васильевич</v>
      </c>
      <c r="D44" s="181" t="str">
        <f>VLOOKUP(B44,'пр.взв'!B7:G86,3,FALSE)</f>
        <v>07.09.96,кмс</v>
      </c>
      <c r="E44" s="182" t="str">
        <f>VLOOKUP(B44,'пр.взв'!B7:G86,4,FALSE)</f>
        <v>УФО, Свердловская,Екатеринбург,МО</v>
      </c>
      <c r="F44" s="183">
        <f>VLOOKUP(B44,'пр.взв'!B7:G86,5,FALSE)</f>
        <v>0</v>
      </c>
      <c r="G44" s="167" t="str">
        <f>VLOOKUP(B44,'пр.взв'!B7:G86,6,FALSE)</f>
        <v>Рыбин РВ Бекетов ВВ</v>
      </c>
    </row>
    <row r="45" spans="1:7" ht="15.75" customHeight="1" thickBot="1">
      <c r="A45" s="169"/>
      <c r="B45" s="179"/>
      <c r="C45" s="130"/>
      <c r="D45" s="181"/>
      <c r="E45" s="182"/>
      <c r="F45" s="183"/>
      <c r="G45" s="167"/>
    </row>
    <row r="46" spans="1:7" ht="15.75" customHeight="1">
      <c r="A46" s="168" t="s">
        <v>276</v>
      </c>
      <c r="B46" s="195">
        <v>20</v>
      </c>
      <c r="C46" s="131" t="str">
        <f>VLOOKUP(B46,'пр.взв'!B7:G86,2,FALSE)</f>
        <v>ГЛИМАНДИНОВ Дмитрий Владимирович</v>
      </c>
      <c r="D46" s="181" t="str">
        <f>VLOOKUP(B46,'пр.взв'!B7:G86,3,FALSE)</f>
        <v>10.03.96, кмс</v>
      </c>
      <c r="E46" s="182" t="str">
        <f>VLOOKUP(B46,'пр.взв'!B7:G86,4,FALSE)</f>
        <v>СФО,Красноярский,Красноярск</v>
      </c>
      <c r="F46" s="183">
        <f>VLOOKUP(B46,'пр.взв'!B7:G86,5,FALSE)</f>
        <v>0</v>
      </c>
      <c r="G46" s="167" t="str">
        <f>VLOOKUP(B46,'пр.взв'!B7:G86,6,FALSE)</f>
        <v>Знаменский ГЕ Синатулин СВ</v>
      </c>
    </row>
    <row r="47" spans="1:7" ht="15.75" customHeight="1" thickBot="1">
      <c r="A47" s="169"/>
      <c r="B47" s="179"/>
      <c r="C47" s="130"/>
      <c r="D47" s="181"/>
      <c r="E47" s="182"/>
      <c r="F47" s="183"/>
      <c r="G47" s="167"/>
    </row>
    <row r="48" spans="1:7" ht="15.75" customHeight="1">
      <c r="A48" s="168" t="s">
        <v>276</v>
      </c>
      <c r="B48" s="195">
        <v>27</v>
      </c>
      <c r="C48" s="131" t="str">
        <f>VLOOKUP(B48,'пр.взв'!B7:G86,2,FALSE)</f>
        <v>МЫСЛЕВ Андрей Иванович</v>
      </c>
      <c r="D48" s="181" t="str">
        <f>VLOOKUP(B48,'пр.взв'!B7:G86,3,FALSE)</f>
        <v>17.07.96 1р</v>
      </c>
      <c r="E48" s="182" t="str">
        <f>VLOOKUP(B48,'пр.взв'!B7:G86,4,FALSE)</f>
        <v>Москва С-70</v>
      </c>
      <c r="F48" s="183">
        <f>VLOOKUP(B48,'пр.взв'!B7:G86,5,FALSE)</f>
        <v>0</v>
      </c>
      <c r="G48" s="167" t="str">
        <f>VLOOKUP(B48,'пр.взв'!B7:G86,6,FALSE)</f>
        <v>Алямкин ВГ Павлов ДА </v>
      </c>
    </row>
    <row r="49" spans="1:7" ht="15.75" customHeight="1" thickBot="1">
      <c r="A49" s="169"/>
      <c r="B49" s="179"/>
      <c r="C49" s="130"/>
      <c r="D49" s="181"/>
      <c r="E49" s="182"/>
      <c r="F49" s="183"/>
      <c r="G49" s="167"/>
    </row>
    <row r="50" spans="1:7" ht="15.75" customHeight="1">
      <c r="A50" s="168" t="s">
        <v>276</v>
      </c>
      <c r="B50" s="195">
        <v>44</v>
      </c>
      <c r="C50" s="131" t="str">
        <f>'пр.взв'!C93</f>
        <v>ТОКМАКОВ Павел Ильич</v>
      </c>
      <c r="D50" s="127" t="str">
        <f>'пр.взв'!D93</f>
        <v>19.11.97 кмс</v>
      </c>
      <c r="E50" s="196" t="str">
        <f>'пр.взв'!E93</f>
        <v>ЦФО, Рязанская обл.,  Проф</v>
      </c>
      <c r="F50" s="197">
        <f>'пр.взв'!F93</f>
        <v>0</v>
      </c>
      <c r="G50" s="131" t="str">
        <f>'пр.взв'!G93</f>
        <v>Яковенко ДВ, Брагин ИЕ</v>
      </c>
    </row>
    <row r="51" spans="1:7" ht="15.75" customHeight="1" thickBot="1">
      <c r="A51" s="169"/>
      <c r="B51" s="179"/>
      <c r="C51" s="130"/>
      <c r="D51" s="126"/>
      <c r="E51" s="194"/>
      <c r="F51" s="198"/>
      <c r="G51" s="130"/>
    </row>
    <row r="52" spans="1:7" ht="15.75" customHeight="1">
      <c r="A52" s="168" t="s">
        <v>34</v>
      </c>
      <c r="B52" s="195">
        <v>6</v>
      </c>
      <c r="C52" s="131" t="str">
        <f>VLOOKUP(B52,'пр.взв'!B7:G86,2,FALSE)</f>
        <v>АГАДЖАНЯН Арман Артурович</v>
      </c>
      <c r="D52" s="181" t="str">
        <f>VLOOKUP(B52,'пр.взв'!B7:G86,3,FALSE)</f>
        <v>16.08.96, 1р</v>
      </c>
      <c r="E52" s="182" t="str">
        <f>VLOOKUP(B52,'пр.взв'!B7:G86,4,FALSE)</f>
        <v>СФО,Кемеровская,Кемерово,МО</v>
      </c>
      <c r="F52" s="183">
        <f>VLOOKUP(B52,'пр.взв'!B7:G86,5,FALSE)</f>
        <v>0</v>
      </c>
      <c r="G52" s="167" t="str">
        <f>VLOOKUP(B52,'пр.взв'!B7:G86,6,FALSE)</f>
        <v>Шиянов СА</v>
      </c>
    </row>
    <row r="53" spans="1:7" ht="15.75" customHeight="1" thickBot="1">
      <c r="A53" s="169"/>
      <c r="B53" s="179"/>
      <c r="C53" s="130"/>
      <c r="D53" s="181"/>
      <c r="E53" s="182"/>
      <c r="F53" s="183"/>
      <c r="G53" s="167"/>
    </row>
    <row r="54" spans="1:7" ht="15.75" customHeight="1">
      <c r="A54" s="168" t="s">
        <v>271</v>
      </c>
      <c r="B54" s="195">
        <v>1</v>
      </c>
      <c r="C54" s="131" t="str">
        <f>VLOOKUP(B54,'пр.взв'!B7:G86,2,FALSE)</f>
        <v>САЛЬНИКОВ Андрей Андреевич</v>
      </c>
      <c r="D54" s="181" t="str">
        <f>VLOOKUP(B54,'пр.взв'!B7:G86,3,FALSE)</f>
        <v>17.09.96, кмс</v>
      </c>
      <c r="E54" s="182" t="str">
        <f>VLOOKUP(B54,'пр.взв'!B7:G86,4,FALSE)</f>
        <v>УФО,ХМАО-Югра, Радужный</v>
      </c>
      <c r="F54" s="183">
        <f>VLOOKUP(B54,'пр.взв'!B7:G86,5,FALSE)</f>
        <v>0</v>
      </c>
      <c r="G54" s="167" t="str">
        <f>VLOOKUP(B54,'пр.взв'!B7:G86,6,FALSE)</f>
        <v>Закиров АР Дыбенко КВ</v>
      </c>
    </row>
    <row r="55" spans="1:7" ht="15.75" customHeight="1" thickBot="1">
      <c r="A55" s="169"/>
      <c r="B55" s="179"/>
      <c r="C55" s="130"/>
      <c r="D55" s="181"/>
      <c r="E55" s="182"/>
      <c r="F55" s="183"/>
      <c r="G55" s="167"/>
    </row>
    <row r="56" spans="1:7" ht="15.75" customHeight="1">
      <c r="A56" s="168" t="s">
        <v>271</v>
      </c>
      <c r="B56" s="195">
        <v>13</v>
      </c>
      <c r="C56" s="131" t="str">
        <f>VLOOKUP(B56,'пр.взв'!B7:G86,2,FALSE)</f>
        <v>КАРАВАЕВ Кирилл Николаевич</v>
      </c>
      <c r="D56" s="181" t="str">
        <f>VLOOKUP(B56,'пр.взв'!B7:G86,3,FALSE)</f>
        <v>09.04.98 1р</v>
      </c>
      <c r="E56" s="182" t="str">
        <f>VLOOKUP(B56,'пр.взв'!B7:G86,4,FALSE)</f>
        <v>ЦФО, Кострома, Д</v>
      </c>
      <c r="F56" s="183">
        <f>VLOOKUP(B56,'пр.взв'!B7:G86,5,FALSE)</f>
        <v>0</v>
      </c>
      <c r="G56" s="167" t="str">
        <f>VLOOKUP(B56,'пр.взв'!B7:G86,6,FALSE)</f>
        <v>Коркин ЮД</v>
      </c>
    </row>
    <row r="57" spans="1:7" ht="15.75" customHeight="1" thickBot="1">
      <c r="A57" s="169"/>
      <c r="B57" s="179"/>
      <c r="C57" s="130"/>
      <c r="D57" s="181"/>
      <c r="E57" s="182"/>
      <c r="F57" s="183"/>
      <c r="G57" s="167"/>
    </row>
    <row r="58" spans="1:7" ht="15.75" customHeight="1">
      <c r="A58" s="168" t="s">
        <v>271</v>
      </c>
      <c r="B58" s="195">
        <v>34</v>
      </c>
      <c r="C58" s="131" t="str">
        <f>VLOOKUP(B58,'пр.взв'!B7:G86,2,FALSE)</f>
        <v>ВОРОНИН Дмитрий Олегович</v>
      </c>
      <c r="D58" s="181" t="str">
        <f>VLOOKUP(B58,'пр.взв'!B7:G86,3,FALSE)</f>
        <v>11.11.97 1р</v>
      </c>
      <c r="E58" s="182" t="str">
        <f>VLOOKUP(B58,'пр.взв'!B7:G86,4,FALSE)</f>
        <v>УФО, Курганская обл. МО</v>
      </c>
      <c r="F58" s="183">
        <f>VLOOKUP(B58,'пр.взв'!B7:G86,5,FALSE)</f>
        <v>0</v>
      </c>
      <c r="G58" s="167" t="str">
        <f>VLOOKUP(B58,'пр.взв'!B7:G86,6,FALSE)</f>
        <v>Осипов В.Ю., Кудрявцев С.Ю.</v>
      </c>
    </row>
    <row r="59" spans="1:7" ht="15.75" customHeight="1" thickBot="1">
      <c r="A59" s="169"/>
      <c r="B59" s="179"/>
      <c r="C59" s="130"/>
      <c r="D59" s="181"/>
      <c r="E59" s="182"/>
      <c r="F59" s="183"/>
      <c r="G59" s="167"/>
    </row>
    <row r="60" spans="1:7" ht="15.75" customHeight="1">
      <c r="A60" s="168" t="s">
        <v>271</v>
      </c>
      <c r="B60" s="195">
        <v>36</v>
      </c>
      <c r="C60" s="131" t="str">
        <f>VLOOKUP(B60,'пр.взв'!B7:G86,2,FALSE)</f>
        <v>ТАРАТЫНОВ Александр Николаевич</v>
      </c>
      <c r="D60" s="181" t="str">
        <f>VLOOKUP(B60,'пр.взв'!B7:G86,3,FALSE)</f>
        <v>24.03.97 1р</v>
      </c>
      <c r="E60" s="182" t="str">
        <f>VLOOKUP(B60,'пр.взв'!B7:G86,4,FALSE)</f>
        <v>СЗФО, Вологодская обл., Вологда, Р</v>
      </c>
      <c r="F60" s="183">
        <f>VLOOKUP(B60,'пр.взв'!B7:G86,5,FALSE)</f>
        <v>0</v>
      </c>
      <c r="G60" s="167" t="str">
        <f>VLOOKUP(B60,'пр.взв'!B7:G86,6,FALSE)</f>
        <v>Буров АВ</v>
      </c>
    </row>
    <row r="61" spans="1:7" ht="15.75" customHeight="1" thickBot="1">
      <c r="A61" s="169"/>
      <c r="B61" s="179"/>
      <c r="C61" s="130"/>
      <c r="D61" s="181"/>
      <c r="E61" s="182"/>
      <c r="F61" s="183"/>
      <c r="G61" s="167"/>
    </row>
    <row r="62" spans="1:7" ht="15.75" customHeight="1">
      <c r="A62" s="168" t="s">
        <v>271</v>
      </c>
      <c r="B62" s="195">
        <v>15</v>
      </c>
      <c r="C62" s="131" t="str">
        <f>VLOOKUP(B62,'пр.взв'!B7:G86,2,FALSE)</f>
        <v>ПСЕУНОК Амир Шумафович</v>
      </c>
      <c r="D62" s="181" t="str">
        <f>VLOOKUP(B62,'пр.взв'!B7:G86,3,FALSE)</f>
        <v>06.03.97 кмс</v>
      </c>
      <c r="E62" s="182" t="str">
        <f>VLOOKUP(B62,'пр.взв'!B7:G86,4,FALSE)</f>
        <v>ЮФО, Адыгея</v>
      </c>
      <c r="F62" s="183">
        <f>VLOOKUP(B62,'пр.взв'!B7:G86,5,FALSE)</f>
        <v>0</v>
      </c>
      <c r="G62" s="167" t="str">
        <f>VLOOKUP(B62,'пр.взв'!B7:G86,6,FALSE)</f>
        <v>Хабаху А, Чин А</v>
      </c>
    </row>
    <row r="63" spans="1:7" ht="15.75" customHeight="1" thickBot="1">
      <c r="A63" s="169"/>
      <c r="B63" s="179"/>
      <c r="C63" s="130"/>
      <c r="D63" s="181"/>
      <c r="E63" s="182"/>
      <c r="F63" s="183"/>
      <c r="G63" s="167"/>
    </row>
    <row r="64" spans="1:7" ht="15.75" customHeight="1">
      <c r="A64" s="168" t="s">
        <v>278</v>
      </c>
      <c r="B64" s="195">
        <v>29</v>
      </c>
      <c r="C64" s="131" t="str">
        <f>VLOOKUP(B64,'пр.взв'!B7:G86,2,FALSE)</f>
        <v>КАЮМОВ Динар Айдарович</v>
      </c>
      <c r="D64" s="181" t="str">
        <f>VLOOKUP(B64,'пр.взв'!B7:G86,3,FALSE)</f>
        <v>27.06.96 кмс</v>
      </c>
      <c r="E64" s="182" t="str">
        <f>VLOOKUP(B64,'пр.взв'!B7:G86,4,FALSE)</f>
        <v>ПФО, Р. Башкортостан, Октябрьский</v>
      </c>
      <c r="F64" s="183">
        <f>VLOOKUP(B64,'пр.взв'!B7:G86,5,FALSE)</f>
        <v>0</v>
      </c>
      <c r="G64" s="167" t="str">
        <f>VLOOKUP(B64,'пр.взв'!B7:G86,6,FALSE)</f>
        <v>Залеев РГ, Ахуньянов РМ</v>
      </c>
    </row>
    <row r="65" spans="1:7" ht="15.75" customHeight="1" thickBot="1">
      <c r="A65" s="169"/>
      <c r="B65" s="179"/>
      <c r="C65" s="130"/>
      <c r="D65" s="181"/>
      <c r="E65" s="182"/>
      <c r="F65" s="183"/>
      <c r="G65" s="167"/>
    </row>
    <row r="66" spans="1:7" ht="15.75" customHeight="1">
      <c r="A66" s="168" t="s">
        <v>278</v>
      </c>
      <c r="B66" s="190">
        <v>30</v>
      </c>
      <c r="C66" s="131" t="str">
        <f>VLOOKUP(B66,'пр.взв'!B9:G88,2,FALSE)</f>
        <v>ГУБЖЕВ Эльдар Фуадович</v>
      </c>
      <c r="D66" s="181" t="str">
        <f>VLOOKUP(B66,'пр.взв'!B9:G88,3,FALSE)</f>
        <v>24.09.96 кмс</v>
      </c>
      <c r="E66" s="182" t="str">
        <f>VLOOKUP(B66,'пр.взв'!B9:G88,4,FALSE)</f>
        <v>СКФО, КБР, Д</v>
      </c>
      <c r="F66" s="183">
        <f>VLOOKUP(B66,'пр.взв'!B9:G88,5,FALSE)</f>
        <v>0</v>
      </c>
      <c r="G66" s="167" t="str">
        <f>VLOOKUP(B66,'пр.взв'!B9:G88,6,FALSE)</f>
        <v>Пченашев М, Ошхунов Б</v>
      </c>
    </row>
    <row r="67" spans="1:7" ht="15.75" customHeight="1" thickBot="1">
      <c r="A67" s="169"/>
      <c r="B67" s="185"/>
      <c r="C67" s="130"/>
      <c r="D67" s="181"/>
      <c r="E67" s="182"/>
      <c r="F67" s="183"/>
      <c r="G67" s="167"/>
    </row>
    <row r="68" spans="1:7" ht="15.75" customHeight="1">
      <c r="A68" s="168" t="s">
        <v>42</v>
      </c>
      <c r="B68" s="190">
        <v>17</v>
      </c>
      <c r="C68" s="131" t="str">
        <f>VLOOKUP(B68,'пр.взв'!B11:G90,2,FALSE)</f>
        <v>ТХАЗАПЛИЖЕВ Астемир Мухамедович</v>
      </c>
      <c r="D68" s="181" t="str">
        <f>VLOOKUP(B68,'пр.взв'!B11:G90,3,FALSE)</f>
        <v>21.03.97 кмс</v>
      </c>
      <c r="E68" s="182" t="str">
        <f>VLOOKUP(B68,'пр.взв'!B11:G90,4,FALSE)</f>
        <v>СКФО, КБР, Д</v>
      </c>
      <c r="F68" s="183">
        <f>VLOOKUP(B68,'пр.взв'!B11:G90,5,FALSE)</f>
        <v>0</v>
      </c>
      <c r="G68" s="167" t="str">
        <f>VLOOKUP(B68,'пр.взв'!B11:G90,6,FALSE)</f>
        <v>Кушхаунов З</v>
      </c>
    </row>
    <row r="69" spans="1:7" ht="15.75" customHeight="1" thickBot="1">
      <c r="A69" s="169"/>
      <c r="B69" s="185"/>
      <c r="C69" s="130"/>
      <c r="D69" s="181"/>
      <c r="E69" s="182"/>
      <c r="F69" s="183"/>
      <c r="G69" s="167"/>
    </row>
    <row r="70" spans="1:7" ht="15.75" customHeight="1">
      <c r="A70" s="168" t="s">
        <v>259</v>
      </c>
      <c r="B70" s="170">
        <v>3</v>
      </c>
      <c r="C70" s="131" t="str">
        <f>'пр.взв'!C11</f>
        <v>АБАЗОВ Астерим Аниуарович</v>
      </c>
      <c r="D70" s="127" t="str">
        <f>'пр.взв'!D11</f>
        <v>14.09.97 кмс</v>
      </c>
      <c r="E70" s="196" t="str">
        <f>'пр.взв'!E11</f>
        <v>СКФО, КБР, Д</v>
      </c>
      <c r="F70" s="197">
        <f>'пр.взв'!F11</f>
        <v>0</v>
      </c>
      <c r="G70" s="131" t="str">
        <f>'пр.взв'!G11</f>
        <v>Пченашев М, Ошхунов Б</v>
      </c>
    </row>
    <row r="71" spans="1:7" ht="15.75" customHeight="1" thickBot="1">
      <c r="A71" s="169"/>
      <c r="B71" s="193"/>
      <c r="C71" s="130"/>
      <c r="D71" s="126"/>
      <c r="E71" s="194"/>
      <c r="F71" s="198"/>
      <c r="G71" s="130"/>
    </row>
    <row r="72" spans="1:7" ht="15.75" customHeight="1">
      <c r="A72" s="168" t="s">
        <v>259</v>
      </c>
      <c r="B72" s="190">
        <v>7</v>
      </c>
      <c r="C72" s="131" t="str">
        <f>VLOOKUP(B72,'пр.взв'!B15:G94,2,FALSE)</f>
        <v>ПОГОСЯН Давид Балабекович</v>
      </c>
      <c r="D72" s="181" t="str">
        <f>VLOOKUP(B72,'пр.взв'!B15:G94,3,FALSE)</f>
        <v>09.11.96, кмс</v>
      </c>
      <c r="E72" s="182" t="str">
        <f>VLOOKUP(B72,'пр.взв'!B15:G94,4,FALSE)</f>
        <v>ПФО,Пензенская,ФСО Россия</v>
      </c>
      <c r="F72" s="183">
        <f>VLOOKUP(B72,'пр.взв'!B15:G94,5,FALSE)</f>
        <v>0</v>
      </c>
      <c r="G72" s="167" t="str">
        <f>VLOOKUP(B72,'пр.взв'!B15:G94,6,FALSE)</f>
        <v>Сарафанов АВ</v>
      </c>
    </row>
    <row r="73" spans="1:7" ht="15.75" customHeight="1" thickBot="1">
      <c r="A73" s="169"/>
      <c r="B73" s="185"/>
      <c r="C73" s="130"/>
      <c r="D73" s="181"/>
      <c r="E73" s="182"/>
      <c r="F73" s="183"/>
      <c r="G73" s="167"/>
    </row>
    <row r="74" spans="1:7" ht="15.75" customHeight="1">
      <c r="A74" s="168" t="s">
        <v>259</v>
      </c>
      <c r="B74" s="195">
        <v>8</v>
      </c>
      <c r="C74" s="131" t="str">
        <f>VLOOKUP(B74,'пр.взв'!B17:G96,2,FALSE)</f>
        <v>КОРАБЛЕВ Алексей Алексадрович</v>
      </c>
      <c r="D74" s="181" t="str">
        <f>VLOOKUP(B74,'пр.взв'!B17:G96,3,FALSE)</f>
        <v>22.04.96 1р</v>
      </c>
      <c r="E74" s="182" t="str">
        <f>VLOOKUP(B74,'пр.взв'!B17:G96,4,FALSE)</f>
        <v>ЦФО, Рязанская обл.,  Проф</v>
      </c>
      <c r="F74" s="183">
        <f>VLOOKUP(B74,'пр.взв'!B17:G96,5,FALSE)</f>
        <v>0</v>
      </c>
      <c r="G74" s="167" t="str">
        <f>VLOOKUP(B74,'пр.взв'!B17:G96,6,FALSE)</f>
        <v>Мальцев СН, Ханицен АВ</v>
      </c>
    </row>
    <row r="75" spans="1:7" ht="15.75" customHeight="1" thickBot="1">
      <c r="A75" s="169"/>
      <c r="B75" s="179"/>
      <c r="C75" s="130"/>
      <c r="D75" s="181"/>
      <c r="E75" s="182"/>
      <c r="F75" s="183"/>
      <c r="G75" s="167"/>
    </row>
    <row r="76" spans="1:7" ht="15.75" customHeight="1">
      <c r="A76" s="168" t="s">
        <v>259</v>
      </c>
      <c r="B76" s="195">
        <v>9</v>
      </c>
      <c r="C76" s="131" t="str">
        <f>VLOOKUP(B76,'пр.взв'!B19:G98,2,FALSE)</f>
        <v>ВОРОБЬЕВ Антон Олегович</v>
      </c>
      <c r="D76" s="181" t="str">
        <f>VLOOKUP(B76,'пр.взв'!B19:G98,3,FALSE)</f>
        <v>08.04.97 1р</v>
      </c>
      <c r="E76" s="182" t="str">
        <f>VLOOKUP(B76,'пр.взв'!B19:G98,4,FALSE)</f>
        <v>СЗФО, Ахангельская обл., Каргополь МО</v>
      </c>
      <c r="F76" s="183">
        <f>VLOOKUP(B76,'пр.взв'!B19:G98,5,FALSE)</f>
        <v>0</v>
      </c>
      <c r="G76" s="167" t="str">
        <f>VLOOKUP(B76,'пр.взв'!B19:G98,6,FALSE)</f>
        <v>Бобраков СА</v>
      </c>
    </row>
    <row r="77" spans="1:7" ht="15.75" customHeight="1" thickBot="1">
      <c r="A77" s="169"/>
      <c r="B77" s="179"/>
      <c r="C77" s="130"/>
      <c r="D77" s="181"/>
      <c r="E77" s="182"/>
      <c r="F77" s="183"/>
      <c r="G77" s="167"/>
    </row>
    <row r="78" spans="1:7" ht="15.75" customHeight="1">
      <c r="A78" s="168" t="s">
        <v>259</v>
      </c>
      <c r="B78" s="195">
        <v>11</v>
      </c>
      <c r="C78" s="131" t="str">
        <f>VLOOKUP(B78,'пр.взв'!B21:G100,2,FALSE)</f>
        <v>КАЛУНЦ Артём Ервандович</v>
      </c>
      <c r="D78" s="181" t="str">
        <f>VLOOKUP(B78,'пр.взв'!B21:G100,3,FALSE)</f>
        <v>29.04.96,кмс</v>
      </c>
      <c r="E78" s="182" t="str">
        <f>VLOOKUP(B78,'пр.взв'!B21:G100,4,FALSE)</f>
        <v>ЮФО,Краснодарский,Армавир</v>
      </c>
      <c r="F78" s="183">
        <f>VLOOKUP(B78,'пр.взв'!B21:G100,5,FALSE)</f>
        <v>0</v>
      </c>
      <c r="G78" s="167" t="str">
        <f>VLOOKUP(B78,'пр.взв'!B21:G100,6,FALSE)</f>
        <v>Погосян В.Г.</v>
      </c>
    </row>
    <row r="79" spans="1:7" ht="15.75" customHeight="1" thickBot="1">
      <c r="A79" s="169"/>
      <c r="B79" s="179"/>
      <c r="C79" s="130"/>
      <c r="D79" s="181"/>
      <c r="E79" s="182"/>
      <c r="F79" s="183"/>
      <c r="G79" s="167"/>
    </row>
    <row r="80" spans="1:7" ht="15.75" customHeight="1">
      <c r="A80" s="168" t="s">
        <v>259</v>
      </c>
      <c r="B80" s="170">
        <v>18</v>
      </c>
      <c r="C80" s="130" t="str">
        <f>VLOOKUP(B80,'пр.взв'!B23:G102,2,FALSE)</f>
        <v>ШИШКИН Владимир Александрович</v>
      </c>
      <c r="D80" s="173" t="str">
        <f>VLOOKUP(B80,'пр.взв'!B23:G102,3,FALSE)</f>
        <v>25.01.97 2юн</v>
      </c>
      <c r="E80" s="186" t="str">
        <f>VLOOKUP(B80,'пр.взв'!B23:G102,4,FALSE)</f>
        <v>УрФО, г. Челябинск, МО</v>
      </c>
      <c r="F80" s="183">
        <f>VLOOKUP(B80,'пр.взв'!B23:G102,5,FALSE)</f>
        <v>0</v>
      </c>
      <c r="G80" s="180" t="str">
        <f>VLOOKUP(B80,'пр.взв'!B23:G102,6,FALSE)</f>
        <v>Абдурахманов И.А., Симонов В.С.</v>
      </c>
    </row>
    <row r="81" spans="1:7" ht="15.75" customHeight="1" thickBot="1">
      <c r="A81" s="169"/>
      <c r="B81" s="193"/>
      <c r="C81" s="131"/>
      <c r="D81" s="191"/>
      <c r="E81" s="186"/>
      <c r="F81" s="183"/>
      <c r="G81" s="180"/>
    </row>
    <row r="82" spans="1:7" ht="15.75" customHeight="1">
      <c r="A82" s="168" t="s">
        <v>259</v>
      </c>
      <c r="B82" s="190">
        <v>32</v>
      </c>
      <c r="C82" s="180" t="str">
        <f>VLOOKUP(B82,'пр.взв'!B25:G104,2,FALSE)</f>
        <v>СИМУТЕНКОВ Александр Сергеевич</v>
      </c>
      <c r="D82" s="187" t="str">
        <f>VLOOKUP(B82,'пр.взв'!B25:G104,3,FALSE)</f>
        <v>30.08.97, 1р</v>
      </c>
      <c r="E82" s="194" t="str">
        <f>VLOOKUP(B82,'пр.взв'!B25:G104,4,FALSE)</f>
        <v>УФО,Свердловская,Богданович,МО</v>
      </c>
      <c r="F82" s="183">
        <f>VLOOKUP(B82,'пр.взв'!B25:G104,5,FALSE)</f>
        <v>0</v>
      </c>
      <c r="G82" s="166" t="str">
        <f>VLOOKUP(B82,'пр.взв'!B25:G104,6,FALSE)</f>
        <v>Пургин ИВ</v>
      </c>
    </row>
    <row r="83" spans="1:7" ht="15.75" customHeight="1" thickBot="1">
      <c r="A83" s="169"/>
      <c r="B83" s="185"/>
      <c r="C83" s="180"/>
      <c r="D83" s="127"/>
      <c r="E83" s="186"/>
      <c r="F83" s="183"/>
      <c r="G83" s="189"/>
    </row>
    <row r="84" spans="1:7" ht="15.75" customHeight="1">
      <c r="A84" s="168" t="s">
        <v>259</v>
      </c>
      <c r="B84" s="184">
        <v>39</v>
      </c>
      <c r="C84" s="130" t="str">
        <f>VLOOKUP(B84,'пр.взв'!B27:G106,2,FALSE)</f>
        <v>ШВЕЦОВ Владимир Дмитриевич</v>
      </c>
      <c r="D84" s="187" t="str">
        <f>VLOOKUP(B84,'пр.взв'!B27:G106,3,FALSE)</f>
        <v>27.06.96, 1р</v>
      </c>
      <c r="E84" s="174" t="str">
        <f>VLOOKUP(B84,'пр.взв'!B27:G106,4,FALSE)</f>
        <v>ПФО,Пермский ,МО</v>
      </c>
      <c r="F84" s="183">
        <f>VLOOKUP(B84,'пр.взв'!B27:G106,5,FALSE)</f>
        <v>0</v>
      </c>
      <c r="G84" s="180" t="str">
        <f>VLOOKUP(B84,'пр.взв'!B27:G106,6,FALSE)</f>
        <v>Порядин НА</v>
      </c>
    </row>
    <row r="85" spans="1:7" ht="15.75" customHeight="1" thickBot="1">
      <c r="A85" s="169"/>
      <c r="B85" s="185"/>
      <c r="C85" s="131"/>
      <c r="D85" s="187"/>
      <c r="E85" s="188"/>
      <c r="F85" s="183"/>
      <c r="G85" s="180"/>
    </row>
    <row r="86" spans="1:7" ht="15.75" customHeight="1">
      <c r="A86" s="168" t="s">
        <v>259</v>
      </c>
      <c r="B86" s="170">
        <v>41</v>
      </c>
      <c r="C86" s="180" t="str">
        <f>VLOOKUP(B86,'пр.взв'!B29:G108,2,FALSE)</f>
        <v>МАТВЕЕВ Михаил Александрович</v>
      </c>
      <c r="D86" s="173" t="str">
        <f>VLOOKUP(B86,'пр.взв'!B29:G108,3,FALSE)</f>
        <v>19.04.97 1р</v>
      </c>
      <c r="E86" s="186" t="str">
        <f>VLOOKUP(B86,'пр.взв'!B29:G108,4,FALSE)</f>
        <v>СФО,Алтайский,Бийск МО</v>
      </c>
      <c r="F86" s="176">
        <f>VLOOKUP(B86,'пр.взв'!B29:G108,5,FALSE)</f>
        <v>0</v>
      </c>
      <c r="G86" s="180" t="str">
        <f>VLOOKUP(B86,'пр.взв'!B29:G108,6,FALSE)</f>
        <v>Акулов ВН Первов ВИ</v>
      </c>
    </row>
    <row r="87" spans="1:7" ht="15.75" customHeight="1" thickBot="1">
      <c r="A87" s="169"/>
      <c r="B87" s="193"/>
      <c r="C87" s="131"/>
      <c r="D87" s="191"/>
      <c r="E87" s="186"/>
      <c r="F87" s="183"/>
      <c r="G87" s="180"/>
    </row>
    <row r="88" spans="1:7" ht="15.75" customHeight="1">
      <c r="A88" s="168" t="s">
        <v>259</v>
      </c>
      <c r="B88" s="190">
        <v>42</v>
      </c>
      <c r="C88" s="180" t="str">
        <f>VLOOKUP(B88,'пр.взв'!B31:G110,2,FALSE)</f>
        <v>ЗЯЗИКОВ Али Казбулатович</v>
      </c>
      <c r="D88" s="187" t="str">
        <f>VLOOKUP(B88,'пр.взв'!B31:G110,3,FALSE)</f>
        <v>29.07.97, 1р</v>
      </c>
      <c r="E88" s="174" t="str">
        <f>VLOOKUP(B88,'пр.взв'!B31:G110,4,FALSE)</f>
        <v>СКФО,Р.Ингушетия</v>
      </c>
      <c r="F88" s="176">
        <f>VLOOKUP(B88,'пр.взв'!B31:G110,5,FALSE)</f>
        <v>0</v>
      </c>
      <c r="G88" s="166" t="str">
        <f>VLOOKUP(B88,'пр.взв'!B31:G110,6,FALSE)</f>
        <v>Султыгов М.Б.</v>
      </c>
    </row>
    <row r="89" spans="1:7" ht="15.75" customHeight="1" thickBot="1">
      <c r="A89" s="169"/>
      <c r="B89" s="185"/>
      <c r="C89" s="180"/>
      <c r="D89" s="187"/>
      <c r="E89" s="188"/>
      <c r="F89" s="192"/>
      <c r="G89" s="189"/>
    </row>
    <row r="90" spans="1:7" ht="15.75" customHeight="1">
      <c r="A90" s="168" t="s">
        <v>260</v>
      </c>
      <c r="B90" s="190">
        <v>16</v>
      </c>
      <c r="C90" s="130" t="str">
        <f>VLOOKUP(B90,'пр.взв'!B33:G112,2,FALSE)</f>
        <v>КИЖАПКИН Матвей Сергеевич</v>
      </c>
      <c r="D90" s="173" t="str">
        <f>VLOOKUP(B90,'пр.взв'!B33:G112,3,FALSE)</f>
        <v>22.08.96 кмс</v>
      </c>
      <c r="E90" s="186" t="str">
        <f>VLOOKUP(B90,'пр.взв'!B33:G112,4,FALSE)</f>
        <v>ДВФО, Приморский кр., Владивосток</v>
      </c>
      <c r="F90" s="183">
        <f>VLOOKUP(B90,'пр.взв'!B33:G112,5,FALSE)</f>
        <v>0</v>
      </c>
      <c r="G90" s="180" t="str">
        <f>VLOOKUP(B90,'пр.взв'!B33:G112,6,FALSE)</f>
        <v>Алимасов ВМ, Кижапкин СВ</v>
      </c>
    </row>
    <row r="91" spans="1:7" ht="15.75" customHeight="1" thickBot="1">
      <c r="A91" s="169"/>
      <c r="B91" s="185"/>
      <c r="C91" s="131"/>
      <c r="D91" s="191"/>
      <c r="E91" s="186"/>
      <c r="F91" s="183"/>
      <c r="G91" s="180"/>
    </row>
    <row r="92" spans="1:7" ht="15.75" customHeight="1">
      <c r="A92" s="168" t="s">
        <v>260</v>
      </c>
      <c r="B92" s="184">
        <v>35</v>
      </c>
      <c r="C92" s="180" t="str">
        <f>VLOOKUP(B92,'пр.взв'!B35:G114,2,FALSE)</f>
        <v>ПЛИГУСКИН Алексей Владимирович </v>
      </c>
      <c r="D92" s="187" t="str">
        <f>VLOOKUP(B92,'пр.взв'!B35:G114,3,FALSE)</f>
        <v>26.02.97 1р</v>
      </c>
      <c r="E92" s="174" t="str">
        <f>VLOOKUP(B92,'пр.взв'!B35:G114,4,FALSE)</f>
        <v>Москва</v>
      </c>
      <c r="F92" s="176">
        <f>VLOOKUP(B92,'пр.взв'!B35:G114,5,FALSE)</f>
        <v>0</v>
      </c>
      <c r="G92" s="166" t="str">
        <f>VLOOKUP(B92,'пр.взв'!B35:G114,6,FALSE)</f>
        <v>Турчин ВИ Павлов ДА</v>
      </c>
    </row>
    <row r="93" spans="1:7" ht="15.75" customHeight="1" thickBot="1">
      <c r="A93" s="169"/>
      <c r="B93" s="185"/>
      <c r="C93" s="131"/>
      <c r="D93" s="187"/>
      <c r="E93" s="188"/>
      <c r="F93" s="183"/>
      <c r="G93" s="189"/>
    </row>
    <row r="94" spans="1:7" ht="15.75" customHeight="1">
      <c r="A94" s="168" t="s">
        <v>260</v>
      </c>
      <c r="B94" s="184">
        <v>38</v>
      </c>
      <c r="C94" s="180" t="str">
        <f>VLOOKUP(B94,'пр.взв'!B37:G116,2,FALSE)</f>
        <v>БАРСУКОВ Владислав Юрьевич</v>
      </c>
      <c r="D94" s="173" t="str">
        <f>VLOOKUP(B94,'пр.взв'!B37:G116,3,FALSE)</f>
        <v>07.04.96 1р</v>
      </c>
      <c r="E94" s="186" t="str">
        <f>VLOOKUP(B94,'пр.взв'!B37:G116,4,FALSE)</f>
        <v>СФО, Кемеровская обл., МО</v>
      </c>
      <c r="F94" s="176">
        <f>VLOOKUP(B94,'пр.взв'!B37:G116,5,FALSE)</f>
        <v>0</v>
      </c>
      <c r="G94" s="180" t="str">
        <f>VLOOKUP(B94,'пр.взв'!B37:G116,6,FALSE)</f>
        <v>Параскивопуло ИВ</v>
      </c>
    </row>
    <row r="95" spans="1:7" ht="15.75" customHeight="1" thickBot="1">
      <c r="A95" s="169"/>
      <c r="B95" s="185"/>
      <c r="C95" s="180"/>
      <c r="D95" s="181"/>
      <c r="E95" s="186"/>
      <c r="F95" s="183"/>
      <c r="G95" s="180"/>
    </row>
    <row r="96" spans="1:7" ht="15.75" customHeight="1">
      <c r="A96" s="168" t="s">
        <v>260</v>
      </c>
      <c r="B96" s="170">
        <v>46</v>
      </c>
      <c r="C96" s="130" t="str">
        <f>VLOOKUP(B96,'пр.взв'!B39:G118,2,FALSE)</f>
        <v>РОМАНОВ Алексей Викторович</v>
      </c>
      <c r="D96" s="173" t="str">
        <f>VLOOKUP(B96,'пр.взв'!B39:G118,3,FALSE)</f>
        <v>25.10.96 кмс</v>
      </c>
      <c r="E96" s="174" t="str">
        <f>VLOOKUP(B96,'пр.взв'!B39:G118,4,FALSE)</f>
        <v>Москва С-70</v>
      </c>
      <c r="F96" s="176">
        <f>VLOOKUP(B96,'пр.взв'!B39:G118,5,FALSE)</f>
        <v>0</v>
      </c>
      <c r="G96" s="166" t="str">
        <f>VLOOKUP(B96,'пр.взв'!B39:G118,6,FALSE)</f>
        <v>Астахов ВВ Такташев ВШ</v>
      </c>
    </row>
    <row r="97" spans="1:7" ht="15.75" customHeight="1" thickBot="1">
      <c r="A97" s="169"/>
      <c r="B97" s="179"/>
      <c r="C97" s="180"/>
      <c r="D97" s="181"/>
      <c r="E97" s="182"/>
      <c r="F97" s="183"/>
      <c r="G97" s="167"/>
    </row>
    <row r="98" spans="1:7" ht="15.75" customHeight="1">
      <c r="A98" s="168" t="s">
        <v>260</v>
      </c>
      <c r="B98" s="170">
        <v>25</v>
      </c>
      <c r="C98" s="130" t="str">
        <f>VLOOKUP(B98,'пр.взв'!B41:G120,2,FALSE)</f>
        <v>ХУАДЕ Ислам Асламович</v>
      </c>
      <c r="D98" s="173" t="str">
        <f>VLOOKUP(B98,'пр.взв'!B41:G120,3,FALSE)</f>
        <v>16.11.97 1</v>
      </c>
      <c r="E98" s="174" t="str">
        <f>VLOOKUP(B98,'пр.взв'!B41:G120,4,FALSE)</f>
        <v>ЮФО, Адыгея</v>
      </c>
      <c r="F98" s="176">
        <f>VLOOKUP(B98,'пр.взв'!B41:G120,5,FALSE)</f>
        <v>0</v>
      </c>
      <c r="G98" s="166" t="str">
        <f>VLOOKUP(B98,'пр.взв'!B41:G120,6,FALSE)</f>
        <v>Хот А</v>
      </c>
    </row>
    <row r="99" spans="1:7" ht="15.75" customHeight="1" thickBot="1">
      <c r="A99" s="169"/>
      <c r="B99" s="179"/>
      <c r="C99" s="180"/>
      <c r="D99" s="181"/>
      <c r="E99" s="182"/>
      <c r="F99" s="183"/>
      <c r="G99" s="167"/>
    </row>
    <row r="100" spans="1:7" ht="15.75" customHeight="1">
      <c r="A100" s="168" t="s">
        <v>234</v>
      </c>
      <c r="B100" s="170">
        <v>22</v>
      </c>
      <c r="C100" s="130" t="str">
        <f>VLOOKUP(B100,'пр.взв'!B43:G122,2,FALSE)</f>
        <v>ЗАКИРОВ Булат Раисович</v>
      </c>
      <c r="D100" s="173" t="str">
        <f>VLOOKUP(B100,'пр.взв'!B43:G122,3,FALSE)</f>
        <v>21.07.97 кмс</v>
      </c>
      <c r="E100" s="174" t="str">
        <f>VLOOKUP(B100,'пр.взв'!B43:G122,4,FALSE)</f>
        <v>ПФО, Чувашская Р., Чебоксары</v>
      </c>
      <c r="F100" s="176">
        <f>VLOOKUP(B100,'пр.взв'!B43:G122,5,FALSE)</f>
        <v>0</v>
      </c>
      <c r="G100" s="166" t="str">
        <f>VLOOKUP(B100,'пр.взв'!B43:G122,6,FALSE)</f>
        <v>Малов СА</v>
      </c>
    </row>
    <row r="101" spans="1:7" ht="15.75" customHeight="1" thickBot="1">
      <c r="A101" s="169"/>
      <c r="B101" s="171"/>
      <c r="C101" s="172"/>
      <c r="D101" s="63"/>
      <c r="E101" s="175"/>
      <c r="F101" s="177"/>
      <c r="G101" s="178"/>
    </row>
    <row r="102" spans="1:26" ht="21.75" customHeight="1">
      <c r="A102" s="26" t="str">
        <f>HYPERLINK('[1]реквизиты'!$A$6)</f>
        <v>Гл. судья, судья МК</v>
      </c>
      <c r="B102" s="30"/>
      <c r="C102" s="30"/>
      <c r="D102" s="31"/>
      <c r="E102" s="33" t="str">
        <f>HYPERLINK('[1]реквизиты'!$G$6)</f>
        <v>Р.М.Бабоян</v>
      </c>
      <c r="G102" s="35" t="str">
        <f>HYPERLINK('[1]реквизиты'!$G$7)</f>
        <v>/Армавир/</v>
      </c>
      <c r="H102" s="3"/>
      <c r="I102" s="3"/>
      <c r="J102" s="3"/>
      <c r="K102" s="3"/>
      <c r="L102" s="3"/>
      <c r="M102" s="3"/>
      <c r="N102" s="31"/>
      <c r="O102" s="31"/>
      <c r="P102" s="31"/>
      <c r="Q102" s="36"/>
      <c r="R102" s="34"/>
      <c r="S102" s="36"/>
      <c r="T102" s="34"/>
      <c r="U102" s="36"/>
      <c r="W102" s="36"/>
      <c r="X102" s="34"/>
      <c r="Y102" s="20"/>
      <c r="Z102" s="20"/>
    </row>
    <row r="103" spans="1:26" ht="23.25" customHeight="1">
      <c r="A103" s="37" t="str">
        <f>HYPERLINK('[1]реквизиты'!$A$8)</f>
        <v>Гл. секретарь, судья РК</v>
      </c>
      <c r="B103" s="30"/>
      <c r="C103" s="45"/>
      <c r="D103" s="46"/>
      <c r="E103" s="33" t="str">
        <f>HYPERLINK('[1]реквизиты'!$G$8)</f>
        <v>А.С.Тимошин</v>
      </c>
      <c r="F103" s="3"/>
      <c r="G103" s="35" t="str">
        <f>HYPERLINK('[1]реквизиты'!$G$9)</f>
        <v>/Рыбинск/</v>
      </c>
      <c r="H103" s="3"/>
      <c r="I103" s="3"/>
      <c r="J103" s="3"/>
      <c r="K103" s="3"/>
      <c r="L103" s="3"/>
      <c r="M103" s="3"/>
      <c r="N103" s="31"/>
      <c r="O103" s="31"/>
      <c r="P103" s="31"/>
      <c r="Q103" s="36"/>
      <c r="R103" s="34"/>
      <c r="S103" s="36"/>
      <c r="T103" s="34"/>
      <c r="U103" s="36"/>
      <c r="W103" s="36"/>
      <c r="X103" s="34"/>
      <c r="Y103" s="20"/>
      <c r="Z103" s="20"/>
    </row>
    <row r="104" spans="1:13" ht="12.75">
      <c r="A104" s="199"/>
      <c r="B104" s="152"/>
      <c r="C104" s="150"/>
      <c r="D104" s="148"/>
      <c r="E104" s="200"/>
      <c r="F104" s="201"/>
      <c r="G104" s="150"/>
      <c r="H104" s="3"/>
      <c r="I104" s="3"/>
      <c r="J104" s="3"/>
      <c r="K104" s="3"/>
      <c r="L104" s="3"/>
      <c r="M104" s="3"/>
    </row>
    <row r="105" spans="1:13" ht="12.75">
      <c r="A105" s="199"/>
      <c r="B105" s="153"/>
      <c r="C105" s="150"/>
      <c r="D105" s="148"/>
      <c r="E105" s="200"/>
      <c r="F105" s="201"/>
      <c r="G105" s="150"/>
      <c r="H105" s="3"/>
      <c r="I105" s="3"/>
      <c r="J105" s="3"/>
      <c r="K105" s="3"/>
      <c r="L105" s="3"/>
      <c r="M105" s="3"/>
    </row>
    <row r="106" spans="1:10" ht="12.75">
      <c r="A106" s="199"/>
      <c r="B106" s="152"/>
      <c r="C106" s="150"/>
      <c r="D106" s="148"/>
      <c r="E106" s="200"/>
      <c r="F106" s="201"/>
      <c r="G106" s="150"/>
      <c r="H106" s="3"/>
      <c r="I106" s="3"/>
      <c r="J106" s="3"/>
    </row>
    <row r="107" spans="1:10" ht="12.75">
      <c r="A107" s="199"/>
      <c r="B107" s="153"/>
      <c r="C107" s="150"/>
      <c r="D107" s="148"/>
      <c r="E107" s="200"/>
      <c r="F107" s="201"/>
      <c r="G107" s="150"/>
      <c r="H107" s="3"/>
      <c r="I107" s="3"/>
      <c r="J107" s="3"/>
    </row>
    <row r="108" spans="1:10" ht="12.75">
      <c r="A108" s="199"/>
      <c r="B108" s="152"/>
      <c r="C108" s="150"/>
      <c r="D108" s="148"/>
      <c r="E108" s="200"/>
      <c r="F108" s="201"/>
      <c r="G108" s="150"/>
      <c r="H108" s="3"/>
      <c r="I108" s="3"/>
      <c r="J108" s="3"/>
    </row>
    <row r="109" spans="1:10" ht="12.75">
      <c r="A109" s="199"/>
      <c r="B109" s="153"/>
      <c r="C109" s="150"/>
      <c r="D109" s="148"/>
      <c r="E109" s="200"/>
      <c r="F109" s="201"/>
      <c r="G109" s="150"/>
      <c r="H109" s="3"/>
      <c r="I109" s="3"/>
      <c r="J109" s="3"/>
    </row>
    <row r="110" spans="1:10" ht="12.75">
      <c r="A110" s="199"/>
      <c r="B110" s="152"/>
      <c r="C110" s="150"/>
      <c r="D110" s="148"/>
      <c r="E110" s="200"/>
      <c r="F110" s="201"/>
      <c r="G110" s="150"/>
      <c r="H110" s="3"/>
      <c r="I110" s="3"/>
      <c r="J110" s="3"/>
    </row>
    <row r="111" spans="1:10" ht="12.75">
      <c r="A111" s="199"/>
      <c r="B111" s="153"/>
      <c r="C111" s="150"/>
      <c r="D111" s="148"/>
      <c r="E111" s="200"/>
      <c r="F111" s="201"/>
      <c r="G111" s="150"/>
      <c r="H111" s="3"/>
      <c r="I111" s="3"/>
      <c r="J111" s="3"/>
    </row>
    <row r="112" spans="1:10" ht="12.75">
      <c r="A112" s="199"/>
      <c r="B112" s="152"/>
      <c r="C112" s="150"/>
      <c r="D112" s="148"/>
      <c r="E112" s="200"/>
      <c r="F112" s="201"/>
      <c r="G112" s="150"/>
      <c r="H112" s="3"/>
      <c r="I112" s="3"/>
      <c r="J112" s="3"/>
    </row>
    <row r="113" spans="1:10" ht="12.75">
      <c r="A113" s="199"/>
      <c r="B113" s="153"/>
      <c r="C113" s="150"/>
      <c r="D113" s="148"/>
      <c r="E113" s="200"/>
      <c r="F113" s="201"/>
      <c r="G113" s="150"/>
      <c r="H113" s="3"/>
      <c r="I113" s="3"/>
      <c r="J113" s="3"/>
    </row>
    <row r="114" spans="1:10" ht="12.75">
      <c r="A114" s="199"/>
      <c r="B114" s="152"/>
      <c r="C114" s="150"/>
      <c r="D114" s="148"/>
      <c r="E114" s="200"/>
      <c r="F114" s="201"/>
      <c r="G114" s="150"/>
      <c r="H114" s="3"/>
      <c r="I114" s="3"/>
      <c r="J114" s="3"/>
    </row>
    <row r="115" spans="1:10" ht="12.75">
      <c r="A115" s="199"/>
      <c r="B115" s="153"/>
      <c r="C115" s="150"/>
      <c r="D115" s="148"/>
      <c r="E115" s="200"/>
      <c r="F115" s="201"/>
      <c r="G115" s="150"/>
      <c r="H115" s="3"/>
      <c r="I115" s="3"/>
      <c r="J115" s="3"/>
    </row>
    <row r="116" spans="1:10" ht="12.75">
      <c r="A116" s="199"/>
      <c r="B116" s="152"/>
      <c r="C116" s="150"/>
      <c r="D116" s="148"/>
      <c r="E116" s="200"/>
      <c r="F116" s="201"/>
      <c r="G116" s="150"/>
      <c r="H116" s="3"/>
      <c r="I116" s="3"/>
      <c r="J116" s="3"/>
    </row>
    <row r="117" spans="1:10" ht="12.75">
      <c r="A117" s="199"/>
      <c r="B117" s="153"/>
      <c r="C117" s="150"/>
      <c r="D117" s="148"/>
      <c r="E117" s="200"/>
      <c r="F117" s="201"/>
      <c r="G117" s="150"/>
      <c r="H117" s="3"/>
      <c r="I117" s="3"/>
      <c r="J117" s="3"/>
    </row>
    <row r="118" spans="1:10" ht="12.75">
      <c r="A118" s="199"/>
      <c r="B118" s="152"/>
      <c r="C118" s="150"/>
      <c r="D118" s="148"/>
      <c r="E118" s="200"/>
      <c r="F118" s="201"/>
      <c r="G118" s="150"/>
      <c r="H118" s="3"/>
      <c r="I118" s="3"/>
      <c r="J118" s="3"/>
    </row>
    <row r="119" spans="1:10" ht="12.75">
      <c r="A119" s="199"/>
      <c r="B119" s="153"/>
      <c r="C119" s="150"/>
      <c r="D119" s="148"/>
      <c r="E119" s="200"/>
      <c r="F119" s="201"/>
      <c r="G119" s="150"/>
      <c r="H119" s="3"/>
      <c r="I119" s="3"/>
      <c r="J119" s="3"/>
    </row>
    <row r="120" spans="1:10" ht="12.75">
      <c r="A120" s="199"/>
      <c r="B120" s="152"/>
      <c r="C120" s="150"/>
      <c r="D120" s="148"/>
      <c r="E120" s="200"/>
      <c r="F120" s="201"/>
      <c r="G120" s="150"/>
      <c r="H120" s="3"/>
      <c r="I120" s="3"/>
      <c r="J120" s="3"/>
    </row>
    <row r="121" spans="1:10" ht="12.75">
      <c r="A121" s="199"/>
      <c r="B121" s="153"/>
      <c r="C121" s="150"/>
      <c r="D121" s="148"/>
      <c r="E121" s="200"/>
      <c r="F121" s="201"/>
      <c r="G121" s="150"/>
      <c r="H121" s="3"/>
      <c r="I121" s="3"/>
      <c r="J121" s="3"/>
    </row>
    <row r="122" spans="1:10" ht="12.75">
      <c r="A122" s="199"/>
      <c r="B122" s="152"/>
      <c r="C122" s="150"/>
      <c r="D122" s="148"/>
      <c r="E122" s="200"/>
      <c r="F122" s="201"/>
      <c r="G122" s="150"/>
      <c r="H122" s="3"/>
      <c r="I122" s="3"/>
      <c r="J122" s="3"/>
    </row>
    <row r="123" spans="1:10" ht="12.75">
      <c r="A123" s="199"/>
      <c r="B123" s="153"/>
      <c r="C123" s="150"/>
      <c r="D123" s="148"/>
      <c r="E123" s="200"/>
      <c r="F123" s="201"/>
      <c r="G123" s="150"/>
      <c r="H123" s="3"/>
      <c r="I123" s="3"/>
      <c r="J123" s="3"/>
    </row>
    <row r="124" spans="1:10" ht="12.75">
      <c r="A124" s="199"/>
      <c r="B124" s="152"/>
      <c r="C124" s="150"/>
      <c r="D124" s="148"/>
      <c r="E124" s="200"/>
      <c r="F124" s="201"/>
      <c r="G124" s="150"/>
      <c r="H124" s="3"/>
      <c r="I124" s="3"/>
      <c r="J124" s="3"/>
    </row>
    <row r="125" spans="1:10" ht="12.75">
      <c r="A125" s="199"/>
      <c r="B125" s="153"/>
      <c r="C125" s="150"/>
      <c r="D125" s="148"/>
      <c r="E125" s="200"/>
      <c r="F125" s="201"/>
      <c r="G125" s="150"/>
      <c r="H125" s="3"/>
      <c r="I125" s="3"/>
      <c r="J125" s="3"/>
    </row>
    <row r="126" spans="1:10" ht="12.75">
      <c r="A126" s="199"/>
      <c r="B126" s="152"/>
      <c r="C126" s="150"/>
      <c r="D126" s="148"/>
      <c r="E126" s="200"/>
      <c r="F126" s="201"/>
      <c r="G126" s="150"/>
      <c r="H126" s="3"/>
      <c r="I126" s="3"/>
      <c r="J126" s="3"/>
    </row>
    <row r="127" spans="1:10" ht="12.75">
      <c r="A127" s="199"/>
      <c r="B127" s="153"/>
      <c r="C127" s="150"/>
      <c r="D127" s="148"/>
      <c r="E127" s="200"/>
      <c r="F127" s="201"/>
      <c r="G127" s="150"/>
      <c r="H127" s="3"/>
      <c r="I127" s="3"/>
      <c r="J127" s="3"/>
    </row>
    <row r="128" spans="1:10" ht="12.75">
      <c r="A128" s="199"/>
      <c r="B128" s="152"/>
      <c r="C128" s="150"/>
      <c r="D128" s="148"/>
      <c r="E128" s="200"/>
      <c r="F128" s="201"/>
      <c r="G128" s="150"/>
      <c r="H128" s="3"/>
      <c r="I128" s="3"/>
      <c r="J128" s="3"/>
    </row>
    <row r="129" spans="1:10" ht="12.75">
      <c r="A129" s="199"/>
      <c r="B129" s="153"/>
      <c r="C129" s="150"/>
      <c r="D129" s="148"/>
      <c r="E129" s="200"/>
      <c r="F129" s="201"/>
      <c r="G129" s="150"/>
      <c r="H129" s="3"/>
      <c r="I129" s="3"/>
      <c r="J129" s="3"/>
    </row>
    <row r="130" spans="1:10" ht="12.75">
      <c r="A130" s="199"/>
      <c r="B130" s="152"/>
      <c r="C130" s="150"/>
      <c r="D130" s="148"/>
      <c r="E130" s="200"/>
      <c r="F130" s="201"/>
      <c r="G130" s="150"/>
      <c r="H130" s="3"/>
      <c r="I130" s="3"/>
      <c r="J130" s="3"/>
    </row>
    <row r="131" spans="1:10" ht="12.75">
      <c r="A131" s="199"/>
      <c r="B131" s="153"/>
      <c r="C131" s="150"/>
      <c r="D131" s="148"/>
      <c r="E131" s="200"/>
      <c r="F131" s="201"/>
      <c r="G131" s="150"/>
      <c r="H131" s="3"/>
      <c r="I131" s="3"/>
      <c r="J131" s="3"/>
    </row>
    <row r="132" spans="1:10" ht="12.75">
      <c r="A132" s="199"/>
      <c r="B132" s="152"/>
      <c r="C132" s="150"/>
      <c r="D132" s="148"/>
      <c r="E132" s="200"/>
      <c r="F132" s="201"/>
      <c r="G132" s="150"/>
      <c r="H132" s="3"/>
      <c r="I132" s="3"/>
      <c r="J132" s="3"/>
    </row>
    <row r="133" spans="1:10" ht="12.75">
      <c r="A133" s="199"/>
      <c r="B133" s="153"/>
      <c r="C133" s="150"/>
      <c r="D133" s="148"/>
      <c r="E133" s="200"/>
      <c r="F133" s="201"/>
      <c r="G133" s="150"/>
      <c r="H133" s="3"/>
      <c r="I133" s="3"/>
      <c r="J133" s="3"/>
    </row>
    <row r="134" spans="1:10" ht="12.75">
      <c r="A134" s="199"/>
      <c r="B134" s="152"/>
      <c r="C134" s="150"/>
      <c r="D134" s="148"/>
      <c r="E134" s="200"/>
      <c r="F134" s="201"/>
      <c r="G134" s="150"/>
      <c r="H134" s="3"/>
      <c r="I134" s="3"/>
      <c r="J134" s="3"/>
    </row>
    <row r="135" spans="1:10" ht="12.75">
      <c r="A135" s="199"/>
      <c r="B135" s="153"/>
      <c r="C135" s="150"/>
      <c r="D135" s="148"/>
      <c r="E135" s="200"/>
      <c r="F135" s="201"/>
      <c r="G135" s="150"/>
      <c r="H135" s="3"/>
      <c r="I135" s="3"/>
      <c r="J135" s="3"/>
    </row>
    <row r="136" spans="1:10" ht="12.75">
      <c r="A136" s="199"/>
      <c r="B136" s="152"/>
      <c r="C136" s="150"/>
      <c r="D136" s="148"/>
      <c r="E136" s="200"/>
      <c r="F136" s="201"/>
      <c r="G136" s="150"/>
      <c r="H136" s="3"/>
      <c r="I136" s="3"/>
      <c r="J136" s="3"/>
    </row>
    <row r="137" spans="1:10" ht="12.75">
      <c r="A137" s="199"/>
      <c r="B137" s="153"/>
      <c r="C137" s="150"/>
      <c r="D137" s="148"/>
      <c r="E137" s="200"/>
      <c r="F137" s="201"/>
      <c r="G137" s="150"/>
      <c r="H137" s="3"/>
      <c r="I137" s="3"/>
      <c r="J137" s="3"/>
    </row>
    <row r="138" spans="1:10" ht="12.75">
      <c r="A138" s="199"/>
      <c r="B138" s="152"/>
      <c r="C138" s="150"/>
      <c r="D138" s="148"/>
      <c r="E138" s="200"/>
      <c r="F138" s="201"/>
      <c r="G138" s="150"/>
      <c r="H138" s="3"/>
      <c r="I138" s="3"/>
      <c r="J138" s="3"/>
    </row>
    <row r="139" spans="1:10" ht="12.75">
      <c r="A139" s="199"/>
      <c r="B139" s="153"/>
      <c r="C139" s="150"/>
      <c r="D139" s="148"/>
      <c r="E139" s="200"/>
      <c r="F139" s="201"/>
      <c r="G139" s="150"/>
      <c r="H139" s="3"/>
      <c r="I139" s="3"/>
      <c r="J139" s="3"/>
    </row>
    <row r="140" spans="1:10" ht="12.75">
      <c r="A140" s="199"/>
      <c r="B140" s="152"/>
      <c r="C140" s="150"/>
      <c r="D140" s="148"/>
      <c r="E140" s="200"/>
      <c r="F140" s="201"/>
      <c r="G140" s="150"/>
      <c r="H140" s="3"/>
      <c r="I140" s="3"/>
      <c r="J140" s="3"/>
    </row>
    <row r="141" spans="1:10" ht="12.75">
      <c r="A141" s="199"/>
      <c r="B141" s="153"/>
      <c r="C141" s="150"/>
      <c r="D141" s="148"/>
      <c r="E141" s="200"/>
      <c r="F141" s="201"/>
      <c r="G141" s="150"/>
      <c r="H141" s="3"/>
      <c r="I141" s="3"/>
      <c r="J141" s="3"/>
    </row>
    <row r="142" spans="1:10" ht="12.75">
      <c r="A142" s="41"/>
      <c r="B142" s="24"/>
      <c r="C142" s="14"/>
      <c r="D142" s="15"/>
      <c r="E142" s="17"/>
      <c r="F142" s="42"/>
      <c r="G142" s="14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480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104:E105"/>
    <mergeCell ref="F104:F105"/>
    <mergeCell ref="G104:G105"/>
    <mergeCell ref="E62:E63"/>
    <mergeCell ref="F62:F63"/>
    <mergeCell ref="G62:G63"/>
    <mergeCell ref="E64:E65"/>
    <mergeCell ref="F64:F65"/>
    <mergeCell ref="G64:G65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C110:C111"/>
    <mergeCell ref="D110:D111"/>
    <mergeCell ref="E110:E111"/>
    <mergeCell ref="F110:F111"/>
    <mergeCell ref="E106:E107"/>
    <mergeCell ref="F106:F107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C134:C135"/>
    <mergeCell ref="D134:D135"/>
    <mergeCell ref="E134:E135"/>
    <mergeCell ref="F134:F135"/>
    <mergeCell ref="G130:G131"/>
    <mergeCell ref="A132:A133"/>
    <mergeCell ref="B132:B133"/>
    <mergeCell ref="C132:C133"/>
    <mergeCell ref="D132:D133"/>
    <mergeCell ref="E132:E133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C66:C67"/>
    <mergeCell ref="D66:D67"/>
    <mergeCell ref="E66:E67"/>
    <mergeCell ref="F66:F67"/>
    <mergeCell ref="G138:G139"/>
    <mergeCell ref="A140:A141"/>
    <mergeCell ref="B140:B141"/>
    <mergeCell ref="C140:C141"/>
    <mergeCell ref="D140:D141"/>
    <mergeCell ref="E140:E14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F96:F97"/>
    <mergeCell ref="G96:G97"/>
    <mergeCell ref="A94:A95"/>
    <mergeCell ref="B94:B95"/>
    <mergeCell ref="C94:C95"/>
    <mergeCell ref="D94:D95"/>
    <mergeCell ref="E94:E95"/>
    <mergeCell ref="F94:F95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2014-02-05T16:47:20Z</cp:lastPrinted>
  <dcterms:created xsi:type="dcterms:W3CDTF">1996-10-08T23:32:33Z</dcterms:created>
  <dcterms:modified xsi:type="dcterms:W3CDTF">2014-02-05T16:52:28Z</dcterms:modified>
  <cp:category/>
  <cp:version/>
  <cp:contentType/>
  <cp:contentStatus/>
</cp:coreProperties>
</file>