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<sst xmlns="http://schemas.openxmlformats.org/spreadsheetml/2006/main" count="623" uniqueCount="254">
  <si>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</si>
  <si>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</si>
  <si>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</si>
  <si>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</si>
  <si>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</si>
  <si>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</si>
  <si>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</si>
  <si>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</si>
  <si>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</si>
  <si>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</si>
  <si>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</si>
  <si>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</si>
  <si>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</si>
  <si>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</si>
  <si>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</si>
  <si>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</si>
  <si>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</si>
  <si>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</si>
  <si>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</si>
  <si>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</si>
  <si>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</si>
  <si>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</si>
  <si>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</si>
  <si>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 xml:space="preserve">13-16 марта 2008 г. г. Москва                                                                                                                           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</si>
  <si>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</si>
  <si>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</si>
  <si>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</si>
  <si>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</si>
  <si>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</si>
  <si>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</si>
  <si>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</t>
  </si>
  <si>
    <t>Орлов Иван Николаевич</t>
  </si>
  <si>
    <t>07.05.85 МС</t>
  </si>
  <si>
    <t>ПФО Пермь Д</t>
  </si>
  <si>
    <t>000320</t>
  </si>
  <si>
    <t>Забалуев АИ, Салихов РХ</t>
  </si>
  <si>
    <t>2</t>
  </si>
  <si>
    <t>Гладких Александр Вячеславович</t>
  </si>
  <si>
    <t>02.05.86 МС</t>
  </si>
  <si>
    <t>ЦФО Брянск ВС</t>
  </si>
  <si>
    <t>000344</t>
  </si>
  <si>
    <t>Хотмиров СЗ, Карпейкин СВ</t>
  </si>
  <si>
    <t>3</t>
  </si>
  <si>
    <t>Минаков Дмитрий Викторович</t>
  </si>
  <si>
    <t>14.09.87 МС</t>
  </si>
  <si>
    <t>ЦФО Брянск ЛОК</t>
  </si>
  <si>
    <t>004048</t>
  </si>
  <si>
    <t>Сафронов ВВ</t>
  </si>
  <si>
    <t>4</t>
  </si>
  <si>
    <t>Ключников Денис Сергеевич</t>
  </si>
  <si>
    <t>22.08.82 МС</t>
  </si>
  <si>
    <t>ПФО Пенза Д</t>
  </si>
  <si>
    <t>008297</t>
  </si>
  <si>
    <t>Шокуров ВА, Надькин ВА</t>
  </si>
  <si>
    <t>5</t>
  </si>
  <si>
    <t>17.12.83 КМС</t>
  </si>
  <si>
    <t>УФО Челябинск МО</t>
  </si>
  <si>
    <t>008463</t>
  </si>
  <si>
    <t>Шумаков Б, Романов, Сыроватский Ф</t>
  </si>
  <si>
    <t>6</t>
  </si>
  <si>
    <t>Широбоков Никита Андреевич</t>
  </si>
  <si>
    <t>02.02.88 кмс</t>
  </si>
  <si>
    <t>ЮФО Ростов Д</t>
  </si>
  <si>
    <t>001293</t>
  </si>
  <si>
    <t>Широбоков АМ</t>
  </si>
  <si>
    <t>7</t>
  </si>
  <si>
    <t>Овсянников Максим Николаевич</t>
  </si>
  <si>
    <t>11.03.86 мс</t>
  </si>
  <si>
    <t>ЦФО Липецкая Елец ЛОК</t>
  </si>
  <si>
    <t>001492</t>
  </si>
  <si>
    <t>Урюпин ЭА</t>
  </si>
  <si>
    <t>8</t>
  </si>
  <si>
    <t>Раилко Николай Владимирович</t>
  </si>
  <si>
    <t>17.02.86 мс</t>
  </si>
  <si>
    <t>С.Петербург Д</t>
  </si>
  <si>
    <t>000334</t>
  </si>
  <si>
    <t>Ясаков АА</t>
  </si>
  <si>
    <t>9</t>
  </si>
  <si>
    <t>Воронин Дмитрий Андреевич</t>
  </si>
  <si>
    <t>07.02.85 мс</t>
  </si>
  <si>
    <t>ЦФО Кострома ПР</t>
  </si>
  <si>
    <t>001435</t>
  </si>
  <si>
    <t>Коркин ЮД Степанов АА</t>
  </si>
  <si>
    <t>10</t>
  </si>
  <si>
    <t>Спасенников Олег Сергеевич</t>
  </si>
  <si>
    <t>22.07.87 мс</t>
  </si>
  <si>
    <t>ДВФО Приморский Владивосток РССС</t>
  </si>
  <si>
    <t>001201</t>
  </si>
  <si>
    <t>Сорванов ВА Мельников ДБ</t>
  </si>
  <si>
    <t>11</t>
  </si>
  <si>
    <t>Стороженко Виктор Петрович</t>
  </si>
  <si>
    <t>12.12.79 мсмк</t>
  </si>
  <si>
    <t>ДВФО Приморский Владивосток Д</t>
  </si>
  <si>
    <t>000707</t>
  </si>
  <si>
    <t>Урядов ВВ</t>
  </si>
  <si>
    <t>12</t>
  </si>
  <si>
    <t>Егоров Андрей Александрович</t>
  </si>
  <si>
    <t>03.03.81 мс</t>
  </si>
  <si>
    <t>ЦФО Владимир Д</t>
  </si>
  <si>
    <t>000727</t>
  </si>
  <si>
    <t>Куприков АА Куприков АТ</t>
  </si>
  <si>
    <t>13</t>
  </si>
  <si>
    <t>Зотов Виктор Андреевич</t>
  </si>
  <si>
    <t>17.12.85 мс</t>
  </si>
  <si>
    <t>УФО Свердловская В.Пышма ПР</t>
  </si>
  <si>
    <t>000372</t>
  </si>
  <si>
    <t>Стеннков ВГ Мельников АН</t>
  </si>
  <si>
    <t>14</t>
  </si>
  <si>
    <t>Зеленяк Дмитрий Сергеевич</t>
  </si>
  <si>
    <t>15.02.84 мс</t>
  </si>
  <si>
    <t>001447</t>
  </si>
  <si>
    <t>15</t>
  </si>
  <si>
    <t>Черноскулов Альсим Леонидович</t>
  </si>
  <si>
    <t>УФО Свердловская В.Пышма ВС</t>
  </si>
  <si>
    <t>000684</t>
  </si>
  <si>
    <t>16</t>
  </si>
  <si>
    <t>Шкапов Павел Юрьевич</t>
  </si>
  <si>
    <t>15.07.77 мсмк</t>
  </si>
  <si>
    <t>ПФО Нижегородская Кстово ПР</t>
  </si>
  <si>
    <t>000493</t>
  </si>
  <si>
    <t>Кукушкин ФА Лоповок СЕ</t>
  </si>
  <si>
    <t>17</t>
  </si>
  <si>
    <t>Белоусов Андрей Владимирович</t>
  </si>
  <si>
    <t>19.01.85 кмс</t>
  </si>
  <si>
    <t>ЮФО Волгоград Д</t>
  </si>
  <si>
    <t>006449</t>
  </si>
  <si>
    <t>Лазарев  ВИ</t>
  </si>
  <si>
    <t>18</t>
  </si>
  <si>
    <t>Румянцев Павел Владимирович</t>
  </si>
  <si>
    <t>16.08.87 кмс</t>
  </si>
  <si>
    <t>ПФО Нижегородская Выкса ВС</t>
  </si>
  <si>
    <t>001190</t>
  </si>
  <si>
    <t>Гордеев МА</t>
  </si>
  <si>
    <t>19</t>
  </si>
  <si>
    <t>Кургинян Эдуард Славикович</t>
  </si>
  <si>
    <t>16.12.86 мс</t>
  </si>
  <si>
    <t>ЮФО Краснодарский Армавир Д</t>
  </si>
  <si>
    <t>011002</t>
  </si>
  <si>
    <t>Бабоян РМ</t>
  </si>
  <si>
    <t>20</t>
  </si>
  <si>
    <t>Баялиев Мовладий Хусеевич</t>
  </si>
  <si>
    <t>06.04.84 мсмк</t>
  </si>
  <si>
    <t>000311</t>
  </si>
  <si>
    <t>21</t>
  </si>
  <si>
    <t>Ссорин Сергей Сергеевич</t>
  </si>
  <si>
    <t>23.09.83 мс</t>
  </si>
  <si>
    <t>СЗФО Вологда Д</t>
  </si>
  <si>
    <t>000734</t>
  </si>
  <si>
    <t>Садков АВ</t>
  </si>
  <si>
    <t>22</t>
  </si>
  <si>
    <t>Шидов Касбулат Ибрагимович</t>
  </si>
  <si>
    <t>16.12.81 мс</t>
  </si>
  <si>
    <t>ЮФО КБР Д</t>
  </si>
  <si>
    <t>006573</t>
  </si>
  <si>
    <t>Саральпов ОБ</t>
  </si>
  <si>
    <t>23</t>
  </si>
  <si>
    <t>Делок Вячеслав Азматович</t>
  </si>
  <si>
    <t>01.01.82 мс</t>
  </si>
  <si>
    <t>ЮФО РСО-Алания МО</t>
  </si>
  <si>
    <t>006564</t>
  </si>
  <si>
    <t>Бекузаров АА</t>
  </si>
  <si>
    <t>24</t>
  </si>
  <si>
    <t>Гуляев Олег Юрьевич</t>
  </si>
  <si>
    <t>19.05.77 мс</t>
  </si>
  <si>
    <t>ПФО Самарская Д</t>
  </si>
  <si>
    <t>003523</t>
  </si>
  <si>
    <t>Коновалов АП</t>
  </si>
  <si>
    <t>25</t>
  </si>
  <si>
    <t>Вопросов Кирилл Игоревич</t>
  </si>
  <si>
    <t>27.03.86 мс</t>
  </si>
  <si>
    <t>003991</t>
  </si>
  <si>
    <t>Крутоголов ВВ</t>
  </si>
  <si>
    <t>26</t>
  </si>
  <si>
    <t>Адаманов Станислав Сергеевич</t>
  </si>
  <si>
    <t>12.01.87 мс</t>
  </si>
  <si>
    <t>003995</t>
  </si>
  <si>
    <t>Крутоголов ВВ Бондарь АЮ</t>
  </si>
  <si>
    <t>27</t>
  </si>
  <si>
    <t>Выборнов Василий Дмитриевич</t>
  </si>
  <si>
    <t>24.03.84 мс</t>
  </si>
  <si>
    <t>Москва ПР</t>
  </si>
  <si>
    <t>011004</t>
  </si>
  <si>
    <t>Лукашов СН</t>
  </si>
  <si>
    <t>28</t>
  </si>
  <si>
    <t>Шикалов Юрий Александрович</t>
  </si>
  <si>
    <t>12.04.86 мс</t>
  </si>
  <si>
    <t>Москва Д</t>
  </si>
  <si>
    <t>000352</t>
  </si>
  <si>
    <t>29</t>
  </si>
  <si>
    <t>Насонов Дмитрий Владимирович</t>
  </si>
  <si>
    <t>001495</t>
  </si>
  <si>
    <t>Жиляев ДС  Бобылев АБ</t>
  </si>
  <si>
    <t>30</t>
  </si>
  <si>
    <t>000969</t>
  </si>
  <si>
    <t>31</t>
  </si>
  <si>
    <t>003148</t>
  </si>
  <si>
    <t>Франковский ВВ Никитин АМ</t>
  </si>
  <si>
    <t>32</t>
  </si>
  <si>
    <t>Гапизов Ахмет Щамилович</t>
  </si>
  <si>
    <t>21.08.88 мс</t>
  </si>
  <si>
    <t>000582</t>
  </si>
  <si>
    <t>Серпорезюк ДВ Серпорезюк СД</t>
  </si>
  <si>
    <t>33</t>
  </si>
  <si>
    <t>28.10.80 кмс</t>
  </si>
  <si>
    <t>003625</t>
  </si>
  <si>
    <t>Франковский ВВ Романовский КА</t>
  </si>
  <si>
    <t>34</t>
  </si>
  <si>
    <t>Ормоцадзе Григорий Заурович</t>
  </si>
  <si>
    <t>009719</t>
  </si>
  <si>
    <t>Ходырев АН Амплеев ВС</t>
  </si>
  <si>
    <t>35</t>
  </si>
  <si>
    <t>Гуща Роман Александрович</t>
  </si>
  <si>
    <t>29.06.83 мс</t>
  </si>
  <si>
    <t>СФОНовосибирск Д</t>
  </si>
  <si>
    <t>001481</t>
  </si>
  <si>
    <t>Томилов ИА</t>
  </si>
  <si>
    <t>36</t>
  </si>
  <si>
    <t>Бисултанов Мовла Ибрагимович</t>
  </si>
  <si>
    <t>01.12.86 мс</t>
  </si>
  <si>
    <t>ЮФО Чеченская Аргун Д</t>
  </si>
  <si>
    <t>006450</t>
  </si>
  <si>
    <t>Аюбов И</t>
  </si>
  <si>
    <t>В.К. 90 кг</t>
  </si>
  <si>
    <t>в.к. 90 кг                                       Подгруппа А</t>
  </si>
  <si>
    <t>в.к. 90 кг                                        Подгруппа Б</t>
  </si>
  <si>
    <t xml:space="preserve"> 90 КГ</t>
  </si>
  <si>
    <t>90 КГ</t>
  </si>
  <si>
    <t>Габдуллин Сергей Андреевич</t>
  </si>
  <si>
    <t>Шкребела Михаил Сергеевич</t>
  </si>
  <si>
    <t>19.09.88 мс</t>
  </si>
  <si>
    <t>24.04.79 кмс</t>
  </si>
  <si>
    <t>11.05.83 мсмк</t>
  </si>
  <si>
    <t>04.04.83 мс</t>
  </si>
  <si>
    <t>в.к. 90</t>
  </si>
  <si>
    <t>Радаев Михаил Владимирович</t>
  </si>
  <si>
    <t>в.к. 90 кг</t>
  </si>
  <si>
    <t>ЦФО Московская Дмитров Д</t>
  </si>
  <si>
    <t>4:0</t>
  </si>
  <si>
    <t>15.06.79 кмс</t>
  </si>
  <si>
    <t>3:0</t>
  </si>
  <si>
    <t>3:1</t>
  </si>
  <si>
    <t>3,5:0</t>
  </si>
  <si>
    <t>1 м</t>
  </si>
  <si>
    <t>за 3  место</t>
  </si>
  <si>
    <t>2:0</t>
  </si>
  <si>
    <t>Бакарандзе Теймураз Борисиевич</t>
  </si>
  <si>
    <t>90  КГ</t>
  </si>
  <si>
    <t>13-16</t>
  </si>
  <si>
    <t>9-12</t>
  </si>
  <si>
    <t>22-33</t>
  </si>
  <si>
    <t>18-21</t>
  </si>
  <si>
    <t>34-36</t>
  </si>
  <si>
    <t>7-8</t>
  </si>
  <si>
    <r>
      <t>17</t>
    </r>
    <r>
      <rPr>
        <b/>
        <sz val="10"/>
        <color indexed="9"/>
        <rFont val="Arial Narrow"/>
        <family val="2"/>
      </rPr>
      <t>-18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</si>
</sst>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9"/>
      <name val="Arial"/>
      <family val="2"/>
    </font>
    <font>
      <sz val="10"/>
      <color indexed="9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0"/>
      <color indexed="12"/>
      <name val="Arial Narrow"/>
      <family val="2"/>
    </font>
    <font>
      <b/>
      <sz val="10"/>
      <color indexed="9"/>
      <name val="Arial Narrow"/>
      <family val="2"/>
    </font>
    <font>
      <b/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medium">
        <color indexed="12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8" xfId="15" applyFont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7" fillId="0" borderId="0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6" fillId="0" borderId="12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13" fillId="0" borderId="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1" xfId="15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4" fontId="13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49" fontId="13" fillId="2" borderId="24" xfId="0" applyNumberFormat="1" applyFont="1" applyFill="1" applyBorder="1" applyAlignment="1">
      <alignment horizontal="center" vertical="center" wrapText="1"/>
    </xf>
    <xf numFmtId="49" fontId="13" fillId="3" borderId="24" xfId="0" applyNumberFormat="1" applyFont="1" applyFill="1" applyBorder="1" applyAlignment="1">
      <alignment horizontal="center" vertical="center" wrapText="1"/>
    </xf>
    <xf numFmtId="49" fontId="13" fillId="4" borderId="24" xfId="0" applyNumberFormat="1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 vertical="center" wrapText="1"/>
    </xf>
    <xf numFmtId="49" fontId="13" fillId="5" borderId="24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16" fontId="13" fillId="2" borderId="24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left" vertical="center" wrapText="1"/>
    </xf>
    <xf numFmtId="14" fontId="13" fillId="3" borderId="24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7" xfId="0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" fontId="7" fillId="0" borderId="2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7" fillId="0" borderId="24" xfId="15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7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30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0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31" xfId="15" applyFont="1" applyBorder="1" applyAlignment="1">
      <alignment horizontal="center" vertical="center" wrapText="1"/>
    </xf>
    <xf numFmtId="0" fontId="14" fillId="0" borderId="31" xfId="15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1" xfId="15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27" xfId="15" applyFont="1" applyBorder="1" applyAlignment="1">
      <alignment horizontal="left" vertical="center" wrapText="1"/>
    </xf>
    <xf numFmtId="0" fontId="14" fillId="0" borderId="30" xfId="15" applyFont="1" applyBorder="1" applyAlignment="1">
      <alignment horizontal="left" vertical="center" wrapText="1"/>
    </xf>
    <xf numFmtId="0" fontId="14" fillId="0" borderId="32" xfId="15" applyFont="1" applyBorder="1" applyAlignment="1">
      <alignment horizontal="left" vertical="center" wrapText="1"/>
    </xf>
    <xf numFmtId="0" fontId="14" fillId="0" borderId="13" xfId="15" applyFont="1" applyBorder="1" applyAlignment="1">
      <alignment horizontal="left" vertical="center" wrapText="1"/>
    </xf>
    <xf numFmtId="0" fontId="14" fillId="0" borderId="31" xfId="15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6" fillId="0" borderId="21" xfId="15" applyFont="1" applyFill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center" vertical="center" wrapText="1"/>
    </xf>
    <xf numFmtId="0" fontId="6" fillId="0" borderId="23" xfId="15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19" fillId="0" borderId="45" xfId="15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7" fillId="0" borderId="47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5" borderId="24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1</xdr:col>
      <xdr:colOff>285750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</xdr:col>
      <xdr:colOff>400050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104775</xdr:rowOff>
    </xdr:from>
    <xdr:to>
      <xdr:col>1</xdr:col>
      <xdr:colOff>400050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    </cell>
        </row>
        <row r="3">
          <cell r="A3" t="str">
            <v>13-16 марта 2008 г. г. Москва</v>
          </cell>
          <cell r="L3" t="str">
            <v>Чемпионат России по САМБО среди мужчин 2008 г.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    </cell>
        </row>
        <row r="14">
          <cell r="L14" t="str">
            <v>СТАРТОВЫЙ ПОТОКОЛ</v>
          </cell>
        </row>
        <row r="15">
          <cell r="A15" t="str">
            <v>13-16 марта 2008 г. г. Москва</v>
          </cell>
        </row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1"/>
  <sheetViews>
    <sheetView tabSelected="1" workbookViewId="0" topLeftCell="A1">
      <selection activeCell="A6" sqref="A6:G17"/>
    </sheetView>
  </sheetViews>
  <sheetFormatPr defaultColWidth="9.140625" defaultRowHeight="12.75"/>
  <cols>
    <col min="1" max="2" width="6.28125" style="0" customWidth="1"/>
    <col min="3" max="3" width="22.57421875" style="0" customWidth="1"/>
    <col min="4" max="4" width="12.00390625" style="0" customWidth="1"/>
    <col min="5" max="5" width="23.421875" style="0" customWidth="1"/>
    <col min="6" max="6" width="8.28125" style="0" customWidth="1"/>
    <col min="7" max="7" width="20.28125" style="0" customWidth="1"/>
  </cols>
  <sheetData>
    <row r="1" spans="1:7" ht="30" customHeight="1" thickBot="1">
      <c r="A1" s="152" t="str">
        <f>HYPERLINK('[1]реквизиты'!$A$7)</f>
        <v>ИТОГОВЫЙ ПРОТОКОЛ                                                                                                                                                          Чемпионат России по САМБО среди мужчин</v>
      </c>
      <c r="B1" s="153"/>
      <c r="C1" s="153"/>
      <c r="D1" s="153"/>
      <c r="E1" s="153"/>
      <c r="F1" s="153"/>
      <c r="G1" s="154"/>
    </row>
    <row r="2" spans="1:7" ht="13.5" customHeight="1">
      <c r="A2" s="165" t="str">
        <f>HYPERLINK('[1]реквизиты'!$A$3)</f>
        <v>13-16 марта 2008 г. г. Москва</v>
      </c>
      <c r="B2" s="165"/>
      <c r="C2" s="165"/>
      <c r="D2" s="165"/>
      <c r="E2" s="165"/>
      <c r="F2" s="165"/>
      <c r="G2" s="165"/>
    </row>
    <row r="3" spans="1:7" ht="10.5" customHeight="1">
      <c r="A3" s="150"/>
      <c r="B3" s="150"/>
      <c r="C3" s="150"/>
      <c r="D3" s="163" t="s">
        <v>246</v>
      </c>
      <c r="E3" s="163"/>
      <c r="F3" s="150"/>
      <c r="G3" s="150"/>
    </row>
    <row r="4" spans="1:7" ht="11.25" customHeight="1">
      <c r="A4" s="148" t="s">
        <v>8</v>
      </c>
      <c r="B4" s="148" t="s">
        <v>3</v>
      </c>
      <c r="C4" s="148" t="s">
        <v>4</v>
      </c>
      <c r="D4" s="148" t="s">
        <v>5</v>
      </c>
      <c r="E4" s="148" t="s">
        <v>6</v>
      </c>
      <c r="F4" s="148" t="s">
        <v>9</v>
      </c>
      <c r="G4" s="148" t="s">
        <v>7</v>
      </c>
    </row>
    <row r="5" spans="1:7" ht="9.75" customHeight="1">
      <c r="A5" s="149"/>
      <c r="B5" s="149"/>
      <c r="C5" s="149"/>
      <c r="D5" s="149"/>
      <c r="E5" s="149"/>
      <c r="F5" s="149"/>
      <c r="G5" s="149"/>
    </row>
    <row r="6" spans="1:7" ht="9.75" customHeight="1">
      <c r="A6" s="176" t="s">
        <v>30</v>
      </c>
      <c r="B6" s="277">
        <v>20</v>
      </c>
      <c r="C6" s="170" t="s">
        <v>134</v>
      </c>
      <c r="D6" s="182" t="s">
        <v>135</v>
      </c>
      <c r="E6" s="169" t="s">
        <v>136</v>
      </c>
      <c r="F6" s="172" t="s">
        <v>137</v>
      </c>
      <c r="G6" s="170" t="s">
        <v>138</v>
      </c>
    </row>
    <row r="7" spans="1:7" ht="9.75" customHeight="1">
      <c r="A7" s="177"/>
      <c r="B7" s="277"/>
      <c r="C7" s="170"/>
      <c r="D7" s="182"/>
      <c r="E7" s="169"/>
      <c r="F7" s="172"/>
      <c r="G7" s="171"/>
    </row>
    <row r="8" spans="1:7" ht="9.75" customHeight="1">
      <c r="A8" s="178" t="s">
        <v>36</v>
      </c>
      <c r="B8" s="278">
        <v>25</v>
      </c>
      <c r="C8" s="174" t="s">
        <v>112</v>
      </c>
      <c r="D8" s="180" t="s">
        <v>231</v>
      </c>
      <c r="E8" s="173" t="s">
        <v>113</v>
      </c>
      <c r="F8" s="166" t="s">
        <v>114</v>
      </c>
      <c r="G8" s="174" t="s">
        <v>106</v>
      </c>
    </row>
    <row r="9" spans="1:7" ht="9.75" customHeight="1">
      <c r="A9" s="179"/>
      <c r="B9" s="278"/>
      <c r="C9" s="174"/>
      <c r="D9" s="181"/>
      <c r="E9" s="173"/>
      <c r="F9" s="166"/>
      <c r="G9" s="175"/>
    </row>
    <row r="10" spans="1:7" ht="9.75" customHeight="1">
      <c r="A10" s="183" t="s">
        <v>42</v>
      </c>
      <c r="B10" s="279">
        <v>11</v>
      </c>
      <c r="C10" s="185" t="s">
        <v>245</v>
      </c>
      <c r="D10" s="186" t="s">
        <v>229</v>
      </c>
      <c r="E10" s="191" t="s">
        <v>186</v>
      </c>
      <c r="F10" s="167" t="s">
        <v>193</v>
      </c>
      <c r="G10" s="185" t="s">
        <v>191</v>
      </c>
    </row>
    <row r="11" spans="1:7" ht="9.75" customHeight="1">
      <c r="A11" s="184"/>
      <c r="B11" s="279"/>
      <c r="C11" s="185"/>
      <c r="D11" s="187"/>
      <c r="E11" s="191"/>
      <c r="F11" s="167"/>
      <c r="G11" s="192"/>
    </row>
    <row r="12" spans="1:7" ht="9.75" customHeight="1">
      <c r="A12" s="183" t="s">
        <v>42</v>
      </c>
      <c r="B12" s="279">
        <v>30</v>
      </c>
      <c r="C12" s="185" t="s">
        <v>156</v>
      </c>
      <c r="D12" s="187" t="s">
        <v>157</v>
      </c>
      <c r="E12" s="191" t="s">
        <v>158</v>
      </c>
      <c r="F12" s="167" t="s">
        <v>159</v>
      </c>
      <c r="G12" s="185" t="s">
        <v>160</v>
      </c>
    </row>
    <row r="13" spans="1:7" ht="9.75" customHeight="1">
      <c r="A13" s="184"/>
      <c r="B13" s="279"/>
      <c r="C13" s="185"/>
      <c r="D13" s="187"/>
      <c r="E13" s="191"/>
      <c r="F13" s="167"/>
      <c r="G13" s="192"/>
    </row>
    <row r="14" spans="1:7" ht="9.75" customHeight="1">
      <c r="A14" s="193" t="s">
        <v>54</v>
      </c>
      <c r="B14" s="280">
        <v>2</v>
      </c>
      <c r="C14" s="189" t="s">
        <v>116</v>
      </c>
      <c r="D14" s="195" t="s">
        <v>117</v>
      </c>
      <c r="E14" s="188" t="s">
        <v>118</v>
      </c>
      <c r="F14" s="168" t="s">
        <v>119</v>
      </c>
      <c r="G14" s="189" t="s">
        <v>120</v>
      </c>
    </row>
    <row r="15" spans="1:7" ht="9.75" customHeight="1">
      <c r="A15" s="194"/>
      <c r="B15" s="280"/>
      <c r="C15" s="189"/>
      <c r="D15" s="195"/>
      <c r="E15" s="188"/>
      <c r="F15" s="168"/>
      <c r="G15" s="190"/>
    </row>
    <row r="16" spans="1:7" ht="9.75" customHeight="1">
      <c r="A16" s="193" t="s">
        <v>54</v>
      </c>
      <c r="B16" s="280">
        <v>7</v>
      </c>
      <c r="C16" s="189" t="s">
        <v>128</v>
      </c>
      <c r="D16" s="195" t="s">
        <v>129</v>
      </c>
      <c r="E16" s="188" t="s">
        <v>130</v>
      </c>
      <c r="F16" s="168" t="s">
        <v>131</v>
      </c>
      <c r="G16" s="189" t="s">
        <v>132</v>
      </c>
    </row>
    <row r="17" spans="1:7" ht="9.75" customHeight="1">
      <c r="A17" s="194"/>
      <c r="B17" s="280"/>
      <c r="C17" s="189"/>
      <c r="D17" s="195"/>
      <c r="E17" s="188"/>
      <c r="F17" s="168"/>
      <c r="G17" s="190"/>
    </row>
    <row r="18" spans="1:7" ht="9.75" customHeight="1">
      <c r="A18" s="155" t="s">
        <v>252</v>
      </c>
      <c r="B18" s="281">
        <v>12</v>
      </c>
      <c r="C18" s="158" t="s">
        <v>90</v>
      </c>
      <c r="D18" s="161" t="s">
        <v>91</v>
      </c>
      <c r="E18" s="162" t="s">
        <v>92</v>
      </c>
      <c r="F18" s="157" t="s">
        <v>93</v>
      </c>
      <c r="G18" s="158" t="s">
        <v>94</v>
      </c>
    </row>
    <row r="19" spans="1:7" ht="9.75" customHeight="1">
      <c r="A19" s="156"/>
      <c r="B19" s="281"/>
      <c r="C19" s="158"/>
      <c r="D19" s="161"/>
      <c r="E19" s="162"/>
      <c r="F19" s="157"/>
      <c r="G19" s="159"/>
    </row>
    <row r="20" spans="1:7" ht="9.75" customHeight="1">
      <c r="A20" s="155" t="s">
        <v>252</v>
      </c>
      <c r="B20" s="281">
        <v>17</v>
      </c>
      <c r="C20" s="158" t="s">
        <v>122</v>
      </c>
      <c r="D20" s="161" t="s">
        <v>123</v>
      </c>
      <c r="E20" s="162" t="s">
        <v>124</v>
      </c>
      <c r="F20" s="157" t="s">
        <v>125</v>
      </c>
      <c r="G20" s="158" t="s">
        <v>126</v>
      </c>
    </row>
    <row r="21" spans="1:7" ht="9.75" customHeight="1">
      <c r="A21" s="156"/>
      <c r="B21" s="281"/>
      <c r="C21" s="158"/>
      <c r="D21" s="161"/>
      <c r="E21" s="162"/>
      <c r="F21" s="157"/>
      <c r="G21" s="159"/>
    </row>
    <row r="22" spans="1:7" ht="9.75" customHeight="1">
      <c r="A22" s="155" t="s">
        <v>248</v>
      </c>
      <c r="B22" s="281">
        <v>10</v>
      </c>
      <c r="C22" s="158" t="s">
        <v>108</v>
      </c>
      <c r="D22" s="161" t="s">
        <v>109</v>
      </c>
      <c r="E22" s="162" t="s">
        <v>104</v>
      </c>
      <c r="F22" s="157" t="s">
        <v>110</v>
      </c>
      <c r="G22" s="158" t="s">
        <v>106</v>
      </c>
    </row>
    <row r="23" spans="1:7" ht="9.75" customHeight="1">
      <c r="A23" s="156"/>
      <c r="B23" s="281"/>
      <c r="C23" s="158"/>
      <c r="D23" s="161"/>
      <c r="E23" s="162"/>
      <c r="F23" s="157"/>
      <c r="G23" s="159"/>
    </row>
    <row r="24" spans="1:7" ht="9.75" customHeight="1">
      <c r="A24" s="155" t="s">
        <v>248</v>
      </c>
      <c r="B24" s="281">
        <v>15</v>
      </c>
      <c r="C24" s="158" t="s">
        <v>211</v>
      </c>
      <c r="D24" s="160" t="s">
        <v>212</v>
      </c>
      <c r="E24" s="162" t="s">
        <v>213</v>
      </c>
      <c r="F24" s="157" t="s">
        <v>214</v>
      </c>
      <c r="G24" s="158" t="s">
        <v>215</v>
      </c>
    </row>
    <row r="25" spans="1:7" ht="9.75" customHeight="1">
      <c r="A25" s="156"/>
      <c r="B25" s="281"/>
      <c r="C25" s="158"/>
      <c r="D25" s="161"/>
      <c r="E25" s="162"/>
      <c r="F25" s="157"/>
      <c r="G25" s="159"/>
    </row>
    <row r="26" spans="1:7" ht="9.75" customHeight="1">
      <c r="A26" s="155" t="s">
        <v>248</v>
      </c>
      <c r="B26" s="281">
        <v>29</v>
      </c>
      <c r="C26" s="158" t="s">
        <v>168</v>
      </c>
      <c r="D26" s="161" t="s">
        <v>169</v>
      </c>
      <c r="E26" s="162" t="s">
        <v>236</v>
      </c>
      <c r="F26" s="157" t="s">
        <v>170</v>
      </c>
      <c r="G26" s="158" t="s">
        <v>171</v>
      </c>
    </row>
    <row r="27" spans="1:7" ht="9.75" customHeight="1">
      <c r="A27" s="156"/>
      <c r="B27" s="281"/>
      <c r="C27" s="158"/>
      <c r="D27" s="161"/>
      <c r="E27" s="162"/>
      <c r="F27" s="157"/>
      <c r="G27" s="159"/>
    </row>
    <row r="28" spans="1:7" ht="9.75" customHeight="1">
      <c r="A28" s="155" t="s">
        <v>248</v>
      </c>
      <c r="B28" s="281">
        <v>32</v>
      </c>
      <c r="C28" s="158" t="s">
        <v>217</v>
      </c>
      <c r="D28" s="160" t="s">
        <v>218</v>
      </c>
      <c r="E28" s="162" t="s">
        <v>219</v>
      </c>
      <c r="F28" s="157" t="s">
        <v>220</v>
      </c>
      <c r="G28" s="158" t="s">
        <v>221</v>
      </c>
    </row>
    <row r="29" spans="1:7" ht="9.75" customHeight="1">
      <c r="A29" s="156"/>
      <c r="B29" s="281"/>
      <c r="C29" s="158"/>
      <c r="D29" s="161"/>
      <c r="E29" s="162"/>
      <c r="F29" s="157"/>
      <c r="G29" s="159"/>
    </row>
    <row r="30" spans="1:7" ht="9.75" customHeight="1">
      <c r="A30" s="155" t="s">
        <v>247</v>
      </c>
      <c r="B30" s="281">
        <v>9</v>
      </c>
      <c r="C30" s="158" t="s">
        <v>227</v>
      </c>
      <c r="D30" s="148" t="s">
        <v>55</v>
      </c>
      <c r="E30" s="162" t="s">
        <v>56</v>
      </c>
      <c r="F30" s="157" t="s">
        <v>57</v>
      </c>
      <c r="G30" s="158" t="s">
        <v>58</v>
      </c>
    </row>
    <row r="31" spans="1:7" ht="9.75" customHeight="1">
      <c r="A31" s="156"/>
      <c r="B31" s="281"/>
      <c r="C31" s="158"/>
      <c r="D31" s="149"/>
      <c r="E31" s="162"/>
      <c r="F31" s="157"/>
      <c r="G31" s="159"/>
    </row>
    <row r="32" spans="1:7" ht="9.75" customHeight="1">
      <c r="A32" s="155" t="s">
        <v>247</v>
      </c>
      <c r="B32" s="281">
        <v>18</v>
      </c>
      <c r="C32" s="158" t="s">
        <v>78</v>
      </c>
      <c r="D32" s="161" t="s">
        <v>79</v>
      </c>
      <c r="E32" s="162" t="s">
        <v>80</v>
      </c>
      <c r="F32" s="157" t="s">
        <v>81</v>
      </c>
      <c r="G32" s="158" t="s">
        <v>82</v>
      </c>
    </row>
    <row r="33" spans="1:7" ht="9.75" customHeight="1">
      <c r="A33" s="156"/>
      <c r="B33" s="281"/>
      <c r="C33" s="158"/>
      <c r="D33" s="161"/>
      <c r="E33" s="162"/>
      <c r="F33" s="157"/>
      <c r="G33" s="159"/>
    </row>
    <row r="34" spans="1:7" ht="9.75" customHeight="1">
      <c r="A34" s="155" t="s">
        <v>247</v>
      </c>
      <c r="B34" s="281">
        <v>23</v>
      </c>
      <c r="C34" s="158" t="s">
        <v>102</v>
      </c>
      <c r="D34" s="161" t="s">
        <v>103</v>
      </c>
      <c r="E34" s="162" t="s">
        <v>104</v>
      </c>
      <c r="F34" s="157" t="s">
        <v>105</v>
      </c>
      <c r="G34" s="158" t="s">
        <v>106</v>
      </c>
    </row>
    <row r="35" spans="1:7" ht="9.75" customHeight="1">
      <c r="A35" s="156"/>
      <c r="B35" s="281"/>
      <c r="C35" s="158"/>
      <c r="D35" s="161"/>
      <c r="E35" s="162"/>
      <c r="F35" s="157"/>
      <c r="G35" s="159"/>
    </row>
    <row r="36" spans="1:7" ht="9.75" customHeight="1">
      <c r="A36" s="155" t="s">
        <v>247</v>
      </c>
      <c r="B36" s="281">
        <v>36</v>
      </c>
      <c r="C36" s="158" t="s">
        <v>144</v>
      </c>
      <c r="D36" s="161" t="s">
        <v>145</v>
      </c>
      <c r="E36" s="162" t="s">
        <v>146</v>
      </c>
      <c r="F36" s="157" t="s">
        <v>147</v>
      </c>
      <c r="G36" s="158" t="s">
        <v>148</v>
      </c>
    </row>
    <row r="37" spans="1:7" ht="9.75" customHeight="1">
      <c r="A37" s="156"/>
      <c r="B37" s="281"/>
      <c r="C37" s="158"/>
      <c r="D37" s="161"/>
      <c r="E37" s="162"/>
      <c r="F37" s="157"/>
      <c r="G37" s="159"/>
    </row>
    <row r="38" spans="1:7" ht="9.75" customHeight="1">
      <c r="A38" s="155" t="s">
        <v>253</v>
      </c>
      <c r="B38" s="281">
        <v>34</v>
      </c>
      <c r="C38" s="158" t="s">
        <v>173</v>
      </c>
      <c r="D38" s="161" t="s">
        <v>174</v>
      </c>
      <c r="E38" s="162" t="s">
        <v>236</v>
      </c>
      <c r="F38" s="157" t="s">
        <v>175</v>
      </c>
      <c r="G38" s="158" t="s">
        <v>176</v>
      </c>
    </row>
    <row r="39" spans="1:7" ht="9.75" customHeight="1">
      <c r="A39" s="156"/>
      <c r="B39" s="281"/>
      <c r="C39" s="158"/>
      <c r="D39" s="161"/>
      <c r="E39" s="162"/>
      <c r="F39" s="157"/>
      <c r="G39" s="159"/>
    </row>
    <row r="40" spans="1:7" ht="9.75" customHeight="1">
      <c r="A40" s="155" t="s">
        <v>250</v>
      </c>
      <c r="B40" s="281">
        <v>8</v>
      </c>
      <c r="C40" s="158" t="s">
        <v>43</v>
      </c>
      <c r="D40" s="161" t="s">
        <v>44</v>
      </c>
      <c r="E40" s="162" t="s">
        <v>45</v>
      </c>
      <c r="F40" s="157" t="s">
        <v>46</v>
      </c>
      <c r="G40" s="158" t="s">
        <v>47</v>
      </c>
    </row>
    <row r="41" spans="1:7" ht="9.75" customHeight="1">
      <c r="A41" s="156"/>
      <c r="B41" s="281"/>
      <c r="C41" s="158"/>
      <c r="D41" s="161"/>
      <c r="E41" s="162"/>
      <c r="F41" s="157"/>
      <c r="G41" s="159"/>
    </row>
    <row r="42" spans="1:7" ht="9.75" customHeight="1">
      <c r="A42" s="155" t="s">
        <v>250</v>
      </c>
      <c r="B42" s="281">
        <v>21</v>
      </c>
      <c r="C42" s="158" t="s">
        <v>49</v>
      </c>
      <c r="D42" s="161" t="s">
        <v>50</v>
      </c>
      <c r="E42" s="162" t="s">
        <v>51</v>
      </c>
      <c r="F42" s="157" t="s">
        <v>52</v>
      </c>
      <c r="G42" s="158" t="s">
        <v>53</v>
      </c>
    </row>
    <row r="43" spans="1:7" ht="9.75" customHeight="1">
      <c r="A43" s="156"/>
      <c r="B43" s="281"/>
      <c r="C43" s="158"/>
      <c r="D43" s="161"/>
      <c r="E43" s="162"/>
      <c r="F43" s="157"/>
      <c r="G43" s="159"/>
    </row>
    <row r="44" spans="1:7" ht="9.75" customHeight="1">
      <c r="A44" s="155" t="s">
        <v>250</v>
      </c>
      <c r="B44" s="281">
        <v>22</v>
      </c>
      <c r="C44" s="158" t="s">
        <v>60</v>
      </c>
      <c r="D44" s="161" t="s">
        <v>61</v>
      </c>
      <c r="E44" s="162" t="s">
        <v>62</v>
      </c>
      <c r="F44" s="157" t="s">
        <v>63</v>
      </c>
      <c r="G44" s="158" t="s">
        <v>64</v>
      </c>
    </row>
    <row r="45" spans="1:7" ht="9.75" customHeight="1">
      <c r="A45" s="156"/>
      <c r="B45" s="281"/>
      <c r="C45" s="158"/>
      <c r="D45" s="161"/>
      <c r="E45" s="162"/>
      <c r="F45" s="157"/>
      <c r="G45" s="159"/>
    </row>
    <row r="46" spans="1:7" ht="9.75" customHeight="1">
      <c r="A46" s="155" t="s">
        <v>250</v>
      </c>
      <c r="B46" s="281">
        <v>35</v>
      </c>
      <c r="C46" s="158" t="s">
        <v>140</v>
      </c>
      <c r="D46" s="161" t="s">
        <v>141</v>
      </c>
      <c r="E46" s="162" t="s">
        <v>136</v>
      </c>
      <c r="F46" s="157" t="s">
        <v>142</v>
      </c>
      <c r="G46" s="158" t="s">
        <v>138</v>
      </c>
    </row>
    <row r="47" spans="1:7" ht="9.75" customHeight="1">
      <c r="A47" s="156"/>
      <c r="B47" s="281"/>
      <c r="C47" s="158"/>
      <c r="D47" s="161"/>
      <c r="E47" s="162"/>
      <c r="F47" s="157"/>
      <c r="G47" s="159"/>
    </row>
    <row r="48" spans="1:7" ht="9.75" customHeight="1">
      <c r="A48" s="155" t="s">
        <v>249</v>
      </c>
      <c r="B48" s="281">
        <v>5</v>
      </c>
      <c r="C48" s="158" t="s">
        <v>150</v>
      </c>
      <c r="D48" s="161" t="s">
        <v>151</v>
      </c>
      <c r="E48" s="162" t="s">
        <v>152</v>
      </c>
      <c r="F48" s="157" t="s">
        <v>153</v>
      </c>
      <c r="G48" s="158" t="s">
        <v>154</v>
      </c>
    </row>
    <row r="49" spans="1:7" ht="9.75" customHeight="1">
      <c r="A49" s="156"/>
      <c r="B49" s="281"/>
      <c r="C49" s="158"/>
      <c r="D49" s="161"/>
      <c r="E49" s="162"/>
      <c r="F49" s="157"/>
      <c r="G49" s="159"/>
    </row>
    <row r="50" spans="1:7" ht="9.75" customHeight="1">
      <c r="A50" s="155" t="s">
        <v>249</v>
      </c>
      <c r="B50" s="281">
        <v>6</v>
      </c>
      <c r="C50" s="159" t="s">
        <v>234</v>
      </c>
      <c r="D50" s="160" t="s">
        <v>203</v>
      </c>
      <c r="E50" s="162" t="s">
        <v>186</v>
      </c>
      <c r="F50" s="157" t="s">
        <v>204</v>
      </c>
      <c r="G50" s="158" t="s">
        <v>205</v>
      </c>
    </row>
    <row r="51" spans="1:7" ht="9.75" customHeight="1">
      <c r="A51" s="156"/>
      <c r="B51" s="281"/>
      <c r="C51" s="164"/>
      <c r="D51" s="161"/>
      <c r="E51" s="162"/>
      <c r="F51" s="157"/>
      <c r="G51" s="159"/>
    </row>
    <row r="52" spans="1:7" ht="9.75" customHeight="1">
      <c r="A52" s="155" t="s">
        <v>249</v>
      </c>
      <c r="B52" s="281">
        <v>13</v>
      </c>
      <c r="C52" s="158" t="s">
        <v>96</v>
      </c>
      <c r="D52" s="160" t="s">
        <v>97</v>
      </c>
      <c r="E52" s="162" t="s">
        <v>98</v>
      </c>
      <c r="F52" s="157" t="s">
        <v>99</v>
      </c>
      <c r="G52" s="158" t="s">
        <v>100</v>
      </c>
    </row>
    <row r="53" spans="1:7" ht="9.75" customHeight="1">
      <c r="A53" s="156"/>
      <c r="B53" s="281"/>
      <c r="C53" s="158"/>
      <c r="D53" s="161"/>
      <c r="E53" s="162"/>
      <c r="F53" s="157"/>
      <c r="G53" s="159"/>
    </row>
    <row r="54" spans="1:7" ht="9.75" customHeight="1">
      <c r="A54" s="155" t="s">
        <v>249</v>
      </c>
      <c r="B54" s="281">
        <v>14</v>
      </c>
      <c r="C54" s="158" t="s">
        <v>184</v>
      </c>
      <c r="D54" s="161" t="s">
        <v>185</v>
      </c>
      <c r="E54" s="162" t="s">
        <v>186</v>
      </c>
      <c r="F54" s="157" t="s">
        <v>187</v>
      </c>
      <c r="G54" s="158" t="s">
        <v>182</v>
      </c>
    </row>
    <row r="55" spans="1:7" ht="9.75" customHeight="1">
      <c r="A55" s="156"/>
      <c r="B55" s="281"/>
      <c r="C55" s="158"/>
      <c r="D55" s="161"/>
      <c r="E55" s="162"/>
      <c r="F55" s="157"/>
      <c r="G55" s="159"/>
    </row>
    <row r="56" spans="1:7" ht="9.75" customHeight="1">
      <c r="A56" s="155" t="s">
        <v>249</v>
      </c>
      <c r="B56" s="281">
        <v>16</v>
      </c>
      <c r="C56" s="158" t="s">
        <v>228</v>
      </c>
      <c r="D56" s="160" t="s">
        <v>230</v>
      </c>
      <c r="E56" s="162" t="s">
        <v>180</v>
      </c>
      <c r="F56" s="157" t="s">
        <v>195</v>
      </c>
      <c r="G56" s="158" t="s">
        <v>196</v>
      </c>
    </row>
    <row r="57" spans="1:7" ht="9.75" customHeight="1">
      <c r="A57" s="156"/>
      <c r="B57" s="281"/>
      <c r="C57" s="158"/>
      <c r="D57" s="161"/>
      <c r="E57" s="162"/>
      <c r="F57" s="157"/>
      <c r="G57" s="159"/>
    </row>
    <row r="58" spans="1:7" ht="9.75" customHeight="1">
      <c r="A58" s="155" t="s">
        <v>249</v>
      </c>
      <c r="B58" s="281">
        <v>19</v>
      </c>
      <c r="C58" s="158" t="s">
        <v>37</v>
      </c>
      <c r="D58" s="161" t="s">
        <v>38</v>
      </c>
      <c r="E58" s="162" t="s">
        <v>39</v>
      </c>
      <c r="F58" s="157" t="s">
        <v>40</v>
      </c>
      <c r="G58" s="158" t="s">
        <v>41</v>
      </c>
    </row>
    <row r="59" spans="1:7" ht="9.75" customHeight="1">
      <c r="A59" s="156"/>
      <c r="B59" s="281"/>
      <c r="C59" s="158"/>
      <c r="D59" s="161"/>
      <c r="E59" s="162"/>
      <c r="F59" s="157"/>
      <c r="G59" s="159"/>
    </row>
    <row r="60" spans="1:7" ht="9.75" customHeight="1">
      <c r="A60" s="155" t="s">
        <v>249</v>
      </c>
      <c r="B60" s="281">
        <v>24</v>
      </c>
      <c r="C60" s="158" t="s">
        <v>189</v>
      </c>
      <c r="D60" s="160" t="s">
        <v>232</v>
      </c>
      <c r="E60" s="162" t="s">
        <v>186</v>
      </c>
      <c r="F60" s="157" t="s">
        <v>190</v>
      </c>
      <c r="G60" s="158" t="s">
        <v>191</v>
      </c>
    </row>
    <row r="61" spans="1:7" ht="9.75" customHeight="1">
      <c r="A61" s="156"/>
      <c r="B61" s="281"/>
      <c r="C61" s="158"/>
      <c r="D61" s="161"/>
      <c r="E61" s="162"/>
      <c r="F61" s="157"/>
      <c r="G61" s="159"/>
    </row>
    <row r="62" spans="1:7" ht="9.75" customHeight="1">
      <c r="A62" s="155" t="s">
        <v>249</v>
      </c>
      <c r="B62" s="281">
        <v>26</v>
      </c>
      <c r="C62" s="158" t="s">
        <v>162</v>
      </c>
      <c r="D62" s="161" t="s">
        <v>163</v>
      </c>
      <c r="E62" s="162" t="s">
        <v>164</v>
      </c>
      <c r="F62" s="157" t="s">
        <v>165</v>
      </c>
      <c r="G62" s="158" t="s">
        <v>166</v>
      </c>
    </row>
    <row r="63" spans="1:7" ht="9.75" customHeight="1">
      <c r="A63" s="156"/>
      <c r="B63" s="281"/>
      <c r="C63" s="158"/>
      <c r="D63" s="161"/>
      <c r="E63" s="162"/>
      <c r="F63" s="157"/>
      <c r="G63" s="159"/>
    </row>
    <row r="64" spans="1:7" ht="9.75" customHeight="1">
      <c r="A64" s="155" t="s">
        <v>249</v>
      </c>
      <c r="B64" s="281">
        <v>27</v>
      </c>
      <c r="C64" s="158" t="s">
        <v>84</v>
      </c>
      <c r="D64" s="161" t="s">
        <v>85</v>
      </c>
      <c r="E64" s="162" t="s">
        <v>86</v>
      </c>
      <c r="F64" s="157" t="s">
        <v>87</v>
      </c>
      <c r="G64" s="158" t="s">
        <v>88</v>
      </c>
    </row>
    <row r="65" spans="1:7" ht="9.75" customHeight="1">
      <c r="A65" s="156"/>
      <c r="B65" s="281"/>
      <c r="C65" s="158"/>
      <c r="D65" s="161"/>
      <c r="E65" s="162"/>
      <c r="F65" s="157"/>
      <c r="G65" s="159"/>
    </row>
    <row r="66" spans="1:7" ht="9.75" customHeight="1">
      <c r="A66" s="155" t="s">
        <v>249</v>
      </c>
      <c r="B66" s="281">
        <v>28</v>
      </c>
      <c r="C66" s="158" t="s">
        <v>66</v>
      </c>
      <c r="D66" s="161" t="s">
        <v>67</v>
      </c>
      <c r="E66" s="162" t="s">
        <v>68</v>
      </c>
      <c r="F66" s="157" t="s">
        <v>69</v>
      </c>
      <c r="G66" s="158" t="s">
        <v>70</v>
      </c>
    </row>
    <row r="67" spans="1:7" ht="9.75" customHeight="1">
      <c r="A67" s="156"/>
      <c r="B67" s="281"/>
      <c r="C67" s="158"/>
      <c r="D67" s="161"/>
      <c r="E67" s="162"/>
      <c r="F67" s="157"/>
      <c r="G67" s="159"/>
    </row>
    <row r="68" spans="1:7" ht="9.75" customHeight="1">
      <c r="A68" s="155" t="s">
        <v>249</v>
      </c>
      <c r="B68" s="281">
        <v>31</v>
      </c>
      <c r="C68" s="158" t="s">
        <v>31</v>
      </c>
      <c r="D68" s="160" t="s">
        <v>32</v>
      </c>
      <c r="E68" s="162" t="s">
        <v>33</v>
      </c>
      <c r="F68" s="157" t="s">
        <v>34</v>
      </c>
      <c r="G68" s="158" t="s">
        <v>35</v>
      </c>
    </row>
    <row r="69" spans="1:7" ht="9.75" customHeight="1">
      <c r="A69" s="156"/>
      <c r="B69" s="281"/>
      <c r="C69" s="158"/>
      <c r="D69" s="161"/>
      <c r="E69" s="162"/>
      <c r="F69" s="157"/>
      <c r="G69" s="159"/>
    </row>
    <row r="70" spans="1:7" ht="9.75" customHeight="1">
      <c r="A70" s="155" t="s">
        <v>249</v>
      </c>
      <c r="B70" s="281">
        <v>33</v>
      </c>
      <c r="C70" s="158" t="s">
        <v>198</v>
      </c>
      <c r="D70" s="160" t="s">
        <v>199</v>
      </c>
      <c r="E70" s="162" t="s">
        <v>186</v>
      </c>
      <c r="F70" s="157" t="s">
        <v>200</v>
      </c>
      <c r="G70" s="158" t="s">
        <v>201</v>
      </c>
    </row>
    <row r="71" spans="1:7" ht="9.75" customHeight="1">
      <c r="A71" s="156"/>
      <c r="B71" s="281"/>
      <c r="C71" s="158"/>
      <c r="D71" s="161"/>
      <c r="E71" s="162"/>
      <c r="F71" s="157"/>
      <c r="G71" s="159"/>
    </row>
    <row r="72" spans="1:7" ht="9.75" customHeight="1">
      <c r="A72" s="155" t="s">
        <v>251</v>
      </c>
      <c r="B72" s="281">
        <v>1</v>
      </c>
      <c r="C72" s="158" t="s">
        <v>178</v>
      </c>
      <c r="D72" s="161" t="s">
        <v>179</v>
      </c>
      <c r="E72" s="162" t="s">
        <v>180</v>
      </c>
      <c r="F72" s="157" t="s">
        <v>181</v>
      </c>
      <c r="G72" s="158" t="s">
        <v>182</v>
      </c>
    </row>
    <row r="73" spans="1:7" ht="9.75" customHeight="1">
      <c r="A73" s="156"/>
      <c r="B73" s="281"/>
      <c r="C73" s="158"/>
      <c r="D73" s="161"/>
      <c r="E73" s="162"/>
      <c r="F73" s="157"/>
      <c r="G73" s="159"/>
    </row>
    <row r="74" spans="1:7" ht="9.75" customHeight="1">
      <c r="A74" s="155" t="s">
        <v>251</v>
      </c>
      <c r="B74" s="281">
        <v>3</v>
      </c>
      <c r="C74" s="158" t="s">
        <v>72</v>
      </c>
      <c r="D74" s="161" t="s">
        <v>73</v>
      </c>
      <c r="E74" s="162" t="s">
        <v>74</v>
      </c>
      <c r="F74" s="157" t="s">
        <v>75</v>
      </c>
      <c r="G74" s="158" t="s">
        <v>76</v>
      </c>
    </row>
    <row r="75" spans="1:7" ht="9.75" customHeight="1">
      <c r="A75" s="156"/>
      <c r="B75" s="281"/>
      <c r="C75" s="158"/>
      <c r="D75" s="161"/>
      <c r="E75" s="162"/>
      <c r="F75" s="157"/>
      <c r="G75" s="159"/>
    </row>
    <row r="76" spans="1:7" ht="9.75" customHeight="1">
      <c r="A76" s="155" t="s">
        <v>251</v>
      </c>
      <c r="B76" s="281">
        <v>4</v>
      </c>
      <c r="C76" s="158" t="s">
        <v>207</v>
      </c>
      <c r="D76" s="160" t="s">
        <v>238</v>
      </c>
      <c r="E76" s="162" t="s">
        <v>186</v>
      </c>
      <c r="F76" s="157" t="s">
        <v>208</v>
      </c>
      <c r="G76" s="158" t="s">
        <v>209</v>
      </c>
    </row>
    <row r="77" spans="1:7" ht="9.75" customHeight="1">
      <c r="A77" s="156"/>
      <c r="B77" s="281"/>
      <c r="C77" s="158"/>
      <c r="D77" s="161"/>
      <c r="E77" s="162"/>
      <c r="F77" s="157"/>
      <c r="G77" s="158"/>
    </row>
    <row r="78" spans="1:7" ht="12.75">
      <c r="A78" s="151"/>
      <c r="B78" s="151"/>
      <c r="C78" s="151"/>
      <c r="D78" s="151"/>
      <c r="E78" s="151"/>
      <c r="F78" s="151"/>
      <c r="G78" s="151"/>
    </row>
    <row r="79" spans="1:7" ht="12.75">
      <c r="A79" s="31" t="str">
        <f>HYPERLINK('[1]реквизиты'!$A$20)</f>
        <v>Гл. судья, судья МК</v>
      </c>
      <c r="B79" s="36"/>
      <c r="C79" s="36"/>
      <c r="D79" s="36"/>
      <c r="E79" s="32" t="str">
        <f>HYPERLINK('[1]реквизиты'!$G$20)</f>
        <v>В.Т. Перчик</v>
      </c>
      <c r="F79" s="34" t="str">
        <f>HYPERLINK('[1]реквизиты'!$G$21)</f>
        <v>/г.Краснокамск/</v>
      </c>
      <c r="G79" s="151"/>
    </row>
    <row r="80" spans="1:7" ht="12.75">
      <c r="A80" s="36"/>
      <c r="B80" s="36"/>
      <c r="C80" s="36"/>
      <c r="D80" s="37"/>
      <c r="E80" s="150"/>
      <c r="F80" s="150"/>
      <c r="G80" s="150"/>
    </row>
    <row r="81" spans="1:7" ht="12.75">
      <c r="A81" s="33" t="str">
        <f>HYPERLINK('[1]реквизиты'!$A$22)</f>
        <v>Гл. секретарь, судья МК</v>
      </c>
      <c r="B81" s="36"/>
      <c r="C81" s="36"/>
      <c r="D81" s="38"/>
      <c r="E81" s="32" t="str">
        <f>HYPERLINK('[1]реквизиты'!$G$22)</f>
        <v>Р.М. Закиров</v>
      </c>
      <c r="F81" s="35" t="str">
        <f>HYPERLINK('[1]реквизиты'!$G$23)</f>
        <v>/г.Пермь/</v>
      </c>
      <c r="G81" s="151"/>
    </row>
  </sheetData>
  <mergeCells count="262"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52:F53"/>
    <mergeCell ref="G52:G53"/>
    <mergeCell ref="A2:G2"/>
    <mergeCell ref="A32:A33"/>
    <mergeCell ref="B32:B33"/>
    <mergeCell ref="C32:C33"/>
    <mergeCell ref="D32:D33"/>
    <mergeCell ref="E32:E33"/>
    <mergeCell ref="A34:A35"/>
    <mergeCell ref="F48:F49"/>
    <mergeCell ref="B34:B35"/>
    <mergeCell ref="C34:C35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8:F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D3:E3"/>
    <mergeCell ref="E68:E69"/>
    <mergeCell ref="E70:E71"/>
    <mergeCell ref="E58:E59"/>
    <mergeCell ref="E60:E61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D64:D65"/>
    <mergeCell ref="G64:G65"/>
    <mergeCell ref="A66:A67"/>
    <mergeCell ref="B66:B67"/>
    <mergeCell ref="C66:C67"/>
    <mergeCell ref="D66:D67"/>
    <mergeCell ref="E66:E67"/>
    <mergeCell ref="F66:F67"/>
    <mergeCell ref="G66:G67"/>
    <mergeCell ref="A1:G1"/>
    <mergeCell ref="A64:A65"/>
    <mergeCell ref="B64:B65"/>
    <mergeCell ref="F68:F69"/>
    <mergeCell ref="G68:G69"/>
    <mergeCell ref="A68:A69"/>
    <mergeCell ref="B68:B69"/>
    <mergeCell ref="C68:C69"/>
    <mergeCell ref="D68:D69"/>
    <mergeCell ref="C64:C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2"/>
  <sheetViews>
    <sheetView workbookViewId="0" topLeftCell="A60">
      <selection activeCell="B5" sqref="B5:G7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205" t="str">
        <f>HYPERLINK('[1]реквизиты'!$A$11)</f>
        <v>ПРОТОКОЛ ВЗВЕШИВАНИЯ                                                                                                                                                          Чемпионат России по САМБО среди мужчин</v>
      </c>
      <c r="B1" s="205"/>
      <c r="C1" s="205"/>
      <c r="D1" s="205"/>
      <c r="E1" s="205"/>
      <c r="F1" s="205"/>
      <c r="G1" s="205"/>
    </row>
    <row r="2" spans="1:7" ht="14.25" customHeight="1">
      <c r="A2" s="206" t="str">
        <f>HYPERLINK('[1]реквизиты'!$A$15)</f>
        <v>13-16 марта 2008 г. г. Москва</v>
      </c>
      <c r="B2" s="206"/>
      <c r="C2" s="206"/>
      <c r="D2" s="206"/>
      <c r="E2" s="206"/>
      <c r="F2" s="206"/>
      <c r="G2" s="206"/>
    </row>
    <row r="3" spans="1:7" ht="12.75" customHeight="1">
      <c r="A3" s="207" t="s">
        <v>2</v>
      </c>
      <c r="B3" s="207" t="s">
        <v>3</v>
      </c>
      <c r="C3" s="207" t="s">
        <v>4</v>
      </c>
      <c r="D3" s="207" t="s">
        <v>5</v>
      </c>
      <c r="E3" s="207" t="s">
        <v>6</v>
      </c>
      <c r="F3" s="207" t="s">
        <v>9</v>
      </c>
      <c r="G3" s="207" t="s">
        <v>7</v>
      </c>
    </row>
    <row r="4" spans="1:7" ht="12.75">
      <c r="A4" s="208"/>
      <c r="B4" s="208"/>
      <c r="C4" s="208"/>
      <c r="D4" s="208"/>
      <c r="E4" s="208"/>
      <c r="F4" s="208"/>
      <c r="G4" s="208"/>
    </row>
    <row r="5" spans="1:7" ht="12.75" customHeight="1">
      <c r="A5" s="196" t="s">
        <v>30</v>
      </c>
      <c r="B5" s="199">
        <v>1</v>
      </c>
      <c r="C5" s="202" t="s">
        <v>178</v>
      </c>
      <c r="D5" s="198" t="s">
        <v>179</v>
      </c>
      <c r="E5" s="201" t="s">
        <v>180</v>
      </c>
      <c r="F5" s="197" t="s">
        <v>181</v>
      </c>
      <c r="G5" s="202" t="s">
        <v>182</v>
      </c>
    </row>
    <row r="6" spans="1:7" ht="12.75" customHeight="1">
      <c r="A6" s="196"/>
      <c r="B6" s="199"/>
      <c r="C6" s="202"/>
      <c r="D6" s="198"/>
      <c r="E6" s="201"/>
      <c r="F6" s="197"/>
      <c r="G6" s="203"/>
    </row>
    <row r="7" spans="1:7" ht="12.75" customHeight="1">
      <c r="A7" s="196" t="s">
        <v>36</v>
      </c>
      <c r="B7" s="199">
        <v>2</v>
      </c>
      <c r="C7" s="202" t="s">
        <v>116</v>
      </c>
      <c r="D7" s="198" t="s">
        <v>117</v>
      </c>
      <c r="E7" s="162" t="s">
        <v>118</v>
      </c>
      <c r="F7" s="197" t="s">
        <v>119</v>
      </c>
      <c r="G7" s="202" t="s">
        <v>120</v>
      </c>
    </row>
    <row r="8" spans="1:7" ht="12.75" customHeight="1">
      <c r="A8" s="196"/>
      <c r="B8" s="199"/>
      <c r="C8" s="202"/>
      <c r="D8" s="198"/>
      <c r="E8" s="162"/>
      <c r="F8" s="197"/>
      <c r="G8" s="203"/>
    </row>
    <row r="9" spans="1:7" ht="12.75" customHeight="1">
      <c r="A9" s="196" t="s">
        <v>42</v>
      </c>
      <c r="B9" s="199">
        <v>3</v>
      </c>
      <c r="C9" s="202" t="s">
        <v>72</v>
      </c>
      <c r="D9" s="198" t="s">
        <v>73</v>
      </c>
      <c r="E9" s="201" t="s">
        <v>74</v>
      </c>
      <c r="F9" s="197" t="s">
        <v>75</v>
      </c>
      <c r="G9" s="202" t="s">
        <v>76</v>
      </c>
    </row>
    <row r="10" spans="1:7" ht="15" customHeight="1">
      <c r="A10" s="196"/>
      <c r="B10" s="199"/>
      <c r="C10" s="202"/>
      <c r="D10" s="198"/>
      <c r="E10" s="201"/>
      <c r="F10" s="197"/>
      <c r="G10" s="203"/>
    </row>
    <row r="11" spans="1:7" ht="12.75" customHeight="1">
      <c r="A11" s="196" t="s">
        <v>48</v>
      </c>
      <c r="B11" s="199">
        <v>4</v>
      </c>
      <c r="C11" s="202" t="s">
        <v>207</v>
      </c>
      <c r="D11" s="204" t="s">
        <v>238</v>
      </c>
      <c r="E11" s="201" t="s">
        <v>186</v>
      </c>
      <c r="F11" s="197" t="s">
        <v>208</v>
      </c>
      <c r="G11" s="202" t="s">
        <v>209</v>
      </c>
    </row>
    <row r="12" spans="1:7" ht="15" customHeight="1">
      <c r="A12" s="196"/>
      <c r="B12" s="199"/>
      <c r="C12" s="202"/>
      <c r="D12" s="198"/>
      <c r="E12" s="201"/>
      <c r="F12" s="197"/>
      <c r="G12" s="203"/>
    </row>
    <row r="13" spans="1:7" ht="15" customHeight="1">
      <c r="A13" s="196" t="s">
        <v>54</v>
      </c>
      <c r="B13" s="199">
        <v>5</v>
      </c>
      <c r="C13" s="202" t="s">
        <v>150</v>
      </c>
      <c r="D13" s="198" t="s">
        <v>151</v>
      </c>
      <c r="E13" s="201" t="s">
        <v>152</v>
      </c>
      <c r="F13" s="197" t="s">
        <v>153</v>
      </c>
      <c r="G13" s="202" t="s">
        <v>154</v>
      </c>
    </row>
    <row r="14" spans="1:7" ht="15.75" customHeight="1">
      <c r="A14" s="196"/>
      <c r="B14" s="199"/>
      <c r="C14" s="202"/>
      <c r="D14" s="198"/>
      <c r="E14" s="201"/>
      <c r="F14" s="197"/>
      <c r="G14" s="203"/>
    </row>
    <row r="15" spans="1:7" ht="12.75" customHeight="1">
      <c r="A15" s="196" t="s">
        <v>59</v>
      </c>
      <c r="B15" s="199">
        <v>6</v>
      </c>
      <c r="C15" s="202" t="s">
        <v>234</v>
      </c>
      <c r="D15" s="204" t="s">
        <v>203</v>
      </c>
      <c r="E15" s="201" t="s">
        <v>186</v>
      </c>
      <c r="F15" s="197" t="s">
        <v>204</v>
      </c>
      <c r="G15" s="202" t="s">
        <v>205</v>
      </c>
    </row>
    <row r="16" spans="1:7" ht="15" customHeight="1">
      <c r="A16" s="196"/>
      <c r="B16" s="199"/>
      <c r="C16" s="202"/>
      <c r="D16" s="198"/>
      <c r="E16" s="201"/>
      <c r="F16" s="197"/>
      <c r="G16" s="203"/>
    </row>
    <row r="17" spans="1:7" ht="12.75" customHeight="1">
      <c r="A17" s="196" t="s">
        <v>65</v>
      </c>
      <c r="B17" s="199">
        <v>7</v>
      </c>
      <c r="C17" s="202" t="s">
        <v>128</v>
      </c>
      <c r="D17" s="198" t="s">
        <v>129</v>
      </c>
      <c r="E17" s="201" t="s">
        <v>130</v>
      </c>
      <c r="F17" s="197" t="s">
        <v>131</v>
      </c>
      <c r="G17" s="202" t="s">
        <v>132</v>
      </c>
    </row>
    <row r="18" spans="1:7" ht="15" customHeight="1">
      <c r="A18" s="196"/>
      <c r="B18" s="199"/>
      <c r="C18" s="202"/>
      <c r="D18" s="198"/>
      <c r="E18" s="201"/>
      <c r="F18" s="197"/>
      <c r="G18" s="203"/>
    </row>
    <row r="19" spans="1:7" ht="12.75" customHeight="1">
      <c r="A19" s="196" t="s">
        <v>71</v>
      </c>
      <c r="B19" s="199">
        <v>8</v>
      </c>
      <c r="C19" s="202" t="s">
        <v>43</v>
      </c>
      <c r="D19" s="198" t="s">
        <v>44</v>
      </c>
      <c r="E19" s="201" t="s">
        <v>45</v>
      </c>
      <c r="F19" s="197" t="s">
        <v>46</v>
      </c>
      <c r="G19" s="202" t="s">
        <v>47</v>
      </c>
    </row>
    <row r="20" spans="1:7" ht="15" customHeight="1">
      <c r="A20" s="196"/>
      <c r="B20" s="199"/>
      <c r="C20" s="202"/>
      <c r="D20" s="198"/>
      <c r="E20" s="201"/>
      <c r="F20" s="197"/>
      <c r="G20" s="203"/>
    </row>
    <row r="21" spans="1:7" ht="12.75" customHeight="1">
      <c r="A21" s="196" t="s">
        <v>77</v>
      </c>
      <c r="B21" s="199">
        <v>9</v>
      </c>
      <c r="C21" s="202" t="s">
        <v>227</v>
      </c>
      <c r="D21" s="198" t="s">
        <v>55</v>
      </c>
      <c r="E21" s="201" t="s">
        <v>56</v>
      </c>
      <c r="F21" s="197" t="s">
        <v>57</v>
      </c>
      <c r="G21" s="202" t="s">
        <v>58</v>
      </c>
    </row>
    <row r="22" spans="1:7" ht="15" customHeight="1">
      <c r="A22" s="196"/>
      <c r="B22" s="199"/>
      <c r="C22" s="202"/>
      <c r="D22" s="198"/>
      <c r="E22" s="201"/>
      <c r="F22" s="197"/>
      <c r="G22" s="203"/>
    </row>
    <row r="23" spans="1:7" ht="12.75" customHeight="1">
      <c r="A23" s="196" t="s">
        <v>83</v>
      </c>
      <c r="B23" s="199">
        <v>10</v>
      </c>
      <c r="C23" s="202" t="s">
        <v>108</v>
      </c>
      <c r="D23" s="198" t="s">
        <v>109</v>
      </c>
      <c r="E23" s="201" t="s">
        <v>104</v>
      </c>
      <c r="F23" s="197" t="s">
        <v>110</v>
      </c>
      <c r="G23" s="202" t="s">
        <v>106</v>
      </c>
    </row>
    <row r="24" spans="1:7" ht="15" customHeight="1">
      <c r="A24" s="196"/>
      <c r="B24" s="199"/>
      <c r="C24" s="202"/>
      <c r="D24" s="198"/>
      <c r="E24" s="201"/>
      <c r="F24" s="197"/>
      <c r="G24" s="203"/>
    </row>
    <row r="25" spans="1:7" ht="12.75" customHeight="1">
      <c r="A25" s="196" t="s">
        <v>89</v>
      </c>
      <c r="B25" s="199">
        <v>11</v>
      </c>
      <c r="C25" s="202" t="s">
        <v>245</v>
      </c>
      <c r="D25" s="204" t="s">
        <v>229</v>
      </c>
      <c r="E25" s="201" t="s">
        <v>186</v>
      </c>
      <c r="F25" s="197" t="s">
        <v>193</v>
      </c>
      <c r="G25" s="202" t="s">
        <v>191</v>
      </c>
    </row>
    <row r="26" spans="1:7" ht="15" customHeight="1">
      <c r="A26" s="196"/>
      <c r="B26" s="199"/>
      <c r="C26" s="202"/>
      <c r="D26" s="198"/>
      <c r="E26" s="201"/>
      <c r="F26" s="197"/>
      <c r="G26" s="203"/>
    </row>
    <row r="27" spans="1:7" ht="12.75" customHeight="1">
      <c r="A27" s="196" t="s">
        <v>95</v>
      </c>
      <c r="B27" s="199">
        <v>12</v>
      </c>
      <c r="C27" s="202" t="s">
        <v>90</v>
      </c>
      <c r="D27" s="198" t="s">
        <v>91</v>
      </c>
      <c r="E27" s="201" t="s">
        <v>92</v>
      </c>
      <c r="F27" s="197" t="s">
        <v>93</v>
      </c>
      <c r="G27" s="202" t="s">
        <v>94</v>
      </c>
    </row>
    <row r="28" spans="1:7" ht="15" customHeight="1">
      <c r="A28" s="196"/>
      <c r="B28" s="199"/>
      <c r="C28" s="202"/>
      <c r="D28" s="198"/>
      <c r="E28" s="201"/>
      <c r="F28" s="197"/>
      <c r="G28" s="203"/>
    </row>
    <row r="29" spans="1:7" ht="12.75" customHeight="1">
      <c r="A29" s="196" t="s">
        <v>101</v>
      </c>
      <c r="B29" s="199">
        <v>13</v>
      </c>
      <c r="C29" s="202" t="s">
        <v>96</v>
      </c>
      <c r="D29" s="211" t="s">
        <v>97</v>
      </c>
      <c r="E29" s="201" t="s">
        <v>98</v>
      </c>
      <c r="F29" s="197" t="s">
        <v>99</v>
      </c>
      <c r="G29" s="202" t="s">
        <v>100</v>
      </c>
    </row>
    <row r="30" spans="1:7" ht="15" customHeight="1">
      <c r="A30" s="196"/>
      <c r="B30" s="199"/>
      <c r="C30" s="202"/>
      <c r="D30" s="208"/>
      <c r="E30" s="201"/>
      <c r="F30" s="197"/>
      <c r="G30" s="203"/>
    </row>
    <row r="31" spans="1:7" ht="15.75" customHeight="1">
      <c r="A31" s="196" t="s">
        <v>107</v>
      </c>
      <c r="B31" s="199">
        <v>14</v>
      </c>
      <c r="C31" s="202" t="s">
        <v>184</v>
      </c>
      <c r="D31" s="198" t="s">
        <v>185</v>
      </c>
      <c r="E31" s="201" t="s">
        <v>186</v>
      </c>
      <c r="F31" s="197" t="s">
        <v>187</v>
      </c>
      <c r="G31" s="202" t="s">
        <v>182</v>
      </c>
    </row>
    <row r="32" spans="1:7" ht="15" customHeight="1">
      <c r="A32" s="196"/>
      <c r="B32" s="199"/>
      <c r="C32" s="202"/>
      <c r="D32" s="198"/>
      <c r="E32" s="201"/>
      <c r="F32" s="197"/>
      <c r="G32" s="203"/>
    </row>
    <row r="33" spans="1:7" ht="12.75" customHeight="1">
      <c r="A33" s="196" t="s">
        <v>111</v>
      </c>
      <c r="B33" s="199">
        <v>15</v>
      </c>
      <c r="C33" s="202" t="s">
        <v>211</v>
      </c>
      <c r="D33" s="204" t="s">
        <v>212</v>
      </c>
      <c r="E33" s="201" t="s">
        <v>213</v>
      </c>
      <c r="F33" s="197" t="s">
        <v>214</v>
      </c>
      <c r="G33" s="202" t="s">
        <v>215</v>
      </c>
    </row>
    <row r="34" spans="1:7" ht="15" customHeight="1">
      <c r="A34" s="196"/>
      <c r="B34" s="199"/>
      <c r="C34" s="202"/>
      <c r="D34" s="198"/>
      <c r="E34" s="201"/>
      <c r="F34" s="197"/>
      <c r="G34" s="203"/>
    </row>
    <row r="35" spans="1:7" ht="12.75" customHeight="1">
      <c r="A35" s="196" t="s">
        <v>115</v>
      </c>
      <c r="B35" s="199">
        <v>16</v>
      </c>
      <c r="C35" s="202" t="s">
        <v>228</v>
      </c>
      <c r="D35" s="204" t="s">
        <v>230</v>
      </c>
      <c r="E35" s="201" t="s">
        <v>180</v>
      </c>
      <c r="F35" s="197" t="s">
        <v>195</v>
      </c>
      <c r="G35" s="202" t="s">
        <v>196</v>
      </c>
    </row>
    <row r="36" spans="1:7" ht="15" customHeight="1">
      <c r="A36" s="196"/>
      <c r="B36" s="199"/>
      <c r="C36" s="202"/>
      <c r="D36" s="198"/>
      <c r="E36" s="201"/>
      <c r="F36" s="197"/>
      <c r="G36" s="203"/>
    </row>
    <row r="37" spans="1:7" ht="12.75" customHeight="1">
      <c r="A37" s="196" t="s">
        <v>121</v>
      </c>
      <c r="B37" s="199">
        <v>17</v>
      </c>
      <c r="C37" s="202" t="s">
        <v>122</v>
      </c>
      <c r="D37" s="198" t="s">
        <v>123</v>
      </c>
      <c r="E37" s="201" t="s">
        <v>124</v>
      </c>
      <c r="F37" s="197" t="s">
        <v>125</v>
      </c>
      <c r="G37" s="202" t="s">
        <v>126</v>
      </c>
    </row>
    <row r="38" spans="1:7" ht="15" customHeight="1">
      <c r="A38" s="196"/>
      <c r="B38" s="199"/>
      <c r="C38" s="202"/>
      <c r="D38" s="198"/>
      <c r="E38" s="201"/>
      <c r="F38" s="197"/>
      <c r="G38" s="203"/>
    </row>
    <row r="39" spans="1:7" ht="15.75" customHeight="1">
      <c r="A39" s="196" t="s">
        <v>127</v>
      </c>
      <c r="B39" s="199">
        <v>18</v>
      </c>
      <c r="C39" s="202" t="s">
        <v>78</v>
      </c>
      <c r="D39" s="198" t="s">
        <v>79</v>
      </c>
      <c r="E39" s="201" t="s">
        <v>80</v>
      </c>
      <c r="F39" s="197" t="s">
        <v>81</v>
      </c>
      <c r="G39" s="202" t="s">
        <v>82</v>
      </c>
    </row>
    <row r="40" spans="1:7" ht="12.75" customHeight="1">
      <c r="A40" s="196"/>
      <c r="B40" s="199"/>
      <c r="C40" s="202"/>
      <c r="D40" s="198"/>
      <c r="E40" s="201"/>
      <c r="F40" s="197"/>
      <c r="G40" s="203"/>
    </row>
    <row r="41" spans="1:7" ht="12.75" customHeight="1">
      <c r="A41" s="196" t="s">
        <v>133</v>
      </c>
      <c r="B41" s="199">
        <v>19</v>
      </c>
      <c r="C41" s="202" t="s">
        <v>37</v>
      </c>
      <c r="D41" s="198" t="s">
        <v>38</v>
      </c>
      <c r="E41" s="201" t="s">
        <v>39</v>
      </c>
      <c r="F41" s="197" t="s">
        <v>40</v>
      </c>
      <c r="G41" s="202" t="s">
        <v>41</v>
      </c>
    </row>
    <row r="42" spans="1:7" ht="12.75" customHeight="1">
      <c r="A42" s="196"/>
      <c r="B42" s="199"/>
      <c r="C42" s="202"/>
      <c r="D42" s="198"/>
      <c r="E42" s="201"/>
      <c r="F42" s="197"/>
      <c r="G42" s="203"/>
    </row>
    <row r="43" spans="1:7" ht="12.75" customHeight="1">
      <c r="A43" s="196" t="s">
        <v>139</v>
      </c>
      <c r="B43" s="199">
        <v>20</v>
      </c>
      <c r="C43" s="202" t="s">
        <v>134</v>
      </c>
      <c r="D43" s="198" t="s">
        <v>135</v>
      </c>
      <c r="E43" s="201" t="s">
        <v>136</v>
      </c>
      <c r="F43" s="197" t="s">
        <v>137</v>
      </c>
      <c r="G43" s="202" t="s">
        <v>138</v>
      </c>
    </row>
    <row r="44" spans="1:7" ht="12.75" customHeight="1">
      <c r="A44" s="196"/>
      <c r="B44" s="199"/>
      <c r="C44" s="202"/>
      <c r="D44" s="198"/>
      <c r="E44" s="201"/>
      <c r="F44" s="197"/>
      <c r="G44" s="203"/>
    </row>
    <row r="45" spans="1:7" ht="12.75" customHeight="1">
      <c r="A45" s="196" t="s">
        <v>143</v>
      </c>
      <c r="B45" s="199">
        <v>21</v>
      </c>
      <c r="C45" s="202" t="s">
        <v>49</v>
      </c>
      <c r="D45" s="198" t="s">
        <v>50</v>
      </c>
      <c r="E45" s="201" t="s">
        <v>51</v>
      </c>
      <c r="F45" s="197" t="s">
        <v>52</v>
      </c>
      <c r="G45" s="202" t="s">
        <v>53</v>
      </c>
    </row>
    <row r="46" spans="1:7" ht="12.75" customHeight="1">
      <c r="A46" s="196"/>
      <c r="B46" s="199"/>
      <c r="C46" s="202"/>
      <c r="D46" s="198"/>
      <c r="E46" s="201"/>
      <c r="F46" s="197"/>
      <c r="G46" s="203"/>
    </row>
    <row r="47" spans="1:7" ht="12.75" customHeight="1">
      <c r="A47" s="196" t="s">
        <v>149</v>
      </c>
      <c r="B47" s="199">
        <v>22</v>
      </c>
      <c r="C47" s="202" t="s">
        <v>60</v>
      </c>
      <c r="D47" s="198" t="s">
        <v>61</v>
      </c>
      <c r="E47" s="201" t="s">
        <v>62</v>
      </c>
      <c r="F47" s="197" t="s">
        <v>63</v>
      </c>
      <c r="G47" s="202" t="s">
        <v>64</v>
      </c>
    </row>
    <row r="48" spans="1:7" ht="12.75" customHeight="1">
      <c r="A48" s="196"/>
      <c r="B48" s="199"/>
      <c r="C48" s="202"/>
      <c r="D48" s="198"/>
      <c r="E48" s="201"/>
      <c r="F48" s="197"/>
      <c r="G48" s="203"/>
    </row>
    <row r="49" spans="1:7" ht="12.75" customHeight="1">
      <c r="A49" s="196" t="s">
        <v>155</v>
      </c>
      <c r="B49" s="199">
        <v>23</v>
      </c>
      <c r="C49" s="203" t="s">
        <v>102</v>
      </c>
      <c r="D49" s="198" t="s">
        <v>103</v>
      </c>
      <c r="E49" s="201" t="s">
        <v>104</v>
      </c>
      <c r="F49" s="197" t="s">
        <v>105</v>
      </c>
      <c r="G49" s="202" t="s">
        <v>106</v>
      </c>
    </row>
    <row r="50" spans="1:7" ht="12.75" customHeight="1">
      <c r="A50" s="196"/>
      <c r="B50" s="199"/>
      <c r="C50" s="210"/>
      <c r="D50" s="198"/>
      <c r="E50" s="201"/>
      <c r="F50" s="197"/>
      <c r="G50" s="203"/>
    </row>
    <row r="51" spans="1:7" ht="12.75" customHeight="1">
      <c r="A51" s="196" t="s">
        <v>161</v>
      </c>
      <c r="B51" s="199">
        <v>24</v>
      </c>
      <c r="C51" s="202" t="s">
        <v>189</v>
      </c>
      <c r="D51" s="204" t="s">
        <v>232</v>
      </c>
      <c r="E51" s="201" t="s">
        <v>186</v>
      </c>
      <c r="F51" s="197" t="s">
        <v>190</v>
      </c>
      <c r="G51" s="202" t="s">
        <v>191</v>
      </c>
    </row>
    <row r="52" spans="1:7" ht="12.75" customHeight="1">
      <c r="A52" s="196"/>
      <c r="B52" s="199"/>
      <c r="C52" s="202"/>
      <c r="D52" s="198"/>
      <c r="E52" s="201"/>
      <c r="F52" s="197"/>
      <c r="G52" s="203"/>
    </row>
    <row r="53" spans="1:7" ht="12.75" customHeight="1">
      <c r="A53" s="196" t="s">
        <v>167</v>
      </c>
      <c r="B53" s="199">
        <v>25</v>
      </c>
      <c r="C53" s="202" t="s">
        <v>112</v>
      </c>
      <c r="D53" s="209" t="s">
        <v>231</v>
      </c>
      <c r="E53" s="201" t="s">
        <v>113</v>
      </c>
      <c r="F53" s="197" t="s">
        <v>114</v>
      </c>
      <c r="G53" s="202" t="s">
        <v>106</v>
      </c>
    </row>
    <row r="54" spans="1:7" ht="12.75" customHeight="1">
      <c r="A54" s="196"/>
      <c r="B54" s="199"/>
      <c r="C54" s="202"/>
      <c r="D54" s="198"/>
      <c r="E54" s="201"/>
      <c r="F54" s="197"/>
      <c r="G54" s="203"/>
    </row>
    <row r="55" spans="1:7" ht="12.75" customHeight="1">
      <c r="A55" s="196" t="s">
        <v>172</v>
      </c>
      <c r="B55" s="199">
        <v>26</v>
      </c>
      <c r="C55" s="202" t="s">
        <v>162</v>
      </c>
      <c r="D55" s="198" t="s">
        <v>163</v>
      </c>
      <c r="E55" s="201" t="s">
        <v>164</v>
      </c>
      <c r="F55" s="197" t="s">
        <v>165</v>
      </c>
      <c r="G55" s="202" t="s">
        <v>166</v>
      </c>
    </row>
    <row r="56" spans="1:7" ht="12.75" customHeight="1">
      <c r="A56" s="196"/>
      <c r="B56" s="199"/>
      <c r="C56" s="202"/>
      <c r="D56" s="198"/>
      <c r="E56" s="201"/>
      <c r="F56" s="197"/>
      <c r="G56" s="203"/>
    </row>
    <row r="57" spans="1:7" ht="12.75" customHeight="1">
      <c r="A57" s="196" t="s">
        <v>177</v>
      </c>
      <c r="B57" s="199">
        <v>27</v>
      </c>
      <c r="C57" s="202" t="s">
        <v>84</v>
      </c>
      <c r="D57" s="198" t="s">
        <v>85</v>
      </c>
      <c r="E57" s="201" t="s">
        <v>86</v>
      </c>
      <c r="F57" s="197" t="s">
        <v>87</v>
      </c>
      <c r="G57" s="202" t="s">
        <v>88</v>
      </c>
    </row>
    <row r="58" spans="1:7" ht="12.75" customHeight="1">
      <c r="A58" s="196"/>
      <c r="B58" s="199"/>
      <c r="C58" s="202"/>
      <c r="D58" s="198"/>
      <c r="E58" s="201"/>
      <c r="F58" s="197"/>
      <c r="G58" s="203"/>
    </row>
    <row r="59" spans="1:7" ht="12.75" customHeight="1">
      <c r="A59" s="196" t="s">
        <v>183</v>
      </c>
      <c r="B59" s="199">
        <v>28</v>
      </c>
      <c r="C59" s="202" t="s">
        <v>66</v>
      </c>
      <c r="D59" s="198" t="s">
        <v>67</v>
      </c>
      <c r="E59" s="201" t="s">
        <v>68</v>
      </c>
      <c r="F59" s="197" t="s">
        <v>69</v>
      </c>
      <c r="G59" s="202" t="s">
        <v>70</v>
      </c>
    </row>
    <row r="60" spans="1:7" ht="12.75" customHeight="1">
      <c r="A60" s="196"/>
      <c r="B60" s="199"/>
      <c r="C60" s="202"/>
      <c r="D60" s="198"/>
      <c r="E60" s="201"/>
      <c r="F60" s="197"/>
      <c r="G60" s="203"/>
    </row>
    <row r="61" spans="1:7" ht="12.75" customHeight="1">
      <c r="A61" s="196" t="s">
        <v>188</v>
      </c>
      <c r="B61" s="199">
        <v>29</v>
      </c>
      <c r="C61" s="202" t="s">
        <v>168</v>
      </c>
      <c r="D61" s="198" t="s">
        <v>169</v>
      </c>
      <c r="E61" s="201" t="s">
        <v>236</v>
      </c>
      <c r="F61" s="197" t="s">
        <v>170</v>
      </c>
      <c r="G61" s="202" t="s">
        <v>171</v>
      </c>
    </row>
    <row r="62" spans="1:7" ht="12.75" customHeight="1">
      <c r="A62" s="196"/>
      <c r="B62" s="199"/>
      <c r="C62" s="202"/>
      <c r="D62" s="198"/>
      <c r="E62" s="201"/>
      <c r="F62" s="197"/>
      <c r="G62" s="203"/>
    </row>
    <row r="63" spans="1:7" ht="12.75" customHeight="1">
      <c r="A63" s="196" t="s">
        <v>192</v>
      </c>
      <c r="B63" s="199">
        <v>30</v>
      </c>
      <c r="C63" s="202" t="s">
        <v>156</v>
      </c>
      <c r="D63" s="198" t="s">
        <v>157</v>
      </c>
      <c r="E63" s="201" t="s">
        <v>158</v>
      </c>
      <c r="F63" s="197" t="s">
        <v>159</v>
      </c>
      <c r="G63" s="202" t="s">
        <v>160</v>
      </c>
    </row>
    <row r="64" spans="1:7" ht="12.75" customHeight="1">
      <c r="A64" s="196"/>
      <c r="B64" s="199"/>
      <c r="C64" s="202"/>
      <c r="D64" s="198"/>
      <c r="E64" s="201"/>
      <c r="F64" s="197"/>
      <c r="G64" s="203"/>
    </row>
    <row r="65" spans="1:7" ht="12.75" customHeight="1">
      <c r="A65" s="196" t="s">
        <v>194</v>
      </c>
      <c r="B65" s="199">
        <v>31</v>
      </c>
      <c r="C65" s="202" t="s">
        <v>31</v>
      </c>
      <c r="D65" s="204" t="s">
        <v>32</v>
      </c>
      <c r="E65" s="201" t="s">
        <v>33</v>
      </c>
      <c r="F65" s="197" t="s">
        <v>34</v>
      </c>
      <c r="G65" s="202" t="s">
        <v>35</v>
      </c>
    </row>
    <row r="66" spans="1:7" ht="12.75" customHeight="1">
      <c r="A66" s="196"/>
      <c r="B66" s="199"/>
      <c r="C66" s="202"/>
      <c r="D66" s="198"/>
      <c r="E66" s="201"/>
      <c r="F66" s="197"/>
      <c r="G66" s="203"/>
    </row>
    <row r="67" spans="1:7" ht="12.75" customHeight="1">
      <c r="A67" s="196" t="s">
        <v>197</v>
      </c>
      <c r="B67" s="199">
        <v>32</v>
      </c>
      <c r="C67" s="202" t="s">
        <v>217</v>
      </c>
      <c r="D67" s="204" t="s">
        <v>218</v>
      </c>
      <c r="E67" s="201" t="s">
        <v>219</v>
      </c>
      <c r="F67" s="197" t="s">
        <v>220</v>
      </c>
      <c r="G67" s="202" t="s">
        <v>221</v>
      </c>
    </row>
    <row r="68" spans="1:7" ht="12.75" customHeight="1">
      <c r="A68" s="196"/>
      <c r="B68" s="199"/>
      <c r="C68" s="202"/>
      <c r="D68" s="198"/>
      <c r="E68" s="201"/>
      <c r="F68" s="197"/>
      <c r="G68" s="203"/>
    </row>
    <row r="69" spans="1:7" ht="12.75" customHeight="1">
      <c r="A69" s="196" t="s">
        <v>202</v>
      </c>
      <c r="B69" s="199">
        <v>33</v>
      </c>
      <c r="C69" s="202" t="s">
        <v>198</v>
      </c>
      <c r="D69" s="204" t="s">
        <v>199</v>
      </c>
      <c r="E69" s="201" t="s">
        <v>186</v>
      </c>
      <c r="F69" s="197" t="s">
        <v>200</v>
      </c>
      <c r="G69" s="202" t="s">
        <v>201</v>
      </c>
    </row>
    <row r="70" spans="1:7" ht="12.75" customHeight="1">
      <c r="A70" s="196"/>
      <c r="B70" s="199"/>
      <c r="C70" s="202"/>
      <c r="D70" s="198"/>
      <c r="E70" s="201"/>
      <c r="F70" s="197"/>
      <c r="G70" s="203"/>
    </row>
    <row r="71" spans="1:7" ht="12.75" customHeight="1">
      <c r="A71" s="196" t="s">
        <v>206</v>
      </c>
      <c r="B71" s="199">
        <v>34</v>
      </c>
      <c r="C71" s="202" t="s">
        <v>173</v>
      </c>
      <c r="D71" s="198" t="s">
        <v>174</v>
      </c>
      <c r="E71" s="201" t="s">
        <v>236</v>
      </c>
      <c r="F71" s="197" t="s">
        <v>175</v>
      </c>
      <c r="G71" s="202" t="s">
        <v>176</v>
      </c>
    </row>
    <row r="72" spans="1:7" ht="12.75" customHeight="1">
      <c r="A72" s="196"/>
      <c r="B72" s="199"/>
      <c r="C72" s="202"/>
      <c r="D72" s="198"/>
      <c r="E72" s="201"/>
      <c r="F72" s="197"/>
      <c r="G72" s="203"/>
    </row>
    <row r="73" spans="1:7" ht="12.75" customHeight="1">
      <c r="A73" s="196" t="s">
        <v>210</v>
      </c>
      <c r="B73" s="199">
        <v>35</v>
      </c>
      <c r="C73" s="202" t="s">
        <v>140</v>
      </c>
      <c r="D73" s="198" t="s">
        <v>141</v>
      </c>
      <c r="E73" s="201" t="s">
        <v>136</v>
      </c>
      <c r="F73" s="197" t="s">
        <v>142</v>
      </c>
      <c r="G73" s="202" t="s">
        <v>138</v>
      </c>
    </row>
    <row r="74" spans="1:7" ht="12.75" customHeight="1">
      <c r="A74" s="196"/>
      <c r="B74" s="199"/>
      <c r="C74" s="202"/>
      <c r="D74" s="198"/>
      <c r="E74" s="201"/>
      <c r="F74" s="197"/>
      <c r="G74" s="203"/>
    </row>
    <row r="75" spans="1:7" ht="12.75" customHeight="1">
      <c r="A75" s="196" t="s">
        <v>216</v>
      </c>
      <c r="B75" s="199">
        <v>36</v>
      </c>
      <c r="C75" s="202" t="s">
        <v>144</v>
      </c>
      <c r="D75" s="198" t="s">
        <v>145</v>
      </c>
      <c r="E75" s="201" t="s">
        <v>146</v>
      </c>
      <c r="F75" s="197" t="s">
        <v>147</v>
      </c>
      <c r="G75" s="202" t="s">
        <v>148</v>
      </c>
    </row>
    <row r="76" spans="1:7" ht="12.75" customHeight="1">
      <c r="A76" s="196"/>
      <c r="B76" s="199"/>
      <c r="C76" s="202"/>
      <c r="D76" s="198"/>
      <c r="E76" s="201"/>
      <c r="F76" s="197"/>
      <c r="G76" s="203"/>
    </row>
    <row r="77" spans="1:7" ht="12.75">
      <c r="A77" s="198"/>
      <c r="B77" s="199"/>
      <c r="C77" s="200"/>
      <c r="D77" s="196"/>
      <c r="E77" s="196"/>
      <c r="F77" s="197"/>
      <c r="G77" s="196"/>
    </row>
    <row r="78" spans="1:7" ht="12.75">
      <c r="A78" s="198"/>
      <c r="B78" s="199"/>
      <c r="C78" s="200"/>
      <c r="D78" s="196"/>
      <c r="E78" s="196"/>
      <c r="F78" s="197"/>
      <c r="G78" s="196"/>
    </row>
    <row r="79" spans="1:7" ht="12.75">
      <c r="A79" s="198"/>
      <c r="B79" s="199"/>
      <c r="C79" s="200"/>
      <c r="D79" s="196"/>
      <c r="E79" s="196"/>
      <c r="F79" s="197"/>
      <c r="G79" s="196"/>
    </row>
    <row r="80" spans="1:7" ht="12.75">
      <c r="A80" s="198"/>
      <c r="B80" s="199"/>
      <c r="C80" s="200"/>
      <c r="D80" s="196"/>
      <c r="E80" s="196"/>
      <c r="F80" s="197"/>
      <c r="G80" s="196"/>
    </row>
    <row r="81" spans="1:7" ht="12.75">
      <c r="A81" s="198"/>
      <c r="B81" s="199"/>
      <c r="C81" s="200"/>
      <c r="D81" s="196"/>
      <c r="E81" s="196"/>
      <c r="F81" s="197"/>
      <c r="G81" s="196"/>
    </row>
    <row r="82" spans="1:7" ht="12.75">
      <c r="A82" s="198"/>
      <c r="B82" s="199"/>
      <c r="C82" s="200"/>
      <c r="D82" s="196"/>
      <c r="E82" s="196"/>
      <c r="F82" s="197"/>
      <c r="G82" s="196"/>
    </row>
    <row r="83" spans="1:7" ht="12.75">
      <c r="A83" s="198"/>
      <c r="B83" s="199"/>
      <c r="C83" s="200"/>
      <c r="D83" s="196"/>
      <c r="E83" s="196"/>
      <c r="F83" s="197"/>
      <c r="G83" s="196"/>
    </row>
    <row r="84" spans="1:7" ht="12.75">
      <c r="A84" s="198"/>
      <c r="B84" s="199"/>
      <c r="C84" s="200"/>
      <c r="D84" s="196"/>
      <c r="E84" s="196"/>
      <c r="F84" s="197"/>
      <c r="G84" s="196"/>
    </row>
    <row r="85" spans="1:7" ht="12.75">
      <c r="A85" s="198"/>
      <c r="B85" s="199"/>
      <c r="C85" s="200"/>
      <c r="D85" s="196"/>
      <c r="E85" s="196"/>
      <c r="F85" s="197"/>
      <c r="G85" s="196"/>
    </row>
    <row r="86" spans="1:7" ht="12.75">
      <c r="A86" s="198"/>
      <c r="B86" s="199"/>
      <c r="C86" s="200"/>
      <c r="D86" s="196"/>
      <c r="E86" s="196"/>
      <c r="F86" s="197"/>
      <c r="G86" s="196"/>
    </row>
    <row r="87" spans="1:7" ht="12.75">
      <c r="A87" s="198"/>
      <c r="B87" s="199"/>
      <c r="C87" s="200"/>
      <c r="D87" s="196"/>
      <c r="E87" s="196"/>
      <c r="F87" s="197"/>
      <c r="G87" s="196"/>
    </row>
    <row r="88" spans="1:7" ht="12.75">
      <c r="A88" s="198"/>
      <c r="B88" s="199"/>
      <c r="C88" s="200"/>
      <c r="D88" s="196"/>
      <c r="E88" s="196"/>
      <c r="F88" s="197"/>
      <c r="G88" s="196"/>
    </row>
    <row r="89" spans="1:7" ht="12.75">
      <c r="A89" s="198"/>
      <c r="B89" s="199"/>
      <c r="C89" s="200"/>
      <c r="D89" s="196"/>
      <c r="E89" s="196"/>
      <c r="F89" s="197"/>
      <c r="G89" s="196"/>
    </row>
    <row r="90" spans="1:7" ht="12.75">
      <c r="A90" s="198"/>
      <c r="B90" s="199"/>
      <c r="C90" s="200"/>
      <c r="D90" s="196"/>
      <c r="E90" s="196"/>
      <c r="F90" s="197"/>
      <c r="G90" s="196"/>
    </row>
    <row r="91" spans="1:7" ht="12.75">
      <c r="A91" s="198"/>
      <c r="B91" s="199"/>
      <c r="C91" s="200"/>
      <c r="D91" s="196"/>
      <c r="E91" s="196"/>
      <c r="F91" s="197"/>
      <c r="G91" s="196"/>
    </row>
    <row r="92" spans="1:7" ht="12.75">
      <c r="A92" s="198"/>
      <c r="B92" s="199"/>
      <c r="C92" s="200"/>
      <c r="D92" s="196"/>
      <c r="E92" s="196"/>
      <c r="F92" s="197"/>
      <c r="G92" s="196"/>
    </row>
    <row r="93" spans="1:7" ht="12.75">
      <c r="A93" s="198"/>
      <c r="B93" s="199"/>
      <c r="C93" s="200"/>
      <c r="D93" s="196"/>
      <c r="E93" s="196"/>
      <c r="F93" s="197"/>
      <c r="G93" s="196"/>
    </row>
    <row r="94" spans="1:7" ht="12.75">
      <c r="A94" s="198"/>
      <c r="B94" s="199"/>
      <c r="C94" s="200"/>
      <c r="D94" s="196"/>
      <c r="E94" s="196"/>
      <c r="F94" s="197"/>
      <c r="G94" s="196"/>
    </row>
    <row r="95" spans="1:7" ht="12.75">
      <c r="A95" s="198"/>
      <c r="B95" s="199"/>
      <c r="C95" s="200"/>
      <c r="D95" s="196"/>
      <c r="E95" s="196"/>
      <c r="F95" s="197"/>
      <c r="G95" s="196"/>
    </row>
    <row r="96" spans="1:7" ht="12.75">
      <c r="A96" s="198"/>
      <c r="B96" s="199"/>
      <c r="C96" s="200"/>
      <c r="D96" s="196"/>
      <c r="E96" s="196"/>
      <c r="F96" s="197"/>
      <c r="G96" s="196"/>
    </row>
    <row r="97" spans="1:7" ht="12.75">
      <c r="A97" s="198"/>
      <c r="B97" s="199"/>
      <c r="C97" s="200"/>
      <c r="D97" s="196"/>
      <c r="E97" s="196"/>
      <c r="F97" s="197"/>
      <c r="G97" s="196"/>
    </row>
    <row r="98" spans="1:7" ht="12.75">
      <c r="A98" s="198"/>
      <c r="B98" s="199"/>
      <c r="C98" s="200"/>
      <c r="D98" s="196"/>
      <c r="E98" s="196"/>
      <c r="F98" s="197"/>
      <c r="G98" s="196"/>
    </row>
    <row r="99" spans="1:7" ht="12.75">
      <c r="A99" s="198"/>
      <c r="B99" s="199"/>
      <c r="C99" s="200"/>
      <c r="D99" s="196"/>
      <c r="E99" s="196"/>
      <c r="F99" s="197"/>
      <c r="G99" s="196"/>
    </row>
    <row r="100" spans="1:7" ht="12.75">
      <c r="A100" s="198"/>
      <c r="B100" s="199"/>
      <c r="C100" s="200"/>
      <c r="D100" s="196"/>
      <c r="E100" s="196"/>
      <c r="F100" s="197"/>
      <c r="G100" s="196"/>
    </row>
    <row r="101" spans="1:7" ht="12.75">
      <c r="A101" s="198"/>
      <c r="B101" s="199"/>
      <c r="C101" s="200"/>
      <c r="D101" s="196"/>
      <c r="E101" s="196"/>
      <c r="F101" s="197"/>
      <c r="G101" s="196"/>
    </row>
    <row r="102" spans="1:7" ht="12.75">
      <c r="A102" s="198"/>
      <c r="B102" s="199"/>
      <c r="C102" s="200"/>
      <c r="D102" s="196"/>
      <c r="E102" s="196"/>
      <c r="F102" s="197"/>
      <c r="G102" s="196"/>
    </row>
    <row r="103" spans="1:7" ht="12.75">
      <c r="A103" s="198"/>
      <c r="B103" s="199"/>
      <c r="C103" s="200"/>
      <c r="D103" s="196"/>
      <c r="E103" s="196"/>
      <c r="F103" s="197"/>
      <c r="G103" s="196"/>
    </row>
    <row r="104" spans="1:7" ht="12.75">
      <c r="A104" s="198"/>
      <c r="B104" s="199"/>
      <c r="C104" s="200"/>
      <c r="D104" s="196"/>
      <c r="E104" s="196"/>
      <c r="F104" s="197"/>
      <c r="G104" s="196"/>
    </row>
    <row r="105" spans="1:7" ht="12.75">
      <c r="A105" s="198"/>
      <c r="B105" s="199"/>
      <c r="C105" s="200"/>
      <c r="D105" s="196"/>
      <c r="E105" s="196"/>
      <c r="F105" s="197"/>
      <c r="G105" s="196"/>
    </row>
    <row r="106" spans="1:7" ht="12.75">
      <c r="A106" s="198"/>
      <c r="B106" s="199"/>
      <c r="C106" s="200"/>
      <c r="D106" s="196"/>
      <c r="E106" s="196"/>
      <c r="F106" s="197"/>
      <c r="G106" s="196"/>
    </row>
    <row r="107" spans="1:7" ht="12.75">
      <c r="A107" s="198"/>
      <c r="B107" s="199"/>
      <c r="C107" s="200"/>
      <c r="D107" s="196"/>
      <c r="E107" s="196"/>
      <c r="F107" s="197"/>
      <c r="G107" s="196"/>
    </row>
    <row r="108" spans="1:7" ht="12.75">
      <c r="A108" s="198"/>
      <c r="B108" s="199"/>
      <c r="C108" s="200"/>
      <c r="D108" s="196"/>
      <c r="E108" s="196"/>
      <c r="F108" s="197"/>
      <c r="G108" s="196"/>
    </row>
    <row r="109" spans="1:7" ht="12.75">
      <c r="A109" s="198"/>
      <c r="B109" s="199"/>
      <c r="C109" s="200"/>
      <c r="D109" s="196"/>
      <c r="E109" s="196"/>
      <c r="F109" s="197"/>
      <c r="G109" s="196"/>
    </row>
    <row r="110" spans="1:7" ht="12.75">
      <c r="A110" s="198"/>
      <c r="B110" s="199"/>
      <c r="C110" s="200"/>
      <c r="D110" s="196"/>
      <c r="E110" s="196"/>
      <c r="F110" s="197"/>
      <c r="G110" s="196"/>
    </row>
    <row r="111" spans="1:7" ht="12.75">
      <c r="A111" s="198"/>
      <c r="B111" s="199"/>
      <c r="C111" s="200"/>
      <c r="D111" s="196"/>
      <c r="E111" s="196"/>
      <c r="F111" s="197"/>
      <c r="G111" s="196"/>
    </row>
    <row r="112" spans="1:7" ht="12.75">
      <c r="A112" s="198"/>
      <c r="B112" s="199"/>
      <c r="C112" s="200"/>
      <c r="D112" s="196"/>
      <c r="E112" s="196"/>
      <c r="F112" s="197"/>
      <c r="G112" s="196"/>
    </row>
    <row r="113" spans="1:7" ht="12.75">
      <c r="A113" s="198"/>
      <c r="B113" s="199"/>
      <c r="C113" s="200"/>
      <c r="D113" s="196"/>
      <c r="E113" s="196"/>
      <c r="F113" s="197"/>
      <c r="G113" s="196"/>
    </row>
    <row r="114" spans="1:7" ht="12.75">
      <c r="A114" s="198"/>
      <c r="B114" s="199"/>
      <c r="C114" s="200"/>
      <c r="D114" s="196"/>
      <c r="E114" s="196"/>
      <c r="F114" s="197"/>
      <c r="G114" s="196"/>
    </row>
    <row r="115" spans="1:7" ht="12.75">
      <c r="A115" s="198"/>
      <c r="B115" s="199"/>
      <c r="C115" s="200"/>
      <c r="D115" s="196"/>
      <c r="E115" s="196"/>
      <c r="F115" s="197"/>
      <c r="G115" s="196"/>
    </row>
    <row r="116" spans="1:7" ht="12.75">
      <c r="A116" s="198"/>
      <c r="B116" s="199"/>
      <c r="C116" s="200"/>
      <c r="D116" s="196"/>
      <c r="E116" s="196"/>
      <c r="F116" s="197"/>
      <c r="G116" s="196"/>
    </row>
    <row r="117" spans="1:7" ht="12.75">
      <c r="A117" s="198"/>
      <c r="B117" s="199"/>
      <c r="C117" s="200"/>
      <c r="D117" s="196"/>
      <c r="E117" s="196"/>
      <c r="F117" s="197"/>
      <c r="G117" s="196"/>
    </row>
    <row r="118" spans="1:7" ht="12.75">
      <c r="A118" s="198"/>
      <c r="B118" s="199"/>
      <c r="C118" s="200"/>
      <c r="D118" s="196"/>
      <c r="E118" s="196"/>
      <c r="F118" s="197"/>
      <c r="G118" s="196"/>
    </row>
    <row r="119" spans="1:7" ht="12.75">
      <c r="A119" s="198"/>
      <c r="B119" s="199"/>
      <c r="C119" s="200"/>
      <c r="D119" s="196"/>
      <c r="E119" s="196"/>
      <c r="F119" s="197"/>
      <c r="G119" s="196"/>
    </row>
    <row r="120" spans="1:7" ht="12.75">
      <c r="A120" s="198"/>
      <c r="B120" s="199"/>
      <c r="C120" s="200"/>
      <c r="D120" s="196"/>
      <c r="E120" s="196"/>
      <c r="F120" s="197"/>
      <c r="G120" s="196"/>
    </row>
    <row r="121" spans="1:7" ht="12.75">
      <c r="A121" s="198"/>
      <c r="B121" s="199"/>
      <c r="C121" s="200"/>
      <c r="D121" s="196"/>
      <c r="E121" s="196"/>
      <c r="F121" s="197"/>
      <c r="G121" s="196"/>
    </row>
    <row r="122" spans="1:7" ht="12.75">
      <c r="A122" s="198"/>
      <c r="B122" s="199"/>
      <c r="C122" s="200"/>
      <c r="D122" s="196"/>
      <c r="E122" s="196"/>
      <c r="F122" s="197"/>
      <c r="G122" s="196"/>
    </row>
    <row r="123" spans="1:7" ht="12.75">
      <c r="A123" s="198"/>
      <c r="B123" s="199"/>
      <c r="C123" s="200"/>
      <c r="D123" s="196"/>
      <c r="E123" s="196"/>
      <c r="F123" s="197"/>
      <c r="G123" s="196"/>
    </row>
    <row r="124" spans="1:7" ht="12.75">
      <c r="A124" s="198"/>
      <c r="B124" s="199"/>
      <c r="C124" s="200"/>
      <c r="D124" s="196"/>
      <c r="E124" s="196"/>
      <c r="F124" s="197"/>
      <c r="G124" s="196"/>
    </row>
    <row r="125" spans="1:7" ht="12.75">
      <c r="A125" s="198"/>
      <c r="B125" s="199"/>
      <c r="C125" s="200"/>
      <c r="D125" s="196"/>
      <c r="E125" s="196"/>
      <c r="F125" s="197"/>
      <c r="G125" s="196"/>
    </row>
    <row r="126" spans="1:7" ht="12.75">
      <c r="A126" s="198"/>
      <c r="B126" s="199"/>
      <c r="C126" s="200"/>
      <c r="D126" s="196"/>
      <c r="E126" s="196"/>
      <c r="F126" s="197"/>
      <c r="G126" s="196"/>
    </row>
    <row r="127" spans="1:7" ht="12.75">
      <c r="A127" s="198"/>
      <c r="B127" s="199"/>
      <c r="C127" s="200"/>
      <c r="D127" s="196"/>
      <c r="E127" s="196"/>
      <c r="F127" s="197"/>
      <c r="G127" s="196"/>
    </row>
    <row r="128" spans="1:7" ht="12.75">
      <c r="A128" s="198"/>
      <c r="B128" s="199"/>
      <c r="C128" s="200"/>
      <c r="D128" s="196"/>
      <c r="E128" s="196"/>
      <c r="F128" s="197"/>
      <c r="G128" s="196"/>
    </row>
    <row r="129" spans="1:7" ht="12.75">
      <c r="A129" s="198"/>
      <c r="B129" s="199"/>
      <c r="C129" s="200"/>
      <c r="D129" s="196"/>
      <c r="E129" s="196"/>
      <c r="F129" s="197"/>
      <c r="G129" s="196"/>
    </row>
    <row r="130" spans="1:7" ht="12.75">
      <c r="A130" s="198"/>
      <c r="B130" s="199"/>
      <c r="C130" s="200"/>
      <c r="D130" s="196"/>
      <c r="E130" s="196"/>
      <c r="F130" s="197"/>
      <c r="G130" s="196"/>
    </row>
    <row r="131" spans="1:7" ht="12.75">
      <c r="A131" s="198"/>
      <c r="B131" s="199"/>
      <c r="C131" s="200"/>
      <c r="D131" s="196"/>
      <c r="E131" s="196"/>
      <c r="F131" s="197"/>
      <c r="G131" s="196"/>
    </row>
    <row r="132" spans="1:7" ht="12.75">
      <c r="A132" s="198"/>
      <c r="B132" s="199"/>
      <c r="C132" s="200"/>
      <c r="D132" s="196"/>
      <c r="E132" s="196"/>
      <c r="F132" s="197"/>
      <c r="G132" s="196"/>
    </row>
  </sheetData>
  <mergeCells count="457">
    <mergeCell ref="E27:E28"/>
    <mergeCell ref="G27:G28"/>
    <mergeCell ref="E29:E30"/>
    <mergeCell ref="G29:G30"/>
    <mergeCell ref="F29:F30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A27:A28"/>
    <mergeCell ref="B27:B28"/>
    <mergeCell ref="C27:C28"/>
    <mergeCell ref="D27:D28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E19:E20"/>
    <mergeCell ref="G19:G20"/>
    <mergeCell ref="E21:E22"/>
    <mergeCell ref="G21:G22"/>
    <mergeCell ref="E23:E24"/>
    <mergeCell ref="G23:G24"/>
    <mergeCell ref="A21:A22"/>
    <mergeCell ref="B21:B22"/>
    <mergeCell ref="C21:C22"/>
    <mergeCell ref="D21:D22"/>
    <mergeCell ref="F21:F22"/>
    <mergeCell ref="F23:F24"/>
    <mergeCell ref="A19:A20"/>
    <mergeCell ref="B19:B20"/>
    <mergeCell ref="C19:C20"/>
    <mergeCell ref="D19:D20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3:A14"/>
    <mergeCell ref="B13:B14"/>
    <mergeCell ref="C13:C14"/>
    <mergeCell ref="D13:D14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1:A12"/>
    <mergeCell ref="B11:B12"/>
    <mergeCell ref="C11:C12"/>
    <mergeCell ref="D11:D12"/>
    <mergeCell ref="G5:G6"/>
    <mergeCell ref="E9:E10"/>
    <mergeCell ref="G9:G10"/>
    <mergeCell ref="E7:E8"/>
    <mergeCell ref="G7:G8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B3:B4"/>
    <mergeCell ref="C3:C4"/>
    <mergeCell ref="D3:D4"/>
    <mergeCell ref="E3:E4"/>
    <mergeCell ref="C33:C34"/>
    <mergeCell ref="D33:D34"/>
    <mergeCell ref="E33:E34"/>
    <mergeCell ref="G33:G34"/>
    <mergeCell ref="F33:F34"/>
    <mergeCell ref="C35:C36"/>
    <mergeCell ref="D35:D36"/>
    <mergeCell ref="E35:E36"/>
    <mergeCell ref="G35:G36"/>
    <mergeCell ref="F35:F36"/>
    <mergeCell ref="C37:C38"/>
    <mergeCell ref="D37:D38"/>
    <mergeCell ref="E37:E38"/>
    <mergeCell ref="G37:G38"/>
    <mergeCell ref="F37:F38"/>
    <mergeCell ref="C39:C40"/>
    <mergeCell ref="D39:D40"/>
    <mergeCell ref="E39:E40"/>
    <mergeCell ref="G39:G40"/>
    <mergeCell ref="F39:F40"/>
    <mergeCell ref="B33:B34"/>
    <mergeCell ref="B35:B36"/>
    <mergeCell ref="B37:B38"/>
    <mergeCell ref="B39:B40"/>
    <mergeCell ref="A33:A34"/>
    <mergeCell ref="A35:A36"/>
    <mergeCell ref="A37:A38"/>
    <mergeCell ref="A39:A40"/>
    <mergeCell ref="A41:A42"/>
    <mergeCell ref="B41:B42"/>
    <mergeCell ref="C41:C42"/>
    <mergeCell ref="D41:D42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5:A46"/>
    <mergeCell ref="B45:B46"/>
    <mergeCell ref="C45:C46"/>
    <mergeCell ref="D45:D46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9:A50"/>
    <mergeCell ref="B49:B50"/>
    <mergeCell ref="C49:C50"/>
    <mergeCell ref="D49:D50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53:A54"/>
    <mergeCell ref="B53:B54"/>
    <mergeCell ref="C53:C54"/>
    <mergeCell ref="D53:D54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7:A58"/>
    <mergeCell ref="B57:B58"/>
    <mergeCell ref="C57:C58"/>
    <mergeCell ref="D57:D58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61:A62"/>
    <mergeCell ref="B61:B62"/>
    <mergeCell ref="C61:C62"/>
    <mergeCell ref="D61:D62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5:A66"/>
    <mergeCell ref="B65:B66"/>
    <mergeCell ref="C65:C66"/>
    <mergeCell ref="D65:D66"/>
    <mergeCell ref="E65:E66"/>
    <mergeCell ref="G65:G66"/>
    <mergeCell ref="A67:A68"/>
    <mergeCell ref="B67:B68"/>
    <mergeCell ref="C67:C68"/>
    <mergeCell ref="D67:D68"/>
    <mergeCell ref="E67:E68"/>
    <mergeCell ref="G67:G68"/>
    <mergeCell ref="F65:F66"/>
    <mergeCell ref="F67:F68"/>
    <mergeCell ref="F31:F32"/>
    <mergeCell ref="F13:F14"/>
    <mergeCell ref="F15:F16"/>
    <mergeCell ref="F17:F18"/>
    <mergeCell ref="F19:F20"/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">
      <selection activeCell="E12" sqref="E1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5.5" customHeight="1">
      <c r="A1" s="217" t="str">
        <f>HYPERLINK('[1]реквизиты'!$L$3)</f>
        <v>Чемпионат России по САМБО среди мужчин 2008 г.</v>
      </c>
      <c r="B1" s="217"/>
      <c r="C1" s="217"/>
      <c r="D1" s="217"/>
      <c r="E1" s="217"/>
      <c r="F1" s="217"/>
      <c r="G1" s="217"/>
      <c r="H1" s="217"/>
    </row>
    <row r="2" spans="4:5" ht="12.75">
      <c r="D2" s="76" t="s">
        <v>12</v>
      </c>
      <c r="E2" s="76" t="s">
        <v>225</v>
      </c>
    </row>
    <row r="3" ht="18" customHeight="1">
      <c r="C3" s="77" t="s">
        <v>243</v>
      </c>
    </row>
    <row r="4" ht="13.5">
      <c r="C4" s="78" t="s">
        <v>13</v>
      </c>
    </row>
    <row r="5" spans="1:8" ht="12.75">
      <c r="A5" s="198" t="s">
        <v>14</v>
      </c>
      <c r="B5" s="198" t="s">
        <v>3</v>
      </c>
      <c r="C5" s="208" t="s">
        <v>4</v>
      </c>
      <c r="D5" s="198" t="s">
        <v>15</v>
      </c>
      <c r="E5" s="198" t="s">
        <v>16</v>
      </c>
      <c r="F5" s="198" t="s">
        <v>17</v>
      </c>
      <c r="G5" s="198" t="s">
        <v>18</v>
      </c>
      <c r="H5" s="198" t="s">
        <v>19</v>
      </c>
    </row>
    <row r="6" spans="1:8" ht="12.75">
      <c r="A6" s="207"/>
      <c r="B6" s="207"/>
      <c r="C6" s="207"/>
      <c r="D6" s="207"/>
      <c r="E6" s="207"/>
      <c r="F6" s="207"/>
      <c r="G6" s="207"/>
      <c r="H6" s="207"/>
    </row>
    <row r="7" spans="1:8" ht="12.75">
      <c r="A7" s="212"/>
      <c r="B7" s="213">
        <v>11</v>
      </c>
      <c r="C7" s="214" t="str">
        <f>VLOOKUP(B7,'пр.взв.'!B5:C68,2,FALSE)</f>
        <v>Бакарандзе Теймураз Борисиевич</v>
      </c>
      <c r="D7" s="214" t="str">
        <f>VLOOKUP(C7,'пр.взв.'!C5:D68,2,FALSE)</f>
        <v>19.09.88 мс</v>
      </c>
      <c r="E7" s="214" t="str">
        <f>VLOOKUP(D7,'пр.взв.'!D5:E68,2,FALSE)</f>
        <v>Москва Д</v>
      </c>
      <c r="F7" s="215"/>
      <c r="G7" s="197"/>
      <c r="H7" s="198"/>
    </row>
    <row r="8" spans="1:8" ht="12.75">
      <c r="A8" s="212"/>
      <c r="B8" s="198"/>
      <c r="C8" s="214"/>
      <c r="D8" s="214"/>
      <c r="E8" s="214"/>
      <c r="F8" s="215"/>
      <c r="G8" s="197"/>
      <c r="H8" s="198"/>
    </row>
    <row r="9" spans="1:8" ht="12.75">
      <c r="A9" s="216"/>
      <c r="B9" s="213">
        <v>2</v>
      </c>
      <c r="C9" s="214" t="str">
        <f>VLOOKUP(B9,'пр.взв.'!B7:C70,2,FALSE)</f>
        <v>Шкапов Павел Юрьевич</v>
      </c>
      <c r="D9" s="214" t="str">
        <f>VLOOKUP(C9,'пр.взв.'!C7:D70,2,FALSE)</f>
        <v>15.07.77 мсмк</v>
      </c>
      <c r="E9" s="214" t="str">
        <f>VLOOKUP(D9,'пр.взв.'!D7:E70,2,FALSE)</f>
        <v>ПФО Нижегородская Кстово ПР</v>
      </c>
      <c r="F9" s="215"/>
      <c r="G9" s="198"/>
      <c r="H9" s="198"/>
    </row>
    <row r="10" spans="1:8" ht="12.75">
      <c r="A10" s="216"/>
      <c r="B10" s="198"/>
      <c r="C10" s="214"/>
      <c r="D10" s="214"/>
      <c r="E10" s="214"/>
      <c r="F10" s="215"/>
      <c r="G10" s="198"/>
      <c r="H10" s="198"/>
    </row>
    <row r="11" spans="1:2" ht="34.5" customHeight="1">
      <c r="A11" s="39" t="s">
        <v>20</v>
      </c>
      <c r="B11" s="39"/>
    </row>
    <row r="12" spans="2:8" ht="19.5" customHeight="1">
      <c r="B12" s="39" t="s">
        <v>0</v>
      </c>
      <c r="C12" s="79"/>
      <c r="D12" s="79"/>
      <c r="E12" s="79"/>
      <c r="F12" s="79"/>
      <c r="G12" s="79"/>
      <c r="H12" s="79"/>
    </row>
    <row r="13" spans="2:8" ht="19.5" customHeight="1">
      <c r="B13" s="39" t="s">
        <v>1</v>
      </c>
      <c r="C13" s="79"/>
      <c r="D13" s="79"/>
      <c r="E13" s="79"/>
      <c r="F13" s="79"/>
      <c r="G13" s="79"/>
      <c r="H13" s="79"/>
    </row>
    <row r="14" ht="19.5" customHeight="1"/>
    <row r="15" ht="21" customHeight="1">
      <c r="C15" s="77" t="s">
        <v>243</v>
      </c>
    </row>
    <row r="16" spans="3:5" ht="13.5">
      <c r="C16" s="78" t="s">
        <v>21</v>
      </c>
      <c r="E16" s="76" t="s">
        <v>226</v>
      </c>
    </row>
    <row r="17" spans="1:8" ht="12.75">
      <c r="A17" s="198" t="s">
        <v>14</v>
      </c>
      <c r="B17" s="198" t="s">
        <v>3</v>
      </c>
      <c r="C17" s="208" t="s">
        <v>4</v>
      </c>
      <c r="D17" s="198" t="s">
        <v>15</v>
      </c>
      <c r="E17" s="198" t="s">
        <v>16</v>
      </c>
      <c r="F17" s="198" t="s">
        <v>17</v>
      </c>
      <c r="G17" s="198" t="s">
        <v>18</v>
      </c>
      <c r="H17" s="198" t="s">
        <v>19</v>
      </c>
    </row>
    <row r="18" spans="1:8" ht="12.75">
      <c r="A18" s="207"/>
      <c r="B18" s="207"/>
      <c r="C18" s="207"/>
      <c r="D18" s="207"/>
      <c r="E18" s="207"/>
      <c r="F18" s="207"/>
      <c r="G18" s="207"/>
      <c r="H18" s="207"/>
    </row>
    <row r="19" spans="1:8" ht="12.75">
      <c r="A19" s="212"/>
      <c r="B19" s="213">
        <v>30</v>
      </c>
      <c r="C19" s="214" t="str">
        <f>VLOOKUP(B19,'пр.взв.'!B5:C68,2,FALSE)</f>
        <v>Делок Вячеслав Азматович</v>
      </c>
      <c r="D19" s="214" t="str">
        <f>VLOOKUP(C19,'пр.взв.'!C5:D68,2,FALSE)</f>
        <v>01.01.82 мс</v>
      </c>
      <c r="E19" s="214" t="str">
        <f>VLOOKUP(D19,'пр.взв.'!D5:E68,2,FALSE)</f>
        <v>ЮФО РСО-Алания МО</v>
      </c>
      <c r="F19" s="215"/>
      <c r="G19" s="197"/>
      <c r="H19" s="198"/>
    </row>
    <row r="20" spans="1:8" ht="12.75">
      <c r="A20" s="212"/>
      <c r="B20" s="198"/>
      <c r="C20" s="214"/>
      <c r="D20" s="214"/>
      <c r="E20" s="214"/>
      <c r="F20" s="215"/>
      <c r="G20" s="197"/>
      <c r="H20" s="198"/>
    </row>
    <row r="21" spans="1:8" ht="12.75">
      <c r="A21" s="216"/>
      <c r="B21" s="213">
        <v>7</v>
      </c>
      <c r="C21" s="214" t="str">
        <f>VLOOKUP(B21,'пр.взв.'!B7:C70,2,FALSE)</f>
        <v>Румянцев Павел Владимирович</v>
      </c>
      <c r="D21" s="214" t="str">
        <f>VLOOKUP(C21,'пр.взв.'!C7:D70,2,FALSE)</f>
        <v>16.08.87 кмс</v>
      </c>
      <c r="E21" s="214" t="str">
        <f>VLOOKUP(D21,'пр.взв.'!D7:E70,2,FALSE)</f>
        <v>ПФО Нижегородская Выкса ВС</v>
      </c>
      <c r="F21" s="215"/>
      <c r="G21" s="198"/>
      <c r="H21" s="198"/>
    </row>
    <row r="22" spans="1:8" ht="12.75">
      <c r="A22" s="216"/>
      <c r="B22" s="198"/>
      <c r="C22" s="214"/>
      <c r="D22" s="214"/>
      <c r="E22" s="214"/>
      <c r="F22" s="215"/>
      <c r="G22" s="198"/>
      <c r="H22" s="198"/>
    </row>
    <row r="23" spans="1:2" ht="32.25" customHeight="1">
      <c r="A23" s="39" t="s">
        <v>20</v>
      </c>
      <c r="B23" s="39"/>
    </row>
    <row r="24" spans="2:8" ht="19.5" customHeight="1">
      <c r="B24" s="39" t="s">
        <v>0</v>
      </c>
      <c r="C24" s="79"/>
      <c r="D24" s="79"/>
      <c r="E24" s="79"/>
      <c r="F24" s="79"/>
      <c r="G24" s="79"/>
      <c r="H24" s="79"/>
    </row>
    <row r="25" spans="2:8" ht="19.5" customHeight="1">
      <c r="B25" s="39" t="s">
        <v>1</v>
      </c>
      <c r="C25" s="79"/>
      <c r="D25" s="79"/>
      <c r="E25" s="79"/>
      <c r="F25" s="79"/>
      <c r="G25" s="79"/>
      <c r="H25" s="79"/>
    </row>
    <row r="29" spans="3:5" ht="15">
      <c r="C29" s="75" t="s">
        <v>22</v>
      </c>
      <c r="E29" s="76" t="s">
        <v>225</v>
      </c>
    </row>
    <row r="30" spans="1:8" ht="12.75">
      <c r="A30" s="198" t="s">
        <v>14</v>
      </c>
      <c r="B30" s="198" t="s">
        <v>3</v>
      </c>
      <c r="C30" s="208" t="s">
        <v>4</v>
      </c>
      <c r="D30" s="198" t="s">
        <v>15</v>
      </c>
      <c r="E30" s="198" t="s">
        <v>16</v>
      </c>
      <c r="F30" s="198" t="s">
        <v>17</v>
      </c>
      <c r="G30" s="198" t="s">
        <v>18</v>
      </c>
      <c r="H30" s="198" t="s">
        <v>19</v>
      </c>
    </row>
    <row r="31" spans="1:8" ht="12.75">
      <c r="A31" s="207"/>
      <c r="B31" s="207"/>
      <c r="C31" s="207"/>
      <c r="D31" s="207"/>
      <c r="E31" s="207"/>
      <c r="F31" s="207"/>
      <c r="G31" s="207"/>
      <c r="H31" s="207"/>
    </row>
    <row r="32" spans="1:8" ht="12.75">
      <c r="A32" s="212"/>
      <c r="B32" s="213"/>
      <c r="C32" s="214" t="e">
        <f>VLOOKUP(B32,'пр.взв.'!B5:C68,2,FALSE)</f>
        <v>#N/A</v>
      </c>
      <c r="D32" s="214" t="e">
        <f>VLOOKUP(C32,'пр.взв.'!C5:D68,2,FALSE)</f>
        <v>#N/A</v>
      </c>
      <c r="E32" s="214" t="e">
        <f>VLOOKUP(D32,'пр.взв.'!D5:E68,2,FALSE)</f>
        <v>#N/A</v>
      </c>
      <c r="F32" s="215"/>
      <c r="G32" s="197"/>
      <c r="H32" s="198"/>
    </row>
    <row r="33" spans="1:8" ht="12.75">
      <c r="A33" s="212"/>
      <c r="B33" s="198"/>
      <c r="C33" s="214"/>
      <c r="D33" s="214"/>
      <c r="E33" s="214"/>
      <c r="F33" s="215"/>
      <c r="G33" s="197"/>
      <c r="H33" s="198"/>
    </row>
    <row r="34" spans="1:8" ht="12.75">
      <c r="A34" s="216"/>
      <c r="B34" s="213"/>
      <c r="C34" s="214" t="e">
        <f>VLOOKUP(B34,'пр.взв.'!B7:C70,2,FALSE)</f>
        <v>#N/A</v>
      </c>
      <c r="D34" s="214" t="e">
        <f>VLOOKUP(C34,'пр.взв.'!C7:D70,2,FALSE)</f>
        <v>#N/A</v>
      </c>
      <c r="E34" s="214" t="e">
        <f>VLOOKUP(D34,'пр.взв.'!D7:E70,2,FALSE)</f>
        <v>#N/A</v>
      </c>
      <c r="F34" s="215"/>
      <c r="G34" s="198"/>
      <c r="H34" s="198"/>
    </row>
    <row r="35" spans="1:8" ht="12.75">
      <c r="A35" s="216"/>
      <c r="B35" s="198"/>
      <c r="C35" s="214"/>
      <c r="D35" s="214"/>
      <c r="E35" s="214"/>
      <c r="F35" s="215"/>
      <c r="G35" s="198"/>
      <c r="H35" s="198"/>
    </row>
    <row r="36" spans="1:2" ht="38.25" customHeight="1">
      <c r="A36" s="39" t="s">
        <v>20</v>
      </c>
      <c r="B36" s="39"/>
    </row>
    <row r="37" spans="2:8" ht="19.5" customHeight="1">
      <c r="B37" s="39" t="s">
        <v>0</v>
      </c>
      <c r="C37" s="79"/>
      <c r="D37" s="79"/>
      <c r="E37" s="79"/>
      <c r="F37" s="79"/>
      <c r="G37" s="79"/>
      <c r="H37" s="79"/>
    </row>
    <row r="38" spans="2:8" ht="19.5" customHeight="1">
      <c r="B38" s="39" t="s">
        <v>1</v>
      </c>
      <c r="C38" s="79"/>
      <c r="D38" s="79"/>
      <c r="E38" s="79"/>
      <c r="F38" s="79"/>
      <c r="G38" s="79"/>
      <c r="H38" s="79"/>
    </row>
    <row r="42" spans="1:7" ht="12.75">
      <c r="A42" s="31" t="str">
        <f>HYPERLINK('[1]реквизиты'!$A$20)</f>
        <v>Гл. судья, судья МК</v>
      </c>
      <c r="B42" s="36"/>
      <c r="C42" s="36"/>
      <c r="D42" s="36"/>
      <c r="E42" s="13"/>
      <c r="F42" s="80" t="str">
        <f>HYPERLINK('[1]реквизиты'!$G$20)</f>
        <v>В.Т. Перчик</v>
      </c>
      <c r="G42" s="34" t="str">
        <f>HYPERLINK('[1]реквизиты'!$G$21)</f>
        <v>/г.Краснокамск/</v>
      </c>
    </row>
    <row r="43" spans="1:7" ht="12.75">
      <c r="A43" s="36"/>
      <c r="B43" s="36"/>
      <c r="C43" s="36"/>
      <c r="D43" s="37"/>
      <c r="E43" s="14"/>
      <c r="F43" s="81"/>
      <c r="G43" s="14"/>
    </row>
    <row r="44" spans="1:7" ht="12.75">
      <c r="A44" s="33" t="str">
        <f>HYPERLINK('[1]реквизиты'!$A$22)</f>
        <v>Гл. секретарь, судья МК</v>
      </c>
      <c r="C44" s="36"/>
      <c r="D44" s="38"/>
      <c r="E44" s="82"/>
      <c r="F44" s="80" t="str">
        <f>HYPERLINK('[1]реквизиты'!$G$22)</f>
        <v>Р.М. Закиров</v>
      </c>
      <c r="G44" s="35" t="str">
        <f>HYPERLINK('[1]реквизиты'!$G$23)</f>
        <v>/г.Пермь/</v>
      </c>
    </row>
  </sheetData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93">
      <selection activeCell="F101" sqref="F101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7" ht="12.75" customHeight="1">
      <c r="A1" s="205" t="str">
        <f>HYPERLINK('[1]реквизиты'!$L$14)</f>
        <v>СТАРТОВЫЙ ПОТОКОЛ</v>
      </c>
      <c r="B1" s="237"/>
      <c r="C1" s="237"/>
      <c r="D1" s="237"/>
      <c r="E1" s="237"/>
      <c r="F1" s="237"/>
      <c r="G1" s="237"/>
    </row>
    <row r="2" spans="1:8" ht="13.5" customHeight="1" thickBot="1">
      <c r="A2" s="206"/>
      <c r="B2" s="238"/>
      <c r="C2" s="238"/>
      <c r="D2" s="238"/>
      <c r="E2" s="238"/>
      <c r="F2" s="238"/>
      <c r="G2" s="238"/>
      <c r="H2" s="239" t="s">
        <v>224</v>
      </c>
    </row>
    <row r="3" spans="1:8" ht="12" customHeight="1">
      <c r="A3" s="224">
        <v>2</v>
      </c>
      <c r="B3" s="225" t="str">
        <f>VLOOKUP(A3,'пр.взв.'!B5:C132,2,FALSE)</f>
        <v>Шкапов Павел Юрьевич</v>
      </c>
      <c r="C3" s="227" t="str">
        <f>VLOOKUP(B3,'пр.взв.'!C5:D132,2,FALSE)</f>
        <v>15.07.77 мсмк</v>
      </c>
      <c r="D3" s="227" t="str">
        <f>VLOOKUP('Стартовый Б'!A3:A4,'пр.взв.'!B5:E132,4,FALSE)</f>
        <v>ПФО Нижегородская Кстово ПР</v>
      </c>
      <c r="H3" s="239"/>
    </row>
    <row r="4" spans="1:6" ht="12" customHeight="1">
      <c r="A4" s="218"/>
      <c r="B4" s="226"/>
      <c r="C4" s="228"/>
      <c r="D4" s="228"/>
      <c r="E4" s="2"/>
      <c r="F4" s="2"/>
    </row>
    <row r="5" spans="1:7" ht="12" customHeight="1">
      <c r="A5" s="218">
        <v>34</v>
      </c>
      <c r="B5" s="229" t="str">
        <f>VLOOKUP(A5,'пр.взв.'!B9:C136,2,FALSE)</f>
        <v>Адаманов Станислав Сергеевич</v>
      </c>
      <c r="C5" s="230" t="str">
        <f>VLOOKUP(B5,'пр.взв.'!C9:D136,2,FALSE)</f>
        <v>12.01.87 мс</v>
      </c>
      <c r="D5" s="230" t="str">
        <f>VLOOKUP(A5,'пр.взв.'!B9:E136,4,FALSE)</f>
        <v>ЦФО Московская Дмитров Д</v>
      </c>
      <c r="E5" s="4"/>
      <c r="F5" s="2"/>
      <c r="G5" s="2"/>
    </row>
    <row r="6" spans="1:7" ht="12" customHeight="1" thickBot="1">
      <c r="A6" s="219"/>
      <c r="B6" s="226"/>
      <c r="C6" s="228"/>
      <c r="D6" s="228"/>
      <c r="E6" s="5"/>
      <c r="F6" s="9"/>
      <c r="G6" s="2"/>
    </row>
    <row r="7" spans="1:7" ht="12" customHeight="1">
      <c r="A7" s="224">
        <v>18</v>
      </c>
      <c r="B7" s="225" t="str">
        <f>VLOOKUP(A7,'пр.взв.'!B11:C138,2,FALSE)</f>
        <v>Воронин Дмитрий Андреевич</v>
      </c>
      <c r="C7" s="227" t="str">
        <f>VLOOKUP(B7,'пр.взв.'!C11:D138,2,FALSE)</f>
        <v>07.02.85 мс</v>
      </c>
      <c r="D7" s="227" t="str">
        <f>VLOOKUP(A7,'пр.взв.'!B11:E138,4,FALSE)</f>
        <v>ЦФО Кострома ПР</v>
      </c>
      <c r="E7" s="5"/>
      <c r="F7" s="6"/>
      <c r="G7" s="2"/>
    </row>
    <row r="8" spans="1:7" ht="12" customHeight="1">
      <c r="A8" s="218"/>
      <c r="B8" s="226"/>
      <c r="C8" s="228"/>
      <c r="D8" s="228"/>
      <c r="E8" s="10"/>
      <c r="F8" s="7"/>
      <c r="G8" s="2"/>
    </row>
    <row r="9" spans="1:7" ht="12" customHeight="1">
      <c r="A9" s="218">
        <v>50</v>
      </c>
      <c r="B9" s="231" t="e">
        <f>VLOOKUP(A9,'пр.взв.'!B13:C140,2,FALSE)</f>
        <v>#N/A</v>
      </c>
      <c r="C9" s="233" t="e">
        <f>VLOOKUP(B9,'пр.взв.'!C13:D140,2,FALSE)</f>
        <v>#N/A</v>
      </c>
      <c r="D9" s="233" t="e">
        <f>VLOOKUP(C9,'пр.взв.'!D13:E140,2,FALSE)</f>
        <v>#N/A</v>
      </c>
      <c r="E9" s="3"/>
      <c r="F9" s="7"/>
      <c r="G9" s="2"/>
    </row>
    <row r="10" spans="1:7" ht="12" customHeight="1" thickBot="1">
      <c r="A10" s="219"/>
      <c r="B10" s="235"/>
      <c r="C10" s="236"/>
      <c r="D10" s="236"/>
      <c r="E10" s="2"/>
      <c r="F10" s="7"/>
      <c r="G10" s="9"/>
    </row>
    <row r="11" spans="1:7" ht="12" customHeight="1">
      <c r="A11" s="224">
        <v>10</v>
      </c>
      <c r="B11" s="225" t="str">
        <f>VLOOKUP(A11,'пр.взв.'!B15:C142,2,FALSE)</f>
        <v>Зеленяк Дмитрий Сергеевич</v>
      </c>
      <c r="C11" s="227" t="str">
        <f>VLOOKUP(B11,'пр.взв.'!C15:D142,2,FALSE)</f>
        <v>15.02.84 мс</v>
      </c>
      <c r="D11" s="227" t="str">
        <f>VLOOKUP(A11,'пр.взв.'!B15:E142,4,FALSE)</f>
        <v>УФО Свердловская В.Пышма ПР</v>
      </c>
      <c r="E11" s="2"/>
      <c r="F11" s="7"/>
      <c r="G11" s="6"/>
    </row>
    <row r="12" spans="1:7" ht="12" customHeight="1">
      <c r="A12" s="218"/>
      <c r="B12" s="226"/>
      <c r="C12" s="228"/>
      <c r="D12" s="228"/>
      <c r="E12" s="8"/>
      <c r="F12" s="7"/>
      <c r="G12" s="7"/>
    </row>
    <row r="13" spans="1:7" ht="12" customHeight="1">
      <c r="A13" s="218">
        <v>42</v>
      </c>
      <c r="B13" s="231" t="e">
        <f>VLOOKUP(A13,'пр.взв.'!B17:C144,2,FALSE)</f>
        <v>#N/A</v>
      </c>
      <c r="C13" s="233" t="e">
        <f>VLOOKUP(B13,'пр.взв.'!C17:D144,2,FALSE)</f>
        <v>#N/A</v>
      </c>
      <c r="D13" s="233" t="e">
        <f>VLOOKUP(A13,'пр.взв.'!B17:E144,4,FALSE)</f>
        <v>#N/A</v>
      </c>
      <c r="E13" s="4"/>
      <c r="F13" s="7"/>
      <c r="G13" s="7"/>
    </row>
    <row r="14" spans="1:7" ht="12" customHeight="1" thickBot="1">
      <c r="A14" s="219"/>
      <c r="B14" s="235"/>
      <c r="C14" s="236"/>
      <c r="D14" s="236"/>
      <c r="E14" s="5"/>
      <c r="F14" s="11"/>
      <c r="G14" s="7"/>
    </row>
    <row r="15" spans="1:7" ht="12" customHeight="1">
      <c r="A15" s="224">
        <v>26</v>
      </c>
      <c r="B15" s="225" t="str">
        <f>VLOOKUP(A15,'пр.взв.'!B19:C146,2,FALSE)</f>
        <v>Гуляев Олег Юрьевич</v>
      </c>
      <c r="C15" s="227" t="str">
        <f>VLOOKUP(B15,'пр.взв.'!C19:D146,2,FALSE)</f>
        <v>19.05.77 мс</v>
      </c>
      <c r="D15" s="227" t="str">
        <f>VLOOKUP(A15,'пр.взв.'!B19:E146,4,FALSE)</f>
        <v>ПФО Самарская Д</v>
      </c>
      <c r="E15" s="5"/>
      <c r="F15" s="2"/>
      <c r="G15" s="7"/>
    </row>
    <row r="16" spans="1:7" ht="12" customHeight="1">
      <c r="A16" s="218"/>
      <c r="B16" s="226"/>
      <c r="C16" s="228"/>
      <c r="D16" s="228"/>
      <c r="E16" s="10"/>
      <c r="F16" s="2"/>
      <c r="G16" s="7"/>
    </row>
    <row r="17" spans="1:7" ht="12" customHeight="1">
      <c r="A17" s="218">
        <v>58</v>
      </c>
      <c r="B17" s="231" t="e">
        <f>VLOOKUP(A17,'пр.взв.'!B21:C148,2,FALSE)</f>
        <v>#N/A</v>
      </c>
      <c r="C17" s="233" t="e">
        <f>VLOOKUP(B17,'пр.взв.'!C21:D148,2,FALSE)</f>
        <v>#N/A</v>
      </c>
      <c r="D17" s="233" t="e">
        <f>VLOOKUP(A17,'пр.взв.'!B21:E148,4,FALSE)</f>
        <v>#N/A</v>
      </c>
      <c r="E17" s="3"/>
      <c r="F17" s="2"/>
      <c r="G17" s="7"/>
    </row>
    <row r="18" spans="1:7" ht="12" customHeight="1" thickBot="1">
      <c r="A18" s="219"/>
      <c r="B18" s="235"/>
      <c r="C18" s="236"/>
      <c r="D18" s="236"/>
      <c r="E18" s="2"/>
      <c r="F18" s="2"/>
      <c r="G18" s="7"/>
    </row>
    <row r="19" spans="1:8" ht="12" customHeight="1">
      <c r="A19" s="224">
        <v>6</v>
      </c>
      <c r="B19" s="225" t="str">
        <f>VLOOKUP(A19,'пр.взв.'!B7:C134,2,FALSE)</f>
        <v>Радаев Михаил Владимирович</v>
      </c>
      <c r="C19" s="227" t="str">
        <f>VLOOKUP(B19,'пр.взв.'!C7:D134,2,FALSE)</f>
        <v>28.10.80 кмс</v>
      </c>
      <c r="D19" s="227" t="str">
        <f>VLOOKUP(A19,'пр.взв.'!B5:E132,4,FALSE)</f>
        <v>Москва Д</v>
      </c>
      <c r="E19" s="2"/>
      <c r="F19" s="2"/>
      <c r="G19" s="7"/>
      <c r="H19" s="73"/>
    </row>
    <row r="20" spans="1:8" ht="12" customHeight="1">
      <c r="A20" s="218"/>
      <c r="B20" s="226"/>
      <c r="C20" s="228"/>
      <c r="D20" s="228"/>
      <c r="E20" s="8"/>
      <c r="F20" s="2"/>
      <c r="G20" s="7"/>
      <c r="H20" s="72"/>
    </row>
    <row r="21" spans="1:8" ht="12" customHeight="1">
      <c r="A21" s="218">
        <v>38</v>
      </c>
      <c r="B21" s="231" t="e">
        <f>VLOOKUP(A21,'пр.взв.'!B25:C152,2,FALSE)</f>
        <v>#N/A</v>
      </c>
      <c r="C21" s="233" t="e">
        <f>VLOOKUP(B21,'пр.взв.'!C25:D152,2,FALSE)</f>
        <v>#N/A</v>
      </c>
      <c r="D21" s="233" t="e">
        <f>VLOOKUP(A21,'пр.взв.'!B25:E152,4,FALSE)</f>
        <v>#N/A</v>
      </c>
      <c r="E21" s="4"/>
      <c r="F21" s="2"/>
      <c r="G21" s="7"/>
      <c r="H21" s="72"/>
    </row>
    <row r="22" spans="1:8" ht="12" customHeight="1" thickBot="1">
      <c r="A22" s="219"/>
      <c r="B22" s="235"/>
      <c r="C22" s="236"/>
      <c r="D22" s="236"/>
      <c r="E22" s="5"/>
      <c r="F22" s="9"/>
      <c r="G22" s="7"/>
      <c r="H22" s="72"/>
    </row>
    <row r="23" spans="1:8" ht="12" customHeight="1">
      <c r="A23" s="224">
        <v>22</v>
      </c>
      <c r="B23" s="225" t="str">
        <f>VLOOKUP(A23,'пр.взв.'!B27:C154,2,FALSE)</f>
        <v>Широбоков Никита Андреевич</v>
      </c>
      <c r="C23" s="227" t="str">
        <f>VLOOKUP(B23,'пр.взв.'!C27:D154,2,FALSE)</f>
        <v>02.02.88 кмс</v>
      </c>
      <c r="D23" s="227" t="str">
        <f>VLOOKUP(A23,'пр.взв.'!B27:E154,4,FALSE)</f>
        <v>ЮФО Ростов Д</v>
      </c>
      <c r="E23" s="5"/>
      <c r="F23" s="6"/>
      <c r="G23" s="7"/>
      <c r="H23" s="72"/>
    </row>
    <row r="24" spans="1:8" ht="12" customHeight="1">
      <c r="A24" s="218"/>
      <c r="B24" s="226"/>
      <c r="C24" s="228"/>
      <c r="D24" s="228"/>
      <c r="E24" s="10"/>
      <c r="F24" s="7"/>
      <c r="G24" s="7"/>
      <c r="H24" s="72"/>
    </row>
    <row r="25" spans="1:8" ht="12" customHeight="1">
      <c r="A25" s="218">
        <v>54</v>
      </c>
      <c r="B25" s="231" t="e">
        <f>VLOOKUP(A25,'пр.взв.'!B29:C156,2,FALSE)</f>
        <v>#N/A</v>
      </c>
      <c r="C25" s="233" t="e">
        <f>VLOOKUP(B25,'пр.взв.'!C29:D156,2,FALSE)</f>
        <v>#N/A</v>
      </c>
      <c r="D25" s="233" t="e">
        <f>VLOOKUP(A25,'пр.взв.'!B5:E132,4,FALSE)</f>
        <v>#N/A</v>
      </c>
      <c r="E25" s="3"/>
      <c r="F25" s="7"/>
      <c r="G25" s="7"/>
      <c r="H25" s="72"/>
    </row>
    <row r="26" spans="1:8" ht="12" customHeight="1" thickBot="1">
      <c r="A26" s="219"/>
      <c r="B26" s="235"/>
      <c r="C26" s="236"/>
      <c r="D26" s="236"/>
      <c r="E26" s="2"/>
      <c r="F26" s="7"/>
      <c r="G26" s="7"/>
      <c r="H26" s="72"/>
    </row>
    <row r="27" spans="1:8" ht="12" customHeight="1">
      <c r="A27" s="224">
        <v>14</v>
      </c>
      <c r="B27" s="225" t="str">
        <f>VLOOKUP(A27,'пр.взв.'!B5:C132,2,FALSE)</f>
        <v>Шикалов Юрий Александрович</v>
      </c>
      <c r="C27" s="227" t="str">
        <f>VLOOKUP(B27,'пр.взв.'!C5:D132,2,FALSE)</f>
        <v>12.04.86 мс</v>
      </c>
      <c r="D27" s="227" t="str">
        <f>VLOOKUP(A27,'пр.взв.'!B5:E132,4,FALSE)</f>
        <v>Москва Д</v>
      </c>
      <c r="E27" s="2"/>
      <c r="F27" s="7"/>
      <c r="G27" s="11"/>
      <c r="H27" s="72"/>
    </row>
    <row r="28" spans="1:8" ht="12" customHeight="1">
      <c r="A28" s="218"/>
      <c r="B28" s="226"/>
      <c r="C28" s="228"/>
      <c r="D28" s="228"/>
      <c r="E28" s="8"/>
      <c r="F28" s="7"/>
      <c r="G28" s="2"/>
      <c r="H28" s="72"/>
    </row>
    <row r="29" spans="1:8" ht="12" customHeight="1">
      <c r="A29" s="218">
        <v>46</v>
      </c>
      <c r="B29" s="231" t="e">
        <f>VLOOKUP(A29,'пр.взв.'!B33:C160,2,FALSE)</f>
        <v>#N/A</v>
      </c>
      <c r="C29" s="233" t="e">
        <f>VLOOKUP(B29,'пр.взв.'!C33:D160,2,FALSE)</f>
        <v>#N/A</v>
      </c>
      <c r="D29" s="233" t="e">
        <f>VLOOKUP(A29,'пр.взв.'!B33:E160,4,FALSE)</f>
        <v>#N/A</v>
      </c>
      <c r="E29" s="4"/>
      <c r="F29" s="7"/>
      <c r="G29" s="2"/>
      <c r="H29" s="72"/>
    </row>
    <row r="30" spans="1:8" ht="12" customHeight="1" thickBot="1">
      <c r="A30" s="219"/>
      <c r="B30" s="235"/>
      <c r="C30" s="236"/>
      <c r="D30" s="236"/>
      <c r="E30" s="5"/>
      <c r="F30" s="11"/>
      <c r="G30" s="2"/>
      <c r="H30" s="72"/>
    </row>
    <row r="31" spans="1:8" ht="12" customHeight="1">
      <c r="A31" s="224">
        <v>30</v>
      </c>
      <c r="B31" s="225" t="str">
        <f>VLOOKUP(A31,'пр.взв.'!B35:C162,2,FALSE)</f>
        <v>Делок Вячеслав Азматович</v>
      </c>
      <c r="C31" s="227" t="str">
        <f>VLOOKUP(B31,'пр.взв.'!C35:D162,2,FALSE)</f>
        <v>01.01.82 мс</v>
      </c>
      <c r="D31" s="227" t="str">
        <f>VLOOKUP(A31,'пр.взв.'!B35:E162,4,FALSE)</f>
        <v>ЮФО РСО-Алания МО</v>
      </c>
      <c r="E31" s="5"/>
      <c r="F31" s="2"/>
      <c r="G31" s="2"/>
      <c r="H31" s="72"/>
    </row>
    <row r="32" spans="1:8" ht="12" customHeight="1">
      <c r="A32" s="218"/>
      <c r="B32" s="226"/>
      <c r="C32" s="228"/>
      <c r="D32" s="228"/>
      <c r="E32" s="10"/>
      <c r="F32" s="2"/>
      <c r="G32" s="2"/>
      <c r="H32" s="72"/>
    </row>
    <row r="33" spans="1:8" ht="12" customHeight="1">
      <c r="A33" s="218">
        <v>62</v>
      </c>
      <c r="B33" s="231" t="e">
        <f>VLOOKUP(A33,'пр.взв.'!B37:C164,2,FALSE)</f>
        <v>#N/A</v>
      </c>
      <c r="C33" s="233" t="e">
        <f>VLOOKUP(B33,'пр.взв.'!C37:D164,2,FALSE)</f>
        <v>#N/A</v>
      </c>
      <c r="D33" s="233" t="e">
        <f>VLOOKUP(A33,'пр.взв.'!B37:E164,4,FALSE)</f>
        <v>#N/A</v>
      </c>
      <c r="E33" s="3"/>
      <c r="F33" s="2"/>
      <c r="G33" s="2"/>
      <c r="H33" s="72"/>
    </row>
    <row r="34" spans="1:8" ht="12" customHeight="1" thickBot="1">
      <c r="A34" s="219"/>
      <c r="B34" s="232"/>
      <c r="C34" s="234"/>
      <c r="D34" s="234"/>
      <c r="H34" s="72"/>
    </row>
    <row r="35" spans="1:8" ht="12" customHeight="1" thickBot="1">
      <c r="A35" s="102"/>
      <c r="B35" s="1"/>
      <c r="C35" s="81"/>
      <c r="D35" s="81"/>
      <c r="E35" s="2"/>
      <c r="F35" s="2"/>
      <c r="G35" s="2"/>
      <c r="H35" s="74"/>
    </row>
    <row r="36" spans="1:8" ht="12" customHeight="1">
      <c r="A36" s="224">
        <v>4</v>
      </c>
      <c r="B36" s="225" t="str">
        <f>VLOOKUP(A38,'пр.взв.'!B7:C134,2,FALSE)</f>
        <v>Ссорин Сергей Сергеевич</v>
      </c>
      <c r="C36" s="227" t="str">
        <f>VLOOKUP(B38,'пр.взв.'!C7:D134,2,FALSE)</f>
        <v>16.12.86 мс</v>
      </c>
      <c r="D36" s="227" t="str">
        <f>VLOOKUP(A36,'пр.взв.'!B7:E134,4,FALSE)</f>
        <v>Москва Д</v>
      </c>
      <c r="E36" s="19"/>
      <c r="F36" s="19"/>
      <c r="H36" s="72"/>
    </row>
    <row r="37" spans="1:8" ht="12" customHeight="1">
      <c r="A37" s="218"/>
      <c r="B37" s="226"/>
      <c r="C37" s="228"/>
      <c r="D37" s="228"/>
      <c r="E37" s="19"/>
      <c r="F37" s="19"/>
      <c r="H37" s="72"/>
    </row>
    <row r="38" spans="1:8" ht="12" customHeight="1">
      <c r="A38" s="218">
        <v>36</v>
      </c>
      <c r="B38" s="229" t="str">
        <f>VLOOKUP(A40,'пр.взв.'!B9:C136,2,FALSE)</f>
        <v>Кургинян Эдуард Славикович</v>
      </c>
      <c r="C38" s="230" t="str">
        <f>VLOOKUP(B40,'пр.взв.'!C9:D136,2,FALSE)</f>
        <v>12.12.79 мсмк</v>
      </c>
      <c r="D38" s="230" t="str">
        <f>VLOOKUP(A38,'пр.взв.'!B9:E136,4,FALSE)</f>
        <v>СЗФО Вологда Д</v>
      </c>
      <c r="E38" s="15"/>
      <c r="F38" s="19"/>
      <c r="H38" s="72"/>
    </row>
    <row r="39" spans="1:8" ht="12" customHeight="1" thickBot="1">
      <c r="A39" s="219"/>
      <c r="B39" s="226"/>
      <c r="C39" s="228"/>
      <c r="D39" s="228"/>
      <c r="E39" s="24"/>
      <c r="F39" s="23"/>
      <c r="H39" s="72"/>
    </row>
    <row r="40" spans="1:8" ht="12" customHeight="1">
      <c r="A40" s="224">
        <v>20</v>
      </c>
      <c r="B40" s="229" t="str">
        <f>VLOOKUP(A44,'пр.взв.'!B5:E76,2,FALSE)</f>
        <v>Стороженко Виктор Петрович</v>
      </c>
      <c r="C40" s="227" t="str">
        <f>VLOOKUP(B42,'пр.взв.'!C11:D138,2,FALSE)</f>
        <v>12.12.79 мсмк</v>
      </c>
      <c r="D40" s="227" t="str">
        <f>VLOOKUP(A40,'пр.взв.'!B11:E138,4,FALSE)</f>
        <v>ЮФО Краснодарский Армавир Д</v>
      </c>
      <c r="E40" s="26"/>
      <c r="F40" s="83"/>
      <c r="H40" s="72"/>
    </row>
    <row r="41" spans="1:8" ht="12" customHeight="1">
      <c r="A41" s="218"/>
      <c r="B41" s="226"/>
      <c r="C41" s="228"/>
      <c r="D41" s="228"/>
      <c r="E41" s="22"/>
      <c r="F41" s="20"/>
      <c r="H41" s="72"/>
    </row>
    <row r="42" spans="1:8" ht="12" customHeight="1">
      <c r="A42" s="218">
        <v>52</v>
      </c>
      <c r="B42" s="229" t="str">
        <f>VLOOKUP(A44,'пр.взв.'!B13:C140,2,FALSE)</f>
        <v>Стороженко Виктор Петрович</v>
      </c>
      <c r="C42" s="230" t="str">
        <f>VLOOKUP(B44,'пр.взв.'!C13:D140,2,FALSE)</f>
        <v>12.12.79 мсмк</v>
      </c>
      <c r="D42" s="230" t="e">
        <f>VLOOKUP(A42,'пр.взв.'!B13:E140,4,FALSE)</f>
        <v>#N/A</v>
      </c>
      <c r="E42" s="17"/>
      <c r="F42" s="22"/>
      <c r="H42" s="72"/>
    </row>
    <row r="43" spans="1:8" ht="12" customHeight="1" thickBot="1">
      <c r="A43" s="219"/>
      <c r="B43" s="226"/>
      <c r="C43" s="228"/>
      <c r="D43" s="228"/>
      <c r="F43" s="72"/>
      <c r="H43" s="72"/>
    </row>
    <row r="44" spans="1:8" ht="12" customHeight="1">
      <c r="A44" s="224">
        <v>12</v>
      </c>
      <c r="B44" s="225" t="str">
        <f>VLOOKUP(A44,'пр.взв.'!B5:E76,2,FALSE)</f>
        <v>Стороженко Виктор Петрович</v>
      </c>
      <c r="C44" s="227" t="str">
        <f>VLOOKUP(B46,'пр.взв.'!C15:D142,2,FALSE)</f>
        <v>11.03.86 мс</v>
      </c>
      <c r="D44" s="227" t="str">
        <f>VLOOKUP(A44,'пр.взв.'!B15:E142,4,FALSE)</f>
        <v>ДВФО Приморский Владивосток Д</v>
      </c>
      <c r="E44" s="19"/>
      <c r="F44" s="22"/>
      <c r="G44" s="86"/>
      <c r="H44" s="72"/>
    </row>
    <row r="45" spans="1:8" ht="12" customHeight="1">
      <c r="A45" s="218"/>
      <c r="B45" s="226"/>
      <c r="C45" s="228"/>
      <c r="D45" s="228"/>
      <c r="E45" s="19"/>
      <c r="F45" s="22"/>
      <c r="G45" s="73"/>
      <c r="H45" s="72"/>
    </row>
    <row r="46" spans="1:8" ht="12" customHeight="1">
      <c r="A46" s="218">
        <v>44</v>
      </c>
      <c r="B46" s="229" t="str">
        <f>VLOOKUP(A48,'пр.взв.'!B17:C144,2,FALSE)</f>
        <v>Овсянников Максим Николаевич</v>
      </c>
      <c r="C46" s="229" t="e">
        <f>VLOOKUP(B48,'пр.взв.'!C17:D144,2,FALSE)</f>
        <v>#N/A</v>
      </c>
      <c r="D46" s="229" t="e">
        <f>VLOOKUP(C48,'пр.взв.'!D17:E144,2,FALSE)</f>
        <v>#N/A</v>
      </c>
      <c r="E46" s="15"/>
      <c r="F46" s="22"/>
      <c r="G46" s="72"/>
      <c r="H46" s="72"/>
    </row>
    <row r="47" spans="1:8" ht="12" customHeight="1" thickBot="1">
      <c r="A47" s="219"/>
      <c r="B47" s="226"/>
      <c r="C47" s="226"/>
      <c r="D47" s="226"/>
      <c r="E47" s="24"/>
      <c r="F47" s="22"/>
      <c r="G47" s="72"/>
      <c r="H47" s="72"/>
    </row>
    <row r="48" spans="1:8" ht="12" customHeight="1">
      <c r="A48" s="224">
        <v>28</v>
      </c>
      <c r="B48" s="225" t="e">
        <f>VLOOKUP(A50,'пр.взв.'!B19:C146,2,FALSE)</f>
        <v>#N/A</v>
      </c>
      <c r="C48" s="227" t="e">
        <f>VLOOKUP(B50,'пр.взв.'!C19:D146,2,FALSE)</f>
        <v>#N/A</v>
      </c>
      <c r="D48" s="227" t="str">
        <f>VLOOKUP(A48,'пр.взв.'!B19:E146,4,FALSE)</f>
        <v>ЦФО Липецкая Елец ЛОК</v>
      </c>
      <c r="E48" s="26"/>
      <c r="F48" s="85"/>
      <c r="G48" s="72"/>
      <c r="H48" s="72"/>
    </row>
    <row r="49" spans="1:8" ht="12" customHeight="1">
      <c r="A49" s="218"/>
      <c r="B49" s="226"/>
      <c r="C49" s="228"/>
      <c r="D49" s="228"/>
      <c r="E49" s="22"/>
      <c r="F49" s="27"/>
      <c r="G49" s="72"/>
      <c r="H49" s="72"/>
    </row>
    <row r="50" spans="1:8" ht="12" customHeight="1">
      <c r="A50" s="218">
        <v>60</v>
      </c>
      <c r="B50" s="229" t="e">
        <f>VLOOKUP(A50,'пр.взв.'!B7:C134,2,FALSE)</f>
        <v>#N/A</v>
      </c>
      <c r="C50" s="230" t="e">
        <f>VLOOKUP(B50,'пр.взв.'!C7:D134,2,FALSE)</f>
        <v>#N/A</v>
      </c>
      <c r="D50" s="230" t="e">
        <f>VLOOKUP(A50,'пр.взв.'!B21:E148,4,FALSE)</f>
        <v>#N/A</v>
      </c>
      <c r="E50" s="17"/>
      <c r="F50" s="23"/>
      <c r="G50" s="72"/>
      <c r="H50" s="72"/>
    </row>
    <row r="51" spans="1:8" ht="12" customHeight="1" thickBot="1">
      <c r="A51" s="219"/>
      <c r="B51" s="226"/>
      <c r="C51" s="228"/>
      <c r="D51" s="228"/>
      <c r="G51" s="72"/>
      <c r="H51" s="72"/>
    </row>
    <row r="52" spans="1:8" ht="12" customHeight="1">
      <c r="A52" s="224">
        <v>8</v>
      </c>
      <c r="B52" s="225" t="e">
        <f>VLOOKUP(A54,'пр.взв.'!B23:C150,2,FALSE)</f>
        <v>#N/A</v>
      </c>
      <c r="C52" s="227" t="e">
        <f>VLOOKUP('пр.хода А'!A54,'пр.взв.'!B7:E134,3,FALSE)</f>
        <v>#N/A</v>
      </c>
      <c r="D52" s="227" t="str">
        <f>VLOOKUP(A52,'пр.взв.'!B7:E134,4,FALSE)</f>
        <v>ЦФО Брянск ЛОК</v>
      </c>
      <c r="E52" s="19"/>
      <c r="F52" s="19"/>
      <c r="G52" s="72"/>
      <c r="H52" s="72"/>
    </row>
    <row r="53" spans="1:8" ht="12" customHeight="1">
      <c r="A53" s="218"/>
      <c r="B53" s="226"/>
      <c r="C53" s="228"/>
      <c r="D53" s="228"/>
      <c r="E53" s="19"/>
      <c r="F53" s="19"/>
      <c r="G53" s="72"/>
      <c r="H53" s="74"/>
    </row>
    <row r="54" spans="1:7" ht="12" customHeight="1">
      <c r="A54" s="218">
        <v>40</v>
      </c>
      <c r="B54" s="229" t="str">
        <f>VLOOKUP(A56,'пр.взв.'!B25:C152,2,FALSE)</f>
        <v>Насонов Дмитрий Владимирович</v>
      </c>
      <c r="C54" s="230" t="str">
        <f>VLOOKUP('пр.хода А'!A56,'пр.взв.'!B9:E136,3,FALSE)</f>
        <v>17.12.85 мс</v>
      </c>
      <c r="D54" s="230" t="e">
        <f>VLOOKUP(A54,'пр.взв.'!B25:E152,4,FALSE)</f>
        <v>#N/A</v>
      </c>
      <c r="E54" s="15"/>
      <c r="F54" s="19"/>
      <c r="G54" s="72"/>
    </row>
    <row r="55" spans="1:7" ht="12" customHeight="1" thickBot="1">
      <c r="A55" s="219"/>
      <c r="B55" s="226"/>
      <c r="C55" s="228"/>
      <c r="D55" s="228"/>
      <c r="E55" s="24"/>
      <c r="F55" s="23"/>
      <c r="G55" s="72"/>
    </row>
    <row r="56" spans="1:7" ht="12" customHeight="1">
      <c r="A56" s="224">
        <v>24</v>
      </c>
      <c r="B56" s="225" t="e">
        <f>VLOOKUP(A58,'пр.взв.'!B27:C154,2,FALSE)</f>
        <v>#N/A</v>
      </c>
      <c r="C56" s="227" t="e">
        <f>VLOOKUP('пр.хода А'!A58,'пр.взв.'!B11:E138,3,FALSE)</f>
        <v>#N/A</v>
      </c>
      <c r="D56" s="227" t="str">
        <f>VLOOKUP(A56,'пр.взв.'!B27:E154,4,FALSE)</f>
        <v>Москва Д</v>
      </c>
      <c r="E56" s="26"/>
      <c r="F56" s="83"/>
      <c r="G56" s="72"/>
    </row>
    <row r="57" spans="1:7" ht="12" customHeight="1">
      <c r="A57" s="218"/>
      <c r="B57" s="226"/>
      <c r="C57" s="228"/>
      <c r="D57" s="228"/>
      <c r="E57" s="22"/>
      <c r="F57" s="20"/>
      <c r="G57" s="72"/>
    </row>
    <row r="58" spans="1:7" ht="12" customHeight="1">
      <c r="A58" s="218">
        <v>56</v>
      </c>
      <c r="B58" s="229" t="str">
        <f>VLOOKUP(A60,'пр.взв.'!B29:C156,2,FALSE)</f>
        <v>Шкребела Михаил Сергеевич</v>
      </c>
      <c r="C58" s="230" t="str">
        <f>VLOOKUP('пр.хода А'!A60,'пр.взв.'!B13:E140,3,FALSE)</f>
        <v>29.06.83 мс</v>
      </c>
      <c r="D58" s="230" t="e">
        <f>VLOOKUP(A58,'пр.взв.'!B29:E156,4,FALSE)</f>
        <v>#N/A</v>
      </c>
      <c r="E58" s="17"/>
      <c r="F58" s="22"/>
      <c r="G58" s="72"/>
    </row>
    <row r="59" spans="1:7" ht="12" customHeight="1" thickBot="1">
      <c r="A59" s="219"/>
      <c r="B59" s="226"/>
      <c r="C59" s="228"/>
      <c r="D59" s="228"/>
      <c r="F59" s="72"/>
      <c r="G59" s="72"/>
    </row>
    <row r="60" spans="1:7" ht="12" customHeight="1">
      <c r="A60" s="224">
        <v>16</v>
      </c>
      <c r="B60" s="225" t="e">
        <f>VLOOKUP(A62,'пр.взв.'!B31:C158,2,FALSE)</f>
        <v>#N/A</v>
      </c>
      <c r="C60" s="227" t="e">
        <f>VLOOKUP('пр.хода А'!A62,'пр.взв.'!B15:E142,3,FALSE)</f>
        <v>#N/A</v>
      </c>
      <c r="D60" s="227" t="str">
        <f>VLOOKUP(A60,'пр.взв.'!B31:E158,4,FALSE)</f>
        <v>Москва ПР</v>
      </c>
      <c r="E60" s="19"/>
      <c r="F60" s="22"/>
      <c r="G60" s="74"/>
    </row>
    <row r="61" spans="1:6" ht="12" customHeight="1">
      <c r="A61" s="218"/>
      <c r="B61" s="226"/>
      <c r="C61" s="228"/>
      <c r="D61" s="228"/>
      <c r="E61" s="19"/>
      <c r="F61" s="22"/>
    </row>
    <row r="62" spans="1:6" ht="12" customHeight="1">
      <c r="A62" s="218">
        <v>48</v>
      </c>
      <c r="B62" s="229" t="str">
        <f>VLOOKUP(A64,'пр.взв.'!B33:C160,2,FALSE)</f>
        <v>Бисултанов Мовла Ибрагимович</v>
      </c>
      <c r="C62" s="230" t="str">
        <f>VLOOKUP('пр.хода А'!A64,'пр.взв.'!B17:E144,3,FALSE)</f>
        <v>07.05.85 МС</v>
      </c>
      <c r="D62" s="230" t="e">
        <f>VLOOKUP(A62,'пр.взв.'!B33:E160,4,FALSE)</f>
        <v>#N/A</v>
      </c>
      <c r="E62" s="15"/>
      <c r="F62" s="22"/>
    </row>
    <row r="63" spans="1:6" ht="12" customHeight="1" thickBot="1">
      <c r="A63" s="219"/>
      <c r="B63" s="226"/>
      <c r="C63" s="228"/>
      <c r="D63" s="228"/>
      <c r="E63" s="24"/>
      <c r="F63" s="22"/>
    </row>
    <row r="64" spans="1:6" ht="12" customHeight="1">
      <c r="A64" s="224">
        <v>32</v>
      </c>
      <c r="B64" s="225" t="e">
        <f>VLOOKUP(A66,'пр.взв.'!B35:C162,2,FALSE)</f>
        <v>#N/A</v>
      </c>
      <c r="C64" s="227" t="str">
        <f>VLOOKUP(A64,'пр.взв.'!B5:E132,3,FALSE)</f>
        <v>01.12.86 мс</v>
      </c>
      <c r="D64" s="227" t="str">
        <f>VLOOKUP(A64,'пр.взв.'!B5:E132,4,FALSE)</f>
        <v>ЮФО Чеченская Аргун Д</v>
      </c>
      <c r="E64" s="26"/>
      <c r="F64" s="85"/>
    </row>
    <row r="65" spans="1:6" ht="12" customHeight="1">
      <c r="A65" s="218"/>
      <c r="B65" s="226"/>
      <c r="C65" s="228"/>
      <c r="D65" s="228"/>
      <c r="E65" s="22"/>
      <c r="F65" s="27"/>
    </row>
    <row r="66" spans="1:6" ht="12" customHeight="1">
      <c r="A66" s="218">
        <v>64</v>
      </c>
      <c r="B66" s="220" t="e">
        <f>VLOOKUP(A66,'пр.взв.'!B7:C134,2,FALSE)</f>
        <v>#N/A</v>
      </c>
      <c r="C66" s="222" t="e">
        <f>VLOOKUP(B66,'пр.взв.'!C7:D134,2,FALSE)</f>
        <v>#N/A</v>
      </c>
      <c r="D66" s="222" t="e">
        <f>VLOOKUP(A66,'пр.взв.'!B5:E132,4,FALSE)</f>
        <v>#N/A</v>
      </c>
      <c r="E66" s="17"/>
      <c r="F66" s="23"/>
    </row>
    <row r="67" spans="1:4" ht="12" customHeight="1" thickBot="1">
      <c r="A67" s="219"/>
      <c r="B67" s="221"/>
      <c r="C67" s="223"/>
      <c r="D67" s="223"/>
    </row>
    <row r="68" ht="12" customHeight="1"/>
    <row r="69" ht="12" customHeight="1"/>
    <row r="70" spans="1:7" ht="19.5" customHeight="1">
      <c r="A70" s="39" t="s">
        <v>24</v>
      </c>
      <c r="E70" s="12" t="s">
        <v>233</v>
      </c>
      <c r="G70" s="39" t="s">
        <v>25</v>
      </c>
    </row>
    <row r="72" ht="19.5" customHeight="1"/>
    <row r="73" spans="1:6" ht="19.5" customHeight="1">
      <c r="A73" s="18"/>
      <c r="B73" s="73"/>
      <c r="F73" s="58"/>
    </row>
    <row r="74" spans="1:6" ht="19.5" customHeight="1">
      <c r="A74" s="13"/>
      <c r="B74" s="74"/>
      <c r="C74" s="84"/>
      <c r="D74" s="105"/>
      <c r="E74" s="19"/>
      <c r="F74" s="52"/>
    </row>
    <row r="75" spans="3:7" ht="19.5" customHeight="1">
      <c r="C75" s="23"/>
      <c r="D75" s="72"/>
      <c r="E75" s="20"/>
      <c r="F75" s="19"/>
      <c r="G75" s="58"/>
    </row>
    <row r="76" spans="1:7" ht="19.5" customHeight="1">
      <c r="A76" s="18"/>
      <c r="B76" s="73"/>
      <c r="C76" s="104"/>
      <c r="D76" s="74"/>
      <c r="E76" s="22"/>
      <c r="F76" s="15"/>
      <c r="G76" s="58"/>
    </row>
    <row r="77" spans="1:6" ht="19.5" customHeight="1">
      <c r="A77" s="13"/>
      <c r="B77" s="74"/>
      <c r="E77" s="74"/>
      <c r="F77" s="73"/>
    </row>
    <row r="78" ht="19.5" customHeight="1">
      <c r="F78" s="72"/>
    </row>
    <row r="79" spans="1:7" ht="19.5" customHeight="1">
      <c r="A79" s="18"/>
      <c r="B79" s="25"/>
      <c r="C79" s="15"/>
      <c r="E79" s="23"/>
      <c r="F79" s="87"/>
      <c r="G79" s="58"/>
    </row>
    <row r="80" spans="1:9" ht="19.5" customHeight="1">
      <c r="A80" s="13"/>
      <c r="B80" s="21"/>
      <c r="C80" s="84"/>
      <c r="D80" s="105"/>
      <c r="E80" s="16"/>
      <c r="F80" s="22"/>
      <c r="G80" s="101"/>
      <c r="I80" s="14"/>
    </row>
    <row r="81" spans="3:9" ht="19.5" customHeight="1">
      <c r="C81" s="23"/>
      <c r="D81" s="72"/>
      <c r="E81" s="20"/>
      <c r="F81" s="22"/>
      <c r="G81" s="93"/>
      <c r="I81" s="14"/>
    </row>
    <row r="82" spans="1:9" ht="19.5" customHeight="1">
      <c r="A82" s="18"/>
      <c r="B82" s="73"/>
      <c r="C82" s="104"/>
      <c r="D82" s="74"/>
      <c r="E82" s="22"/>
      <c r="F82" s="17"/>
      <c r="G82" s="93"/>
      <c r="I82" s="14"/>
    </row>
    <row r="83" spans="1:9" ht="19.5" customHeight="1">
      <c r="A83" s="13"/>
      <c r="B83" s="74"/>
      <c r="E83" s="74"/>
      <c r="G83" s="72"/>
      <c r="H83" s="73"/>
      <c r="I83" s="14"/>
    </row>
    <row r="84" spans="7:9" ht="19.5" customHeight="1">
      <c r="G84" s="72"/>
      <c r="H84" s="72"/>
      <c r="I84" s="14"/>
    </row>
    <row r="85" spans="7:9" ht="19.5" customHeight="1">
      <c r="G85" s="74"/>
      <c r="H85" s="72"/>
      <c r="I85" s="14"/>
    </row>
    <row r="86" spans="8:9" ht="19.5" customHeight="1">
      <c r="H86" s="72"/>
      <c r="I86" s="14"/>
    </row>
    <row r="87" spans="1:9" ht="19.5" customHeight="1">
      <c r="A87" s="18"/>
      <c r="B87" s="73"/>
      <c r="F87" s="58"/>
      <c r="H87" s="72"/>
      <c r="I87" s="14"/>
    </row>
    <row r="88" spans="1:9" ht="19.5" customHeight="1">
      <c r="A88" s="13"/>
      <c r="B88" s="74"/>
      <c r="C88" s="84"/>
      <c r="D88" s="105"/>
      <c r="E88" s="19"/>
      <c r="F88" s="52"/>
      <c r="H88" s="72"/>
      <c r="I88" s="14"/>
    </row>
    <row r="89" spans="3:9" ht="19.5" customHeight="1">
      <c r="C89" s="23"/>
      <c r="D89" s="72"/>
      <c r="E89" s="20"/>
      <c r="F89" s="19"/>
      <c r="G89" s="89"/>
      <c r="H89" s="74"/>
      <c r="I89" s="14"/>
    </row>
    <row r="90" spans="1:9" ht="19.5" customHeight="1">
      <c r="A90" s="18"/>
      <c r="B90" s="73"/>
      <c r="C90" s="104"/>
      <c r="D90" s="74"/>
      <c r="E90" s="22"/>
      <c r="F90" s="15"/>
      <c r="G90" s="58"/>
      <c r="H90" s="72"/>
      <c r="I90" s="14"/>
    </row>
    <row r="91" spans="1:9" ht="19.5" customHeight="1">
      <c r="A91" s="13"/>
      <c r="B91" s="74"/>
      <c r="E91" s="74"/>
      <c r="F91" s="73"/>
      <c r="H91" s="72"/>
      <c r="I91" s="14"/>
    </row>
    <row r="92" spans="6:9" ht="19.5" customHeight="1">
      <c r="F92" s="72"/>
      <c r="H92" s="72"/>
      <c r="I92" s="14"/>
    </row>
    <row r="93" spans="1:9" ht="19.5" customHeight="1">
      <c r="A93" s="18"/>
      <c r="B93" s="25"/>
      <c r="C93" s="15"/>
      <c r="E93" s="23"/>
      <c r="F93" s="87"/>
      <c r="G93" s="58"/>
      <c r="H93" s="72"/>
      <c r="I93" s="14"/>
    </row>
    <row r="94" spans="1:9" ht="19.5" customHeight="1">
      <c r="A94" s="13"/>
      <c r="B94" s="21"/>
      <c r="C94" s="84"/>
      <c r="D94" s="105"/>
      <c r="E94" s="16"/>
      <c r="F94" s="22"/>
      <c r="G94" s="101"/>
      <c r="H94" s="72"/>
      <c r="I94" s="14"/>
    </row>
    <row r="95" spans="3:9" ht="19.5" customHeight="1">
      <c r="C95" s="23"/>
      <c r="D95" s="72"/>
      <c r="E95" s="20"/>
      <c r="F95" s="22"/>
      <c r="G95" s="93"/>
      <c r="H95" s="72"/>
      <c r="I95" s="14"/>
    </row>
    <row r="96" spans="1:9" ht="19.5" customHeight="1">
      <c r="A96" s="18"/>
      <c r="B96" s="73"/>
      <c r="C96" s="104"/>
      <c r="D96" s="74"/>
      <c r="E96" s="22"/>
      <c r="F96" s="17"/>
      <c r="G96" s="93"/>
      <c r="H96" s="74"/>
      <c r="I96" s="14"/>
    </row>
    <row r="97" spans="1:9" ht="19.5" customHeight="1">
      <c r="A97" s="13"/>
      <c r="B97" s="74"/>
      <c r="E97" s="74"/>
      <c r="G97" s="72"/>
      <c r="H97" s="18"/>
      <c r="I97" s="14"/>
    </row>
    <row r="98" spans="7:9" ht="19.5" customHeight="1">
      <c r="G98" s="72"/>
      <c r="H98" s="14"/>
      <c r="I98" s="14"/>
    </row>
    <row r="99" spans="7:9" ht="19.5" customHeight="1">
      <c r="G99" s="74"/>
      <c r="H99" s="14"/>
      <c r="I99" s="14"/>
    </row>
    <row r="100" ht="19.5" customHeight="1">
      <c r="I100" s="14"/>
    </row>
    <row r="101" ht="19.5" customHeight="1">
      <c r="I101" s="14"/>
    </row>
    <row r="102" ht="19.5" customHeight="1">
      <c r="I102" s="14"/>
    </row>
    <row r="103" ht="19.5" customHeight="1">
      <c r="I103" s="14"/>
    </row>
    <row r="104" ht="19.5" customHeight="1">
      <c r="I104" s="14"/>
    </row>
    <row r="105" ht="19.5" customHeight="1">
      <c r="I105" s="14"/>
    </row>
    <row r="106" ht="19.5" customHeight="1">
      <c r="I106" s="14"/>
    </row>
    <row r="107" ht="19.5" customHeight="1">
      <c r="I107" s="14"/>
    </row>
    <row r="108" ht="19.5" customHeight="1"/>
    <row r="109" ht="19.5" customHeight="1"/>
    <row r="110" ht="19.5" customHeight="1"/>
  </sheetData>
  <mergeCells count="131">
    <mergeCell ref="A1:G1"/>
    <mergeCell ref="A2:G2"/>
    <mergeCell ref="H2:H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1"/>
  <sheetViews>
    <sheetView workbookViewId="0" topLeftCell="A1">
      <selection activeCell="H105" sqref="A1:H10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05" t="str">
        <f>HYPERLINK('[1]реквизиты'!$L$14)</f>
        <v>СТАРТОВЫЙ ПОТОКОЛ</v>
      </c>
      <c r="B1" s="237"/>
      <c r="C1" s="237"/>
      <c r="D1" s="237"/>
      <c r="E1" s="237"/>
      <c r="F1" s="237"/>
      <c r="G1" s="237"/>
      <c r="O1" s="40"/>
      <c r="P1" s="40"/>
      <c r="Q1" s="40"/>
      <c r="R1" s="41"/>
      <c r="S1" s="14"/>
      <c r="T1" s="14"/>
    </row>
    <row r="2" spans="1:19" ht="12.75" customHeight="1" thickBot="1">
      <c r="A2" s="206"/>
      <c r="B2" s="238"/>
      <c r="C2" s="238"/>
      <c r="D2" s="238"/>
      <c r="E2" s="238"/>
      <c r="F2" s="238"/>
      <c r="G2" s="238"/>
      <c r="H2" s="239" t="s">
        <v>223</v>
      </c>
      <c r="O2" s="42"/>
      <c r="P2" s="42"/>
      <c r="Q2" s="42"/>
      <c r="R2" s="29"/>
      <c r="S2" s="29"/>
    </row>
    <row r="3" spans="1:8" ht="12" customHeight="1">
      <c r="A3" s="224">
        <v>1</v>
      </c>
      <c r="B3" s="225" t="str">
        <f>VLOOKUP(A3,'пр.взв.'!B5:E76,2,FALSE)</f>
        <v>Выборнов Василий Дмитриевич</v>
      </c>
      <c r="C3" s="225" t="str">
        <f>VLOOKUP(B3,'пр.взв.'!C5:F76,2,FALSE)</f>
        <v>24.03.84 мс</v>
      </c>
      <c r="D3" s="225" t="str">
        <f>VLOOKUP(C3,'пр.взв.'!D5:G76,2,FALSE)</f>
        <v>Москва ПР</v>
      </c>
      <c r="H3" s="239"/>
    </row>
    <row r="4" spans="1:6" ht="12" customHeight="1">
      <c r="A4" s="218"/>
      <c r="B4" s="226"/>
      <c r="C4" s="226"/>
      <c r="D4" s="226"/>
      <c r="E4" s="2"/>
      <c r="F4" s="2"/>
    </row>
    <row r="5" spans="1:7" ht="12" customHeight="1">
      <c r="A5" s="218">
        <v>33</v>
      </c>
      <c r="B5" s="229" t="str">
        <f>VLOOKUP(A5,'пр.взв.'!B9:C136,2,FALSE)</f>
        <v>Гапизов Ахмет Щамилович</v>
      </c>
      <c r="C5" s="229" t="str">
        <f>VLOOKUP(B5,'пр.взв.'!C9:D136,2,FALSE)</f>
        <v>21.08.88 мс</v>
      </c>
      <c r="D5" s="229" t="str">
        <f>VLOOKUP(A5,'пр.взв.'!B9:E136,4,FALSE)</f>
        <v>Москва Д</v>
      </c>
      <c r="E5" s="4"/>
      <c r="F5" s="2"/>
      <c r="G5" s="2"/>
    </row>
    <row r="6" spans="1:7" ht="12" customHeight="1" thickBot="1">
      <c r="A6" s="219"/>
      <c r="B6" s="226"/>
      <c r="C6" s="226"/>
      <c r="D6" s="226"/>
      <c r="E6" s="5"/>
      <c r="F6" s="9"/>
      <c r="G6" s="2"/>
    </row>
    <row r="7" spans="1:7" ht="12" customHeight="1">
      <c r="A7" s="224">
        <v>17</v>
      </c>
      <c r="B7" s="225" t="str">
        <f>VLOOKUP(A7,'пр.взв.'!B11:C138,2,FALSE)</f>
        <v>Белоусов Андрей Владимирович</v>
      </c>
      <c r="C7" s="225" t="str">
        <f>VLOOKUP(B7,'пр.взв.'!C11:D138,2,FALSE)</f>
        <v>19.01.85 кмс</v>
      </c>
      <c r="D7" s="225" t="str">
        <f>VLOOKUP(A7,'пр.взв.'!B11:E138,4,FALSE)</f>
        <v>ЮФО Волгоград Д</v>
      </c>
      <c r="E7" s="5"/>
      <c r="F7" s="6"/>
      <c r="G7" s="2"/>
    </row>
    <row r="8" spans="1:7" ht="12" customHeight="1">
      <c r="A8" s="218"/>
      <c r="B8" s="226"/>
      <c r="C8" s="226"/>
      <c r="D8" s="226"/>
      <c r="E8" s="10"/>
      <c r="F8" s="7"/>
      <c r="G8" s="2"/>
    </row>
    <row r="9" spans="1:7" ht="12" customHeight="1">
      <c r="A9" s="218">
        <v>49</v>
      </c>
      <c r="B9" s="231" t="e">
        <f>VLOOKUP(A9,'пр.взв.'!B13:C140,2,FALSE)</f>
        <v>#N/A</v>
      </c>
      <c r="C9" s="231" t="e">
        <f>VLOOKUP(B9,'пр.взв.'!C13:D140,2,FALSE)</f>
        <v>#N/A</v>
      </c>
      <c r="D9" s="231" t="e">
        <f>VLOOKUP(A9,'пр.взв.'!B13:E140,4,FALSE)</f>
        <v>#N/A</v>
      </c>
      <c r="E9" s="3"/>
      <c r="F9" s="7"/>
      <c r="G9" s="2"/>
    </row>
    <row r="10" spans="1:7" ht="12" customHeight="1" thickBot="1">
      <c r="A10" s="219"/>
      <c r="B10" s="235"/>
      <c r="C10" s="235"/>
      <c r="D10" s="235"/>
      <c r="E10" s="2"/>
      <c r="F10" s="7"/>
      <c r="G10" s="9"/>
    </row>
    <row r="11" spans="1:7" ht="12" customHeight="1">
      <c r="A11" s="224">
        <v>9</v>
      </c>
      <c r="B11" s="225" t="str">
        <f>VLOOKUP(A11,'пр.взв.'!B15:C142,2,FALSE)</f>
        <v>Габдуллин Сергей Андреевич</v>
      </c>
      <c r="C11" s="225" t="str">
        <f>VLOOKUP(B11,'пр.взв.'!C15:D142,2,FALSE)</f>
        <v>17.12.83 КМС</v>
      </c>
      <c r="D11" s="225" t="str">
        <f>VLOOKUP(A11,'пр.взв.'!B15:E142,4,FALSE)</f>
        <v>УФО Челябинск МО</v>
      </c>
      <c r="E11" s="2"/>
      <c r="F11" s="7"/>
      <c r="G11" s="6"/>
    </row>
    <row r="12" spans="1:7" ht="12" customHeight="1">
      <c r="A12" s="218"/>
      <c r="B12" s="226"/>
      <c r="C12" s="226"/>
      <c r="D12" s="226"/>
      <c r="E12" s="8"/>
      <c r="F12" s="7"/>
      <c r="G12" s="7"/>
    </row>
    <row r="13" spans="1:7" ht="12" customHeight="1">
      <c r="A13" s="218">
        <v>41</v>
      </c>
      <c r="B13" s="231" t="e">
        <f>VLOOKUP(A13,'пр.взв.'!B17:C144,2,FALSE)</f>
        <v>#N/A</v>
      </c>
      <c r="C13" s="231" t="e">
        <f>VLOOKUP(B13,'пр.взв.'!C17:D144,2,FALSE)</f>
        <v>#N/A</v>
      </c>
      <c r="D13" s="231" t="e">
        <f>VLOOKUP(A13,'пр.взв.'!B17:E144,4,FALSE)</f>
        <v>#N/A</v>
      </c>
      <c r="E13" s="4"/>
      <c r="F13" s="7"/>
      <c r="G13" s="7"/>
    </row>
    <row r="14" spans="1:7" ht="12" customHeight="1" thickBot="1">
      <c r="A14" s="219"/>
      <c r="B14" s="235"/>
      <c r="C14" s="235"/>
      <c r="D14" s="235"/>
      <c r="E14" s="5"/>
      <c r="F14" s="11"/>
      <c r="G14" s="7"/>
    </row>
    <row r="15" spans="1:7" ht="12" customHeight="1">
      <c r="A15" s="224">
        <v>25</v>
      </c>
      <c r="B15" s="225" t="str">
        <f>VLOOKUP(A15,'пр.взв.'!B19:C146,2,FALSE)</f>
        <v>Черноскулов Альсим Леонидович</v>
      </c>
      <c r="C15" s="225" t="str">
        <f>VLOOKUP(B15,'пр.взв.'!C19:D146,2,FALSE)</f>
        <v>11.05.83 мсмк</v>
      </c>
      <c r="D15" s="225" t="str">
        <f>VLOOKUP(A15,'пр.взв.'!B19:E146,4,FALSE)</f>
        <v>УФО Свердловская В.Пышма ВС</v>
      </c>
      <c r="E15" s="5"/>
      <c r="F15" s="2"/>
      <c r="G15" s="7"/>
    </row>
    <row r="16" spans="1:7" ht="12" customHeight="1">
      <c r="A16" s="218"/>
      <c r="B16" s="226"/>
      <c r="C16" s="226"/>
      <c r="D16" s="226"/>
      <c r="E16" s="10"/>
      <c r="F16" s="2"/>
      <c r="G16" s="7"/>
    </row>
    <row r="17" spans="1:7" ht="12" customHeight="1">
      <c r="A17" s="218">
        <v>57</v>
      </c>
      <c r="B17" s="231" t="e">
        <f>VLOOKUP(A17,'пр.взв.'!B21:C148,2,FALSE)</f>
        <v>#N/A</v>
      </c>
      <c r="C17" s="231" t="e">
        <f>VLOOKUP(B17,'пр.взв.'!C21:D148,2,FALSE)</f>
        <v>#N/A</v>
      </c>
      <c r="D17" s="231" t="e">
        <f>VLOOKUP(A17,'пр.взв.'!B21:E148,4,FALSE)</f>
        <v>#N/A</v>
      </c>
      <c r="E17" s="3"/>
      <c r="F17" s="2"/>
      <c r="G17" s="7"/>
    </row>
    <row r="18" spans="1:7" ht="12" customHeight="1" thickBot="1">
      <c r="A18" s="219"/>
      <c r="B18" s="235"/>
      <c r="C18" s="235"/>
      <c r="D18" s="235"/>
      <c r="E18" s="2"/>
      <c r="F18" s="2"/>
      <c r="G18" s="7"/>
    </row>
    <row r="19" spans="1:8" ht="12" customHeight="1">
      <c r="A19" s="224">
        <v>5</v>
      </c>
      <c r="B19" s="225" t="str">
        <f>VLOOKUP(A19,'пр.взв.'!B7:C134,2,FALSE)</f>
        <v>Шидов Касбулат Ибрагимович</v>
      </c>
      <c r="C19" s="225" t="str">
        <f>VLOOKUP(B19,'пр.взв.'!C7:D134,2,FALSE)</f>
        <v>16.12.81 мс</v>
      </c>
      <c r="D19" s="225" t="str">
        <f>VLOOKUP(C19,'пр.взв.'!D7:E134,2,FALSE)</f>
        <v>ЮФО КБР Д</v>
      </c>
      <c r="E19" s="2"/>
      <c r="F19" s="2"/>
      <c r="G19" s="7"/>
      <c r="H19" s="73"/>
    </row>
    <row r="20" spans="1:8" ht="12" customHeight="1">
      <c r="A20" s="218"/>
      <c r="B20" s="226"/>
      <c r="C20" s="226"/>
      <c r="D20" s="226"/>
      <c r="E20" s="8"/>
      <c r="F20" s="2"/>
      <c r="G20" s="7"/>
      <c r="H20" s="72"/>
    </row>
    <row r="21" spans="1:8" ht="12" customHeight="1">
      <c r="A21" s="218">
        <v>37</v>
      </c>
      <c r="B21" s="231" t="e">
        <f>VLOOKUP(A21,'пр.взв.'!B25:C152,2,FALSE)</f>
        <v>#N/A</v>
      </c>
      <c r="C21" s="231" t="e">
        <f>VLOOKUP(B21,'пр.взв.'!C25:D152,2,FALSE)</f>
        <v>#N/A</v>
      </c>
      <c r="D21" s="231" t="e">
        <f>VLOOKUP(A21,'пр.взв.'!B25:E152,4,FALSE)</f>
        <v>#N/A</v>
      </c>
      <c r="E21" s="4"/>
      <c r="F21" s="2"/>
      <c r="G21" s="7"/>
      <c r="H21" s="72"/>
    </row>
    <row r="22" spans="1:8" ht="12" customHeight="1" thickBot="1">
      <c r="A22" s="219"/>
      <c r="B22" s="235"/>
      <c r="C22" s="235"/>
      <c r="D22" s="235"/>
      <c r="E22" s="5"/>
      <c r="F22" s="9"/>
      <c r="G22" s="7"/>
      <c r="H22" s="72"/>
    </row>
    <row r="23" spans="1:8" ht="12" customHeight="1">
      <c r="A23" s="224">
        <v>21</v>
      </c>
      <c r="B23" s="225" t="str">
        <f>VLOOKUP(A23,'пр.взв.'!B27:C154,2,FALSE)</f>
        <v>Ключников Денис Сергеевич</v>
      </c>
      <c r="C23" s="225" t="str">
        <f>VLOOKUP(B23,'пр.взв.'!C27:D154,2,FALSE)</f>
        <v>22.08.82 МС</v>
      </c>
      <c r="D23" s="225" t="str">
        <f>VLOOKUP(A23,'пр.взв.'!B27:E154,4,FALSE)</f>
        <v>ПФО Пенза Д</v>
      </c>
      <c r="E23" s="5"/>
      <c r="F23" s="6"/>
      <c r="G23" s="7"/>
      <c r="H23" s="72"/>
    </row>
    <row r="24" spans="1:8" ht="12" customHeight="1">
      <c r="A24" s="218"/>
      <c r="B24" s="226"/>
      <c r="C24" s="226"/>
      <c r="D24" s="226"/>
      <c r="E24" s="10"/>
      <c r="F24" s="7"/>
      <c r="G24" s="7"/>
      <c r="H24" s="72"/>
    </row>
    <row r="25" spans="1:8" ht="12" customHeight="1">
      <c r="A25" s="218">
        <v>53</v>
      </c>
      <c r="B25" s="231" t="e">
        <f>VLOOKUP(A25,'пр.взв.'!B29:C156,2,FALSE)</f>
        <v>#N/A</v>
      </c>
      <c r="C25" s="231" t="e">
        <f>VLOOKUP(B25,'пр.взв.'!C29:D156,2,FALSE)</f>
        <v>#N/A</v>
      </c>
      <c r="D25" s="231" t="e">
        <f>VLOOKUP(C25,'пр.взв.'!D29:E156,2,FALSE)</f>
        <v>#N/A</v>
      </c>
      <c r="E25" s="3"/>
      <c r="F25" s="7"/>
      <c r="G25" s="7"/>
      <c r="H25" s="72"/>
    </row>
    <row r="26" spans="1:8" ht="12" customHeight="1" thickBot="1">
      <c r="A26" s="219"/>
      <c r="B26" s="235"/>
      <c r="C26" s="235"/>
      <c r="D26" s="235"/>
      <c r="E26" s="2"/>
      <c r="F26" s="7"/>
      <c r="G26" s="7"/>
      <c r="H26" s="72"/>
    </row>
    <row r="27" spans="1:8" ht="12" customHeight="1">
      <c r="A27" s="224">
        <v>13</v>
      </c>
      <c r="B27" s="225" t="str">
        <f>VLOOKUP(A27,'пр.взв.'!B5:E76,2,FALSE)</f>
        <v>Егоров Андрей Александрович</v>
      </c>
      <c r="C27" s="225" t="str">
        <f>VLOOKUP(B27,'пр.взв.'!C5:F76,2,FALSE)</f>
        <v>03.03.81 мс</v>
      </c>
      <c r="D27" s="225" t="str">
        <f>VLOOKUP(C27,'пр.взв.'!D5:G76,2,FALSE)</f>
        <v>ЦФО Владимир Д</v>
      </c>
      <c r="E27" s="2"/>
      <c r="F27" s="7"/>
      <c r="G27" s="11"/>
      <c r="H27" s="72"/>
    </row>
    <row r="28" spans="1:8" ht="12" customHeight="1">
      <c r="A28" s="218"/>
      <c r="B28" s="226"/>
      <c r="C28" s="226"/>
      <c r="D28" s="226"/>
      <c r="E28" s="8"/>
      <c r="F28" s="7"/>
      <c r="G28" s="2"/>
      <c r="H28" s="72"/>
    </row>
    <row r="29" spans="1:8" ht="12" customHeight="1">
      <c r="A29" s="218">
        <v>45</v>
      </c>
      <c r="B29" s="231" t="e">
        <f>VLOOKUP(A29,'пр.взв.'!B33:C160,2,FALSE)</f>
        <v>#N/A</v>
      </c>
      <c r="C29" s="231" t="e">
        <f>VLOOKUP(B29,'пр.взв.'!C33:D160,2,FALSE)</f>
        <v>#N/A</v>
      </c>
      <c r="D29" s="231" t="e">
        <f>VLOOKUP(A29,'пр.взв.'!B33:E160,4,FALSE)</f>
        <v>#N/A</v>
      </c>
      <c r="E29" s="4"/>
      <c r="F29" s="7"/>
      <c r="G29" s="2"/>
      <c r="H29" s="72"/>
    </row>
    <row r="30" spans="1:8" ht="12" customHeight="1" thickBot="1">
      <c r="A30" s="219"/>
      <c r="B30" s="235"/>
      <c r="C30" s="235"/>
      <c r="D30" s="235"/>
      <c r="E30" s="5"/>
      <c r="F30" s="11"/>
      <c r="G30" s="2"/>
      <c r="H30" s="72"/>
    </row>
    <row r="31" spans="1:8" ht="12" customHeight="1">
      <c r="A31" s="224">
        <v>29</v>
      </c>
      <c r="B31" s="225" t="str">
        <f>VLOOKUP(A31,'пр.взв.'!B35:C162,2,FALSE)</f>
        <v>Вопросов Кирилл Игоревич</v>
      </c>
      <c r="C31" s="225" t="str">
        <f>VLOOKUP(B31,'пр.взв.'!C35:D162,2,FALSE)</f>
        <v>27.03.86 мс</v>
      </c>
      <c r="D31" s="225" t="str">
        <f>VLOOKUP(A31,'пр.взв.'!B35:E162,4,FALSE)</f>
        <v>ЦФО Московская Дмитров Д</v>
      </c>
      <c r="E31" s="5"/>
      <c r="F31" s="2"/>
      <c r="G31" s="2"/>
      <c r="H31" s="72"/>
    </row>
    <row r="32" spans="1:8" ht="12" customHeight="1">
      <c r="A32" s="218"/>
      <c r="B32" s="226"/>
      <c r="C32" s="226"/>
      <c r="D32" s="226"/>
      <c r="E32" s="10"/>
      <c r="F32" s="2"/>
      <c r="G32" s="2"/>
      <c r="H32" s="72"/>
    </row>
    <row r="33" spans="1:8" ht="12" customHeight="1">
      <c r="A33" s="218">
        <v>61</v>
      </c>
      <c r="B33" s="231" t="e">
        <f>VLOOKUP(A33,'пр.взв.'!B37:C164,2,FALSE)</f>
        <v>#N/A</v>
      </c>
      <c r="C33" s="231" t="e">
        <f>VLOOKUP(B33,'пр.взв.'!C37:D164,2,FALSE)</f>
        <v>#N/A</v>
      </c>
      <c r="D33" s="231" t="e">
        <f>VLOOKUP(A33,'пр.взв.'!B37:E164,4,FALSE)</f>
        <v>#N/A</v>
      </c>
      <c r="E33" s="3"/>
      <c r="F33" s="2"/>
      <c r="G33" s="2"/>
      <c r="H33" s="72"/>
    </row>
    <row r="34" spans="1:8" ht="12" customHeight="1" thickBot="1">
      <c r="A34" s="219"/>
      <c r="B34" s="232"/>
      <c r="C34" s="232"/>
      <c r="D34" s="232"/>
      <c r="H34" s="72"/>
    </row>
    <row r="35" spans="1:16" ht="12" customHeight="1" thickBot="1">
      <c r="A35" s="102"/>
      <c r="B35" s="1"/>
      <c r="C35" s="1"/>
      <c r="E35" s="2"/>
      <c r="F35" s="2"/>
      <c r="G35" s="2"/>
      <c r="H35" s="74"/>
      <c r="P35" s="30"/>
    </row>
    <row r="36" spans="1:8" ht="12" customHeight="1">
      <c r="A36" s="224">
        <v>3</v>
      </c>
      <c r="B36" s="225" t="str">
        <f>VLOOKUP(A36,'пр.взв.'!B7:C134,2,FALSE)</f>
        <v>Раилко Николай Владимирович</v>
      </c>
      <c r="C36" s="225" t="str">
        <f>VLOOKUP(B36,'пр.взв.'!C7:D134,2,FALSE)</f>
        <v>17.02.86 мс</v>
      </c>
      <c r="D36" s="225" t="str">
        <f>VLOOKUP(C36,'пр.взв.'!D7:E134,2,FALSE)</f>
        <v>С.Петербург Д</v>
      </c>
      <c r="E36" s="19"/>
      <c r="F36" s="19"/>
      <c r="H36" s="72"/>
    </row>
    <row r="37" spans="1:16" ht="12" customHeight="1">
      <c r="A37" s="218"/>
      <c r="B37" s="226"/>
      <c r="C37" s="226"/>
      <c r="D37" s="226"/>
      <c r="E37" s="19"/>
      <c r="F37" s="19"/>
      <c r="H37" s="72"/>
      <c r="P37" s="14"/>
    </row>
    <row r="38" spans="1:8" ht="12" customHeight="1">
      <c r="A38" s="218">
        <v>35</v>
      </c>
      <c r="B38" s="229" t="str">
        <f>VLOOKUP(A38,'пр.взв.'!B9:C136,2,FALSE)</f>
        <v>Баялиев Мовладий Хусеевич</v>
      </c>
      <c r="C38" s="229" t="str">
        <f>VLOOKUP(B38,'пр.взв.'!C9:D136,2,FALSE)</f>
        <v>06.04.84 мсмк</v>
      </c>
      <c r="D38" s="229" t="str">
        <f>VLOOKUP(C38,'пр.взв.'!D9:E136,2,FALSE)</f>
        <v>ЮФО Краснодарский Армавир Д</v>
      </c>
      <c r="E38" s="15"/>
      <c r="F38" s="19"/>
      <c r="H38" s="72"/>
    </row>
    <row r="39" spans="1:8" ht="12" customHeight="1" thickBot="1">
      <c r="A39" s="219"/>
      <c r="B39" s="226"/>
      <c r="C39" s="226"/>
      <c r="D39" s="226"/>
      <c r="E39" s="24"/>
      <c r="F39" s="23"/>
      <c r="H39" s="72"/>
    </row>
    <row r="40" spans="1:8" ht="12" customHeight="1">
      <c r="A40" s="224">
        <v>19</v>
      </c>
      <c r="B40" s="225" t="str">
        <f>VLOOKUP(A40,'пр.взв.'!B5:E76,2,FALSE)</f>
        <v>Гладких Александр Вячеславович</v>
      </c>
      <c r="C40" s="225" t="str">
        <f>VLOOKUP(B40,'пр.взв.'!C5:F76,2,FALSE)</f>
        <v>02.05.86 МС</v>
      </c>
      <c r="D40" s="225" t="str">
        <f>VLOOKUP(A40,'пр.взв.'!B11:E138,4,FALSE)</f>
        <v>ЦФО Брянск ВС</v>
      </c>
      <c r="E40" s="26"/>
      <c r="F40" s="83"/>
      <c r="H40" s="72"/>
    </row>
    <row r="41" spans="1:8" ht="12" customHeight="1">
      <c r="A41" s="218"/>
      <c r="B41" s="226"/>
      <c r="C41" s="226"/>
      <c r="D41" s="226"/>
      <c r="E41" s="22"/>
      <c r="F41" s="20"/>
      <c r="H41" s="72"/>
    </row>
    <row r="42" spans="1:8" ht="12" customHeight="1">
      <c r="A42" s="218">
        <v>51</v>
      </c>
      <c r="B42" s="231" t="e">
        <f>VLOOKUP(A42,'пр.взв.'!B13:C140,2,FALSE)</f>
        <v>#N/A</v>
      </c>
      <c r="C42" s="231" t="e">
        <f>VLOOKUP(B42,'пр.взв.'!C13:D140,2,FALSE)</f>
        <v>#N/A</v>
      </c>
      <c r="D42" s="231" t="e">
        <f>VLOOKUP(A42,'пр.взв.'!B13:E140,4,FALSE)</f>
        <v>#N/A</v>
      </c>
      <c r="E42" s="17"/>
      <c r="F42" s="22"/>
      <c r="H42" s="72"/>
    </row>
    <row r="43" spans="1:8" ht="12" customHeight="1" thickBot="1">
      <c r="A43" s="219"/>
      <c r="B43" s="235"/>
      <c r="C43" s="235"/>
      <c r="D43" s="235"/>
      <c r="F43" s="72"/>
      <c r="H43" s="72"/>
    </row>
    <row r="44" spans="1:8" ht="12" customHeight="1">
      <c r="A44" s="224">
        <v>11</v>
      </c>
      <c r="B44" s="229" t="str">
        <f>VLOOKUP(A44,'пр.взв.'!B5:D76,2,FALSE)</f>
        <v>Бакарандзе Теймураз Борисиевич</v>
      </c>
      <c r="C44" s="229" t="str">
        <f>VLOOKUP(B44,'пр.взв.'!C5:E76,2,FALSE)</f>
        <v>19.09.88 мс</v>
      </c>
      <c r="D44" s="229" t="str">
        <f>VLOOKUP(C44,'пр.взв.'!D5:F76,2,FALSE)</f>
        <v>Москва Д</v>
      </c>
      <c r="E44" s="19"/>
      <c r="F44" s="22"/>
      <c r="G44" s="86"/>
      <c r="H44" s="72"/>
    </row>
    <row r="45" spans="1:8" ht="12" customHeight="1">
      <c r="A45" s="218"/>
      <c r="B45" s="226"/>
      <c r="C45" s="226"/>
      <c r="D45" s="226"/>
      <c r="E45" s="19"/>
      <c r="F45" s="22"/>
      <c r="G45" s="73"/>
      <c r="H45" s="72"/>
    </row>
    <row r="46" spans="1:8" ht="12" customHeight="1">
      <c r="A46" s="218">
        <v>43</v>
      </c>
      <c r="B46" s="231" t="e">
        <f>VLOOKUP(A46,'пр.взв.'!B17:C144,2,FALSE)</f>
        <v>#N/A</v>
      </c>
      <c r="C46" s="231" t="e">
        <f>VLOOKUP(B46,'пр.взв.'!C17:D144,2,FALSE)</f>
        <v>#N/A</v>
      </c>
      <c r="D46" s="231" t="e">
        <f>VLOOKUP(C46,'пр.взв.'!D17:E144,2,FALSE)</f>
        <v>#N/A</v>
      </c>
      <c r="E46" s="15"/>
      <c r="F46" s="22"/>
      <c r="G46" s="72"/>
      <c r="H46" s="72"/>
    </row>
    <row r="47" spans="1:8" ht="12" customHeight="1" thickBot="1">
      <c r="A47" s="219"/>
      <c r="B47" s="235"/>
      <c r="C47" s="235"/>
      <c r="D47" s="235"/>
      <c r="E47" s="24"/>
      <c r="F47" s="22"/>
      <c r="G47" s="72"/>
      <c r="H47" s="72"/>
    </row>
    <row r="48" spans="1:8" ht="12" customHeight="1">
      <c r="A48" s="224">
        <v>27</v>
      </c>
      <c r="B48" s="225" t="str">
        <f>VLOOKUP(A48,'пр.взв.'!B19:C146,2,FALSE)</f>
        <v>Спасенников Олег Сергеевич</v>
      </c>
      <c r="C48" s="225" t="str">
        <f>VLOOKUP(B48,'пр.взв.'!C19:D146,2,FALSE)</f>
        <v>22.07.87 мс</v>
      </c>
      <c r="D48" s="225" t="str">
        <f>VLOOKUP(C48,'пр.взв.'!D19:E146,2,FALSE)</f>
        <v>ДВФО Приморский Владивосток РССС</v>
      </c>
      <c r="E48" s="26"/>
      <c r="F48" s="85"/>
      <c r="G48" s="72"/>
      <c r="H48" s="72"/>
    </row>
    <row r="49" spans="1:8" ht="12" customHeight="1">
      <c r="A49" s="218"/>
      <c r="B49" s="226"/>
      <c r="C49" s="226"/>
      <c r="D49" s="226"/>
      <c r="E49" s="22"/>
      <c r="F49" s="27"/>
      <c r="G49" s="72"/>
      <c r="H49" s="72"/>
    </row>
    <row r="50" spans="1:8" ht="12" customHeight="1">
      <c r="A50" s="218">
        <v>59</v>
      </c>
      <c r="B50" s="231" t="e">
        <f>VLOOKUP(A50,'пр.взв.'!B7:C134,2,FALSE)</f>
        <v>#N/A</v>
      </c>
      <c r="C50" s="231" t="e">
        <f>VLOOKUP(B50,'пр.взв.'!C7:D134,2,FALSE)</f>
        <v>#N/A</v>
      </c>
      <c r="D50" s="231" t="e">
        <f>VLOOKUP(A50,'пр.взв.'!B21:E148,4,FALSE)</f>
        <v>#N/A</v>
      </c>
      <c r="E50" s="17"/>
      <c r="F50" s="23"/>
      <c r="G50" s="72"/>
      <c r="H50" s="72"/>
    </row>
    <row r="51" spans="1:8" ht="12" customHeight="1" thickBot="1">
      <c r="A51" s="219"/>
      <c r="B51" s="235"/>
      <c r="C51" s="235"/>
      <c r="D51" s="235"/>
      <c r="G51" s="72"/>
      <c r="H51" s="72"/>
    </row>
    <row r="52" spans="1:8" ht="12" customHeight="1">
      <c r="A52" s="224">
        <v>7</v>
      </c>
      <c r="B52" s="225" t="str">
        <f>VLOOKUP(A52,'пр.взв.'!B5:E76,2,FALSE)</f>
        <v>Румянцев Павел Владимирович</v>
      </c>
      <c r="C52" s="225" t="str">
        <f>VLOOKUP(B52,'пр.взв.'!C5:F76,2,FALSE)</f>
        <v>16.08.87 кмс</v>
      </c>
      <c r="D52" s="225" t="str">
        <f>VLOOKUP(C52,'пр.взв.'!D5:G76,2,FALSE)</f>
        <v>ПФО Нижегородская Выкса ВС</v>
      </c>
      <c r="E52" s="19"/>
      <c r="F52" s="19"/>
      <c r="G52" s="72"/>
      <c r="H52" s="72"/>
    </row>
    <row r="53" spans="1:8" ht="12" customHeight="1">
      <c r="A53" s="218"/>
      <c r="B53" s="226"/>
      <c r="C53" s="226"/>
      <c r="D53" s="226"/>
      <c r="E53" s="19"/>
      <c r="F53" s="19"/>
      <c r="G53" s="72"/>
      <c r="H53" s="74"/>
    </row>
    <row r="54" spans="1:7" ht="12" customHeight="1">
      <c r="A54" s="218">
        <v>39</v>
      </c>
      <c r="B54" s="231" t="e">
        <f>VLOOKUP(A54,'пр.взв.'!B25:C152,2,FALSE)</f>
        <v>#N/A</v>
      </c>
      <c r="C54" s="231" t="e">
        <f>VLOOKUP(B54,'пр.взв.'!C25:D152,2,FALSE)</f>
        <v>#N/A</v>
      </c>
      <c r="D54" s="231" t="e">
        <f>VLOOKUP(C54,'пр.взв.'!D25:E152,2,FALSE)</f>
        <v>#N/A</v>
      </c>
      <c r="E54" s="15"/>
      <c r="F54" s="19"/>
      <c r="G54" s="72"/>
    </row>
    <row r="55" spans="1:7" ht="12" customHeight="1" thickBot="1">
      <c r="A55" s="219"/>
      <c r="B55" s="235"/>
      <c r="C55" s="235"/>
      <c r="D55" s="235"/>
      <c r="E55" s="24"/>
      <c r="F55" s="23"/>
      <c r="G55" s="72"/>
    </row>
    <row r="56" spans="1:7" ht="12" customHeight="1">
      <c r="A56" s="224">
        <v>23</v>
      </c>
      <c r="B56" s="225" t="str">
        <f>VLOOKUP(A56,'пр.взв.'!B27:C154,2,FALSE)</f>
        <v>Зотов Виктор Андреевич</v>
      </c>
      <c r="C56" s="225" t="str">
        <f>VLOOKUP(B56,'пр.взв.'!C27:D154,2,FALSE)</f>
        <v>17.12.85 мс</v>
      </c>
      <c r="D56" s="225" t="str">
        <f>VLOOKUP(C56,'пр.взв.'!D27:E154,2,FALSE)</f>
        <v>УФО Свердловская В.Пышма ПР</v>
      </c>
      <c r="E56" s="26"/>
      <c r="F56" s="83"/>
      <c r="G56" s="72"/>
    </row>
    <row r="57" spans="1:7" ht="12" customHeight="1">
      <c r="A57" s="218"/>
      <c r="B57" s="226"/>
      <c r="C57" s="226"/>
      <c r="D57" s="226"/>
      <c r="E57" s="22"/>
      <c r="F57" s="20"/>
      <c r="G57" s="72"/>
    </row>
    <row r="58" spans="1:7" ht="12" customHeight="1">
      <c r="A58" s="218">
        <v>55</v>
      </c>
      <c r="B58" s="231" t="e">
        <f>VLOOKUP(A58,'пр.взв.'!B29:C156,2,FALSE)</f>
        <v>#N/A</v>
      </c>
      <c r="C58" s="231" t="e">
        <f>VLOOKUP(B58,'пр.взв.'!C29:D156,2,FALSE)</f>
        <v>#N/A</v>
      </c>
      <c r="D58" s="231" t="e">
        <f>VLOOKUP(C58,'пр.взв.'!D29:E156,2,FALSE)</f>
        <v>#N/A</v>
      </c>
      <c r="E58" s="17"/>
      <c r="F58" s="22"/>
      <c r="G58" s="72"/>
    </row>
    <row r="59" spans="1:7" ht="12" customHeight="1" thickBot="1">
      <c r="A59" s="219"/>
      <c r="B59" s="235"/>
      <c r="C59" s="235"/>
      <c r="D59" s="235"/>
      <c r="F59" s="72"/>
      <c r="G59" s="72"/>
    </row>
    <row r="60" spans="1:7" ht="12" customHeight="1">
      <c r="A60" s="224">
        <v>15</v>
      </c>
      <c r="B60" s="225" t="str">
        <f>VLOOKUP(A60,'пр.взв.'!B31:C158,2,FALSE)</f>
        <v>Гуща Роман Александрович</v>
      </c>
      <c r="C60" s="225" t="str">
        <f>VLOOKUP(B60,'пр.взв.'!C31:D158,2,FALSE)</f>
        <v>29.06.83 мс</v>
      </c>
      <c r="D60" s="225" t="str">
        <f>VLOOKUP(C60,'пр.взв.'!D31:E158,2,FALSE)</f>
        <v>СФОНовосибирск Д</v>
      </c>
      <c r="E60" s="19"/>
      <c r="F60" s="22"/>
      <c r="G60" s="74"/>
    </row>
    <row r="61" spans="1:6" ht="12" customHeight="1">
      <c r="A61" s="218"/>
      <c r="B61" s="226"/>
      <c r="C61" s="226"/>
      <c r="D61" s="226"/>
      <c r="E61" s="19"/>
      <c r="F61" s="22"/>
    </row>
    <row r="62" spans="1:6" ht="12" customHeight="1">
      <c r="A62" s="218">
        <v>47</v>
      </c>
      <c r="B62" s="242" t="e">
        <f>VLOOKUP(A62,'пр.взв.'!B33:C160,2,FALSE)</f>
        <v>#N/A</v>
      </c>
      <c r="C62" s="242" t="e">
        <f>VLOOKUP(B62,'пр.взв.'!C33:D160,2,FALSE)</f>
        <v>#N/A</v>
      </c>
      <c r="D62" s="242" t="e">
        <f>VLOOKUP(C62,'пр.взв.'!D33:E160,2,FALSE)</f>
        <v>#N/A</v>
      </c>
      <c r="E62" s="15"/>
      <c r="F62" s="22"/>
    </row>
    <row r="63" spans="1:6" ht="12" customHeight="1" thickBot="1">
      <c r="A63" s="219"/>
      <c r="B63" s="243"/>
      <c r="C63" s="243"/>
      <c r="D63" s="243"/>
      <c r="E63" s="24"/>
      <c r="F63" s="22"/>
    </row>
    <row r="64" spans="1:6" ht="12" customHeight="1">
      <c r="A64" s="224">
        <v>31</v>
      </c>
      <c r="B64" s="225" t="str">
        <f>VLOOKUP(A64,'пр.взв.'!B35:C162,2,FALSE)</f>
        <v>Орлов Иван Николаевич</v>
      </c>
      <c r="C64" s="225" t="str">
        <f>VLOOKUP(B64,'пр.взв.'!C35:D162,2,FALSE)</f>
        <v>07.05.85 МС</v>
      </c>
      <c r="D64" s="225" t="str">
        <f>VLOOKUP(C64,'пр.взв.'!D35:E162,2,FALSE)</f>
        <v>ПФО Пермь Д</v>
      </c>
      <c r="E64" s="26"/>
      <c r="F64" s="85"/>
    </row>
    <row r="65" spans="1:6" ht="12" customHeight="1" thickBot="1">
      <c r="A65" s="218"/>
      <c r="B65" s="226"/>
      <c r="C65" s="226"/>
      <c r="D65" s="226"/>
      <c r="E65" s="22"/>
      <c r="F65" s="27"/>
    </row>
    <row r="66" spans="1:6" ht="12" customHeight="1">
      <c r="A66" s="218">
        <v>63</v>
      </c>
      <c r="B66" s="240" t="e">
        <f>VLOOKUP(A66,'пр.взв.'!B7:C134,2,FALSE)</f>
        <v>#N/A</v>
      </c>
      <c r="C66" s="241" t="e">
        <f>VLOOKUP('пр.хода А'!A68,'пр.взв.'!B21:E148,3,FALSE)</f>
        <v>#N/A</v>
      </c>
      <c r="D66" s="240" t="e">
        <f>VLOOKUP(A66,'пр.взв.'!B37:E164,4,FALSE)</f>
        <v>#N/A</v>
      </c>
      <c r="E66" s="17"/>
      <c r="F66" s="23"/>
    </row>
    <row r="67" spans="1:4" ht="12" customHeight="1" thickBot="1">
      <c r="A67" s="219"/>
      <c r="B67" s="232"/>
      <c r="C67" s="232"/>
      <c r="D67" s="232"/>
    </row>
    <row r="72" spans="1:7" ht="15">
      <c r="A72" s="39" t="s">
        <v>24</v>
      </c>
      <c r="E72" s="12" t="s">
        <v>235</v>
      </c>
      <c r="G72" s="39" t="s">
        <v>26</v>
      </c>
    </row>
    <row r="74" ht="19.5" customHeight="1"/>
    <row r="75" spans="1:6" ht="19.5" customHeight="1">
      <c r="A75" s="18"/>
      <c r="B75" s="73"/>
      <c r="F75" s="58"/>
    </row>
    <row r="76" spans="1:6" ht="19.5" customHeight="1">
      <c r="A76" s="13"/>
      <c r="B76" s="74"/>
      <c r="C76" s="84"/>
      <c r="D76" s="105"/>
      <c r="E76" s="19"/>
      <c r="F76" s="52"/>
    </row>
    <row r="77" spans="3:7" ht="19.5" customHeight="1">
      <c r="C77" s="23"/>
      <c r="D77" s="72"/>
      <c r="E77" s="20"/>
      <c r="F77" s="19"/>
      <c r="G77" s="58"/>
    </row>
    <row r="78" spans="1:7" ht="19.5" customHeight="1">
      <c r="A78" s="18"/>
      <c r="B78" s="73"/>
      <c r="C78" s="104"/>
      <c r="D78" s="74"/>
      <c r="E78" s="22"/>
      <c r="F78" s="15"/>
      <c r="G78" s="58"/>
    </row>
    <row r="79" spans="1:6" ht="19.5" customHeight="1">
      <c r="A79" s="13"/>
      <c r="B79" s="74"/>
      <c r="E79" s="74"/>
      <c r="F79" s="73"/>
    </row>
    <row r="80" ht="19.5" customHeight="1">
      <c r="F80" s="72"/>
    </row>
    <row r="81" spans="1:7" ht="19.5" customHeight="1">
      <c r="A81" s="18"/>
      <c r="B81" s="25"/>
      <c r="C81" s="15"/>
      <c r="E81" s="23"/>
      <c r="F81" s="87"/>
      <c r="G81" s="58"/>
    </row>
    <row r="82" spans="1:7" ht="19.5" customHeight="1">
      <c r="A82" s="13"/>
      <c r="B82" s="21"/>
      <c r="C82" s="84"/>
      <c r="D82" s="105"/>
      <c r="E82" s="16"/>
      <c r="F82" s="22"/>
      <c r="G82" s="101"/>
    </row>
    <row r="83" spans="3:7" ht="19.5" customHeight="1">
      <c r="C83" s="23"/>
      <c r="D83" s="72"/>
      <c r="E83" s="20"/>
      <c r="F83" s="22"/>
      <c r="G83" s="93"/>
    </row>
    <row r="84" spans="1:7" ht="19.5" customHeight="1">
      <c r="A84" s="18"/>
      <c r="B84" s="73"/>
      <c r="C84" s="104"/>
      <c r="D84" s="74"/>
      <c r="E84" s="22"/>
      <c r="F84" s="17"/>
      <c r="G84" s="93"/>
    </row>
    <row r="85" spans="1:8" ht="19.5" customHeight="1">
      <c r="A85" s="13"/>
      <c r="B85" s="74"/>
      <c r="E85" s="74"/>
      <c r="G85" s="72"/>
      <c r="H85" s="73"/>
    </row>
    <row r="86" spans="7:8" ht="19.5" customHeight="1">
      <c r="G86" s="72"/>
      <c r="H86" s="72"/>
    </row>
    <row r="87" spans="7:8" ht="19.5" customHeight="1">
      <c r="G87" s="74"/>
      <c r="H87" s="72"/>
    </row>
    <row r="88" ht="19.5" customHeight="1">
      <c r="H88" s="72"/>
    </row>
    <row r="89" spans="1:8" ht="19.5" customHeight="1">
      <c r="A89" s="18"/>
      <c r="B89" s="73"/>
      <c r="F89" s="58"/>
      <c r="H89" s="72"/>
    </row>
    <row r="90" spans="1:8" ht="19.5" customHeight="1">
      <c r="A90" s="13"/>
      <c r="B90" s="74"/>
      <c r="C90" s="84"/>
      <c r="D90" s="105"/>
      <c r="E90" s="19"/>
      <c r="F90" s="52"/>
      <c r="H90" s="72"/>
    </row>
    <row r="91" spans="3:8" ht="19.5" customHeight="1">
      <c r="C91" s="23"/>
      <c r="D91" s="72"/>
      <c r="E91" s="20"/>
      <c r="F91" s="19"/>
      <c r="G91" s="89"/>
      <c r="H91" s="74"/>
    </row>
    <row r="92" spans="1:8" ht="19.5" customHeight="1">
      <c r="A92" s="18"/>
      <c r="B92" s="73"/>
      <c r="C92" s="104"/>
      <c r="D92" s="74"/>
      <c r="E92" s="22"/>
      <c r="F92" s="15"/>
      <c r="G92" s="58"/>
      <c r="H92" s="72"/>
    </row>
    <row r="93" spans="1:8" ht="19.5" customHeight="1">
      <c r="A93" s="13"/>
      <c r="B93" s="74"/>
      <c r="E93" s="74"/>
      <c r="F93" s="73"/>
      <c r="H93" s="72"/>
    </row>
    <row r="94" spans="6:8" ht="19.5" customHeight="1">
      <c r="F94" s="72"/>
      <c r="H94" s="72"/>
    </row>
    <row r="95" spans="1:8" ht="19.5" customHeight="1">
      <c r="A95" s="18"/>
      <c r="B95" s="25"/>
      <c r="C95" s="15"/>
      <c r="E95" s="23"/>
      <c r="F95" s="87"/>
      <c r="G95" s="58"/>
      <c r="H95" s="72"/>
    </row>
    <row r="96" spans="1:8" ht="19.5" customHeight="1">
      <c r="A96" s="13"/>
      <c r="B96" s="21"/>
      <c r="C96" s="84"/>
      <c r="D96" s="105"/>
      <c r="E96" s="16"/>
      <c r="F96" s="22"/>
      <c r="G96" s="101"/>
      <c r="H96" s="72"/>
    </row>
    <row r="97" spans="3:8" ht="19.5" customHeight="1">
      <c r="C97" s="23"/>
      <c r="D97" s="72"/>
      <c r="E97" s="20"/>
      <c r="F97" s="22"/>
      <c r="G97" s="93"/>
      <c r="H97" s="72"/>
    </row>
    <row r="98" spans="1:8" ht="19.5" customHeight="1">
      <c r="A98" s="18"/>
      <c r="B98" s="73"/>
      <c r="C98" s="104"/>
      <c r="D98" s="74"/>
      <c r="E98" s="22"/>
      <c r="F98" s="17"/>
      <c r="G98" s="93"/>
      <c r="H98" s="74"/>
    </row>
    <row r="99" spans="1:8" ht="19.5" customHeight="1">
      <c r="A99" s="13"/>
      <c r="B99" s="74"/>
      <c r="E99" s="74"/>
      <c r="G99" s="72"/>
      <c r="H99" s="18"/>
    </row>
    <row r="100" spans="7:8" ht="19.5" customHeight="1">
      <c r="G100" s="72"/>
      <c r="H100" s="14"/>
    </row>
    <row r="101" spans="7:8" ht="12.75">
      <c r="G101" s="74"/>
      <c r="H101" s="14"/>
    </row>
  </sheetData>
  <mergeCells count="131">
    <mergeCell ref="A1:G1"/>
    <mergeCell ref="A2:G2"/>
    <mergeCell ref="H2:H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U70"/>
  <sheetViews>
    <sheetView workbookViewId="0" topLeftCell="A1">
      <selection activeCell="K16" sqref="K16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2:18" ht="23.25" customHeight="1" thickBot="1">
      <c r="B1" s="106"/>
      <c r="C1" s="106"/>
      <c r="D1" s="254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255"/>
      <c r="F1" s="255"/>
      <c r="G1" s="255"/>
      <c r="H1" s="255"/>
      <c r="I1" s="255"/>
      <c r="J1" s="255"/>
      <c r="K1" s="255"/>
      <c r="L1" s="255"/>
      <c r="M1" s="255"/>
      <c r="N1" s="256"/>
      <c r="O1" s="106"/>
      <c r="P1" s="106"/>
      <c r="Q1" s="106"/>
      <c r="R1" s="106"/>
    </row>
    <row r="2" spans="1:19" ht="15" thickBot="1">
      <c r="A2" s="29"/>
      <c r="B2" s="29"/>
      <c r="D2" s="42"/>
      <c r="E2" s="253" t="s">
        <v>23</v>
      </c>
      <c r="F2" s="253"/>
      <c r="G2" s="253"/>
      <c r="H2" s="253"/>
      <c r="I2" s="253"/>
      <c r="J2" s="253"/>
      <c r="K2" s="253"/>
      <c r="L2" s="253"/>
      <c r="M2" s="253"/>
      <c r="N2" s="253"/>
      <c r="P2" s="257" t="s">
        <v>222</v>
      </c>
      <c r="Q2" s="258"/>
      <c r="R2" s="259"/>
      <c r="S2" s="100"/>
    </row>
    <row r="3" spans="1:18" ht="12" customHeight="1" thickBot="1">
      <c r="A3" s="224">
        <v>2</v>
      </c>
      <c r="B3" s="225" t="str">
        <f>VLOOKUP(A3,'пр.взв.'!B5:C132,2,FALSE)</f>
        <v>Шкапов Павел Юрьевич</v>
      </c>
      <c r="C3" s="225" t="str">
        <f>VLOOKUP(B3,'пр.взв.'!C5:D132,2,FALSE)</f>
        <v>15.07.77 мсмк</v>
      </c>
      <c r="D3" s="225" t="str">
        <f>VLOOKUP(A3,'пр.взв.'!B5:E132,4,FALSE)</f>
        <v>ПФО Нижегородская Кстово ПР</v>
      </c>
      <c r="E3" s="28"/>
      <c r="F3" s="28"/>
      <c r="G3" s="49"/>
      <c r="H3" s="103" t="s">
        <v>11</v>
      </c>
      <c r="I3" s="88"/>
      <c r="J3" s="45"/>
      <c r="K3" s="28"/>
      <c r="L3" s="28"/>
      <c r="M3" s="28"/>
      <c r="O3" s="107"/>
      <c r="P3" s="260"/>
      <c r="Q3" s="261"/>
      <c r="R3" s="262"/>
    </row>
    <row r="4" spans="1:19" ht="12" customHeight="1">
      <c r="A4" s="218"/>
      <c r="B4" s="226"/>
      <c r="C4" s="226"/>
      <c r="D4" s="226"/>
      <c r="E4" s="47" t="s">
        <v>36</v>
      </c>
      <c r="F4" s="43"/>
      <c r="G4" s="53"/>
      <c r="H4" s="54"/>
      <c r="I4" s="55"/>
      <c r="J4" s="97"/>
      <c r="K4" s="56" t="s">
        <v>206</v>
      </c>
      <c r="L4" s="15"/>
      <c r="M4" s="15"/>
      <c r="N4" s="81"/>
      <c r="O4" s="81"/>
      <c r="P4" s="81"/>
      <c r="Q4" s="14"/>
      <c r="R4" s="58"/>
      <c r="S4" s="14"/>
    </row>
    <row r="5" spans="1:19" ht="12" customHeight="1" thickBot="1">
      <c r="A5" s="218">
        <v>34</v>
      </c>
      <c r="B5" s="229" t="str">
        <f>VLOOKUP(A5,'пр.взв.'!B7:C134,2,FALSE)</f>
        <v>Адаманов Станислав Сергеевич</v>
      </c>
      <c r="C5" s="229" t="str">
        <f>VLOOKUP(B5,'пр.взв.'!C7:D134,2,FALSE)</f>
        <v>12.01.87 мс</v>
      </c>
      <c r="D5" s="229" t="str">
        <f>VLOOKUP(A5,'пр.взв.'!B7:E134,4,FALSE)</f>
        <v>ЦФО Московская Дмитров Д</v>
      </c>
      <c r="E5" s="48" t="s">
        <v>237</v>
      </c>
      <c r="F5" s="59"/>
      <c r="G5" s="43"/>
      <c r="H5" s="60"/>
      <c r="I5" s="57"/>
      <c r="J5" s="45"/>
      <c r="K5" s="139"/>
      <c r="L5" s="15">
        <v>18</v>
      </c>
      <c r="M5" s="15"/>
      <c r="N5" s="81"/>
      <c r="O5" s="81"/>
      <c r="P5" s="81"/>
      <c r="Q5" s="252" t="s">
        <v>29</v>
      </c>
      <c r="R5" s="252"/>
      <c r="S5" s="14"/>
    </row>
    <row r="6" spans="1:19" ht="12" customHeight="1" thickBot="1">
      <c r="A6" s="219"/>
      <c r="B6" s="226"/>
      <c r="C6" s="226"/>
      <c r="D6" s="226"/>
      <c r="E6" s="43"/>
      <c r="F6" s="44"/>
      <c r="G6" s="47" t="s">
        <v>36</v>
      </c>
      <c r="H6" s="56"/>
      <c r="I6" s="55"/>
      <c r="J6" s="45"/>
      <c r="K6" s="66" t="s">
        <v>127</v>
      </c>
      <c r="L6" s="138" t="s">
        <v>237</v>
      </c>
      <c r="M6" s="15">
        <v>10</v>
      </c>
      <c r="N6" s="81"/>
      <c r="O6" s="81"/>
      <c r="P6" s="15"/>
      <c r="Q6" s="252"/>
      <c r="R6" s="252"/>
      <c r="S6" s="14"/>
    </row>
    <row r="7" spans="1:19" ht="12" customHeight="1" thickBot="1">
      <c r="A7" s="224">
        <v>18</v>
      </c>
      <c r="B7" s="225" t="str">
        <f>VLOOKUP(A7,'пр.взв.'!B9:C136,2,FALSE)</f>
        <v>Воронин Дмитрий Андреевич</v>
      </c>
      <c r="C7" s="225" t="str">
        <f>VLOOKUP(B7,'пр.взв.'!C9:D136,2,FALSE)</f>
        <v>07.02.85 мс</v>
      </c>
      <c r="D7" s="225" t="str">
        <f>VLOOKUP(A7,'пр.взв.'!B9:E136,4,FALSE)</f>
        <v>ЦФО Кострома ПР</v>
      </c>
      <c r="E7" s="28"/>
      <c r="F7" s="43"/>
      <c r="G7" s="48" t="s">
        <v>240</v>
      </c>
      <c r="H7" s="90"/>
      <c r="I7" s="91"/>
      <c r="J7" s="45"/>
      <c r="K7" s="28"/>
      <c r="L7" s="17">
        <v>10</v>
      </c>
      <c r="M7" s="132" t="s">
        <v>239</v>
      </c>
      <c r="N7" s="15">
        <v>30</v>
      </c>
      <c r="O7" s="81"/>
      <c r="P7" s="81"/>
      <c r="Q7" s="109"/>
      <c r="R7" s="58"/>
      <c r="S7" s="14"/>
    </row>
    <row r="8" spans="1:19" ht="12" customHeight="1">
      <c r="A8" s="218"/>
      <c r="B8" s="226"/>
      <c r="C8" s="226"/>
      <c r="D8" s="226"/>
      <c r="E8" s="47" t="s">
        <v>127</v>
      </c>
      <c r="F8" s="61"/>
      <c r="G8" s="43"/>
      <c r="H8" s="54"/>
      <c r="I8" s="92"/>
      <c r="J8" s="57"/>
      <c r="K8" s="28"/>
      <c r="L8" s="81"/>
      <c r="M8" s="22"/>
      <c r="N8" s="132" t="s">
        <v>239</v>
      </c>
      <c r="O8" s="23"/>
      <c r="P8" s="81"/>
      <c r="Q8" s="81"/>
      <c r="R8" s="58"/>
      <c r="S8" s="14"/>
    </row>
    <row r="9" spans="1:19" ht="12" customHeight="1" thickBot="1">
      <c r="A9" s="218">
        <v>50</v>
      </c>
      <c r="B9" s="231" t="e">
        <f>VLOOKUP(A9,'пр.взв.'!B11:C138,2,FALSE)</f>
        <v>#N/A</v>
      </c>
      <c r="C9" s="231" t="e">
        <f>VLOOKUP(B9,'пр.взв.'!C11:D138,2,FALSE)</f>
        <v>#N/A</v>
      </c>
      <c r="D9" s="231" t="e">
        <f>VLOOKUP(A9,'пр.взв.'!B11:E138,4,FALSE)</f>
        <v>#N/A</v>
      </c>
      <c r="E9" s="48"/>
      <c r="F9" s="43"/>
      <c r="G9" s="43"/>
      <c r="H9" s="60"/>
      <c r="I9" s="92"/>
      <c r="J9" s="57"/>
      <c r="K9" s="28"/>
      <c r="L9" s="81"/>
      <c r="M9" s="108">
        <v>30</v>
      </c>
      <c r="N9" s="22"/>
      <c r="O9" s="109"/>
      <c r="P9" s="81"/>
      <c r="Q9" s="81"/>
      <c r="S9" s="14"/>
    </row>
    <row r="10" spans="1:19" ht="12" customHeight="1" thickBot="1">
      <c r="A10" s="219"/>
      <c r="B10" s="235"/>
      <c r="C10" s="235"/>
      <c r="D10" s="235"/>
      <c r="E10" s="43"/>
      <c r="F10" s="43"/>
      <c r="G10" s="44"/>
      <c r="H10" s="57"/>
      <c r="I10" s="98"/>
      <c r="J10" s="45"/>
      <c r="K10" s="28"/>
      <c r="L10" s="81"/>
      <c r="M10" s="81"/>
      <c r="N10" s="137"/>
      <c r="O10" s="55" t="s">
        <v>192</v>
      </c>
      <c r="P10" s="112"/>
      <c r="Q10" s="112"/>
      <c r="R10" s="14"/>
      <c r="S10" s="14"/>
    </row>
    <row r="11" spans="1:19" ht="12" customHeight="1" thickBot="1">
      <c r="A11" s="224">
        <v>10</v>
      </c>
      <c r="B11" s="225" t="str">
        <f>VLOOKUP(A11,'пр.взв.'!B13:C140,2,FALSE)</f>
        <v>Зеленяк Дмитрий Сергеевич</v>
      </c>
      <c r="C11" s="225" t="str">
        <f>VLOOKUP(B11,'пр.взв.'!C13:D140,2,FALSE)</f>
        <v>15.02.84 мс</v>
      </c>
      <c r="D11" s="225" t="str">
        <f>VLOOKUP(A11,'пр.взв.'!B13:E140,4,FALSE)</f>
        <v>УФО Свердловская В.Пышма ПР</v>
      </c>
      <c r="E11" s="28"/>
      <c r="F11" s="28"/>
      <c r="G11" s="43"/>
      <c r="H11" s="55"/>
      <c r="I11" s="47" t="s">
        <v>36</v>
      </c>
      <c r="J11" s="99"/>
      <c r="K11" s="45"/>
      <c r="L11" s="81"/>
      <c r="M11" s="81"/>
      <c r="N11" s="111"/>
      <c r="O11" s="132" t="s">
        <v>237</v>
      </c>
      <c r="P11" s="112"/>
      <c r="Q11" s="112"/>
      <c r="R11" s="58"/>
      <c r="S11" s="14"/>
    </row>
    <row r="12" spans="1:19" ht="12" customHeight="1" thickBot="1">
      <c r="A12" s="218"/>
      <c r="B12" s="226"/>
      <c r="C12" s="226"/>
      <c r="D12" s="226"/>
      <c r="E12" s="47" t="s">
        <v>83</v>
      </c>
      <c r="F12" s="43"/>
      <c r="G12" s="43"/>
      <c r="H12" s="65"/>
      <c r="I12" s="48" t="s">
        <v>240</v>
      </c>
      <c r="J12" s="45"/>
      <c r="K12" s="69"/>
      <c r="L12" s="15">
        <v>36</v>
      </c>
      <c r="M12" s="15"/>
      <c r="N12" s="111"/>
      <c r="O12" s="137"/>
      <c r="P12" s="141"/>
      <c r="Q12" s="141"/>
      <c r="R12" s="142"/>
      <c r="S12" s="121"/>
    </row>
    <row r="13" spans="1:19" ht="12" customHeight="1" thickBot="1">
      <c r="A13" s="218">
        <v>42</v>
      </c>
      <c r="B13" s="231" t="e">
        <f>VLOOKUP(A13,'пр.взв.'!B15:C142,2,FALSE)</f>
        <v>#N/A</v>
      </c>
      <c r="C13" s="231" t="e">
        <f>VLOOKUP(B13,'пр.взв.'!C15:D142,2,FALSE)</f>
        <v>#N/A</v>
      </c>
      <c r="D13" s="231" t="e">
        <f>VLOOKUP(A13,'пр.взв.'!B15:E142,4,FALSE)</f>
        <v>#N/A</v>
      </c>
      <c r="E13" s="48"/>
      <c r="F13" s="59"/>
      <c r="G13" s="43"/>
      <c r="H13" s="64"/>
      <c r="I13" s="45"/>
      <c r="J13" s="45"/>
      <c r="K13" s="69"/>
      <c r="L13" s="110"/>
      <c r="M13" s="15">
        <v>12</v>
      </c>
      <c r="N13" s="111"/>
      <c r="O13" s="111"/>
      <c r="P13" s="114" t="s">
        <v>192</v>
      </c>
      <c r="Q13" s="143"/>
      <c r="R13" s="142"/>
      <c r="S13" s="121"/>
    </row>
    <row r="14" spans="1:19" ht="12" customHeight="1" thickBot="1">
      <c r="A14" s="219"/>
      <c r="B14" s="235"/>
      <c r="C14" s="235"/>
      <c r="D14" s="235"/>
      <c r="E14" s="43"/>
      <c r="F14" s="44"/>
      <c r="G14" s="47" t="s">
        <v>83</v>
      </c>
      <c r="H14" s="66"/>
      <c r="I14" s="45"/>
      <c r="J14" s="45"/>
      <c r="K14" s="69"/>
      <c r="L14" s="17">
        <v>12</v>
      </c>
      <c r="M14" s="132" t="s">
        <v>239</v>
      </c>
      <c r="N14" s="17">
        <v>12</v>
      </c>
      <c r="O14" s="137"/>
      <c r="P14" s="48" t="s">
        <v>239</v>
      </c>
      <c r="Q14" s="112"/>
      <c r="R14" s="14"/>
      <c r="S14" s="14"/>
    </row>
    <row r="15" spans="1:19" ht="12" customHeight="1" thickBot="1">
      <c r="A15" s="224">
        <v>26</v>
      </c>
      <c r="B15" s="225" t="str">
        <f>VLOOKUP(A15,'пр.взв.'!B17:C144,2,FALSE)</f>
        <v>Гуляев Олег Юрьевич</v>
      </c>
      <c r="C15" s="225" t="str">
        <f>VLOOKUP(B15,'пр.взв.'!C17:D144,2,FALSE)</f>
        <v>19.05.77 мс</v>
      </c>
      <c r="D15" s="225" t="str">
        <f>VLOOKUP(A15,'пр.взв.'!B17:E144,4,FALSE)</f>
        <v>ПФО Самарская Д</v>
      </c>
      <c r="E15" s="28"/>
      <c r="F15" s="43"/>
      <c r="G15" s="48" t="s">
        <v>239</v>
      </c>
      <c r="H15" s="60"/>
      <c r="I15" s="45"/>
      <c r="J15" s="45"/>
      <c r="K15" s="69"/>
      <c r="L15" s="81"/>
      <c r="M15" s="22"/>
      <c r="N15" s="136" t="s">
        <v>237</v>
      </c>
      <c r="O15" s="111"/>
      <c r="P15" s="112"/>
      <c r="Q15" s="112"/>
      <c r="R15" s="14"/>
      <c r="S15" s="14"/>
    </row>
    <row r="16" spans="1:21" ht="12" customHeight="1">
      <c r="A16" s="218"/>
      <c r="B16" s="226"/>
      <c r="C16" s="226"/>
      <c r="D16" s="226"/>
      <c r="E16" s="47" t="s">
        <v>172</v>
      </c>
      <c r="F16" s="61"/>
      <c r="G16" s="43"/>
      <c r="H16" s="54"/>
      <c r="I16" s="45"/>
      <c r="J16" s="45"/>
      <c r="K16" s="69"/>
      <c r="L16" s="81"/>
      <c r="M16" s="108">
        <v>32</v>
      </c>
      <c r="N16" s="23"/>
      <c r="O16" s="111"/>
      <c r="P16" s="112"/>
      <c r="Q16" s="112"/>
      <c r="R16" s="14"/>
      <c r="S16" s="14"/>
      <c r="U16" s="147"/>
    </row>
    <row r="17" spans="1:21" ht="12" customHeight="1" thickBot="1">
      <c r="A17" s="218">
        <v>58</v>
      </c>
      <c r="B17" s="231" t="e">
        <f>VLOOKUP(A17,'пр.взв.'!B19:C146,2,FALSE)</f>
        <v>#N/A</v>
      </c>
      <c r="C17" s="231" t="e">
        <f>VLOOKUP(B17,'пр.взв.'!C19:D146,2,FALSE)</f>
        <v>#N/A</v>
      </c>
      <c r="D17" s="231" t="e">
        <f>VLOOKUP(A17,'пр.взв.'!B19:E146,4,FALSE)</f>
        <v>#N/A</v>
      </c>
      <c r="E17" s="48"/>
      <c r="F17" s="43"/>
      <c r="G17" s="43"/>
      <c r="H17" s="60"/>
      <c r="I17" s="45"/>
      <c r="J17" s="45"/>
      <c r="K17" s="69"/>
      <c r="L17" s="81"/>
      <c r="M17" s="81"/>
      <c r="N17" s="109"/>
      <c r="O17" s="17">
        <v>7</v>
      </c>
      <c r="P17" s="112"/>
      <c r="Q17" s="112"/>
      <c r="R17" s="134"/>
      <c r="S17" s="14"/>
      <c r="U17" s="147"/>
    </row>
    <row r="18" spans="1:19" ht="12" customHeight="1" thickBot="1">
      <c r="A18" s="219"/>
      <c r="B18" s="235"/>
      <c r="C18" s="235"/>
      <c r="D18" s="235"/>
      <c r="E18" s="43"/>
      <c r="F18" s="43"/>
      <c r="G18" s="43"/>
      <c r="H18" s="54"/>
      <c r="I18" s="45"/>
      <c r="J18" s="45"/>
      <c r="K18" s="47" t="s">
        <v>36</v>
      </c>
      <c r="L18" s="113"/>
      <c r="M18" s="81"/>
      <c r="N18" s="112"/>
      <c r="O18" s="112"/>
      <c r="P18" s="58"/>
      <c r="Q18" s="112"/>
      <c r="R18" s="135"/>
      <c r="S18" s="14"/>
    </row>
    <row r="19" spans="1:19" ht="12" customHeight="1" thickBot="1">
      <c r="A19" s="224">
        <v>6</v>
      </c>
      <c r="B19" s="225" t="str">
        <f>VLOOKUP(A19,'пр.взв.'!B5:C132,2,FALSE)</f>
        <v>Радаев Михаил Владимирович</v>
      </c>
      <c r="C19" s="225" t="str">
        <f>VLOOKUP(B19,'пр.взв.'!C5:D132,2,FALSE)</f>
        <v>28.10.80 кмс</v>
      </c>
      <c r="D19" s="225" t="str">
        <f>VLOOKUP(C19,'пр.взв.'!D5:E132,2,FALSE)</f>
        <v>Москва Д</v>
      </c>
      <c r="E19" s="28"/>
      <c r="F19" s="28"/>
      <c r="G19" s="49"/>
      <c r="H19" s="49"/>
      <c r="I19" s="50"/>
      <c r="J19" s="51"/>
      <c r="K19" s="48" t="s">
        <v>244</v>
      </c>
      <c r="L19" s="71"/>
      <c r="M19" s="69"/>
      <c r="N19" s="14"/>
      <c r="P19" s="55"/>
      <c r="Q19" s="14"/>
      <c r="R19" s="14"/>
      <c r="S19" s="44"/>
    </row>
    <row r="20" spans="1:19" ht="12" customHeight="1">
      <c r="A20" s="218"/>
      <c r="B20" s="226"/>
      <c r="C20" s="226"/>
      <c r="D20" s="226"/>
      <c r="E20" s="47" t="s">
        <v>59</v>
      </c>
      <c r="F20" s="43"/>
      <c r="G20" s="53"/>
      <c r="H20" s="54"/>
      <c r="I20" s="55"/>
      <c r="J20" s="56"/>
      <c r="K20" s="68"/>
      <c r="L20" s="45"/>
      <c r="M20" s="69"/>
      <c r="N20" s="14"/>
      <c r="P20" s="58"/>
      <c r="Q20" s="14"/>
      <c r="R20" s="14"/>
      <c r="S20" s="43"/>
    </row>
    <row r="21" spans="1:19" ht="12" customHeight="1" thickBot="1">
      <c r="A21" s="218">
        <v>38</v>
      </c>
      <c r="B21" s="231" t="e">
        <f>VLOOKUP(A21,'пр.взв.'!B23:C150,2,FALSE)</f>
        <v>#N/A</v>
      </c>
      <c r="C21" s="231" t="e">
        <f>VLOOKUP(B21,'пр.взв.'!C23:D150,2,FALSE)</f>
        <v>#N/A</v>
      </c>
      <c r="D21" s="231" t="e">
        <f>VLOOKUP(A21,'пр.взв.'!B23:E150,4,FALSE)</f>
        <v>#N/A</v>
      </c>
      <c r="E21" s="48"/>
      <c r="F21" s="59"/>
      <c r="G21" s="43"/>
      <c r="H21" s="60"/>
      <c r="I21" s="57"/>
      <c r="J21" s="55"/>
      <c r="K21" s="70"/>
      <c r="L21" s="45"/>
      <c r="M21" s="69"/>
      <c r="N21" s="121"/>
      <c r="O21" s="122"/>
      <c r="P21" s="121"/>
      <c r="Q21" s="121"/>
      <c r="R21" s="121"/>
      <c r="S21" s="14"/>
    </row>
    <row r="22" spans="1:19" ht="12" customHeight="1" thickBot="1">
      <c r="A22" s="219"/>
      <c r="B22" s="235"/>
      <c r="C22" s="235"/>
      <c r="D22" s="235"/>
      <c r="E22" s="43"/>
      <c r="F22" s="44"/>
      <c r="G22" s="47" t="s">
        <v>149</v>
      </c>
      <c r="H22" s="56"/>
      <c r="I22" s="55"/>
      <c r="J22" s="57"/>
      <c r="K22" s="70"/>
      <c r="L22" s="45"/>
      <c r="M22" s="69"/>
      <c r="N22" s="121"/>
      <c r="O22" s="144"/>
      <c r="P22" s="143"/>
      <c r="Q22" s="145"/>
      <c r="R22" s="142"/>
      <c r="S22" s="14"/>
    </row>
    <row r="23" spans="1:19" ht="12" customHeight="1" thickBot="1">
      <c r="A23" s="224">
        <v>22</v>
      </c>
      <c r="B23" s="225" t="str">
        <f>VLOOKUP(A23,'пр.взв.'!B25:C152,2,FALSE)</f>
        <v>Широбоков Никита Андреевич</v>
      </c>
      <c r="C23" s="225" t="str">
        <f>VLOOKUP(B23,'пр.взв.'!C25:D152,2,FALSE)</f>
        <v>02.02.88 кмс</v>
      </c>
      <c r="D23" s="225" t="str">
        <f>VLOOKUP(A23,'пр.взв.'!B25:E152,4,FALSE)</f>
        <v>ЮФО Ростов Д</v>
      </c>
      <c r="E23" s="28"/>
      <c r="F23" s="43"/>
      <c r="G23" s="48" t="s">
        <v>237</v>
      </c>
      <c r="H23" s="62"/>
      <c r="I23" s="56"/>
      <c r="J23" s="57"/>
      <c r="K23" s="68"/>
      <c r="L23" s="45"/>
      <c r="M23" s="69"/>
      <c r="N23" s="146">
        <v>30</v>
      </c>
      <c r="O23" s="121"/>
      <c r="P23" s="121"/>
      <c r="Q23" s="121"/>
      <c r="R23" s="121"/>
      <c r="S23" s="14"/>
    </row>
    <row r="24" spans="1:19" ht="12" customHeight="1">
      <c r="A24" s="218"/>
      <c r="B24" s="226"/>
      <c r="C24" s="226"/>
      <c r="D24" s="226"/>
      <c r="E24" s="47" t="s">
        <v>149</v>
      </c>
      <c r="F24" s="61"/>
      <c r="G24" s="43"/>
      <c r="H24" s="63"/>
      <c r="I24" s="57"/>
      <c r="J24" s="56"/>
      <c r="K24" s="70"/>
      <c r="L24" s="45"/>
      <c r="M24" s="69"/>
      <c r="N24" s="246" t="str">
        <f>VLOOKUP(N23,'пр.взв.'!B5:D132,2,FALSE)</f>
        <v>Делок Вячеслав Азматович</v>
      </c>
      <c r="O24" s="247"/>
      <c r="P24" s="247"/>
      <c r="Q24" s="247"/>
      <c r="R24" s="248"/>
      <c r="S24" s="14"/>
    </row>
    <row r="25" spans="1:19" ht="12" customHeight="1" thickBot="1">
      <c r="A25" s="218">
        <v>54</v>
      </c>
      <c r="B25" s="231" t="e">
        <f>VLOOKUP(A25,'пр.взв.'!B27:C154,2,FALSE)</f>
        <v>#N/A</v>
      </c>
      <c r="C25" s="231" t="e">
        <f>VLOOKUP(B25,'пр.взв.'!C27:D154,2,FALSE)</f>
        <v>#N/A</v>
      </c>
      <c r="D25" s="231" t="e">
        <f>VLOOKUP(C25,'пр.взв.'!D27:E154,2,FALSE)</f>
        <v>#N/A</v>
      </c>
      <c r="E25" s="48"/>
      <c r="F25" s="43"/>
      <c r="G25" s="43"/>
      <c r="H25" s="64"/>
      <c r="I25" s="57"/>
      <c r="J25" s="55"/>
      <c r="K25" s="70"/>
      <c r="L25" s="45"/>
      <c r="M25" s="69"/>
      <c r="N25" s="249"/>
      <c r="O25" s="250"/>
      <c r="P25" s="250"/>
      <c r="Q25" s="250"/>
      <c r="R25" s="251"/>
      <c r="S25" s="14"/>
    </row>
    <row r="26" spans="1:19" ht="12" customHeight="1" thickBot="1">
      <c r="A26" s="219"/>
      <c r="B26" s="235"/>
      <c r="C26" s="235"/>
      <c r="D26" s="235"/>
      <c r="E26" s="43"/>
      <c r="F26" s="43"/>
      <c r="G26" s="44"/>
      <c r="H26" s="57"/>
      <c r="I26" s="47" t="s">
        <v>192</v>
      </c>
      <c r="J26" s="67"/>
      <c r="K26" s="69"/>
      <c r="L26" s="45"/>
      <c r="M26" s="69"/>
      <c r="N26" s="14"/>
      <c r="O26" s="14"/>
      <c r="P26" s="27"/>
      <c r="Q26" s="23"/>
      <c r="R26" s="58"/>
      <c r="S26" s="14"/>
    </row>
    <row r="27" spans="1:19" ht="12" customHeight="1" thickBot="1">
      <c r="A27" s="224">
        <v>14</v>
      </c>
      <c r="B27" s="225" t="str">
        <f>VLOOKUP(A27,'пр.взв.'!B29:C156,2,FALSE)</f>
        <v>Шикалов Юрий Александрович</v>
      </c>
      <c r="C27" s="225" t="str">
        <f>VLOOKUP(B27,'пр.взв.'!C29:D156,2,FALSE)</f>
        <v>12.04.86 мс</v>
      </c>
      <c r="D27" s="225" t="str">
        <f>VLOOKUP(A27,'пр.взв.'!B29:E156,4,FALSE)</f>
        <v>Москва Д</v>
      </c>
      <c r="E27" s="28"/>
      <c r="F27" s="28"/>
      <c r="G27" s="43"/>
      <c r="H27" s="55"/>
      <c r="I27" s="48" t="s">
        <v>239</v>
      </c>
      <c r="J27" s="57"/>
      <c r="K27" s="45"/>
      <c r="L27" s="45"/>
      <c r="M27" s="69"/>
      <c r="N27" s="14"/>
      <c r="O27" s="23" t="s">
        <v>27</v>
      </c>
      <c r="P27" s="23"/>
      <c r="Q27" s="109"/>
      <c r="R27" s="58"/>
      <c r="S27" s="14"/>
    </row>
    <row r="28" spans="1:19" ht="12" customHeight="1">
      <c r="A28" s="218"/>
      <c r="B28" s="226"/>
      <c r="C28" s="226"/>
      <c r="D28" s="226"/>
      <c r="E28" s="47" t="s">
        <v>107</v>
      </c>
      <c r="F28" s="43"/>
      <c r="G28" s="43"/>
      <c r="H28" s="65"/>
      <c r="I28" s="45"/>
      <c r="J28" s="28"/>
      <c r="K28" s="28"/>
      <c r="L28" s="45"/>
      <c r="M28" s="69"/>
      <c r="N28" s="14"/>
      <c r="O28" s="14"/>
      <c r="P28" s="14"/>
      <c r="Q28" s="14"/>
      <c r="R28" s="14"/>
      <c r="S28" s="14"/>
    </row>
    <row r="29" spans="1:19" ht="12" customHeight="1" thickBot="1">
      <c r="A29" s="218">
        <v>46</v>
      </c>
      <c r="B29" s="231" t="e">
        <f>VLOOKUP(A29,'пр.взв.'!B31:C158,2,FALSE)</f>
        <v>#N/A</v>
      </c>
      <c r="C29" s="231" t="e">
        <f>VLOOKUP(B29,'пр.взв.'!C31:D158,2,FALSE)</f>
        <v>#N/A</v>
      </c>
      <c r="D29" s="231" t="e">
        <f>VLOOKUP(A29,'пр.взв.'!B31:E158,4,FALSE)</f>
        <v>#N/A</v>
      </c>
      <c r="E29" s="48"/>
      <c r="F29" s="59"/>
      <c r="G29" s="43"/>
      <c r="H29" s="64"/>
      <c r="I29" s="45"/>
      <c r="J29" s="28"/>
      <c r="K29" s="28"/>
      <c r="L29" s="45"/>
      <c r="M29" s="69"/>
      <c r="N29" s="14"/>
      <c r="O29" s="14"/>
      <c r="P29" s="14"/>
      <c r="Q29" s="14"/>
      <c r="R29" s="14"/>
      <c r="S29" s="14"/>
    </row>
    <row r="30" spans="1:19" ht="12" customHeight="1" thickBot="1">
      <c r="A30" s="219"/>
      <c r="B30" s="235"/>
      <c r="C30" s="235"/>
      <c r="D30" s="235"/>
      <c r="E30" s="43"/>
      <c r="F30" s="44"/>
      <c r="G30" s="47" t="s">
        <v>192</v>
      </c>
      <c r="H30" s="66"/>
      <c r="I30" s="45"/>
      <c r="J30" s="28"/>
      <c r="K30" s="28"/>
      <c r="L30" s="45"/>
      <c r="M30" s="69"/>
      <c r="N30" s="14"/>
      <c r="O30" s="14"/>
      <c r="P30" s="14"/>
      <c r="Q30" s="14"/>
      <c r="R30" s="14"/>
      <c r="S30" s="14"/>
    </row>
    <row r="31" spans="1:15" ht="12" customHeight="1" thickBot="1">
      <c r="A31" s="224">
        <v>30</v>
      </c>
      <c r="B31" s="225" t="str">
        <f>VLOOKUP(A31,'пр.взв.'!B33:C160,2,FALSE)</f>
        <v>Делок Вячеслав Азматович</v>
      </c>
      <c r="C31" s="225" t="str">
        <f>VLOOKUP(B31,'пр.взв.'!C33:D160,2,FALSE)</f>
        <v>01.01.82 мс</v>
      </c>
      <c r="D31" s="225" t="str">
        <f>VLOOKUP(A31,'пр.взв.'!B33:E160,4,FALSE)</f>
        <v>ЮФО РСО-Алания МО</v>
      </c>
      <c r="E31" s="28"/>
      <c r="F31" s="43"/>
      <c r="G31" s="48" t="s">
        <v>240</v>
      </c>
      <c r="H31" s="60"/>
      <c r="I31" s="45"/>
      <c r="J31" s="28"/>
      <c r="K31" s="28"/>
      <c r="L31" s="45"/>
      <c r="M31" s="69"/>
      <c r="N31" s="14"/>
      <c r="O31" s="14"/>
    </row>
    <row r="32" spans="1:15" ht="12" customHeight="1">
      <c r="A32" s="218"/>
      <c r="B32" s="226"/>
      <c r="C32" s="226"/>
      <c r="D32" s="226"/>
      <c r="E32" s="47" t="s">
        <v>192</v>
      </c>
      <c r="F32" s="61"/>
      <c r="G32" s="43"/>
      <c r="H32" s="54"/>
      <c r="I32" s="45"/>
      <c r="J32" s="28"/>
      <c r="K32" s="28"/>
      <c r="L32" s="45"/>
      <c r="M32" s="69"/>
      <c r="N32" s="14"/>
      <c r="O32" s="14"/>
    </row>
    <row r="33" spans="1:15" ht="12" customHeight="1" thickBot="1">
      <c r="A33" s="218">
        <v>62</v>
      </c>
      <c r="B33" s="231" t="e">
        <f>VLOOKUP(A33,'пр.взв.'!B35:C162,2,FALSE)</f>
        <v>#N/A</v>
      </c>
      <c r="C33" s="231" t="e">
        <f>VLOOKUP(B33,'пр.взв.'!C35:D162,2,FALSE)</f>
        <v>#N/A</v>
      </c>
      <c r="D33" s="231" t="e">
        <f>VLOOKUP(A33,'пр.взв.'!B35:E162,4,FALSE)</f>
        <v>#N/A</v>
      </c>
      <c r="E33" s="48"/>
      <c r="F33" s="43"/>
      <c r="G33" s="43"/>
      <c r="H33" s="60"/>
      <c r="I33" s="45"/>
      <c r="J33" s="28"/>
      <c r="K33" s="28"/>
      <c r="L33" s="45"/>
      <c r="M33" s="69"/>
      <c r="N33" s="14"/>
      <c r="O33" s="14"/>
    </row>
    <row r="34" spans="1:15" ht="12" customHeight="1" thickBot="1">
      <c r="A34" s="219"/>
      <c r="B34" s="232"/>
      <c r="C34" s="232"/>
      <c r="D34" s="232"/>
      <c r="E34" s="43"/>
      <c r="F34" s="43"/>
      <c r="G34" s="43"/>
      <c r="H34" s="54"/>
      <c r="I34" s="45"/>
      <c r="J34" s="28"/>
      <c r="K34" s="28"/>
      <c r="L34" s="45"/>
      <c r="M34" s="94" t="s">
        <v>139</v>
      </c>
      <c r="N34" s="14"/>
      <c r="O34" s="14"/>
    </row>
    <row r="35" spans="1:15" ht="5.25" customHeight="1" thickBot="1">
      <c r="A35" s="102"/>
      <c r="B35" s="1"/>
      <c r="C35" s="1"/>
      <c r="E35" s="43"/>
      <c r="F35" s="43"/>
      <c r="G35" s="43"/>
      <c r="H35" s="45"/>
      <c r="I35" s="57"/>
      <c r="J35" s="28"/>
      <c r="K35" s="28"/>
      <c r="L35" s="45"/>
      <c r="M35" s="95"/>
      <c r="N35" s="14"/>
      <c r="O35" s="14"/>
    </row>
    <row r="36" spans="1:15" ht="12" customHeight="1" thickBot="1">
      <c r="A36" s="224">
        <v>4</v>
      </c>
      <c r="B36" s="225" t="str">
        <f>VLOOKUP(A36,'пр.взв.'!B5:C132,2,FALSE)</f>
        <v>Ормоцадзе Григорий Заурович</v>
      </c>
      <c r="C36" s="225" t="str">
        <f>VLOOKUP(B36,'пр.взв.'!C5:D132,2,FALSE)</f>
        <v>15.06.79 кмс</v>
      </c>
      <c r="D36" s="225" t="str">
        <f>VLOOKUP(C36,'пр.взв.'!D5:E132,2,FALSE)</f>
        <v>Москва Д</v>
      </c>
      <c r="E36" s="28"/>
      <c r="F36" s="28"/>
      <c r="G36" s="49"/>
      <c r="H36" s="28"/>
      <c r="I36" s="88"/>
      <c r="J36" s="45"/>
      <c r="K36" s="28"/>
      <c r="L36" s="45"/>
      <c r="M36" s="96" t="s">
        <v>244</v>
      </c>
      <c r="N36" s="14"/>
      <c r="O36" s="14"/>
    </row>
    <row r="37" spans="1:15" ht="12" customHeight="1">
      <c r="A37" s="218"/>
      <c r="B37" s="226"/>
      <c r="C37" s="226"/>
      <c r="D37" s="226"/>
      <c r="E37" s="47" t="s">
        <v>216</v>
      </c>
      <c r="F37" s="43"/>
      <c r="G37" s="53"/>
      <c r="H37" s="54"/>
      <c r="I37" s="55"/>
      <c r="J37" s="97"/>
      <c r="K37" s="28"/>
      <c r="L37" s="45"/>
      <c r="M37" s="69"/>
      <c r="N37" s="14"/>
      <c r="O37" s="14"/>
    </row>
    <row r="38" spans="1:15" ht="12" customHeight="1" thickBot="1">
      <c r="A38" s="218">
        <v>36</v>
      </c>
      <c r="B38" s="229" t="str">
        <f>VLOOKUP(A38,'пр.взв.'!B7:C134,2,FALSE)</f>
        <v>Ссорин Сергей Сергеевич</v>
      </c>
      <c r="C38" s="229" t="str">
        <f>VLOOKUP(B38,'пр.взв.'!C7:D134,2,FALSE)</f>
        <v>23.09.83 мс</v>
      </c>
      <c r="D38" s="229" t="str">
        <f>VLOOKUP(C38,'пр.взв.'!D7:E134,2,FALSE)</f>
        <v>СЗФО Вологда Д</v>
      </c>
      <c r="E38" s="48" t="s">
        <v>237</v>
      </c>
      <c r="F38" s="59"/>
      <c r="G38" s="43"/>
      <c r="H38" s="60"/>
      <c r="I38" s="57"/>
      <c r="J38" s="45"/>
      <c r="K38" s="28"/>
      <c r="L38" s="45"/>
      <c r="M38" s="69"/>
      <c r="N38" s="14"/>
      <c r="O38" s="14"/>
    </row>
    <row r="39" spans="1:15" ht="12" customHeight="1" thickBot="1">
      <c r="A39" s="219"/>
      <c r="B39" s="226"/>
      <c r="C39" s="226"/>
      <c r="D39" s="226"/>
      <c r="E39" s="43"/>
      <c r="F39" s="44"/>
      <c r="G39" s="47" t="s">
        <v>139</v>
      </c>
      <c r="H39" s="56"/>
      <c r="I39" s="55"/>
      <c r="J39" s="45"/>
      <c r="K39" s="28"/>
      <c r="L39" s="45"/>
      <c r="M39" s="69"/>
      <c r="N39" s="14"/>
      <c r="O39" s="14"/>
    </row>
    <row r="40" spans="1:15" ht="12" customHeight="1" thickBot="1">
      <c r="A40" s="224">
        <v>20</v>
      </c>
      <c r="B40" s="225" t="str">
        <f>VLOOKUP(A40,'пр.взв.'!B9:C136,2,FALSE)</f>
        <v>Кургинян Эдуард Славикович</v>
      </c>
      <c r="C40" s="225" t="str">
        <f>VLOOKUP(B40,'пр.взв.'!C9:D136,2,FALSE)</f>
        <v>16.12.86 мс</v>
      </c>
      <c r="D40" s="225" t="str">
        <f>VLOOKUP(C40,'пр.взв.'!D9:E136,2,FALSE)</f>
        <v>ЮФО Краснодарский Армавир Д</v>
      </c>
      <c r="E40" s="28"/>
      <c r="F40" s="43"/>
      <c r="G40" s="48" t="s">
        <v>239</v>
      </c>
      <c r="H40" s="90"/>
      <c r="I40" s="91"/>
      <c r="J40" s="45"/>
      <c r="K40" s="28"/>
      <c r="L40" s="45"/>
      <c r="M40" s="69"/>
      <c r="N40" s="14"/>
      <c r="O40" s="14"/>
    </row>
    <row r="41" spans="1:15" ht="12" customHeight="1">
      <c r="A41" s="218"/>
      <c r="B41" s="226"/>
      <c r="C41" s="226"/>
      <c r="D41" s="226"/>
      <c r="E41" s="47" t="s">
        <v>139</v>
      </c>
      <c r="F41" s="61"/>
      <c r="G41" s="43"/>
      <c r="H41" s="54"/>
      <c r="I41" s="92"/>
      <c r="J41" s="57"/>
      <c r="K41" s="28"/>
      <c r="L41" s="45"/>
      <c r="M41" s="69"/>
      <c r="N41" s="14"/>
      <c r="O41" s="14"/>
    </row>
    <row r="42" spans="1:15" ht="12" customHeight="1" thickBot="1">
      <c r="A42" s="218">
        <v>52</v>
      </c>
      <c r="B42" s="231" t="e">
        <f>VLOOKUP(A42,'пр.взв.'!B11:C138,2,FALSE)</f>
        <v>#N/A</v>
      </c>
      <c r="C42" s="231" t="e">
        <f>VLOOKUP(B42,'пр.взв.'!C11:D138,2,FALSE)</f>
        <v>#N/A</v>
      </c>
      <c r="D42" s="231" t="e">
        <f>VLOOKUP(C42,'пр.взв.'!D11:E138,2,FALSE)</f>
        <v>#N/A</v>
      </c>
      <c r="E42" s="48"/>
      <c r="F42" s="43"/>
      <c r="G42" s="43"/>
      <c r="H42" s="60"/>
      <c r="I42" s="92"/>
      <c r="J42" s="57"/>
      <c r="K42" s="28"/>
      <c r="L42" s="45"/>
      <c r="M42" s="69"/>
      <c r="N42" s="14"/>
      <c r="O42" s="14"/>
    </row>
    <row r="43" spans="1:15" ht="12" customHeight="1" thickBot="1">
      <c r="A43" s="219"/>
      <c r="B43" s="235"/>
      <c r="C43" s="235"/>
      <c r="D43" s="235"/>
      <c r="E43" s="43"/>
      <c r="F43" s="43"/>
      <c r="G43" s="44"/>
      <c r="H43" s="57"/>
      <c r="I43" s="98"/>
      <c r="J43" s="45"/>
      <c r="K43" s="28"/>
      <c r="L43" s="45"/>
      <c r="M43" s="69"/>
      <c r="N43" s="14"/>
      <c r="O43" s="14"/>
    </row>
    <row r="44" spans="1:15" ht="12" customHeight="1" thickBot="1">
      <c r="A44" s="224">
        <v>12</v>
      </c>
      <c r="B44" s="225" t="str">
        <f>VLOOKUP(A44,'пр.взв.'!B13:C140,2,FALSE)</f>
        <v>Стороженко Виктор Петрович</v>
      </c>
      <c r="C44" s="225" t="str">
        <f>VLOOKUP(B44,'пр.взв.'!C13:D140,2,FALSE)</f>
        <v>12.12.79 мсмк</v>
      </c>
      <c r="D44" s="225" t="str">
        <f>VLOOKUP(C44,'пр.взв.'!D13:E140,2,FALSE)</f>
        <v>ДВФО Приморский Владивосток Д</v>
      </c>
      <c r="E44" s="28"/>
      <c r="F44" s="28"/>
      <c r="G44" s="43"/>
      <c r="H44" s="55"/>
      <c r="I44" s="47" t="s">
        <v>139</v>
      </c>
      <c r="J44" s="99"/>
      <c r="K44" s="28"/>
      <c r="L44" s="45"/>
      <c r="M44" s="69"/>
      <c r="N44" s="14"/>
      <c r="O44" s="14"/>
    </row>
    <row r="45" spans="1:15" ht="12" customHeight="1" thickBot="1">
      <c r="A45" s="218"/>
      <c r="B45" s="226"/>
      <c r="C45" s="226"/>
      <c r="D45" s="226"/>
      <c r="E45" s="47" t="s">
        <v>95</v>
      </c>
      <c r="F45" s="43"/>
      <c r="G45" s="43"/>
      <c r="H45" s="65"/>
      <c r="I45" s="48" t="s">
        <v>239</v>
      </c>
      <c r="J45" s="45"/>
      <c r="K45" s="69"/>
      <c r="L45" s="45"/>
      <c r="M45" s="69"/>
      <c r="N45" s="14"/>
      <c r="O45" s="14"/>
    </row>
    <row r="46" spans="1:15" ht="12" customHeight="1" thickBot="1">
      <c r="A46" s="218">
        <v>44</v>
      </c>
      <c r="B46" s="231" t="e">
        <f>VLOOKUP(A46,'пр.взв.'!B15:C142,2,FALSE)</f>
        <v>#N/A</v>
      </c>
      <c r="C46" s="231" t="e">
        <f>VLOOKUP(B46,'пр.взв.'!C15:D142,2,FALSE)</f>
        <v>#N/A</v>
      </c>
      <c r="D46" s="231" t="e">
        <f>VLOOKUP(C46,'пр.взв.'!D15:E142,2,FALSE)</f>
        <v>#N/A</v>
      </c>
      <c r="E46" s="48"/>
      <c r="F46" s="59"/>
      <c r="G46" s="43"/>
      <c r="H46" s="64"/>
      <c r="I46" s="45"/>
      <c r="J46" s="45"/>
      <c r="K46" s="69"/>
      <c r="L46" s="45"/>
      <c r="M46" s="69"/>
      <c r="N46" s="14"/>
      <c r="O46" s="14"/>
    </row>
    <row r="47" spans="1:15" ht="12" customHeight="1" thickBot="1">
      <c r="A47" s="219"/>
      <c r="B47" s="235"/>
      <c r="C47" s="235"/>
      <c r="D47" s="235"/>
      <c r="E47" s="43"/>
      <c r="F47" s="44"/>
      <c r="G47" s="47" t="s">
        <v>95</v>
      </c>
      <c r="H47" s="66"/>
      <c r="I47" s="45"/>
      <c r="J47" s="45"/>
      <c r="K47" s="69"/>
      <c r="L47" s="45"/>
      <c r="M47" s="69"/>
      <c r="N47" s="14"/>
      <c r="O47" s="14"/>
    </row>
    <row r="48" spans="1:15" ht="12" customHeight="1" thickBot="1">
      <c r="A48" s="224">
        <v>28</v>
      </c>
      <c r="B48" s="225" t="str">
        <f>VLOOKUP(A48,'пр.взв.'!B17:C144,2,FALSE)</f>
        <v>Овсянников Максим Николаевич</v>
      </c>
      <c r="C48" s="225" t="str">
        <f>VLOOKUP(B48,'пр.взв.'!C17:D144,2,FALSE)</f>
        <v>11.03.86 мс</v>
      </c>
      <c r="D48" s="225" t="str">
        <f>VLOOKUP(C48,'пр.взв.'!D17:E144,2,FALSE)</f>
        <v>ЦФО Липецкая Елец ЛОК</v>
      </c>
      <c r="E48" s="28"/>
      <c r="F48" s="43"/>
      <c r="G48" s="116" t="s">
        <v>241</v>
      </c>
      <c r="H48" s="60"/>
      <c r="I48" s="45"/>
      <c r="J48" s="45"/>
      <c r="K48" s="69"/>
      <c r="L48" s="45"/>
      <c r="M48" s="69"/>
      <c r="N48" s="14"/>
      <c r="O48" s="14"/>
    </row>
    <row r="49" spans="1:15" ht="12" customHeight="1">
      <c r="A49" s="218"/>
      <c r="B49" s="226"/>
      <c r="C49" s="226"/>
      <c r="D49" s="226"/>
      <c r="E49" s="47" t="s">
        <v>183</v>
      </c>
      <c r="F49" s="61"/>
      <c r="G49" s="43"/>
      <c r="H49" s="54"/>
      <c r="I49" s="45"/>
      <c r="J49" s="45"/>
      <c r="K49" s="69"/>
      <c r="L49" s="45"/>
      <c r="M49" s="69"/>
      <c r="N49" s="14"/>
      <c r="O49" s="14"/>
    </row>
    <row r="50" spans="1:15" ht="12" customHeight="1" thickBot="1">
      <c r="A50" s="218">
        <v>60</v>
      </c>
      <c r="B50" s="244" t="e">
        <f>VLOOKUP(A50,'пр.взв.'!B5:C132,2,FALSE)</f>
        <v>#N/A</v>
      </c>
      <c r="C50" s="244" t="e">
        <f>VLOOKUP(B50,'пр.взв.'!C5:D132,2,FALSE)</f>
        <v>#N/A</v>
      </c>
      <c r="D50" s="244" t="e">
        <f>VLOOKUP(A50,'пр.взв.'!B19:E146,4,FALSE)</f>
        <v>#N/A</v>
      </c>
      <c r="E50" s="48"/>
      <c r="F50" s="43"/>
      <c r="G50" s="43"/>
      <c r="H50" s="60"/>
      <c r="I50" s="45"/>
      <c r="J50" s="45"/>
      <c r="K50" s="69"/>
      <c r="L50" s="45"/>
      <c r="M50" s="69"/>
      <c r="N50" s="14"/>
      <c r="O50" s="14"/>
    </row>
    <row r="51" spans="1:15" ht="12" customHeight="1" thickBot="1">
      <c r="A51" s="219"/>
      <c r="B51" s="245"/>
      <c r="C51" s="245"/>
      <c r="D51" s="245"/>
      <c r="E51" s="43"/>
      <c r="F51" s="43"/>
      <c r="G51" s="43"/>
      <c r="H51" s="54"/>
      <c r="I51" s="45"/>
      <c r="J51" s="45"/>
      <c r="K51" s="47" t="s">
        <v>139</v>
      </c>
      <c r="L51" s="46"/>
      <c r="M51" s="69"/>
      <c r="N51" s="14"/>
      <c r="O51" s="14"/>
    </row>
    <row r="52" spans="1:13" ht="12" customHeight="1" thickBot="1">
      <c r="A52" s="224">
        <v>8</v>
      </c>
      <c r="B52" s="225" t="str">
        <f>VLOOKUP(A52,'пр.взв.'!B5:E76,2,FALSE)</f>
        <v>Минаков Дмитрий Викторович</v>
      </c>
      <c r="C52" s="225" t="str">
        <f>VLOOKUP(B52,'пр.взв.'!C5:F76,2,FALSE)</f>
        <v>14.09.87 МС</v>
      </c>
      <c r="D52" s="225" t="str">
        <f>VLOOKUP(C52,'пр.взв.'!D5:G76,2,FALSE)</f>
        <v>ЦФО Брянск ЛОК</v>
      </c>
      <c r="E52" s="28"/>
      <c r="F52" s="28"/>
      <c r="G52" s="49"/>
      <c r="H52" s="49"/>
      <c r="I52" s="50"/>
      <c r="J52" s="51"/>
      <c r="K52" s="48" t="s">
        <v>240</v>
      </c>
      <c r="L52" s="28"/>
      <c r="M52" s="28"/>
    </row>
    <row r="53" spans="1:13" ht="12" customHeight="1">
      <c r="A53" s="218"/>
      <c r="B53" s="226"/>
      <c r="C53" s="226"/>
      <c r="D53" s="226"/>
      <c r="E53" s="47" t="s">
        <v>71</v>
      </c>
      <c r="F53" s="43"/>
      <c r="G53" s="53"/>
      <c r="H53" s="54"/>
      <c r="I53" s="55"/>
      <c r="J53" s="56"/>
      <c r="K53" s="69"/>
      <c r="L53" s="28"/>
      <c r="M53" s="28"/>
    </row>
    <row r="54" spans="1:13" ht="12" customHeight="1" thickBot="1">
      <c r="A54" s="218">
        <v>40</v>
      </c>
      <c r="B54" s="231" t="e">
        <f>VLOOKUP(A54,'пр.взв.'!B23:C150,2,FALSE)</f>
        <v>#N/A</v>
      </c>
      <c r="C54" s="231" t="e">
        <f>VLOOKUP(B54,'пр.взв.'!C23:D150,2,FALSE)</f>
        <v>#N/A</v>
      </c>
      <c r="D54" s="231" t="e">
        <f>VLOOKUP(C54,'пр.взв.'!D23:E150,2,FALSE)</f>
        <v>#N/A</v>
      </c>
      <c r="E54" s="48"/>
      <c r="F54" s="59"/>
      <c r="G54" s="43"/>
      <c r="H54" s="60"/>
      <c r="I54" s="57"/>
      <c r="J54" s="55"/>
      <c r="K54" s="69"/>
      <c r="L54" s="28"/>
      <c r="M54" s="28"/>
    </row>
    <row r="55" spans="1:13" ht="12" customHeight="1" thickBot="1">
      <c r="A55" s="219"/>
      <c r="B55" s="235"/>
      <c r="C55" s="235"/>
      <c r="D55" s="235"/>
      <c r="E55" s="43"/>
      <c r="F55" s="44"/>
      <c r="G55" s="47" t="s">
        <v>71</v>
      </c>
      <c r="H55" s="56"/>
      <c r="I55" s="55"/>
      <c r="J55" s="57"/>
      <c r="K55" s="69"/>
      <c r="L55" s="28"/>
      <c r="M55" s="28"/>
    </row>
    <row r="56" spans="1:13" ht="12" customHeight="1" thickBot="1">
      <c r="A56" s="224">
        <v>24</v>
      </c>
      <c r="B56" s="225" t="str">
        <f>VLOOKUP(A56,'пр.взв.'!B25:C152,2,FALSE)</f>
        <v>Насонов Дмитрий Владимирович</v>
      </c>
      <c r="C56" s="225" t="str">
        <f>VLOOKUP(B56,'пр.взв.'!C25:D152,2,FALSE)</f>
        <v>04.04.83 мс</v>
      </c>
      <c r="D56" s="225" t="str">
        <f>VLOOKUP(C56,'пр.взв.'!D25:E152,2,FALSE)</f>
        <v>Москва Д</v>
      </c>
      <c r="E56" s="28"/>
      <c r="F56" s="43"/>
      <c r="G56" s="48" t="s">
        <v>237</v>
      </c>
      <c r="H56" s="62"/>
      <c r="I56" s="56"/>
      <c r="J56" s="57"/>
      <c r="K56" s="69"/>
      <c r="L56" s="28"/>
      <c r="M56" s="28"/>
    </row>
    <row r="57" spans="1:13" ht="12" customHeight="1">
      <c r="A57" s="218"/>
      <c r="B57" s="226"/>
      <c r="C57" s="226"/>
      <c r="D57" s="226"/>
      <c r="E57" s="47" t="s">
        <v>161</v>
      </c>
      <c r="F57" s="61"/>
      <c r="G57" s="43"/>
      <c r="H57" s="63"/>
      <c r="I57" s="57"/>
      <c r="J57" s="56"/>
      <c r="K57" s="69"/>
      <c r="L57" s="28"/>
      <c r="M57" s="28"/>
    </row>
    <row r="58" spans="1:13" ht="12" customHeight="1" thickBot="1">
      <c r="A58" s="218">
        <v>56</v>
      </c>
      <c r="B58" s="231" t="e">
        <f>VLOOKUP(A58,'пр.взв.'!B27:C154,2,FALSE)</f>
        <v>#N/A</v>
      </c>
      <c r="C58" s="231" t="e">
        <f>VLOOKUP(B58,'пр.взв.'!C27:D154,2,FALSE)</f>
        <v>#N/A</v>
      </c>
      <c r="D58" s="231" t="e">
        <f>VLOOKUP(C58,'пр.взв.'!D27:E154,2,FALSE)</f>
        <v>#N/A</v>
      </c>
      <c r="E58" s="48"/>
      <c r="F58" s="43"/>
      <c r="G58" s="43"/>
      <c r="H58" s="64"/>
      <c r="I58" s="57"/>
      <c r="J58" s="55"/>
      <c r="K58" s="69"/>
      <c r="L58" s="28"/>
      <c r="M58" s="28"/>
    </row>
    <row r="59" spans="1:13" ht="12" customHeight="1" thickBot="1">
      <c r="A59" s="219"/>
      <c r="B59" s="235"/>
      <c r="C59" s="235"/>
      <c r="D59" s="235"/>
      <c r="E59" s="43"/>
      <c r="F59" s="43"/>
      <c r="G59" s="44"/>
      <c r="H59" s="57"/>
      <c r="I59" s="47" t="s">
        <v>197</v>
      </c>
      <c r="J59" s="67"/>
      <c r="K59" s="69"/>
      <c r="L59" s="28"/>
      <c r="M59" s="28"/>
    </row>
    <row r="60" spans="1:13" ht="12" customHeight="1" thickBot="1">
      <c r="A60" s="224">
        <v>16</v>
      </c>
      <c r="B60" s="225" t="str">
        <f>VLOOKUP(A60,'пр.взв.'!B29:C156,2,FALSE)</f>
        <v>Шкребела Михаил Сергеевич</v>
      </c>
      <c r="C60" s="225" t="str">
        <f>VLOOKUP(B60,'пр.взв.'!C29:D156,2,FALSE)</f>
        <v>24.04.79 кмс</v>
      </c>
      <c r="D60" s="225" t="str">
        <f>VLOOKUP(C60,'пр.взв.'!D29:E156,2,FALSE)</f>
        <v>Москва ПР</v>
      </c>
      <c r="E60" s="28"/>
      <c r="F60" s="28"/>
      <c r="G60" s="43"/>
      <c r="H60" s="55"/>
      <c r="I60" s="48" t="s">
        <v>240</v>
      </c>
      <c r="J60" s="57"/>
      <c r="K60" s="28"/>
      <c r="L60" s="28"/>
      <c r="M60" s="28"/>
    </row>
    <row r="61" spans="1:13" ht="12" customHeight="1">
      <c r="A61" s="218"/>
      <c r="B61" s="226"/>
      <c r="C61" s="226"/>
      <c r="D61" s="226"/>
      <c r="E61" s="47" t="s">
        <v>115</v>
      </c>
      <c r="F61" s="43"/>
      <c r="G61" s="43"/>
      <c r="H61" s="65"/>
      <c r="I61" s="45"/>
      <c r="J61" s="28"/>
      <c r="K61" s="28"/>
      <c r="L61" s="28"/>
      <c r="M61" s="28"/>
    </row>
    <row r="62" spans="1:13" ht="12" customHeight="1" thickBot="1">
      <c r="A62" s="218">
        <v>48</v>
      </c>
      <c r="B62" s="231" t="e">
        <f>VLOOKUP(A62,'пр.взв.'!B31:C158,2,FALSE)</f>
        <v>#N/A</v>
      </c>
      <c r="C62" s="231" t="e">
        <f>VLOOKUP(B62,'пр.взв.'!C31:D158,2,FALSE)</f>
        <v>#N/A</v>
      </c>
      <c r="D62" s="231" t="e">
        <f>VLOOKUP(C62,'пр.взв.'!D31:E158,2,FALSE)</f>
        <v>#N/A</v>
      </c>
      <c r="E62" s="48"/>
      <c r="F62" s="59"/>
      <c r="G62" s="43"/>
      <c r="H62" s="64"/>
      <c r="I62" s="45"/>
      <c r="J62" s="28"/>
      <c r="K62" s="28"/>
      <c r="L62" s="28"/>
      <c r="M62" s="28"/>
    </row>
    <row r="63" spans="1:13" ht="12" customHeight="1" thickBot="1">
      <c r="A63" s="219"/>
      <c r="B63" s="235"/>
      <c r="C63" s="235"/>
      <c r="D63" s="235"/>
      <c r="E63" s="43"/>
      <c r="F63" s="44"/>
      <c r="G63" s="47" t="s">
        <v>197</v>
      </c>
      <c r="H63" s="66"/>
      <c r="I63" s="45"/>
      <c r="J63" s="28"/>
      <c r="K63" s="28"/>
      <c r="L63" s="28"/>
      <c r="M63" s="28"/>
    </row>
    <row r="64" spans="1:13" ht="12" customHeight="1" thickBot="1">
      <c r="A64" s="224">
        <v>32</v>
      </c>
      <c r="B64" s="225" t="str">
        <f>VLOOKUP(A64,'пр.взв.'!B5:E76,2,FALSE)</f>
        <v>Бисултанов Мовла Ибрагимович</v>
      </c>
      <c r="C64" s="225" t="str">
        <f>VLOOKUP(B64,'пр.взв.'!C5:F76,2,FALSE)</f>
        <v>01.12.86 мс</v>
      </c>
      <c r="D64" s="225" t="str">
        <f>VLOOKUP(C64,'пр.взв.'!D5:G76,2,FALSE)</f>
        <v>ЮФО Чеченская Аргун Д</v>
      </c>
      <c r="E64" s="28"/>
      <c r="F64" s="43"/>
      <c r="G64" s="48" t="s">
        <v>237</v>
      </c>
      <c r="H64" s="60"/>
      <c r="I64" s="45"/>
      <c r="J64" s="28"/>
      <c r="K64" s="28"/>
      <c r="L64" s="28"/>
      <c r="M64" s="28"/>
    </row>
    <row r="65" spans="1:13" ht="12" customHeight="1">
      <c r="A65" s="218"/>
      <c r="B65" s="226"/>
      <c r="C65" s="226"/>
      <c r="D65" s="226"/>
      <c r="E65" s="47" t="s">
        <v>197</v>
      </c>
      <c r="F65" s="61"/>
      <c r="G65" s="43"/>
      <c r="H65" s="54"/>
      <c r="I65" s="45"/>
      <c r="J65" s="28"/>
      <c r="K65" s="28"/>
      <c r="L65" s="28"/>
      <c r="M65" s="28"/>
    </row>
    <row r="66" spans="1:16" ht="12" customHeight="1" thickBot="1">
      <c r="A66" s="218">
        <v>64</v>
      </c>
      <c r="B66" s="240" t="e">
        <f>VLOOKUP(A66,'пр.взв.'!B5:C132,2,FALSE)</f>
        <v>#N/A</v>
      </c>
      <c r="C66" s="240" t="e">
        <f>VLOOKUP('пр.хода А'!A66,'пр.взв.'!B19:E146,3,FALSE)</f>
        <v>#N/A</v>
      </c>
      <c r="D66" s="240" t="e">
        <f>VLOOKUP(A66,'пр.взв.'!B35:E162,4,FALSE)</f>
        <v>#N/A</v>
      </c>
      <c r="E66" s="48"/>
      <c r="F66" s="43"/>
      <c r="G66" s="31" t="str">
        <f>HYPERLINK('[1]реквизиты'!$A$20)</f>
        <v>Гл. судья, судья МК</v>
      </c>
      <c r="H66" s="36"/>
      <c r="I66" s="36"/>
      <c r="J66" s="36"/>
      <c r="K66" s="14"/>
      <c r="L66" s="13"/>
      <c r="M66" s="13"/>
      <c r="N66" s="13"/>
      <c r="P66" s="32" t="str">
        <f>HYPERLINK('[1]реквизиты'!$G$20)</f>
        <v>В.Т. Перчик</v>
      </c>
    </row>
    <row r="67" spans="1:15" ht="12" customHeight="1" thickBot="1">
      <c r="A67" s="219"/>
      <c r="B67" s="232"/>
      <c r="C67" s="232"/>
      <c r="D67" s="232"/>
      <c r="E67" s="43"/>
      <c r="F67" s="43"/>
      <c r="G67" s="115"/>
      <c r="H67" s="45"/>
      <c r="I67" s="28"/>
      <c r="J67" s="28"/>
      <c r="K67" s="45"/>
      <c r="L67" s="28"/>
      <c r="O67" s="34" t="str">
        <f>HYPERLINK('[1]реквизиты'!$G$21)</f>
        <v>/г.Краснокамск/</v>
      </c>
    </row>
    <row r="68" spans="12:14" ht="12" customHeight="1">
      <c r="L68" s="14"/>
      <c r="M68" s="14"/>
      <c r="N68" s="14"/>
    </row>
    <row r="69" spans="7:16" ht="12" customHeight="1">
      <c r="G69" s="33" t="str">
        <f>HYPERLINK('[1]реквизиты'!$A$22)</f>
        <v>Гл. секретарь, судья МК</v>
      </c>
      <c r="H69" s="36"/>
      <c r="I69" s="36"/>
      <c r="J69" s="36"/>
      <c r="L69" s="13"/>
      <c r="M69" s="13"/>
      <c r="N69" s="13"/>
      <c r="P69" s="32" t="str">
        <f>HYPERLINK('[1]реквизиты'!$G$22)</f>
        <v>Р.М. Закиров</v>
      </c>
    </row>
    <row r="70" spans="10:15" ht="12" customHeight="1">
      <c r="J70" s="14"/>
      <c r="O70" s="35" t="str">
        <f>HYPERLINK('[1]реквизиты'!$G$23)</f>
        <v>/г.Пермь/</v>
      </c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mergeCells count="133">
    <mergeCell ref="N24:R25"/>
    <mergeCell ref="Q5:R6"/>
    <mergeCell ref="E2:N2"/>
    <mergeCell ref="D1:N1"/>
    <mergeCell ref="P2:R3"/>
    <mergeCell ref="A5:A6"/>
    <mergeCell ref="B5:B6"/>
    <mergeCell ref="C5:C6"/>
    <mergeCell ref="D5:D6"/>
    <mergeCell ref="A3:A4"/>
    <mergeCell ref="B3:B4"/>
    <mergeCell ref="C3:C4"/>
    <mergeCell ref="D3:D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79"/>
  <sheetViews>
    <sheetView workbookViewId="0" topLeftCell="A49">
      <selection activeCell="S1" sqref="A1:S7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2:18" ht="25.5" customHeight="1" thickBot="1">
      <c r="B1" s="106"/>
      <c r="C1" s="106"/>
      <c r="D1" s="254" t="str">
        <f>HYPERLINK('[1]реквизиты'!$A$2)</f>
        <v>ПРОТОКОЛ ХОДА СОРЕВНОВАНИЙ                                                                                                                                          Чемпионат России по САМБО среди мужчин</v>
      </c>
      <c r="E1" s="255"/>
      <c r="F1" s="255"/>
      <c r="G1" s="255"/>
      <c r="H1" s="255"/>
      <c r="I1" s="255"/>
      <c r="J1" s="255"/>
      <c r="K1" s="255"/>
      <c r="L1" s="255"/>
      <c r="M1" s="255"/>
      <c r="N1" s="256"/>
      <c r="O1" s="106"/>
      <c r="P1" s="106"/>
      <c r="Q1" s="106"/>
      <c r="R1" s="106"/>
    </row>
    <row r="2" spans="1:20" ht="14.25" customHeight="1" thickBot="1">
      <c r="A2" s="29"/>
      <c r="B2" s="29"/>
      <c r="D2" s="42"/>
      <c r="E2" s="263" t="s">
        <v>23</v>
      </c>
      <c r="F2" s="263"/>
      <c r="G2" s="263"/>
      <c r="H2" s="263"/>
      <c r="I2" s="263"/>
      <c r="J2" s="263"/>
      <c r="K2" s="263"/>
      <c r="L2" s="263"/>
      <c r="M2" s="263"/>
      <c r="N2" s="263"/>
      <c r="P2" s="257" t="s">
        <v>222</v>
      </c>
      <c r="Q2" s="258"/>
      <c r="R2" s="259"/>
      <c r="S2" s="100"/>
      <c r="T2" s="100"/>
    </row>
    <row r="3" spans="1:18" ht="12" customHeight="1" thickBot="1">
      <c r="A3" s="224">
        <v>1</v>
      </c>
      <c r="B3" s="225" t="str">
        <f>VLOOKUP(A3,'пр.взв.'!B5:C132,2,FALSE)</f>
        <v>Выборнов Василий Дмитриевич</v>
      </c>
      <c r="C3" s="225" t="str">
        <f>VLOOKUP(B3,'пр.взв.'!C5:D132,2,FALSE)</f>
        <v>24.03.84 мс</v>
      </c>
      <c r="D3" s="225" t="str">
        <f>VLOOKUP(A3,'пр.взв.'!B5:E132,4,FALSE)</f>
        <v>Москва ПР</v>
      </c>
      <c r="E3" s="28"/>
      <c r="F3" s="28"/>
      <c r="G3" s="49"/>
      <c r="H3" s="103" t="s">
        <v>10</v>
      </c>
      <c r="I3" s="88"/>
      <c r="J3" s="45"/>
      <c r="K3" s="28"/>
      <c r="L3" s="28"/>
      <c r="M3" s="28"/>
      <c r="O3" s="107"/>
      <c r="P3" s="260"/>
      <c r="Q3" s="261"/>
      <c r="R3" s="262"/>
    </row>
    <row r="4" spans="1:13" ht="12" customHeight="1">
      <c r="A4" s="218"/>
      <c r="B4" s="226"/>
      <c r="C4" s="226"/>
      <c r="D4" s="226"/>
      <c r="E4" s="47" t="s">
        <v>202</v>
      </c>
      <c r="F4" s="43"/>
      <c r="G4" s="53"/>
      <c r="H4" s="54"/>
      <c r="I4" s="55"/>
      <c r="J4" s="97"/>
      <c r="K4" s="28"/>
      <c r="L4" s="28"/>
      <c r="M4" s="28"/>
    </row>
    <row r="5" spans="1:18" ht="12" customHeight="1" thickBot="1">
      <c r="A5" s="218">
        <v>33</v>
      </c>
      <c r="B5" s="229" t="str">
        <f>VLOOKUP(A5,'пр.взв.'!B7:C134,2,FALSE)</f>
        <v>Гапизов Ахмет Щамилович</v>
      </c>
      <c r="C5" s="229" t="str">
        <f>VLOOKUP(B5,'пр.взв.'!C7:D134,2,FALSE)</f>
        <v>21.08.88 мс</v>
      </c>
      <c r="D5" s="229" t="str">
        <f>VLOOKUP(A5,'пр.взв.'!B7:E134,4,FALSE)</f>
        <v>Москва Д</v>
      </c>
      <c r="E5" s="48" t="s">
        <v>237</v>
      </c>
      <c r="F5" s="59"/>
      <c r="G5" s="43"/>
      <c r="H5" s="60"/>
      <c r="I5" s="57"/>
      <c r="J5" s="45"/>
      <c r="K5" s="28"/>
      <c r="L5" s="15">
        <v>9</v>
      </c>
      <c r="M5" s="15"/>
      <c r="N5" s="81"/>
      <c r="O5" s="81"/>
      <c r="P5" s="81"/>
      <c r="Q5" s="276" t="s">
        <v>28</v>
      </c>
      <c r="R5" s="276"/>
    </row>
    <row r="6" spans="1:18" ht="12" customHeight="1" thickBot="1">
      <c r="A6" s="219"/>
      <c r="B6" s="226"/>
      <c r="C6" s="226"/>
      <c r="D6" s="226"/>
      <c r="E6" s="43"/>
      <c r="F6" s="44"/>
      <c r="G6" s="47" t="s">
        <v>121</v>
      </c>
      <c r="H6" s="56"/>
      <c r="I6" s="55"/>
      <c r="J6" s="45"/>
      <c r="K6" s="28"/>
      <c r="L6" s="110"/>
      <c r="M6" s="15">
        <v>17</v>
      </c>
      <c r="N6" s="81"/>
      <c r="O6" s="81"/>
      <c r="P6" s="81"/>
      <c r="Q6" s="276"/>
      <c r="R6" s="276"/>
    </row>
    <row r="7" spans="1:18" ht="12" customHeight="1" thickBot="1">
      <c r="A7" s="224">
        <v>17</v>
      </c>
      <c r="B7" s="225" t="str">
        <f>VLOOKUP(A7,'пр.взв.'!B9:C136,2,FALSE)</f>
        <v>Белоусов Андрей Владимирович</v>
      </c>
      <c r="C7" s="225" t="str">
        <f>VLOOKUP(B7,'пр.взв.'!C9:D136,2,FALSE)</f>
        <v>19.01.85 кмс</v>
      </c>
      <c r="D7" s="225" t="str">
        <f>VLOOKUP(A7,'пр.взв.'!B9:E136,4,FALSE)</f>
        <v>ЮФО Волгоград Д</v>
      </c>
      <c r="E7" s="28"/>
      <c r="F7" s="43"/>
      <c r="G7" s="48" t="s">
        <v>240</v>
      </c>
      <c r="H7" s="90"/>
      <c r="I7" s="91"/>
      <c r="J7" s="45"/>
      <c r="K7" s="28"/>
      <c r="L7" s="17">
        <v>17</v>
      </c>
      <c r="M7" s="132" t="s">
        <v>240</v>
      </c>
      <c r="N7" s="15">
        <v>17</v>
      </c>
      <c r="O7" s="81"/>
      <c r="P7" s="15"/>
      <c r="Q7" s="19"/>
      <c r="R7" s="52"/>
    </row>
    <row r="8" spans="1:18" ht="12" customHeight="1">
      <c r="A8" s="218"/>
      <c r="B8" s="226"/>
      <c r="C8" s="226"/>
      <c r="D8" s="226"/>
      <c r="E8" s="47" t="s">
        <v>121</v>
      </c>
      <c r="F8" s="61"/>
      <c r="G8" s="43"/>
      <c r="H8" s="54"/>
      <c r="I8" s="92"/>
      <c r="J8" s="57"/>
      <c r="K8" s="28"/>
      <c r="L8" s="81"/>
      <c r="M8" s="22"/>
      <c r="N8" s="132" t="s">
        <v>240</v>
      </c>
      <c r="O8" s="23"/>
      <c r="P8" s="81"/>
      <c r="Q8" s="81"/>
      <c r="R8" s="58"/>
    </row>
    <row r="9" spans="1:18" ht="12" customHeight="1" thickBot="1">
      <c r="A9" s="218">
        <v>49</v>
      </c>
      <c r="B9" s="231" t="e">
        <f>VLOOKUP(A9,'пр.взв.'!B11:C138,2,FALSE)</f>
        <v>#N/A</v>
      </c>
      <c r="C9" s="231" t="e">
        <f>VLOOKUP(B9,'пр.взв.'!C11:D138,2,FALSE)</f>
        <v>#N/A</v>
      </c>
      <c r="D9" s="231" t="e">
        <f>VLOOKUP(A9,'пр.взв.'!B11:E138,4,FALSE)</f>
        <v>#N/A</v>
      </c>
      <c r="E9" s="48"/>
      <c r="F9" s="43"/>
      <c r="G9" s="43"/>
      <c r="H9" s="60"/>
      <c r="I9" s="92"/>
      <c r="J9" s="57"/>
      <c r="K9" s="28"/>
      <c r="L9" s="81"/>
      <c r="M9" s="108">
        <v>29</v>
      </c>
      <c r="N9" s="22"/>
      <c r="O9" s="109"/>
      <c r="P9" s="81"/>
      <c r="Q9" s="81"/>
      <c r="R9" s="58"/>
    </row>
    <row r="10" spans="1:17" ht="12" customHeight="1" thickBot="1">
      <c r="A10" s="219"/>
      <c r="B10" s="235"/>
      <c r="C10" s="235"/>
      <c r="D10" s="235"/>
      <c r="E10" s="43"/>
      <c r="F10" s="43"/>
      <c r="G10" s="44"/>
      <c r="H10" s="57"/>
      <c r="I10" s="98"/>
      <c r="J10" s="45"/>
      <c r="K10" s="28"/>
      <c r="L10" s="81"/>
      <c r="M10" s="81"/>
      <c r="N10" s="137"/>
      <c r="O10" s="55" t="s">
        <v>89</v>
      </c>
      <c r="P10" s="81"/>
      <c r="Q10" s="81"/>
    </row>
    <row r="11" spans="1:18" ht="12" customHeight="1" thickBot="1">
      <c r="A11" s="224">
        <v>9</v>
      </c>
      <c r="B11" s="225" t="str">
        <f>VLOOKUP(A11,'пр.взв.'!B13:C140,2,FALSE)</f>
        <v>Габдуллин Сергей Андреевич</v>
      </c>
      <c r="C11" s="225" t="str">
        <f>VLOOKUP(B11,'пр.взв.'!C13:D140,2,FALSE)</f>
        <v>17.12.83 КМС</v>
      </c>
      <c r="D11" s="225" t="str">
        <f>VLOOKUP(A11,'пр.взв.'!B13:E140,4,FALSE)</f>
        <v>УФО Челябинск МО</v>
      </c>
      <c r="E11" s="28"/>
      <c r="F11" s="28"/>
      <c r="G11" s="43"/>
      <c r="H11" s="55"/>
      <c r="I11" s="47" t="s">
        <v>167</v>
      </c>
      <c r="J11" s="99"/>
      <c r="K11" s="45"/>
      <c r="L11" s="81"/>
      <c r="M11" s="81"/>
      <c r="N11" s="111"/>
      <c r="O11" s="132" t="s">
        <v>237</v>
      </c>
      <c r="P11" s="112"/>
      <c r="Q11" s="112"/>
      <c r="R11" s="14"/>
    </row>
    <row r="12" spans="1:18" ht="12" customHeight="1" thickBot="1">
      <c r="A12" s="218"/>
      <c r="B12" s="226"/>
      <c r="C12" s="226"/>
      <c r="D12" s="226"/>
      <c r="E12" s="47" t="s">
        <v>77</v>
      </c>
      <c r="F12" s="43"/>
      <c r="G12" s="43"/>
      <c r="H12" s="65"/>
      <c r="I12" s="48" t="s">
        <v>237</v>
      </c>
      <c r="J12" s="45"/>
      <c r="K12" s="69"/>
      <c r="L12" s="15">
        <v>23</v>
      </c>
      <c r="M12" s="15"/>
      <c r="N12" s="111"/>
      <c r="O12" s="137"/>
      <c r="P12" s="133"/>
      <c r="Q12" s="112"/>
      <c r="R12" s="58"/>
    </row>
    <row r="13" spans="1:19" ht="12" customHeight="1" thickBot="1">
      <c r="A13" s="218">
        <v>41</v>
      </c>
      <c r="B13" s="231" t="e">
        <f>VLOOKUP(A13,'пр.взв.'!B15:C142,2,FALSE)</f>
        <v>#N/A</v>
      </c>
      <c r="C13" s="231" t="e">
        <f>VLOOKUP(B13,'пр.взв.'!C15:D142,2,FALSE)</f>
        <v>#N/A</v>
      </c>
      <c r="D13" s="231" t="e">
        <f>VLOOKUP(A13,'пр.взв.'!B15:E142,4,FALSE)</f>
        <v>#N/A</v>
      </c>
      <c r="E13" s="48"/>
      <c r="F13" s="59"/>
      <c r="G13" s="43"/>
      <c r="H13" s="64"/>
      <c r="I13" s="45"/>
      <c r="J13" s="45"/>
      <c r="K13" s="69"/>
      <c r="L13" s="110"/>
      <c r="M13" s="15">
        <v>15</v>
      </c>
      <c r="N13" s="111"/>
      <c r="O13" s="111"/>
      <c r="P13" s="47" t="s">
        <v>89</v>
      </c>
      <c r="Q13" s="112"/>
      <c r="R13" s="58"/>
      <c r="S13" s="14"/>
    </row>
    <row r="14" spans="1:19" ht="12" customHeight="1" thickBot="1">
      <c r="A14" s="219"/>
      <c r="B14" s="264"/>
      <c r="C14" s="235"/>
      <c r="D14" s="235"/>
      <c r="E14" s="43"/>
      <c r="F14" s="44"/>
      <c r="G14" s="47" t="s">
        <v>167</v>
      </c>
      <c r="H14" s="66"/>
      <c r="I14" s="45"/>
      <c r="J14" s="45"/>
      <c r="K14" s="69"/>
      <c r="L14" s="17">
        <v>15</v>
      </c>
      <c r="M14" s="132" t="s">
        <v>240</v>
      </c>
      <c r="N14" s="17">
        <v>11</v>
      </c>
      <c r="O14" s="137"/>
      <c r="P14" s="116" t="s">
        <v>239</v>
      </c>
      <c r="Q14" s="23"/>
      <c r="R14" s="58"/>
      <c r="S14" s="14"/>
    </row>
    <row r="15" spans="1:21" ht="12" customHeight="1" thickBot="1">
      <c r="A15" s="224">
        <v>25</v>
      </c>
      <c r="B15" s="265" t="str">
        <f>VLOOKUP(A15,'пр.взв.'!B17:C144,2,FALSE)</f>
        <v>Черноскулов Альсим Леонидович</v>
      </c>
      <c r="C15" s="267" t="str">
        <f>VLOOKUP(B15,'пр.взв.'!C17:D144,2,FALSE)</f>
        <v>11.05.83 мсмк</v>
      </c>
      <c r="D15" s="225" t="str">
        <f>VLOOKUP(A15,'пр.взв.'!B17:E144,4,FALSE)</f>
        <v>УФО Свердловская В.Пышма ВС</v>
      </c>
      <c r="E15" s="28"/>
      <c r="F15" s="43"/>
      <c r="G15" s="48" t="s">
        <v>239</v>
      </c>
      <c r="H15" s="60"/>
      <c r="I15" s="45"/>
      <c r="J15" s="45"/>
      <c r="K15" s="69"/>
      <c r="L15" s="81"/>
      <c r="M15" s="22"/>
      <c r="N15" s="136" t="s">
        <v>239</v>
      </c>
      <c r="O15" s="111"/>
      <c r="P15" s="112"/>
      <c r="Q15" s="133"/>
      <c r="S15" s="14"/>
      <c r="T15" s="14"/>
      <c r="U15" s="14"/>
    </row>
    <row r="16" spans="1:21" ht="12" customHeight="1" thickBot="1">
      <c r="A16" s="218"/>
      <c r="B16" s="266"/>
      <c r="C16" s="268"/>
      <c r="D16" s="226"/>
      <c r="E16" s="47" t="s">
        <v>167</v>
      </c>
      <c r="F16" s="61"/>
      <c r="G16" s="43"/>
      <c r="H16" s="54"/>
      <c r="I16" s="45"/>
      <c r="J16" s="45"/>
      <c r="K16" s="69"/>
      <c r="L16" s="81"/>
      <c r="M16" s="108">
        <v>11</v>
      </c>
      <c r="N16" s="23"/>
      <c r="O16" s="111"/>
      <c r="P16" s="112"/>
      <c r="Q16" s="112"/>
      <c r="S16" s="14"/>
      <c r="T16" s="14"/>
      <c r="U16" s="14"/>
    </row>
    <row r="17" spans="1:21" ht="12" customHeight="1" thickBot="1">
      <c r="A17" s="218">
        <v>57</v>
      </c>
      <c r="B17" s="231" t="e">
        <f>VLOOKUP(A17,'пр.взв.'!B19:C146,2,FALSE)</f>
        <v>#N/A</v>
      </c>
      <c r="C17" s="231" t="e">
        <f>VLOOKUP(B17,'пр.взв.'!C19:D146,2,FALSE)</f>
        <v>#N/A</v>
      </c>
      <c r="D17" s="231" t="e">
        <f>VLOOKUP(A17,'пр.взв.'!B19:E146,4,FALSE)</f>
        <v>#N/A</v>
      </c>
      <c r="E17" s="48"/>
      <c r="F17" s="43"/>
      <c r="G17" s="43"/>
      <c r="H17" s="60"/>
      <c r="I17" s="45"/>
      <c r="J17" s="45"/>
      <c r="K17" s="69"/>
      <c r="L17" s="81"/>
      <c r="M17" s="81"/>
      <c r="N17" s="109"/>
      <c r="O17" s="17">
        <v>2</v>
      </c>
      <c r="P17" s="112"/>
      <c r="Q17" s="112"/>
      <c r="R17" s="14"/>
      <c r="S17" s="14"/>
      <c r="T17" s="14"/>
      <c r="U17" s="14"/>
    </row>
    <row r="18" spans="1:21" ht="12" customHeight="1" thickBot="1">
      <c r="A18" s="219"/>
      <c r="B18" s="235"/>
      <c r="C18" s="235"/>
      <c r="D18" s="235"/>
      <c r="E18" s="43"/>
      <c r="F18" s="43"/>
      <c r="G18" s="43"/>
      <c r="H18" s="54"/>
      <c r="I18" s="45"/>
      <c r="J18" s="45"/>
      <c r="K18" s="47" t="s">
        <v>167</v>
      </c>
      <c r="L18" s="113"/>
      <c r="M18" s="81"/>
      <c r="N18" s="112"/>
      <c r="O18" s="112"/>
      <c r="P18" s="112"/>
      <c r="Q18" s="112"/>
      <c r="R18" s="134"/>
      <c r="S18" s="14"/>
      <c r="T18" s="14"/>
      <c r="U18" s="14"/>
    </row>
    <row r="19" spans="1:21" ht="12" customHeight="1" thickBot="1">
      <c r="A19" s="224">
        <v>5</v>
      </c>
      <c r="B19" s="225" t="str">
        <f>VLOOKUP(A19,'пр.взв.'!B5:C132,2,FALSE)</f>
        <v>Шидов Касбулат Ибрагимович</v>
      </c>
      <c r="C19" s="225" t="str">
        <f>VLOOKUP(B19,'пр.взв.'!C5:D132,2,FALSE)</f>
        <v>16.12.81 мс</v>
      </c>
      <c r="D19" s="225" t="str">
        <f>VLOOKUP(C19,'пр.взв.'!D5:E132,2,FALSE)</f>
        <v>ЮФО КБР Д</v>
      </c>
      <c r="E19" s="28"/>
      <c r="F19" s="28"/>
      <c r="G19" s="49"/>
      <c r="H19" s="49"/>
      <c r="I19" s="50"/>
      <c r="J19" s="51"/>
      <c r="K19" s="116" t="s">
        <v>241</v>
      </c>
      <c r="L19" s="22"/>
      <c r="M19" s="109"/>
      <c r="N19" s="23"/>
      <c r="O19" s="23"/>
      <c r="P19" s="58"/>
      <c r="Q19" s="112"/>
      <c r="R19" s="135"/>
      <c r="S19" s="14"/>
      <c r="T19" s="14"/>
      <c r="U19" s="14"/>
    </row>
    <row r="20" spans="1:21" ht="12" customHeight="1">
      <c r="A20" s="218"/>
      <c r="B20" s="226"/>
      <c r="C20" s="226"/>
      <c r="D20" s="226"/>
      <c r="E20" s="47" t="s">
        <v>54</v>
      </c>
      <c r="F20" s="43"/>
      <c r="G20" s="53"/>
      <c r="H20" s="54"/>
      <c r="I20" s="55"/>
      <c r="J20" s="56"/>
      <c r="K20" s="68"/>
      <c r="L20" s="72"/>
      <c r="P20" s="55"/>
      <c r="Q20" s="14"/>
      <c r="R20" s="14"/>
      <c r="S20" s="14"/>
      <c r="T20" s="14"/>
      <c r="U20" s="14"/>
    </row>
    <row r="21" spans="1:21" ht="12" customHeight="1" thickBot="1">
      <c r="A21" s="218">
        <v>37</v>
      </c>
      <c r="B21" s="231" t="e">
        <f>VLOOKUP(A21,'пр.взв.'!B23:C150,2,FALSE)</f>
        <v>#N/A</v>
      </c>
      <c r="C21" s="231" t="e">
        <f>VLOOKUP(B21,'пр.взв.'!C23:D150,2,FALSE)</f>
        <v>#N/A</v>
      </c>
      <c r="D21" s="231" t="e">
        <f>VLOOKUP(A21,'пр.взв.'!B23:E150,4,FALSE)</f>
        <v>#N/A</v>
      </c>
      <c r="E21" s="48"/>
      <c r="F21" s="59"/>
      <c r="G21" s="43"/>
      <c r="H21" s="60"/>
      <c r="I21" s="57"/>
      <c r="J21" s="55"/>
      <c r="K21" s="70"/>
      <c r="L21" s="72"/>
      <c r="P21" s="58"/>
      <c r="Q21" s="14"/>
      <c r="R21" s="14"/>
      <c r="S21" s="44"/>
      <c r="T21" s="14"/>
      <c r="U21" s="14"/>
    </row>
    <row r="22" spans="1:21" ht="12" customHeight="1" thickBot="1">
      <c r="A22" s="219"/>
      <c r="B22" s="235"/>
      <c r="C22" s="235"/>
      <c r="D22" s="235"/>
      <c r="E22" s="43"/>
      <c r="F22" s="44"/>
      <c r="G22" s="47" t="s">
        <v>143</v>
      </c>
      <c r="H22" s="56"/>
      <c r="I22" s="55"/>
      <c r="J22" s="57"/>
      <c r="K22" s="70"/>
      <c r="L22" s="45"/>
      <c r="M22" s="69"/>
      <c r="P22" s="14"/>
      <c r="Q22" s="14"/>
      <c r="S22" s="43"/>
      <c r="T22" s="14"/>
      <c r="U22" s="14"/>
    </row>
    <row r="23" spans="1:21" ht="12" customHeight="1" thickBot="1">
      <c r="A23" s="224">
        <v>21</v>
      </c>
      <c r="B23" s="225" t="str">
        <f>VLOOKUP(A23,'пр.взв.'!B25:C152,2,FALSE)</f>
        <v>Ключников Денис Сергеевич</v>
      </c>
      <c r="C23" s="225" t="str">
        <f>VLOOKUP(B23,'пр.взв.'!C25:D152,2,FALSE)</f>
        <v>22.08.82 МС</v>
      </c>
      <c r="D23" s="225" t="str">
        <f>VLOOKUP(A23,'пр.взв.'!B25:E152,4,FALSE)</f>
        <v>ПФО Пенза Д</v>
      </c>
      <c r="E23" s="28"/>
      <c r="F23" s="43"/>
      <c r="G23" s="48" t="s">
        <v>240</v>
      </c>
      <c r="H23" s="62"/>
      <c r="I23" s="56"/>
      <c r="J23" s="57"/>
      <c r="K23" s="68"/>
      <c r="L23" s="45"/>
      <c r="M23" s="69"/>
      <c r="N23" s="140">
        <v>11</v>
      </c>
      <c r="O23" s="27"/>
      <c r="P23" s="23"/>
      <c r="Q23" s="109"/>
      <c r="R23" s="58"/>
      <c r="S23" s="14"/>
      <c r="T23" s="14"/>
      <c r="U23" s="14"/>
    </row>
    <row r="24" spans="1:21" ht="12" customHeight="1" thickBot="1">
      <c r="A24" s="218"/>
      <c r="B24" s="226"/>
      <c r="C24" s="226"/>
      <c r="D24" s="226"/>
      <c r="E24" s="47" t="s">
        <v>143</v>
      </c>
      <c r="F24" s="61"/>
      <c r="G24" s="43"/>
      <c r="H24" s="63"/>
      <c r="I24" s="57"/>
      <c r="J24" s="56"/>
      <c r="K24" s="70"/>
      <c r="L24" s="45"/>
      <c r="M24" s="117"/>
      <c r="N24" s="118"/>
      <c r="O24" s="118"/>
      <c r="P24" s="118"/>
      <c r="Q24" s="118"/>
      <c r="R24" s="118"/>
      <c r="S24" s="118"/>
      <c r="T24" s="14"/>
      <c r="U24" s="14"/>
    </row>
    <row r="25" spans="1:21" ht="12" customHeight="1" thickBot="1">
      <c r="A25" s="218">
        <v>53</v>
      </c>
      <c r="B25" s="231" t="e">
        <f>VLOOKUP(A25,'пр.взв.'!B27:C154,2,FALSE)</f>
        <v>#N/A</v>
      </c>
      <c r="C25" s="231" t="e">
        <f>VLOOKUP(B25,'пр.взв.'!C27:D154,2,FALSE)</f>
        <v>#N/A</v>
      </c>
      <c r="D25" s="231" t="e">
        <f>VLOOKUP(C25,'пр.взв.'!D27:E154,2,FALSE)</f>
        <v>#N/A</v>
      </c>
      <c r="E25" s="48"/>
      <c r="F25" s="43"/>
      <c r="G25" s="43"/>
      <c r="H25" s="64"/>
      <c r="I25" s="57"/>
      <c r="J25" s="55"/>
      <c r="K25" s="70"/>
      <c r="L25" s="45"/>
      <c r="M25" s="117"/>
      <c r="N25" s="246" t="str">
        <f>VLOOKUP(N23,'пр.взв.'!B5:D132,2,FALSE)</f>
        <v>Бакарандзе Теймураз Борисиевич</v>
      </c>
      <c r="O25" s="247"/>
      <c r="P25" s="247"/>
      <c r="Q25" s="247"/>
      <c r="R25" s="248"/>
      <c r="S25" s="119"/>
      <c r="T25" s="14"/>
      <c r="U25" s="14"/>
    </row>
    <row r="26" spans="1:21" ht="12" customHeight="1" thickBot="1">
      <c r="A26" s="219"/>
      <c r="B26" s="235"/>
      <c r="C26" s="235"/>
      <c r="D26" s="235"/>
      <c r="E26" s="43"/>
      <c r="F26" s="43"/>
      <c r="G26" s="44"/>
      <c r="H26" s="57"/>
      <c r="I26" s="47" t="s">
        <v>188</v>
      </c>
      <c r="J26" s="67"/>
      <c r="K26" s="69"/>
      <c r="L26" s="45"/>
      <c r="M26" s="70"/>
      <c r="N26" s="249"/>
      <c r="O26" s="250"/>
      <c r="P26" s="250"/>
      <c r="Q26" s="250"/>
      <c r="R26" s="251"/>
      <c r="S26" s="119"/>
      <c r="T26" s="14"/>
      <c r="U26" s="14"/>
    </row>
    <row r="27" spans="1:21" ht="12" customHeight="1" thickBot="1">
      <c r="A27" s="224">
        <v>13</v>
      </c>
      <c r="B27" s="225" t="str">
        <f>VLOOKUP(A27,'пр.взв.'!B29:C156,2,FALSE)</f>
        <v>Егоров Андрей Александрович</v>
      </c>
      <c r="C27" s="225" t="str">
        <f>VLOOKUP(B27,'пр.взв.'!C29:D156,2,FALSE)</f>
        <v>03.03.81 мс</v>
      </c>
      <c r="D27" s="225" t="str">
        <f>VLOOKUP(A27,'пр.взв.'!B29:E156,4,FALSE)</f>
        <v>ЦФО Владимир Д</v>
      </c>
      <c r="E27" s="28"/>
      <c r="F27" s="28"/>
      <c r="G27" s="43"/>
      <c r="H27" s="55"/>
      <c r="I27" s="48" t="s">
        <v>240</v>
      </c>
      <c r="J27" s="57"/>
      <c r="K27" s="45"/>
      <c r="L27" s="45"/>
      <c r="M27" s="69"/>
      <c r="N27" s="23"/>
      <c r="O27" s="14"/>
      <c r="P27" s="109"/>
      <c r="Q27" s="23"/>
      <c r="R27" s="58"/>
      <c r="S27" s="14"/>
      <c r="T27" s="14"/>
      <c r="U27" s="14"/>
    </row>
    <row r="28" spans="1:21" ht="12" customHeight="1">
      <c r="A28" s="218"/>
      <c r="B28" s="226"/>
      <c r="C28" s="226"/>
      <c r="D28" s="226"/>
      <c r="E28" s="47" t="s">
        <v>101</v>
      </c>
      <c r="F28" s="43"/>
      <c r="G28" s="43"/>
      <c r="H28" s="65"/>
      <c r="I28" s="45"/>
      <c r="J28" s="28"/>
      <c r="K28" s="28"/>
      <c r="L28" s="45"/>
      <c r="M28" s="69"/>
      <c r="N28" s="14"/>
      <c r="O28" s="36" t="s">
        <v>27</v>
      </c>
      <c r="P28" s="27"/>
      <c r="Q28" s="23"/>
      <c r="R28" s="58"/>
      <c r="S28" s="14"/>
      <c r="T28" s="14"/>
      <c r="U28" s="14"/>
    </row>
    <row r="29" spans="1:21" ht="12" customHeight="1" thickBot="1">
      <c r="A29" s="218">
        <v>45</v>
      </c>
      <c r="B29" s="231" t="e">
        <f>VLOOKUP(A29,'пр.взв.'!B31:C158,2,FALSE)</f>
        <v>#N/A</v>
      </c>
      <c r="C29" s="231" t="e">
        <f>VLOOKUP(B29,'пр.взв.'!C31:D158,2,FALSE)</f>
        <v>#N/A</v>
      </c>
      <c r="D29" s="231" t="e">
        <f>VLOOKUP(A29,'пр.взв.'!B31:E158,4,FALSE)</f>
        <v>#N/A</v>
      </c>
      <c r="E29" s="48"/>
      <c r="F29" s="59"/>
      <c r="G29" s="43"/>
      <c r="H29" s="64"/>
      <c r="I29" s="45"/>
      <c r="J29" s="28"/>
      <c r="K29" s="28"/>
      <c r="L29" s="45"/>
      <c r="M29" s="69"/>
      <c r="N29" s="14"/>
      <c r="O29" s="23"/>
      <c r="P29" s="23"/>
      <c r="Q29" s="109"/>
      <c r="R29" s="58"/>
      <c r="S29" s="14"/>
      <c r="T29" s="14"/>
      <c r="U29" s="14"/>
    </row>
    <row r="30" spans="1:21" ht="12" customHeight="1" thickBot="1">
      <c r="A30" s="219"/>
      <c r="B30" s="235"/>
      <c r="C30" s="235"/>
      <c r="D30" s="235"/>
      <c r="E30" s="43"/>
      <c r="F30" s="44"/>
      <c r="G30" s="47" t="s">
        <v>188</v>
      </c>
      <c r="H30" s="66"/>
      <c r="I30" s="45"/>
      <c r="J30" s="28"/>
      <c r="K30" s="28"/>
      <c r="L30" s="45"/>
      <c r="M30" s="69"/>
      <c r="N30" s="14"/>
      <c r="O30" s="14"/>
      <c r="P30" s="14"/>
      <c r="Q30" s="14"/>
      <c r="R30" s="14"/>
      <c r="S30" s="14"/>
      <c r="T30" s="14"/>
      <c r="U30" s="14"/>
    </row>
    <row r="31" spans="1:21" ht="12" customHeight="1" thickBot="1">
      <c r="A31" s="224">
        <v>29</v>
      </c>
      <c r="B31" s="225" t="str">
        <f>VLOOKUP(A31,'пр.взв.'!B33:C160,2,FALSE)</f>
        <v>Вопросов Кирилл Игоревич</v>
      </c>
      <c r="C31" s="225" t="str">
        <f>VLOOKUP(B31,'пр.взв.'!C33:D160,2,FALSE)</f>
        <v>27.03.86 мс</v>
      </c>
      <c r="D31" s="225" t="str">
        <f>VLOOKUP(A31,'пр.взв.'!B33:E160,4,FALSE)</f>
        <v>ЦФО Московская Дмитров Д</v>
      </c>
      <c r="E31" s="28"/>
      <c r="F31" s="43"/>
      <c r="G31" s="48" t="s">
        <v>240</v>
      </c>
      <c r="H31" s="60"/>
      <c r="I31" s="45"/>
      <c r="J31" s="28"/>
      <c r="K31" s="28"/>
      <c r="L31" s="45"/>
      <c r="M31" s="120"/>
      <c r="N31" s="121"/>
      <c r="O31" s="121"/>
      <c r="P31" s="121"/>
      <c r="Q31" s="121"/>
      <c r="R31" s="121"/>
      <c r="S31" s="121"/>
      <c r="T31" s="121"/>
      <c r="U31" s="14"/>
    </row>
    <row r="32" spans="1:20" ht="12" customHeight="1">
      <c r="A32" s="218"/>
      <c r="B32" s="226"/>
      <c r="C32" s="226"/>
      <c r="D32" s="226"/>
      <c r="E32" s="47" t="s">
        <v>188</v>
      </c>
      <c r="F32" s="61"/>
      <c r="G32" s="43"/>
      <c r="H32" s="54"/>
      <c r="I32" s="45"/>
      <c r="J32" s="28"/>
      <c r="K32" s="28"/>
      <c r="L32" s="45"/>
      <c r="M32" s="120"/>
      <c r="N32" s="121"/>
      <c r="O32" s="121"/>
      <c r="P32" s="121"/>
      <c r="Q32" s="121"/>
      <c r="R32" s="121"/>
      <c r="S32" s="121"/>
      <c r="T32" s="122"/>
    </row>
    <row r="33" spans="1:20" ht="12" customHeight="1" thickBot="1">
      <c r="A33" s="218">
        <v>61</v>
      </c>
      <c r="B33" s="231" t="e">
        <f>VLOOKUP(A33,'пр.взв.'!B35:C162,2,FALSE)</f>
        <v>#N/A</v>
      </c>
      <c r="C33" s="231" t="e">
        <f>VLOOKUP(B33,'пр.взв.'!C35:D162,2,FALSE)</f>
        <v>#N/A</v>
      </c>
      <c r="D33" s="231" t="e">
        <f>VLOOKUP(A33,'пр.взв.'!B35:E162,4,FALSE)</f>
        <v>#N/A</v>
      </c>
      <c r="E33" s="48"/>
      <c r="F33" s="43"/>
      <c r="G33" s="43"/>
      <c r="H33" s="60"/>
      <c r="I33" s="45"/>
      <c r="J33" s="28"/>
      <c r="K33" s="28"/>
      <c r="L33" s="45"/>
      <c r="M33" s="120"/>
      <c r="N33" s="121"/>
      <c r="O33" s="121"/>
      <c r="P33" s="122"/>
      <c r="Q33" s="122"/>
      <c r="R33" s="122"/>
      <c r="S33" s="122"/>
      <c r="T33" s="122"/>
    </row>
    <row r="34" spans="1:20" ht="12" customHeight="1" thickBot="1">
      <c r="A34" s="219"/>
      <c r="B34" s="232"/>
      <c r="C34" s="232"/>
      <c r="D34" s="232"/>
      <c r="E34" s="43"/>
      <c r="F34" s="43"/>
      <c r="G34" s="43"/>
      <c r="H34" s="54"/>
      <c r="I34" s="45"/>
      <c r="J34" s="28"/>
      <c r="K34" s="28"/>
      <c r="L34" s="45"/>
      <c r="M34" s="123">
        <v>25</v>
      </c>
      <c r="N34" s="121"/>
      <c r="O34" s="121"/>
      <c r="P34" s="122"/>
      <c r="Q34" s="122"/>
      <c r="R34" s="122"/>
      <c r="S34" s="122"/>
      <c r="T34" s="122"/>
    </row>
    <row r="35" spans="1:20" ht="6" customHeight="1" thickBot="1">
      <c r="A35" s="102"/>
      <c r="B35" s="1"/>
      <c r="C35" s="1"/>
      <c r="E35" s="43"/>
      <c r="F35" s="43"/>
      <c r="G35" s="43"/>
      <c r="H35" s="45"/>
      <c r="I35" s="57"/>
      <c r="J35" s="28"/>
      <c r="K35" s="28"/>
      <c r="L35" s="45"/>
      <c r="M35" s="124"/>
      <c r="N35" s="121"/>
      <c r="O35" s="121"/>
      <c r="P35" s="122"/>
      <c r="Q35" s="122"/>
      <c r="R35" s="122"/>
      <c r="S35" s="122"/>
      <c r="T35" s="122"/>
    </row>
    <row r="36" spans="1:20" ht="12" customHeight="1" thickBot="1">
      <c r="A36" s="224">
        <v>3</v>
      </c>
      <c r="B36" s="225" t="str">
        <f>VLOOKUP(A36,'пр.взв.'!B5:C132,2,FALSE)</f>
        <v>Раилко Николай Владимирович</v>
      </c>
      <c r="C36" s="225" t="str">
        <f>VLOOKUP(B36,'пр.взв.'!C5:D132,2,FALSE)</f>
        <v>17.02.86 мс</v>
      </c>
      <c r="D36" s="225" t="str">
        <f>VLOOKUP(C36,'пр.взв.'!D5:E132,2,FALSE)</f>
        <v>С.Петербург Д</v>
      </c>
      <c r="E36" s="28"/>
      <c r="F36" s="28"/>
      <c r="G36" s="49"/>
      <c r="H36" s="28"/>
      <c r="I36" s="88"/>
      <c r="J36" s="45"/>
      <c r="K36" s="28"/>
      <c r="L36" s="45"/>
      <c r="M36" s="96" t="s">
        <v>239</v>
      </c>
      <c r="N36" s="121"/>
      <c r="O36" s="121"/>
      <c r="P36" s="131" t="s">
        <v>242</v>
      </c>
      <c r="Q36" s="122"/>
      <c r="R36" s="122"/>
      <c r="S36" s="122"/>
      <c r="T36" s="122"/>
    </row>
    <row r="37" spans="1:20" ht="12" customHeight="1">
      <c r="A37" s="218"/>
      <c r="B37" s="226"/>
      <c r="C37" s="226"/>
      <c r="D37" s="226"/>
      <c r="E37" s="47" t="s">
        <v>210</v>
      </c>
      <c r="F37" s="43"/>
      <c r="G37" s="53"/>
      <c r="H37" s="54"/>
      <c r="I37" s="55"/>
      <c r="J37" s="97"/>
      <c r="K37" s="28"/>
      <c r="L37" s="45"/>
      <c r="M37" s="120"/>
      <c r="N37" s="121"/>
      <c r="O37" s="121"/>
      <c r="P37" s="122"/>
      <c r="Q37" s="122"/>
      <c r="R37" s="122"/>
      <c r="S37" s="122"/>
      <c r="T37" s="122"/>
    </row>
    <row r="38" spans="1:43" ht="12" customHeight="1" thickBot="1">
      <c r="A38" s="218">
        <v>35</v>
      </c>
      <c r="B38" s="229" t="str">
        <f>VLOOKUP(A38,'пр.взв.'!B7:C134,2,FALSE)</f>
        <v>Баялиев Мовладий Хусеевич</v>
      </c>
      <c r="C38" s="229" t="str">
        <f>VLOOKUP(B38,'пр.взв.'!C7:D134,2,FALSE)</f>
        <v>06.04.84 мсмк</v>
      </c>
      <c r="D38" s="229" t="str">
        <f>VLOOKUP(C38,'пр.взв.'!D7:E134,2,FALSE)</f>
        <v>ЮФО Краснодарский Армавир Д</v>
      </c>
      <c r="E38" s="48" t="s">
        <v>239</v>
      </c>
      <c r="F38" s="59"/>
      <c r="G38" s="43"/>
      <c r="H38" s="60"/>
      <c r="I38" s="57"/>
      <c r="J38" s="45"/>
      <c r="K38" s="28"/>
      <c r="L38" s="45"/>
      <c r="M38" s="125"/>
      <c r="N38" s="131">
        <v>20</v>
      </c>
      <c r="O38" s="126"/>
      <c r="P38" s="127"/>
      <c r="Q38" s="127"/>
      <c r="R38" s="127"/>
      <c r="S38" s="127"/>
      <c r="T38" s="122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ht="12" customHeight="1" thickBot="1">
      <c r="A39" s="219"/>
      <c r="B39" s="226"/>
      <c r="C39" s="226"/>
      <c r="D39" s="226"/>
      <c r="E39" s="43"/>
      <c r="F39" s="44"/>
      <c r="G39" s="47" t="s">
        <v>210</v>
      </c>
      <c r="H39" s="56"/>
      <c r="I39" s="55"/>
      <c r="J39" s="45"/>
      <c r="K39" s="28"/>
      <c r="L39" s="45"/>
      <c r="M39" s="125"/>
      <c r="N39" s="269" t="str">
        <f>VLOOKUP(N38,'пр.взв.'!B5:D76,2,FALSE)</f>
        <v>Кургинян Эдуард Славикович</v>
      </c>
      <c r="O39" s="270"/>
      <c r="P39" s="270"/>
      <c r="Q39" s="270"/>
      <c r="R39" s="271"/>
      <c r="S39" s="128"/>
      <c r="T39" s="122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ht="12" customHeight="1" thickBot="1">
      <c r="A40" s="224">
        <v>19</v>
      </c>
      <c r="B40" s="225" t="str">
        <f>VLOOKUP(A40,'пр.взв.'!B9:C136,2,FALSE)</f>
        <v>Гладких Александр Вячеславович</v>
      </c>
      <c r="C40" s="225" t="str">
        <f>VLOOKUP(B40,'пр.взв.'!C9:D136,2,FALSE)</f>
        <v>02.05.86 МС</v>
      </c>
      <c r="D40" s="225" t="str">
        <f>VLOOKUP(C40,'пр.взв.'!D9:E136,2,FALSE)</f>
        <v>ЦФО Брянск ВС</v>
      </c>
      <c r="E40" s="28"/>
      <c r="F40" s="43"/>
      <c r="G40" s="48" t="s">
        <v>240</v>
      </c>
      <c r="H40" s="90"/>
      <c r="I40" s="91"/>
      <c r="J40" s="45"/>
      <c r="K40" s="28"/>
      <c r="L40" s="45"/>
      <c r="M40" s="129"/>
      <c r="N40" s="272"/>
      <c r="O40" s="273"/>
      <c r="P40" s="273"/>
      <c r="Q40" s="273"/>
      <c r="R40" s="274"/>
      <c r="S40" s="128"/>
      <c r="T40" s="122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ht="12" customHeight="1">
      <c r="A41" s="218"/>
      <c r="B41" s="226"/>
      <c r="C41" s="226"/>
      <c r="D41" s="226"/>
      <c r="E41" s="47" t="s">
        <v>133</v>
      </c>
      <c r="F41" s="61"/>
      <c r="G41" s="43"/>
      <c r="H41" s="54"/>
      <c r="I41" s="92"/>
      <c r="J41" s="57"/>
      <c r="K41" s="28"/>
      <c r="L41" s="45"/>
      <c r="M41" s="129"/>
      <c r="N41" s="130"/>
      <c r="O41" s="275" t="s">
        <v>239</v>
      </c>
      <c r="P41" s="275"/>
      <c r="Q41" s="275"/>
      <c r="R41" s="128"/>
      <c r="S41" s="128"/>
      <c r="T41" s="122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ht="12" customHeight="1" thickBot="1">
      <c r="A42" s="218">
        <v>51</v>
      </c>
      <c r="B42" s="231" t="e">
        <f>VLOOKUP(A42,'пр.взв.'!B11:C138,2,FALSE)</f>
        <v>#N/A</v>
      </c>
      <c r="C42" s="231" t="e">
        <f>VLOOKUP(B42,'пр.взв.'!C11:D138,2,FALSE)</f>
        <v>#N/A</v>
      </c>
      <c r="D42" s="231" t="e">
        <f>VLOOKUP(C42,'пр.взв.'!D11:E138,2,FALSE)</f>
        <v>#N/A</v>
      </c>
      <c r="E42" s="48"/>
      <c r="F42" s="43"/>
      <c r="G42" s="43"/>
      <c r="H42" s="60"/>
      <c r="I42" s="92"/>
      <c r="J42" s="57"/>
      <c r="K42" s="28"/>
      <c r="L42" s="45"/>
      <c r="M42" s="129"/>
      <c r="N42" s="130"/>
      <c r="P42" s="128"/>
      <c r="Q42" s="128"/>
      <c r="R42" s="128"/>
      <c r="S42" s="128"/>
      <c r="T42" s="122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20" ht="12" customHeight="1" thickBot="1">
      <c r="A43" s="219"/>
      <c r="B43" s="235"/>
      <c r="C43" s="235"/>
      <c r="D43" s="235"/>
      <c r="E43" s="43"/>
      <c r="F43" s="43"/>
      <c r="G43" s="44"/>
      <c r="H43" s="57"/>
      <c r="I43" s="98"/>
      <c r="J43" s="45"/>
      <c r="K43" s="28"/>
      <c r="L43" s="45"/>
      <c r="M43" s="129"/>
      <c r="N43" s="130"/>
      <c r="O43" s="130"/>
      <c r="P43" s="128"/>
      <c r="Q43" s="128"/>
      <c r="R43" s="128"/>
      <c r="S43" s="128"/>
      <c r="T43" s="122"/>
    </row>
    <row r="44" spans="1:20" ht="12" customHeight="1" thickBot="1">
      <c r="A44" s="224">
        <v>11</v>
      </c>
      <c r="B44" s="225" t="str">
        <f>VLOOKUP(A44,'пр.взв.'!B13:C140,2,FALSE)</f>
        <v>Бакарандзе Теймураз Борисиевич</v>
      </c>
      <c r="C44" s="225" t="str">
        <f>VLOOKUP(B44,'пр.взв.'!C13:D140,2,FALSE)</f>
        <v>19.09.88 мс</v>
      </c>
      <c r="D44" s="225" t="str">
        <f>VLOOKUP(C44,'пр.взв.'!D13:E140,2,FALSE)</f>
        <v>Москва Д</v>
      </c>
      <c r="E44" s="28"/>
      <c r="F44" s="28"/>
      <c r="G44" s="43"/>
      <c r="H44" s="55"/>
      <c r="I44" s="47" t="s">
        <v>89</v>
      </c>
      <c r="J44" s="99"/>
      <c r="K44" s="28"/>
      <c r="L44" s="45"/>
      <c r="M44" s="129"/>
      <c r="N44" s="130"/>
      <c r="O44" s="130"/>
      <c r="P44" s="128"/>
      <c r="Q44" s="128"/>
      <c r="R44" s="128"/>
      <c r="S44" s="128"/>
      <c r="T44" s="122"/>
    </row>
    <row r="45" spans="1:20" ht="12" customHeight="1" thickBot="1">
      <c r="A45" s="218"/>
      <c r="B45" s="226"/>
      <c r="C45" s="226"/>
      <c r="D45" s="226"/>
      <c r="E45" s="47" t="s">
        <v>89</v>
      </c>
      <c r="F45" s="43"/>
      <c r="G45" s="43"/>
      <c r="H45" s="65"/>
      <c r="I45" s="48" t="s">
        <v>237</v>
      </c>
      <c r="J45" s="45"/>
      <c r="K45" s="69"/>
      <c r="L45" s="45"/>
      <c r="M45" s="120"/>
      <c r="N45" s="121"/>
      <c r="O45" s="121"/>
      <c r="P45" s="122"/>
      <c r="Q45" s="122"/>
      <c r="R45" s="122"/>
      <c r="S45" s="122"/>
      <c r="T45" s="122"/>
    </row>
    <row r="46" spans="1:20" ht="12" customHeight="1" thickBot="1">
      <c r="A46" s="218">
        <v>43</v>
      </c>
      <c r="B46" s="231" t="e">
        <f>VLOOKUP(A46,'пр.взв.'!B15:C142,2,FALSE)</f>
        <v>#N/A</v>
      </c>
      <c r="C46" s="231" t="e">
        <f>VLOOKUP(B46,'пр.взв.'!C15:D142,2,FALSE)</f>
        <v>#N/A</v>
      </c>
      <c r="D46" s="231" t="e">
        <f>VLOOKUP(C46,'пр.взв.'!D15:E142,2,FALSE)</f>
        <v>#N/A</v>
      </c>
      <c r="E46" s="48"/>
      <c r="F46" s="59"/>
      <c r="G46" s="43"/>
      <c r="H46" s="64"/>
      <c r="I46" s="45"/>
      <c r="J46" s="45"/>
      <c r="K46" s="69"/>
      <c r="L46" s="45"/>
      <c r="M46" s="120"/>
      <c r="N46" s="121"/>
      <c r="O46" s="121"/>
      <c r="P46" s="122"/>
      <c r="Q46" s="122"/>
      <c r="R46" s="122"/>
      <c r="S46" s="122"/>
      <c r="T46" s="122"/>
    </row>
    <row r="47" spans="1:20" ht="12" customHeight="1" thickBot="1">
      <c r="A47" s="219"/>
      <c r="B47" s="235"/>
      <c r="C47" s="235"/>
      <c r="D47" s="235"/>
      <c r="E47" s="43"/>
      <c r="F47" s="44"/>
      <c r="G47" s="47" t="s">
        <v>89</v>
      </c>
      <c r="H47" s="66"/>
      <c r="I47" s="45"/>
      <c r="J47" s="45"/>
      <c r="K47" s="69"/>
      <c r="L47" s="45"/>
      <c r="M47" s="120"/>
      <c r="N47" s="121"/>
      <c r="O47" s="121"/>
      <c r="P47" s="122"/>
      <c r="Q47" s="122"/>
      <c r="R47" s="122"/>
      <c r="S47" s="122"/>
      <c r="T47" s="122"/>
    </row>
    <row r="48" spans="1:15" ht="12" customHeight="1" thickBot="1">
      <c r="A48" s="224">
        <v>27</v>
      </c>
      <c r="B48" s="225" t="str">
        <f>VLOOKUP(A48,'пр.взв.'!B5:E76,2,FALSE)</f>
        <v>Спасенников Олег Сергеевич</v>
      </c>
      <c r="C48" s="225" t="str">
        <f>VLOOKUP(B48,'пр.взв.'!C5:F76,2,FALSE)</f>
        <v>22.07.87 мс</v>
      </c>
      <c r="D48" s="225" t="str">
        <f>VLOOKUP(C48,'пр.взв.'!D5:G76,2,FALSE)</f>
        <v>ДВФО Приморский Владивосток РССС</v>
      </c>
      <c r="E48" s="28"/>
      <c r="F48" s="43"/>
      <c r="G48" s="48" t="s">
        <v>239</v>
      </c>
      <c r="H48" s="60"/>
      <c r="I48" s="45"/>
      <c r="J48" s="45"/>
      <c r="K48" s="69"/>
      <c r="L48" s="45"/>
      <c r="M48" s="69"/>
      <c r="N48" s="14"/>
      <c r="O48" s="14"/>
    </row>
    <row r="49" spans="1:15" ht="12" customHeight="1">
      <c r="A49" s="218"/>
      <c r="B49" s="226"/>
      <c r="C49" s="226"/>
      <c r="D49" s="226"/>
      <c r="E49" s="47" t="s">
        <v>177</v>
      </c>
      <c r="F49" s="61"/>
      <c r="G49" s="43"/>
      <c r="H49" s="54"/>
      <c r="I49" s="45"/>
      <c r="J49" s="45"/>
      <c r="K49" s="69"/>
      <c r="L49" s="45"/>
      <c r="M49" s="69"/>
      <c r="N49" s="14"/>
      <c r="O49" s="14"/>
    </row>
    <row r="50" spans="1:15" ht="12" customHeight="1" thickBot="1">
      <c r="A50" s="218">
        <v>59</v>
      </c>
      <c r="B50" s="231" t="e">
        <f>VLOOKUP(A50,'пр.взв.'!B5:C132,2,FALSE)</f>
        <v>#N/A</v>
      </c>
      <c r="C50" s="231" t="e">
        <f>VLOOKUP(B50,'пр.взв.'!C5:D132,2,FALSE)</f>
        <v>#N/A</v>
      </c>
      <c r="D50" s="231" t="e">
        <f>VLOOKUP(A50,'пр.взв.'!B19:E146,4,FALSE)</f>
        <v>#N/A</v>
      </c>
      <c r="E50" s="48"/>
      <c r="F50" s="43"/>
      <c r="G50" s="43"/>
      <c r="H50" s="60"/>
      <c r="I50" s="45"/>
      <c r="J50" s="45"/>
      <c r="K50" s="69"/>
      <c r="L50" s="45"/>
      <c r="M50" s="69"/>
      <c r="N50" s="14"/>
      <c r="O50" s="14"/>
    </row>
    <row r="51" spans="1:15" ht="12" customHeight="1" thickBot="1">
      <c r="A51" s="219"/>
      <c r="B51" s="235"/>
      <c r="C51" s="235"/>
      <c r="D51" s="235"/>
      <c r="E51" s="43"/>
      <c r="F51" s="43"/>
      <c r="G51" s="43"/>
      <c r="H51" s="54"/>
      <c r="I51" s="45"/>
      <c r="J51" s="45"/>
      <c r="K51" s="47" t="s">
        <v>65</v>
      </c>
      <c r="L51" s="46"/>
      <c r="M51" s="69"/>
      <c r="N51" s="14"/>
      <c r="O51" s="14"/>
    </row>
    <row r="52" spans="1:13" ht="12" customHeight="1" thickBot="1">
      <c r="A52" s="224">
        <v>7</v>
      </c>
      <c r="B52" s="225" t="str">
        <f>VLOOKUP(A52,'пр.взв.'!B5:E76,2,FALSE)</f>
        <v>Румянцев Павел Владимирович</v>
      </c>
      <c r="C52" s="225" t="str">
        <f>VLOOKUP(B52,'пр.взв.'!C5:F76,2,FALSE)</f>
        <v>16.08.87 кмс</v>
      </c>
      <c r="D52" s="225" t="str">
        <f>VLOOKUP(C52,'пр.взв.'!D5:G76,2,FALSE)</f>
        <v>ПФО Нижегородская Выкса ВС</v>
      </c>
      <c r="E52" s="28"/>
      <c r="F52" s="28"/>
      <c r="G52" s="49"/>
      <c r="H52" s="49"/>
      <c r="I52" s="50"/>
      <c r="J52" s="51"/>
      <c r="K52" s="48" t="s">
        <v>240</v>
      </c>
      <c r="L52" s="28"/>
      <c r="M52" s="28"/>
    </row>
    <row r="53" spans="1:13" ht="12" customHeight="1">
      <c r="A53" s="218"/>
      <c r="B53" s="226"/>
      <c r="C53" s="226"/>
      <c r="D53" s="226"/>
      <c r="E53" s="47" t="s">
        <v>65</v>
      </c>
      <c r="F53" s="43"/>
      <c r="G53" s="53"/>
      <c r="H53" s="54"/>
      <c r="I53" s="55"/>
      <c r="J53" s="56"/>
      <c r="K53" s="69"/>
      <c r="L53" s="28"/>
      <c r="M53" s="28"/>
    </row>
    <row r="54" spans="1:13" ht="12" customHeight="1" thickBot="1">
      <c r="A54" s="218">
        <v>39</v>
      </c>
      <c r="B54" s="231" t="e">
        <f>VLOOKUP(A54,'пр.взв.'!B23:C150,2,FALSE)</f>
        <v>#N/A</v>
      </c>
      <c r="C54" s="231" t="e">
        <f>VLOOKUP(B54,'пр.взв.'!C23:D150,2,FALSE)</f>
        <v>#N/A</v>
      </c>
      <c r="D54" s="231" t="e">
        <f>VLOOKUP(C54,'пр.взв.'!D23:E150,2,FALSE)</f>
        <v>#N/A</v>
      </c>
      <c r="E54" s="48"/>
      <c r="F54" s="59"/>
      <c r="G54" s="43"/>
      <c r="H54" s="60"/>
      <c r="I54" s="57"/>
      <c r="J54" s="55"/>
      <c r="K54" s="69"/>
      <c r="L54" s="28"/>
      <c r="M54" s="28"/>
    </row>
    <row r="55" spans="1:13" ht="12" customHeight="1" thickBot="1">
      <c r="A55" s="219"/>
      <c r="B55" s="235"/>
      <c r="C55" s="235"/>
      <c r="D55" s="235"/>
      <c r="E55" s="43"/>
      <c r="F55" s="44"/>
      <c r="G55" s="47" t="s">
        <v>65</v>
      </c>
      <c r="H55" s="56"/>
      <c r="I55" s="55"/>
      <c r="J55" s="57"/>
      <c r="K55" s="69"/>
      <c r="L55" s="28"/>
      <c r="M55" s="28"/>
    </row>
    <row r="56" spans="1:13" ht="12" customHeight="1" thickBot="1">
      <c r="A56" s="224">
        <v>23</v>
      </c>
      <c r="B56" s="225" t="str">
        <f>VLOOKUP(A56,'пр.взв.'!B25:C152,2,FALSE)</f>
        <v>Зотов Виктор Андреевич</v>
      </c>
      <c r="C56" s="225" t="str">
        <f>VLOOKUP(B56,'пр.взв.'!C25:D152,2,FALSE)</f>
        <v>17.12.85 мс</v>
      </c>
      <c r="D56" s="225" t="str">
        <f>VLOOKUP(C56,'пр.взв.'!D25:E152,2,FALSE)</f>
        <v>УФО Свердловская В.Пышма ПР</v>
      </c>
      <c r="E56" s="28"/>
      <c r="F56" s="43"/>
      <c r="G56" s="116" t="s">
        <v>241</v>
      </c>
      <c r="H56" s="62"/>
      <c r="I56" s="56"/>
      <c r="J56" s="57"/>
      <c r="K56" s="69"/>
      <c r="L56" s="28"/>
      <c r="M56" s="28"/>
    </row>
    <row r="57" spans="1:13" ht="12" customHeight="1">
      <c r="A57" s="218"/>
      <c r="B57" s="226"/>
      <c r="C57" s="226"/>
      <c r="D57" s="226"/>
      <c r="E57" s="47" t="s">
        <v>155</v>
      </c>
      <c r="F57" s="61"/>
      <c r="G57" s="43"/>
      <c r="H57" s="63"/>
      <c r="I57" s="57"/>
      <c r="J57" s="56"/>
      <c r="K57" s="69"/>
      <c r="L57" s="28"/>
      <c r="M57" s="28"/>
    </row>
    <row r="58" spans="1:13" ht="12" customHeight="1" thickBot="1">
      <c r="A58" s="218">
        <v>55</v>
      </c>
      <c r="B58" s="231" t="e">
        <f>VLOOKUP(A58,'пр.взв.'!B27:C154,2,FALSE)</f>
        <v>#N/A</v>
      </c>
      <c r="C58" s="231" t="e">
        <f>VLOOKUP(B58,'пр.взв.'!C27:D154,2,FALSE)</f>
        <v>#N/A</v>
      </c>
      <c r="D58" s="231" t="e">
        <f>VLOOKUP(C58,'пр.взв.'!D27:E154,2,FALSE)</f>
        <v>#N/A</v>
      </c>
      <c r="E58" s="48"/>
      <c r="F58" s="43"/>
      <c r="G58" s="43"/>
      <c r="H58" s="64"/>
      <c r="I58" s="57"/>
      <c r="J58" s="55"/>
      <c r="K58" s="69"/>
      <c r="L58" s="28"/>
      <c r="M58" s="28"/>
    </row>
    <row r="59" spans="1:13" ht="12" customHeight="1" thickBot="1">
      <c r="A59" s="219"/>
      <c r="B59" s="235"/>
      <c r="C59" s="235"/>
      <c r="D59" s="235"/>
      <c r="E59" s="43"/>
      <c r="F59" s="43"/>
      <c r="G59" s="44"/>
      <c r="H59" s="57"/>
      <c r="I59" s="47" t="s">
        <v>65</v>
      </c>
      <c r="J59" s="67"/>
      <c r="K59" s="69"/>
      <c r="L59" s="28"/>
      <c r="M59" s="28"/>
    </row>
    <row r="60" spans="1:13" ht="12" customHeight="1" thickBot="1">
      <c r="A60" s="224">
        <v>15</v>
      </c>
      <c r="B60" s="225" t="str">
        <f>VLOOKUP(A60,'пр.взв.'!B29:C156,2,FALSE)</f>
        <v>Гуща Роман Александрович</v>
      </c>
      <c r="C60" s="225" t="str">
        <f>VLOOKUP(B60,'пр.взв.'!C29:D156,2,FALSE)</f>
        <v>29.06.83 мс</v>
      </c>
      <c r="D60" s="225" t="str">
        <f>VLOOKUP(C60,'пр.взв.'!D29:E156,2,FALSE)</f>
        <v>СФОНовосибирск Д</v>
      </c>
      <c r="E60" s="28"/>
      <c r="F60" s="28"/>
      <c r="G60" s="43"/>
      <c r="H60" s="55"/>
      <c r="I60" s="48" t="s">
        <v>239</v>
      </c>
      <c r="J60" s="57"/>
      <c r="K60" s="28"/>
      <c r="L60" s="28"/>
      <c r="M60" s="28"/>
    </row>
    <row r="61" spans="1:13" ht="12" customHeight="1">
      <c r="A61" s="218"/>
      <c r="B61" s="226"/>
      <c r="C61" s="226"/>
      <c r="D61" s="226"/>
      <c r="E61" s="47" t="s">
        <v>111</v>
      </c>
      <c r="F61" s="43"/>
      <c r="G61" s="43"/>
      <c r="H61" s="65"/>
      <c r="I61" s="45"/>
      <c r="J61" s="28"/>
      <c r="K61" s="28"/>
      <c r="L61" s="28"/>
      <c r="M61" s="28"/>
    </row>
    <row r="62" spans="1:13" ht="12" customHeight="1" thickBot="1">
      <c r="A62" s="218">
        <v>47</v>
      </c>
      <c r="B62" s="231" t="e">
        <f>VLOOKUP(A62,'пр.взв.'!B31:C158,2,FALSE)</f>
        <v>#N/A</v>
      </c>
      <c r="C62" s="231" t="e">
        <f>VLOOKUP(B62,'пр.взв.'!C31:D158,2,FALSE)</f>
        <v>#N/A</v>
      </c>
      <c r="D62" s="231" t="e">
        <f>VLOOKUP(C62,'пр.взв.'!D31:E158,2,FALSE)</f>
        <v>#N/A</v>
      </c>
      <c r="E62" s="48"/>
      <c r="F62" s="59"/>
      <c r="G62" s="43"/>
      <c r="H62" s="64"/>
      <c r="I62" s="45"/>
      <c r="J62" s="28"/>
      <c r="K62" s="28"/>
      <c r="L62" s="28"/>
      <c r="M62" s="28"/>
    </row>
    <row r="63" spans="1:13" ht="12" customHeight="1" thickBot="1">
      <c r="A63" s="219"/>
      <c r="B63" s="235"/>
      <c r="C63" s="235"/>
      <c r="D63" s="235"/>
      <c r="E63" s="43"/>
      <c r="F63" s="44"/>
      <c r="G63" s="47" t="s">
        <v>111</v>
      </c>
      <c r="H63" s="66"/>
      <c r="I63" s="45"/>
      <c r="J63" s="28"/>
      <c r="K63" s="28"/>
      <c r="L63" s="28"/>
      <c r="M63" s="28"/>
    </row>
    <row r="64" spans="1:13" ht="12" customHeight="1" thickBot="1">
      <c r="A64" s="224">
        <v>31</v>
      </c>
      <c r="B64" s="225" t="str">
        <f>VLOOKUP(A64,'пр.взв.'!B33:C160,2,FALSE)</f>
        <v>Орлов Иван Николаевич</v>
      </c>
      <c r="C64" s="225" t="str">
        <f>VLOOKUP(B64,'пр.взв.'!C33:D160,2,FALSE)</f>
        <v>07.05.85 МС</v>
      </c>
      <c r="D64" s="225" t="str">
        <f>VLOOKUP(C64,'пр.взв.'!D33:E160,2,FALSE)</f>
        <v>ПФО Пермь Д</v>
      </c>
      <c r="E64" s="28"/>
      <c r="F64" s="43"/>
      <c r="G64" s="48" t="s">
        <v>239</v>
      </c>
      <c r="H64" s="60"/>
      <c r="I64" s="45"/>
      <c r="J64" s="28"/>
      <c r="K64" s="28"/>
      <c r="L64" s="28"/>
      <c r="M64" s="28"/>
    </row>
    <row r="65" spans="1:13" ht="12" customHeight="1">
      <c r="A65" s="218"/>
      <c r="B65" s="226"/>
      <c r="C65" s="226"/>
      <c r="D65" s="226"/>
      <c r="E65" s="47" t="s">
        <v>194</v>
      </c>
      <c r="F65" s="61"/>
      <c r="G65" s="43"/>
      <c r="H65" s="54"/>
      <c r="I65" s="45"/>
      <c r="J65" s="28"/>
      <c r="K65" s="28"/>
      <c r="L65" s="28"/>
      <c r="M65" s="28"/>
    </row>
    <row r="66" spans="1:16" ht="12" customHeight="1" thickBot="1">
      <c r="A66" s="218">
        <v>63</v>
      </c>
      <c r="B66" s="240" t="e">
        <f>VLOOKUP(A66,'пр.взв.'!B5:C132,2,FALSE)</f>
        <v>#N/A</v>
      </c>
      <c r="C66" s="240" t="e">
        <f>VLOOKUP('пр.хода А'!A66,'пр.взв.'!B19:E146,3,FALSE)</f>
        <v>#N/A</v>
      </c>
      <c r="D66" s="240" t="e">
        <f>VLOOKUP(A66,'пр.взв.'!B35:E162,4,FALSE)</f>
        <v>#N/A</v>
      </c>
      <c r="E66" s="48"/>
      <c r="F66" s="43"/>
      <c r="G66" s="31" t="str">
        <f>HYPERLINK('[1]реквизиты'!$A$20)</f>
        <v>Гл. судья, судья МК</v>
      </c>
      <c r="H66" s="36"/>
      <c r="I66" s="36"/>
      <c r="J66" s="36"/>
      <c r="K66" s="14"/>
      <c r="L66" s="13"/>
      <c r="M66" s="13"/>
      <c r="N66" s="13"/>
      <c r="P66" s="32" t="str">
        <f>HYPERLINK('[1]реквизиты'!$G$20)</f>
        <v>В.Т. Перчик</v>
      </c>
    </row>
    <row r="67" spans="1:15" ht="12" customHeight="1" thickBot="1">
      <c r="A67" s="219"/>
      <c r="B67" s="232"/>
      <c r="C67" s="232"/>
      <c r="D67" s="232"/>
      <c r="E67" s="43"/>
      <c r="F67" s="43"/>
      <c r="G67" s="115"/>
      <c r="H67" s="45"/>
      <c r="I67" s="28"/>
      <c r="J67" s="28"/>
      <c r="K67" s="45"/>
      <c r="L67" s="28"/>
      <c r="O67" s="34" t="str">
        <f>HYPERLINK('[1]реквизиты'!$G$21)</f>
        <v>/г.Краснокамск/</v>
      </c>
    </row>
    <row r="68" spans="5:14" ht="6" customHeight="1">
      <c r="E68" s="28"/>
      <c r="L68" s="14"/>
      <c r="M68" s="14"/>
      <c r="N68" s="14"/>
    </row>
    <row r="69" spans="5:16" ht="12.75">
      <c r="E69" s="28"/>
      <c r="G69" s="33" t="str">
        <f>HYPERLINK('[1]реквизиты'!$A$22)</f>
        <v>Гл. секретарь, судья МК</v>
      </c>
      <c r="H69" s="36"/>
      <c r="I69" s="36"/>
      <c r="J69" s="36"/>
      <c r="L69" s="13"/>
      <c r="M69" s="13"/>
      <c r="N69" s="13"/>
      <c r="P69" s="32" t="str">
        <f>HYPERLINK('[1]реквизиты'!$G$22)</f>
        <v>Р.М. Закиров</v>
      </c>
    </row>
    <row r="70" spans="5:15" ht="12.75">
      <c r="E70" s="28"/>
      <c r="J70" s="14"/>
      <c r="O70" s="35" t="str">
        <f>HYPERLINK('[1]реквизиты'!$G$23)</f>
        <v>/г.Пермь/</v>
      </c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</sheetData>
  <mergeCells count="135">
    <mergeCell ref="N39:R40"/>
    <mergeCell ref="O41:Q41"/>
    <mergeCell ref="D1:N1"/>
    <mergeCell ref="P2:R3"/>
    <mergeCell ref="N25:R26"/>
    <mergeCell ref="Q5:R6"/>
    <mergeCell ref="D7:D8"/>
    <mergeCell ref="D9:D10"/>
    <mergeCell ref="D11:D12"/>
    <mergeCell ref="D13:D14"/>
    <mergeCell ref="D15:D16"/>
    <mergeCell ref="A5:A6"/>
    <mergeCell ref="B5:B6"/>
    <mergeCell ref="C5:C6"/>
    <mergeCell ref="A9:A10"/>
    <mergeCell ref="B9:B10"/>
    <mergeCell ref="C9:C10"/>
    <mergeCell ref="A11:A12"/>
    <mergeCell ref="B11:B12"/>
    <mergeCell ref="C11:C12"/>
    <mergeCell ref="D3:D4"/>
    <mergeCell ref="D5:D6"/>
    <mergeCell ref="B3:B4"/>
    <mergeCell ref="C3:C4"/>
    <mergeCell ref="A3:A4"/>
    <mergeCell ref="A7:A8"/>
    <mergeCell ref="B7:B8"/>
    <mergeCell ref="C7:C8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23:A24"/>
    <mergeCell ref="B23:B24"/>
    <mergeCell ref="C23:C24"/>
    <mergeCell ref="A25:A26"/>
    <mergeCell ref="B25:B26"/>
    <mergeCell ref="C25:C26"/>
    <mergeCell ref="D19:D20"/>
    <mergeCell ref="D21:D22"/>
    <mergeCell ref="D23:D24"/>
    <mergeCell ref="D25:D26"/>
    <mergeCell ref="E2:N2"/>
    <mergeCell ref="A36:A37"/>
    <mergeCell ref="B36:B37"/>
    <mergeCell ref="C36:C37"/>
    <mergeCell ref="D36:D37"/>
    <mergeCell ref="D27:D28"/>
    <mergeCell ref="D29:D30"/>
    <mergeCell ref="D31:D32"/>
    <mergeCell ref="D17:D18"/>
    <mergeCell ref="D33:D34"/>
    <mergeCell ref="D38:D39"/>
    <mergeCell ref="A40:A41"/>
    <mergeCell ref="B40:B41"/>
    <mergeCell ref="C40:C41"/>
    <mergeCell ref="D40:D41"/>
    <mergeCell ref="A38:A39"/>
    <mergeCell ref="B38:B39"/>
    <mergeCell ref="C38:C39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2008-03-15T03:55:50Z</cp:lastPrinted>
  <dcterms:created xsi:type="dcterms:W3CDTF">1996-10-08T23:32:33Z</dcterms:created>
  <dcterms:modified xsi:type="dcterms:W3CDTF">2008-03-15T15:12:05Z</dcterms:modified>
  <cp:category/>
  <cp:version/>
  <cp:contentType/>
  <cp:contentStatus/>
</cp:coreProperties>
</file>