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Итоговый протокол" sheetId="1" r:id="rId1"/>
    <sheet name="пр. хода" sheetId="2" r:id="rId2"/>
    <sheet name="пр.взвешивания" sheetId="3" r:id="rId3"/>
  </sheets>
  <externalReferences>
    <externalReference r:id="rId6"/>
    <externalReference r:id="rId7"/>
    <externalReference r:id="rId8"/>
  </externalReferences>
  <definedNames>
    <definedName name="ВК63кг">'[1]63кг:78кг'!$B$1:$F$502</definedName>
  </definedNames>
  <calcPr fullCalcOnLoad="1"/>
</workbook>
</file>

<file path=xl/sharedStrings.xml><?xml version="1.0" encoding="utf-8"?>
<sst xmlns="http://schemas.openxmlformats.org/spreadsheetml/2006/main" count="100" uniqueCount="53">
  <si>
    <t>ВСЕРОССИЙСКАЯ ФЕДЕРАЦИЯ САМБО</t>
  </si>
  <si>
    <t>ИТОГОВЫЙ ПРОТОКОЛ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</si>
  <si>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</si>
  <si>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</si>
  <si>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Занятое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</si>
  <si>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</si>
  <si>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</si>
  <si>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</si>
  <si>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</si>
  <si>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</si>
  <si>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</si>
  <si>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</si>
  <si>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</si>
  <si>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</si>
  <si>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</si>
  <si>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</si>
  <si>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</si>
  <si>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</si>
  <si>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</si>
  <si>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</si>
  <si>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</si>
  <si>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</si>
  <si>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Борков Е.А.</t>
  </si>
  <si>
    <t>/Москва/</t>
  </si>
  <si>
    <t>Задорожный Э.В.</t>
  </si>
  <si>
    <t>/Севастополь/</t>
  </si>
  <si>
    <t xml:space="preserve">ПРОТОКОЛ ХОДА СОРЕВНОВАНИЙ  </t>
  </si>
  <si>
    <t>А1</t>
  </si>
  <si>
    <t>Д. р., разряд</t>
  </si>
  <si>
    <t>Вед., регион</t>
  </si>
  <si>
    <t>круги</t>
  </si>
  <si>
    <t>очки</t>
  </si>
  <si>
    <t>место</t>
  </si>
  <si>
    <t>Ягин Андрей</t>
  </si>
  <si>
    <t>Севастополь</t>
  </si>
  <si>
    <t>А2</t>
  </si>
  <si>
    <t>Б</t>
  </si>
  <si>
    <t>Б1</t>
  </si>
  <si>
    <t>Б2</t>
  </si>
  <si>
    <t>в.к. 38   к.г.</t>
  </si>
  <si>
    <t>№ п/п</t>
  </si>
  <si>
    <t>Глебов П.В.</t>
  </si>
  <si>
    <t>Кузьмин Владимир</t>
  </si>
  <si>
    <t>Хижий Даниил</t>
  </si>
  <si>
    <t>Щуров Виктор</t>
  </si>
  <si>
    <t>Протопопов В.В.,  Дорофеев В.В.</t>
  </si>
  <si>
    <t>Иванченко Андрей</t>
  </si>
  <si>
    <t>Лихачёв Михаил</t>
  </si>
  <si>
    <t>Дроздов Михаил</t>
  </si>
  <si>
    <t>Федосов Иван</t>
  </si>
  <si>
    <t>Минеев Никита</t>
  </si>
  <si>
    <t>Петренко Александр</t>
  </si>
  <si>
    <t>Скляренко Руслан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</si>
</sst>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14">
    <font>
      <sz val="10"/>
      <name val="Arial"/>
      <family val="2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5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2" borderId="2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20" applyNumberFormat="1" applyFont="1" applyFill="1" applyBorder="1" applyAlignment="1" applyProtection="1">
      <alignment horizontal="center" vertical="center" wrapText="1"/>
      <protection/>
    </xf>
    <xf numFmtId="164" fontId="6" fillId="0" borderId="3" xfId="20" applyNumberFormat="1" applyFont="1" applyFill="1" applyBorder="1" applyAlignment="1" applyProtection="1">
      <alignment horizontal="center" vertical="center" wrapText="1"/>
      <protection/>
    </xf>
    <xf numFmtId="164" fontId="6" fillId="0" borderId="4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3" borderId="2" xfId="0" applyFont="1" applyFill="1" applyBorder="1" applyAlignment="1">
      <alignment horizontal="center" vertical="center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9" fillId="0" borderId="5" xfId="0" applyFont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4" fontId="11" fillId="0" borderId="5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left" vertical="center" wrapText="1"/>
    </xf>
    <xf numFmtId="164" fontId="9" fillId="0" borderId="5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8" fillId="0" borderId="10" xfId="0" applyFont="1" applyBorder="1" applyAlignment="1">
      <alignment horizontal="center" vertical="center" wrapText="1"/>
    </xf>
    <xf numFmtId="164" fontId="0" fillId="0" borderId="11" xfId="20" applyNumberFormat="1" applyFont="1" applyFill="1" applyBorder="1" applyAlignment="1" applyProtection="1">
      <alignment horizontal="left" vertical="center" wrapText="1"/>
      <protection/>
    </xf>
    <xf numFmtId="164" fontId="0" fillId="0" borderId="12" xfId="20" applyNumberFormat="1" applyFont="1" applyFill="1" applyBorder="1" applyAlignment="1" applyProtection="1">
      <alignment horizontal="left" vertical="center" wrapText="1"/>
      <protection/>
    </xf>
    <xf numFmtId="164" fontId="0" fillId="0" borderId="13" xfId="20" applyNumberFormat="1" applyFont="1" applyFill="1" applyBorder="1" applyAlignment="1" applyProtection="1">
      <alignment horizontal="left" vertical="center" wrapText="1"/>
      <protection/>
    </xf>
    <xf numFmtId="164" fontId="0" fillId="4" borderId="3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4" borderId="0" xfId="0" applyNumberFormat="1" applyFont="1" applyFill="1" applyBorder="1" applyAlignment="1">
      <alignment horizontal="center"/>
    </xf>
    <xf numFmtId="164" fontId="8" fillId="0" borderId="17" xfId="20" applyNumberFormat="1" applyFont="1" applyFill="1" applyBorder="1" applyAlignment="1" applyProtection="1">
      <alignment horizontal="center"/>
      <protection/>
    </xf>
    <xf numFmtId="164" fontId="8" fillId="0" borderId="0" xfId="20" applyNumberFormat="1" applyFont="1" applyFill="1" applyBorder="1" applyAlignment="1" applyProtection="1">
      <alignment horizontal="center"/>
      <protection/>
    </xf>
    <xf numFmtId="164" fontId="8" fillId="0" borderId="18" xfId="0" applyNumberFormat="1" applyFont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20" applyNumberFormat="1" applyFont="1" applyFill="1" applyBorder="1" applyAlignment="1" applyProtection="1">
      <alignment horizontal="center"/>
      <protection/>
    </xf>
    <xf numFmtId="164" fontId="0" fillId="0" borderId="19" xfId="2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Border="1" applyAlignment="1">
      <alignment horizontal="center"/>
    </xf>
    <xf numFmtId="164" fontId="8" fillId="0" borderId="22" xfId="0" applyFont="1" applyBorder="1" applyAlignment="1">
      <alignment horizontal="center" vertical="center" wrapText="1"/>
    </xf>
    <xf numFmtId="164" fontId="0" fillId="0" borderId="23" xfId="20" applyNumberFormat="1" applyFont="1" applyFill="1" applyBorder="1" applyAlignment="1" applyProtection="1">
      <alignment horizontal="left" vertical="center" wrapText="1"/>
      <protection/>
    </xf>
    <xf numFmtId="164" fontId="0" fillId="0" borderId="5" xfId="20" applyNumberFormat="1" applyFont="1" applyFill="1" applyBorder="1" applyAlignment="1" applyProtection="1">
      <alignment horizontal="left" vertical="center" wrapText="1"/>
      <protection/>
    </xf>
    <xf numFmtId="164" fontId="0" fillId="0" borderId="24" xfId="20" applyNumberFormat="1" applyFont="1" applyFill="1" applyBorder="1" applyAlignment="1" applyProtection="1">
      <alignment horizontal="left" vertical="center" wrapText="1"/>
      <protection/>
    </xf>
    <xf numFmtId="164" fontId="8" fillId="0" borderId="25" xfId="20" applyNumberFormat="1" applyFont="1" applyFill="1" applyBorder="1" applyAlignment="1" applyProtection="1">
      <alignment horizontal="center"/>
      <protection/>
    </xf>
    <xf numFmtId="164" fontId="8" fillId="4" borderId="26" xfId="0" applyNumberFormat="1" applyFont="1" applyFill="1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9" fillId="0" borderId="5" xfId="0" applyFont="1" applyBorder="1" applyAlignment="1">
      <alignment horizontal="left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4" fontId="9" fillId="0" borderId="5" xfId="0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/>
    </xf>
    <xf numFmtId="164" fontId="8" fillId="0" borderId="29" xfId="20" applyNumberFormat="1" applyFont="1" applyFill="1" applyBorder="1" applyAlignment="1" applyProtection="1">
      <alignment horizontal="center"/>
      <protection/>
    </xf>
    <xf numFmtId="164" fontId="0" fillId="4" borderId="20" xfId="0" applyNumberFormat="1" applyFont="1" applyFill="1" applyBorder="1" applyAlignment="1">
      <alignment horizontal="center"/>
    </xf>
    <xf numFmtId="164" fontId="0" fillId="0" borderId="30" xfId="20" applyNumberFormat="1" applyFont="1" applyFill="1" applyBorder="1" applyAlignment="1" applyProtection="1">
      <alignment horizontal="center"/>
      <protection/>
    </xf>
    <xf numFmtId="164" fontId="8" fillId="0" borderId="31" xfId="0" applyFont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left" vertical="center" wrapText="1"/>
      <protection/>
    </xf>
    <xf numFmtId="164" fontId="0" fillId="0" borderId="33" xfId="20" applyNumberFormat="1" applyFont="1" applyFill="1" applyBorder="1" applyAlignment="1" applyProtection="1">
      <alignment horizontal="left" vertical="center" wrapText="1"/>
      <protection/>
    </xf>
    <xf numFmtId="164" fontId="0" fillId="0" borderId="34" xfId="20" applyNumberFormat="1" applyFont="1" applyFill="1" applyBorder="1" applyAlignment="1" applyProtection="1">
      <alignment horizontal="left" vertical="center" wrapText="1"/>
      <protection/>
    </xf>
    <xf numFmtId="164" fontId="8" fillId="0" borderId="26" xfId="20" applyNumberFormat="1" applyFont="1" applyFill="1" applyBorder="1" applyAlignment="1" applyProtection="1">
      <alignment horizontal="center"/>
      <protection/>
    </xf>
    <xf numFmtId="164" fontId="0" fillId="4" borderId="25" xfId="0" applyNumberFormat="1" applyFont="1" applyFill="1" applyBorder="1" applyAlignment="1">
      <alignment horizontal="center"/>
    </xf>
    <xf numFmtId="164" fontId="0" fillId="0" borderId="35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24" xfId="0" applyNumberFormat="1" applyFont="1" applyBorder="1" applyAlignment="1">
      <alignment horizontal="left" vertical="center" wrapText="1"/>
    </xf>
    <xf numFmtId="164" fontId="8" fillId="0" borderId="26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 vertical="center" wrapText="1"/>
    </xf>
    <xf numFmtId="164" fontId="0" fillId="0" borderId="37" xfId="20" applyNumberFormat="1" applyFont="1" applyFill="1" applyBorder="1" applyAlignment="1" applyProtection="1">
      <alignment horizontal="center"/>
      <protection/>
    </xf>
    <xf numFmtId="164" fontId="0" fillId="0" borderId="38" xfId="20" applyNumberFormat="1" applyFont="1" applyFill="1" applyBorder="1" applyAlignment="1" applyProtection="1">
      <alignment horizontal="center"/>
      <protection/>
    </xf>
    <xf numFmtId="164" fontId="0" fillId="4" borderId="37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8" fillId="0" borderId="31" xfId="0" applyNumberFormat="1" applyFont="1" applyFill="1" applyBorder="1" applyAlignment="1">
      <alignment horizontal="center" vertical="center" wrapText="1"/>
    </xf>
    <xf numFmtId="164" fontId="0" fillId="0" borderId="32" xfId="0" applyNumberFormat="1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left" vertical="center" wrapText="1"/>
    </xf>
    <xf numFmtId="164" fontId="0" fillId="0" borderId="34" xfId="0" applyNumberFormat="1" applyFont="1" applyBorder="1" applyAlignment="1">
      <alignment horizontal="left" vertical="center" wrapText="1"/>
    </xf>
    <xf numFmtId="164" fontId="8" fillId="0" borderId="25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 horizontal="center" vertical="center" wrapText="1"/>
    </xf>
    <xf numFmtId="164" fontId="0" fillId="0" borderId="37" xfId="0" applyNumberFormat="1" applyFont="1" applyFill="1" applyBorder="1" applyAlignment="1">
      <alignment horizontal="center"/>
    </xf>
    <xf numFmtId="164" fontId="0" fillId="4" borderId="39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8" fillId="0" borderId="14" xfId="20" applyNumberFormat="1" applyFont="1" applyFill="1" applyBorder="1" applyAlignment="1" applyProtection="1">
      <alignment horizontal="center"/>
      <protection/>
    </xf>
    <xf numFmtId="164" fontId="8" fillId="0" borderId="3" xfId="20" applyNumberFormat="1" applyFont="1" applyFill="1" applyBorder="1" applyAlignment="1" applyProtection="1">
      <alignment horizontal="center"/>
      <protection/>
    </xf>
    <xf numFmtId="164" fontId="8" fillId="0" borderId="4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 wrapText="1"/>
    </xf>
    <xf numFmtId="164" fontId="0" fillId="0" borderId="41" xfId="0" applyNumberFormat="1" applyFont="1" applyBorder="1" applyAlignment="1">
      <alignment horizontal="center"/>
    </xf>
    <xf numFmtId="164" fontId="8" fillId="0" borderId="42" xfId="20" applyNumberFormat="1" applyFont="1" applyFill="1" applyBorder="1" applyAlignment="1" applyProtection="1">
      <alignment horizontal="center"/>
      <protection/>
    </xf>
    <xf numFmtId="164" fontId="8" fillId="0" borderId="27" xfId="0" applyNumberFormat="1" applyFont="1" applyBorder="1" applyAlignment="1">
      <alignment horizontal="center" vertical="center" wrapText="1"/>
    </xf>
    <xf numFmtId="164" fontId="0" fillId="0" borderId="43" xfId="20" applyNumberFormat="1" applyFont="1" applyFill="1" applyBorder="1" applyAlignment="1" applyProtection="1">
      <alignment horizontal="center"/>
      <protection/>
    </xf>
    <xf numFmtId="164" fontId="8" fillId="0" borderId="27" xfId="0" applyNumberFormat="1" applyFont="1" applyFill="1" applyBorder="1" applyAlignment="1">
      <alignment horizontal="center" vertical="center" wrapText="1"/>
    </xf>
    <xf numFmtId="164" fontId="0" fillId="4" borderId="41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 vertical="center" wrapText="1"/>
    </xf>
    <xf numFmtId="164" fontId="0" fillId="4" borderId="44" xfId="0" applyNumberFormat="1" applyFont="1" applyFill="1" applyBorder="1" applyAlignment="1">
      <alignment horizontal="center"/>
    </xf>
    <xf numFmtId="164" fontId="0" fillId="0" borderId="26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164" fontId="0" fillId="0" borderId="11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vertical="center" wrapText="1"/>
    </xf>
    <xf numFmtId="164" fontId="0" fillId="0" borderId="26" xfId="0" applyNumberFormat="1" applyFont="1" applyBorder="1" applyAlignment="1">
      <alignment vertical="center" wrapText="1"/>
    </xf>
    <xf numFmtId="164" fontId="0" fillId="0" borderId="42" xfId="0" applyNumberFormat="1" applyFont="1" applyBorder="1" applyAlignment="1">
      <alignment vertical="center" wrapText="1"/>
    </xf>
    <xf numFmtId="164" fontId="0" fillId="0" borderId="46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8" fillId="4" borderId="42" xfId="0" applyNumberFormat="1" applyFont="1" applyFill="1" applyBorder="1" applyAlignment="1">
      <alignment horizontal="center"/>
    </xf>
    <xf numFmtId="164" fontId="8" fillId="0" borderId="48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46" xfId="0" applyNumberFormat="1" applyBorder="1" applyAlignment="1">
      <alignment/>
    </xf>
    <xf numFmtId="164" fontId="0" fillId="0" borderId="49" xfId="20" applyNumberFormat="1" applyFont="1" applyFill="1" applyBorder="1" applyAlignment="1" applyProtection="1">
      <alignment horizontal="center"/>
      <protection/>
    </xf>
    <xf numFmtId="164" fontId="0" fillId="0" borderId="50" xfId="0" applyNumberFormat="1" applyBorder="1" applyAlignment="1">
      <alignment horizontal="center"/>
    </xf>
    <xf numFmtId="164" fontId="0" fillId="0" borderId="32" xfId="0" applyNumberFormat="1" applyFont="1" applyBorder="1" applyAlignment="1">
      <alignment vertical="center" wrapText="1"/>
    </xf>
    <xf numFmtId="164" fontId="0" fillId="0" borderId="33" xfId="0" applyNumberFormat="1" applyFont="1" applyBorder="1" applyAlignment="1">
      <alignment vertical="center" wrapText="1"/>
    </xf>
    <xf numFmtId="164" fontId="0" fillId="0" borderId="34" xfId="0" applyNumberFormat="1" applyFont="1" applyBorder="1" applyAlignment="1">
      <alignment vertical="center" wrapText="1"/>
    </xf>
    <xf numFmtId="164" fontId="12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8" fillId="0" borderId="0" xfId="2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4" fontId="9" fillId="0" borderId="26" xfId="0" applyFont="1" applyBorder="1" applyAlignment="1">
      <alignment horizontal="left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657225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72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1</xdr:row>
      <xdr:rowOff>352425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2"/>
  <sheetViews>
    <sheetView workbookViewId="0" topLeftCell="A1">
      <selection activeCell="C36" sqref="C36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ht="14.25" customHeight="1"/>
    <row r="3" spans="1:7" ht="36.75" customHeight="1">
      <c r="A3" s="2" t="s">
        <v>1</v>
      </c>
      <c r="B3" s="2"/>
      <c r="C3" s="2"/>
      <c r="D3" s="3" t="s">
        <v>2</v>
      </c>
      <c r="E3" s="3"/>
      <c r="F3" s="3"/>
      <c r="G3" s="3"/>
    </row>
    <row r="4" spans="1:7" ht="12.75">
      <c r="A4" s="4"/>
      <c r="B4" s="4"/>
      <c r="C4" s="4"/>
      <c r="D4" s="5"/>
      <c r="E4" s="5"/>
      <c r="F4" s="6"/>
      <c r="G4" s="7"/>
    </row>
    <row r="5" spans="1:7" ht="28.5" customHeight="1">
      <c r="A5" s="8" t="s">
        <v>3</v>
      </c>
      <c r="B5" s="8"/>
      <c r="C5" s="8"/>
      <c r="D5" s="8"/>
      <c r="E5" s="8"/>
      <c r="F5" s="9" t="str">
        <f>'пр.взвешивания'!E3</f>
        <v>в.к. 38   к.г.</v>
      </c>
      <c r="G5" s="9"/>
    </row>
    <row r="6" spans="1:7" ht="12.75" customHeight="1">
      <c r="A6" s="10"/>
      <c r="B6" s="10"/>
      <c r="C6" s="10"/>
      <c r="D6" s="10"/>
      <c r="E6" s="10"/>
      <c r="F6" s="10"/>
      <c r="G6" s="10"/>
    </row>
    <row r="7" spans="1:7" ht="12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</row>
    <row r="8" spans="1:7" ht="12.75">
      <c r="A8" s="11"/>
      <c r="B8" s="11"/>
      <c r="C8" s="11"/>
      <c r="D8" s="11"/>
      <c r="E8" s="11"/>
      <c r="F8" s="11"/>
      <c r="G8" s="11"/>
    </row>
    <row r="9" spans="1:7" ht="12.75" customHeight="1">
      <c r="A9" s="12" t="s">
        <v>11</v>
      </c>
      <c r="B9" s="13">
        <v>3</v>
      </c>
      <c r="C9" s="14" t="str">
        <f>VLOOKUP(B9,'пр.взвешивания'!B1:G27,2,FALSE)</f>
        <v>Хижий Даниил</v>
      </c>
      <c r="D9" s="15">
        <f>VLOOKUP(B9,'пр.взвешивания'!B6:G27,3,FALSE)</f>
        <v>38076</v>
      </c>
      <c r="E9" s="16" t="str">
        <f>VLOOKUP(B9,'пр.взвешивания'!B6:G27,4,FALSE)</f>
        <v>Севастополь</v>
      </c>
      <c r="F9" s="17">
        <f>VLOOKUP(B9,'пр.взвешивания'!B6:G27,5,FALSE)</f>
        <v>0</v>
      </c>
      <c r="G9" s="14" t="str">
        <f>VLOOKUP(B9,'пр.взвешивания'!B6:G27,6,FALSE)</f>
        <v>Глебов П.В.</v>
      </c>
    </row>
    <row r="10" spans="1:7" ht="12.75">
      <c r="A10" s="12"/>
      <c r="B10" s="13"/>
      <c r="C10" s="14"/>
      <c r="D10" s="15"/>
      <c r="E10" s="16"/>
      <c r="F10" s="17"/>
      <c r="G10" s="14"/>
    </row>
    <row r="11" spans="1:7" ht="12.75" customHeight="1">
      <c r="A11" s="12" t="s">
        <v>12</v>
      </c>
      <c r="B11" s="13">
        <v>1</v>
      </c>
      <c r="C11" s="14" t="str">
        <f>VLOOKUP(B11,'пр.взвешивания'!B1:G29,2,FALSE)</f>
        <v>Ягин Андрей</v>
      </c>
      <c r="D11" s="15">
        <f>VLOOKUP(B11,'пр.взвешивания'!B1:G29,3,FALSE)</f>
        <v>38322</v>
      </c>
      <c r="E11" s="16" t="str">
        <f>VLOOKUP(B11,'пр.взвешивания'!B1:G29,4,FALSE)</f>
        <v>Севастополь</v>
      </c>
      <c r="F11" s="17">
        <f>VLOOKUP(B11,'пр.взвешивания'!B1:G29,5,FALSE)</f>
        <v>0</v>
      </c>
      <c r="G11" s="14" t="str">
        <f>VLOOKUP(B11,'пр.взвешивания'!B1:G29,6,FALSE)</f>
        <v>Глебов П.В.</v>
      </c>
    </row>
    <row r="12" spans="1:7" ht="12.75">
      <c r="A12" s="12"/>
      <c r="B12" s="13"/>
      <c r="C12" s="14"/>
      <c r="D12" s="15"/>
      <c r="E12" s="16"/>
      <c r="F12" s="17"/>
      <c r="G12" s="14"/>
    </row>
    <row r="13" spans="1:7" ht="12.75" customHeight="1">
      <c r="A13" s="12" t="s">
        <v>13</v>
      </c>
      <c r="B13" s="13">
        <v>7</v>
      </c>
      <c r="C13" s="14" t="str">
        <f>VLOOKUP(B13,'пр.взвешивания'!B1:G31,2,FALSE)</f>
        <v>Дроздов Михаил</v>
      </c>
      <c r="D13" s="15">
        <f>VLOOKUP(B13,'пр.взвешивания'!B1:G31,3,FALSE)</f>
        <v>38200</v>
      </c>
      <c r="E13" s="16" t="str">
        <f>VLOOKUP(B13,'пр.взвешивания'!B1:G31,4,FALSE)</f>
        <v>Севастополь</v>
      </c>
      <c r="F13" s="17">
        <f>VLOOKUP(B13,'пр.взвешивания'!B1:G31,5,FALSE)</f>
        <v>0</v>
      </c>
      <c r="G13" s="14" t="str">
        <f>VLOOKUP(B13,'пр.взвешивания'!B1:G31,6,FALSE)</f>
        <v>Протопопов В.В.,  Дорофеев В.В.</v>
      </c>
    </row>
    <row r="14" spans="1:7" ht="12.75">
      <c r="A14" s="12"/>
      <c r="B14" s="13"/>
      <c r="C14" s="14"/>
      <c r="D14" s="15"/>
      <c r="E14" s="16"/>
      <c r="F14" s="17"/>
      <c r="G14" s="14"/>
    </row>
    <row r="15" spans="1:7" ht="12.75" customHeight="1">
      <c r="A15" s="12" t="s">
        <v>14</v>
      </c>
      <c r="B15" s="13">
        <v>8</v>
      </c>
      <c r="C15" s="14" t="str">
        <f>VLOOKUP(B15,'пр.взвешивания'!B2:G33,2,FALSE)</f>
        <v>Федосов Иван</v>
      </c>
      <c r="D15" s="15">
        <f>VLOOKUP(B15,'пр.взвешивания'!B1:G33,3,FALSE)</f>
        <v>38204</v>
      </c>
      <c r="E15" s="16" t="str">
        <f>VLOOKUP(B15,'пр.взвешивания'!B1:G33,4,FALSE)</f>
        <v>Севастополь</v>
      </c>
      <c r="F15" s="17">
        <f>VLOOKUP(B15,'пр.взвешивания'!B1:G33,5,FALSE)</f>
        <v>0</v>
      </c>
      <c r="G15" s="14" t="str">
        <f>VLOOKUP(B15,'пр.взвешивания'!B1:G33,6,FALSE)</f>
        <v>Протопопов В.В.,  Дорофеев В.В.</v>
      </c>
    </row>
    <row r="16" spans="1:7" ht="12.75">
      <c r="A16" s="12"/>
      <c r="B16" s="13"/>
      <c r="C16" s="14"/>
      <c r="D16" s="15"/>
      <c r="E16" s="16"/>
      <c r="F16" s="17"/>
      <c r="G16" s="14"/>
    </row>
    <row r="17" spans="1:7" ht="12.75" customHeight="1">
      <c r="A17" s="12" t="s">
        <v>15</v>
      </c>
      <c r="B17" s="13">
        <v>5</v>
      </c>
      <c r="C17" s="14" t="str">
        <f>VLOOKUP(B17,'пр.взвешивания'!B1:G35,2,FALSE)</f>
        <v>Иванченко Андрей</v>
      </c>
      <c r="D17" s="15">
        <f>VLOOKUP(B17,'пр.взвешивания'!B1:G35,3,FALSE)</f>
        <v>38680</v>
      </c>
      <c r="E17" s="16" t="str">
        <f>VLOOKUP(B17,'пр.взвешивания'!B1:G35,4,FALSE)</f>
        <v>Севастополь</v>
      </c>
      <c r="F17" s="17">
        <f>VLOOKUP(B17,'пр.взвешивания'!B1:G35,5,FALSE)</f>
        <v>0</v>
      </c>
      <c r="G17" s="14" t="str">
        <f>VLOOKUP(B17,'пр.взвешивания'!B1:G35,6,FALSE)</f>
        <v>Протопопов В.В.,  Дорофеев В.В.</v>
      </c>
    </row>
    <row r="18" spans="1:7" ht="12.75">
      <c r="A18" s="12"/>
      <c r="B18" s="13"/>
      <c r="C18" s="14"/>
      <c r="D18" s="15"/>
      <c r="E18" s="16"/>
      <c r="F18" s="17"/>
      <c r="G18" s="14"/>
    </row>
    <row r="19" spans="1:7" ht="12.75" customHeight="1">
      <c r="A19" s="12" t="s">
        <v>16</v>
      </c>
      <c r="B19" s="13">
        <v>11</v>
      </c>
      <c r="C19" s="14" t="str">
        <f>VLOOKUP(B19,'пр.взвешивания'!B1:G37,2,FALSE)</f>
        <v>Скляренко Руслан</v>
      </c>
      <c r="D19" s="15">
        <f>VLOOKUP(B19,'пр.взвешивания'!B1:G37,3,FALSE)</f>
        <v>38011</v>
      </c>
      <c r="E19" s="16" t="str">
        <f>VLOOKUP(B19,'пр.взвешивания'!B1:G37,4,FALSE)</f>
        <v>Севастополь</v>
      </c>
      <c r="F19" s="17">
        <f>VLOOKUP(B19,'пр.взвешивания'!B1:G37,5,FALSE)</f>
        <v>0</v>
      </c>
      <c r="G19" s="14" t="str">
        <f>VLOOKUP(B19,'пр.взвешивания'!B1:G37,6,FALSE)</f>
        <v>Протопопов В.В.,  Дорофеев В.В.</v>
      </c>
    </row>
    <row r="20" spans="1:7" ht="12.75">
      <c r="A20" s="12"/>
      <c r="B20" s="13"/>
      <c r="C20" s="14"/>
      <c r="D20" s="15"/>
      <c r="E20" s="16"/>
      <c r="F20" s="17"/>
      <c r="G20" s="14"/>
    </row>
    <row r="21" spans="1:7" ht="12.75" customHeight="1">
      <c r="A21" s="12" t="s">
        <v>17</v>
      </c>
      <c r="B21" s="13">
        <v>4</v>
      </c>
      <c r="C21" s="14" t="str">
        <f>VLOOKUP(B21,'пр.взвешивания'!B1:G39,2,FALSE)</f>
        <v>Щуров Виктор</v>
      </c>
      <c r="D21" s="15">
        <f>VLOOKUP(B21,'пр.взвешивания'!B1:G39,3,FALSE)</f>
        <v>38078</v>
      </c>
      <c r="E21" s="16" t="str">
        <f>VLOOKUP(B21,'пр.взвешивания'!B1:G39,4,FALSE)</f>
        <v>Севастополь</v>
      </c>
      <c r="F21" s="17">
        <f>VLOOKUP(B21,'пр.взвешивания'!B1:G39,5,FALSE)</f>
        <v>0</v>
      </c>
      <c r="G21" s="14" t="str">
        <f>VLOOKUP(B21,'пр.взвешивания'!B1:G39,6,FALSE)</f>
        <v>Протопопов В.В.,  Дорофеев В.В.</v>
      </c>
    </row>
    <row r="22" spans="1:7" ht="12.75">
      <c r="A22" s="12"/>
      <c r="B22" s="13"/>
      <c r="C22" s="14"/>
      <c r="D22" s="15"/>
      <c r="E22" s="16"/>
      <c r="F22" s="17"/>
      <c r="G22" s="14"/>
    </row>
    <row r="23" spans="1:7" ht="12.75" customHeight="1">
      <c r="A23" s="12" t="s">
        <v>18</v>
      </c>
      <c r="B23" s="13">
        <v>10</v>
      </c>
      <c r="C23" s="14" t="str">
        <f>VLOOKUP(B23,'пр.взвешивания'!B2:G41,2,FALSE)</f>
        <v>Петренко Александр</v>
      </c>
      <c r="D23" s="15">
        <f>VLOOKUP(B23,'пр.взвешивания'!B2:G41,3,FALSE)</f>
        <v>38788</v>
      </c>
      <c r="E23" s="16" t="str">
        <f>VLOOKUP(B23,'пр.взвешивания'!B2:G41,4,FALSE)</f>
        <v>Севастополь</v>
      </c>
      <c r="F23" s="17">
        <f>VLOOKUP(B23,'пр.взвешивания'!B2:G41,5,FALSE)</f>
        <v>0</v>
      </c>
      <c r="G23" s="14" t="str">
        <f>VLOOKUP(B23,'пр.взвешивания'!B2:G41,6,FALSE)</f>
        <v>Протопопов В.В.,  Дорофеев В.В.</v>
      </c>
    </row>
    <row r="24" spans="1:7" ht="12.75">
      <c r="A24" s="12"/>
      <c r="B24" s="13"/>
      <c r="C24" s="14"/>
      <c r="D24" s="15"/>
      <c r="E24" s="16"/>
      <c r="F24" s="17"/>
      <c r="G24" s="14"/>
    </row>
    <row r="25" spans="1:7" ht="12.75" customHeight="1">
      <c r="A25" s="12" t="s">
        <v>19</v>
      </c>
      <c r="B25" s="13">
        <v>2</v>
      </c>
      <c r="C25" s="14" t="str">
        <f>VLOOKUP(B25,'пр.взвешивания'!B2:G43,2,FALSE)</f>
        <v>Кузьмин Владимир</v>
      </c>
      <c r="D25" s="15">
        <f>VLOOKUP(B25,'пр.взвешивания'!B2:G43,3,FALSE)</f>
        <v>38428</v>
      </c>
      <c r="E25" s="16" t="str">
        <f>VLOOKUP(B25,'пр.взвешивания'!B2:G43,4,FALSE)</f>
        <v>Севастополь</v>
      </c>
      <c r="F25" s="17">
        <f>VLOOKUP(B25,'пр.взвешивания'!B2:G43,5,FALSE)</f>
        <v>0</v>
      </c>
      <c r="G25" s="14" t="str">
        <f>VLOOKUP(B25,'пр.взвешивания'!B2:G43,6,FALSE)</f>
        <v>Глебов П.В.</v>
      </c>
    </row>
    <row r="26" spans="1:7" ht="12.75">
      <c r="A26" s="12"/>
      <c r="B26" s="13"/>
      <c r="C26" s="14"/>
      <c r="D26" s="15"/>
      <c r="E26" s="16"/>
      <c r="F26" s="17"/>
      <c r="G26" s="14"/>
    </row>
    <row r="27" spans="1:7" ht="12.75" customHeight="1">
      <c r="A27" s="12" t="s">
        <v>20</v>
      </c>
      <c r="B27" s="13">
        <v>6</v>
      </c>
      <c r="C27" s="14" t="str">
        <f>VLOOKUP(B27,'пр.взвешивания'!B2:G45,2,FALSE)</f>
        <v>Лихачёв Михаил</v>
      </c>
      <c r="D27" s="15">
        <f>VLOOKUP(B27,'пр.взвешивания'!B2:G45,3,FALSE)</f>
        <v>39059</v>
      </c>
      <c r="E27" s="16" t="str">
        <f>VLOOKUP(B27,'пр.взвешивания'!B2:G45,4,FALSE)</f>
        <v>Севастополь</v>
      </c>
      <c r="F27" s="17">
        <f>VLOOKUP(B27,'пр.взвешивания'!B2:G45,5,FALSE)</f>
        <v>0</v>
      </c>
      <c r="G27" s="14" t="str">
        <f>VLOOKUP(B27,'пр.взвешивания'!B2:G45,6,FALSE)</f>
        <v>Протопопов В.В.,  Дорофеев В.В.</v>
      </c>
    </row>
    <row r="28" spans="1:7" ht="12.75">
      <c r="A28" s="12"/>
      <c r="B28" s="13"/>
      <c r="C28" s="14"/>
      <c r="D28" s="15"/>
      <c r="E28" s="16"/>
      <c r="F28" s="17"/>
      <c r="G28" s="14"/>
    </row>
    <row r="29" spans="1:7" ht="12.75" customHeight="1">
      <c r="A29" s="12" t="s">
        <v>21</v>
      </c>
      <c r="B29" s="13">
        <v>9</v>
      </c>
      <c r="C29" s="14" t="str">
        <f>VLOOKUP(B29,'пр.взвешивания'!B2:G47,2,FALSE)</f>
        <v>Минеев Никита</v>
      </c>
      <c r="D29" s="15">
        <f>VLOOKUP(B29,'пр.взвешивания'!B2:G47,3,FALSE)</f>
        <v>38865</v>
      </c>
      <c r="E29" s="16" t="str">
        <f>VLOOKUP(B29,'пр.взвешивания'!B2:G47,4,FALSE)</f>
        <v>Севастополь</v>
      </c>
      <c r="F29" s="17">
        <f>VLOOKUP(B29,'пр.взвешивания'!B2:G47,5,FALSE)</f>
        <v>0</v>
      </c>
      <c r="G29" s="14" t="str">
        <f>VLOOKUP(B29,'пр.взвешивания'!B2:G47,6,FALSE)</f>
        <v>Протопопов В.В.,  Дорофеев В.В.</v>
      </c>
    </row>
    <row r="30" spans="1:7" ht="12.75">
      <c r="A30" s="12"/>
      <c r="B30" s="13"/>
      <c r="C30" s="14"/>
      <c r="D30" s="15"/>
      <c r="E30" s="16"/>
      <c r="F30" s="17"/>
      <c r="G30" s="14"/>
    </row>
    <row r="31" ht="12.75">
      <c r="A31" s="18"/>
    </row>
    <row r="36" spans="1:7" ht="12.75">
      <c r="A36" s="19"/>
      <c r="B36" s="19"/>
      <c r="C36" s="19"/>
      <c r="D36" s="19"/>
      <c r="E36" s="19"/>
      <c r="F36" s="19"/>
      <c r="G36" s="19"/>
    </row>
    <row r="37" spans="1:8" ht="12.75">
      <c r="A37" s="20" t="str">
        <f>HYPERLINK('[2]реквизиты'!$A$6)</f>
        <v>Гл. судья, судья МК</v>
      </c>
      <c r="B37" s="21"/>
      <c r="C37" s="22"/>
      <c r="D37" s="23"/>
      <c r="E37" s="24"/>
      <c r="F37" s="24"/>
      <c r="G37" s="25" t="s">
        <v>22</v>
      </c>
      <c r="H37" s="19"/>
    </row>
    <row r="38" spans="1:8" ht="12.75">
      <c r="A38" s="21"/>
      <c r="B38" s="21"/>
      <c r="C38" s="22"/>
      <c r="D38" s="23"/>
      <c r="E38" s="24"/>
      <c r="F38" s="24"/>
      <c r="G38" s="26" t="s">
        <v>23</v>
      </c>
      <c r="H38" s="19"/>
    </row>
    <row r="39" spans="1:8" ht="12.75">
      <c r="A39" s="18"/>
      <c r="B39" s="18"/>
      <c r="C39" s="27"/>
      <c r="D39" s="23"/>
      <c r="E39" s="23"/>
      <c r="F39" s="23"/>
      <c r="G39" s="23"/>
      <c r="H39" s="19"/>
    </row>
    <row r="40" spans="1:8" ht="12.75">
      <c r="A40" s="20" t="str">
        <f>HYPERLINK('[3]реквизиты'!$A$22)</f>
        <v>Гл. секретарь, судья МК</v>
      </c>
      <c r="B40" s="21"/>
      <c r="C40" s="22"/>
      <c r="D40" s="23"/>
      <c r="E40" s="24"/>
      <c r="F40" s="24"/>
      <c r="G40" s="25" t="s">
        <v>24</v>
      </c>
      <c r="H40" s="19"/>
    </row>
    <row r="41" spans="1:8" ht="12.75">
      <c r="A41" s="18"/>
      <c r="B41" s="18"/>
      <c r="C41" s="27"/>
      <c r="D41" s="23"/>
      <c r="E41" s="23"/>
      <c r="F41" s="23"/>
      <c r="G41" s="26" t="s">
        <v>25</v>
      </c>
      <c r="H41" s="19"/>
    </row>
    <row r="42" spans="3:7" ht="12.75">
      <c r="C42" s="28"/>
      <c r="D42" s="28"/>
      <c r="E42" s="28"/>
      <c r="F42" s="28"/>
      <c r="G42" s="28"/>
    </row>
  </sheetData>
  <sheetProtection selectLockedCells="1" selectUnlockedCells="1"/>
  <mergeCells count="90">
    <mergeCell ref="A1:G1"/>
    <mergeCell ref="A3:C3"/>
    <mergeCell ref="D3:G3"/>
    <mergeCell ref="A5:E5"/>
    <mergeCell ref="F5:G5"/>
    <mergeCell ref="A6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73"/>
  <sheetViews>
    <sheetView workbookViewId="0" topLeftCell="A1">
      <selection activeCell="C34" sqref="C34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5.8515625" style="0" customWidth="1"/>
    <col min="14" max="14" width="12.140625" style="0" customWidth="1"/>
    <col min="15" max="20" width="4.7109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2.75" customHeight="1">
      <c r="A2" s="29"/>
      <c r="B2" s="30" t="s">
        <v>26</v>
      </c>
      <c r="C2" s="30"/>
      <c r="D2" s="30"/>
      <c r="E2" s="30"/>
      <c r="F2" s="30"/>
      <c r="G2" s="30"/>
      <c r="H2" s="30"/>
      <c r="I2" s="30"/>
      <c r="L2" s="3" t="s">
        <v>2</v>
      </c>
      <c r="M2" s="3"/>
      <c r="N2" s="3"/>
      <c r="O2" s="3"/>
      <c r="P2" s="3"/>
      <c r="Q2" s="3"/>
      <c r="R2" s="3"/>
      <c r="S2" s="3"/>
      <c r="T2" s="3"/>
    </row>
    <row r="3" spans="11:20" ht="8.25" customHeight="1"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21.75" customHeight="1">
      <c r="A4" s="32" t="s">
        <v>27</v>
      </c>
      <c r="C4" s="31" t="s">
        <v>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Q4" s="9" t="str">
        <f>'пр.взвешивания'!E3</f>
        <v>в.к. 38   к.г.</v>
      </c>
      <c r="R4" s="9"/>
      <c r="S4" s="9"/>
      <c r="T4" s="9"/>
    </row>
    <row r="5" spans="1:20" ht="13.5" customHeight="1">
      <c r="A5" s="33" t="s">
        <v>5</v>
      </c>
      <c r="B5" s="33" t="s">
        <v>6</v>
      </c>
      <c r="C5" s="33" t="s">
        <v>28</v>
      </c>
      <c r="D5" s="33" t="s">
        <v>29</v>
      </c>
      <c r="E5" s="33" t="s">
        <v>30</v>
      </c>
      <c r="F5" s="33"/>
      <c r="G5" s="33"/>
      <c r="H5" s="34" t="s">
        <v>31</v>
      </c>
      <c r="I5" s="33" t="s">
        <v>32</v>
      </c>
      <c r="K5" s="33" t="s">
        <v>5</v>
      </c>
      <c r="L5" s="33" t="s">
        <v>6</v>
      </c>
      <c r="M5" s="33" t="s">
        <v>28</v>
      </c>
      <c r="N5" s="33" t="s">
        <v>29</v>
      </c>
      <c r="O5" s="33" t="s">
        <v>30</v>
      </c>
      <c r="P5" s="33"/>
      <c r="Q5" s="33"/>
      <c r="R5" s="33"/>
      <c r="S5" s="34" t="s">
        <v>31</v>
      </c>
      <c r="T5" s="33" t="s">
        <v>32</v>
      </c>
    </row>
    <row r="6" spans="1:20" ht="12.75">
      <c r="A6" s="33"/>
      <c r="B6" s="33"/>
      <c r="C6" s="33"/>
      <c r="D6" s="33"/>
      <c r="E6" s="35">
        <v>1</v>
      </c>
      <c r="F6" s="36">
        <v>2</v>
      </c>
      <c r="G6" s="37">
        <v>3</v>
      </c>
      <c r="H6" s="34"/>
      <c r="I6" s="33"/>
      <c r="K6" s="33"/>
      <c r="L6" s="33"/>
      <c r="M6" s="33"/>
      <c r="N6" s="33"/>
      <c r="O6" s="35">
        <v>1</v>
      </c>
      <c r="P6" s="36">
        <v>2</v>
      </c>
      <c r="Q6" s="36">
        <v>3</v>
      </c>
      <c r="R6" s="37">
        <v>4</v>
      </c>
      <c r="S6" s="34"/>
      <c r="T6" s="33"/>
    </row>
    <row r="7" spans="1:21" ht="12.75">
      <c r="A7" s="38">
        <v>1</v>
      </c>
      <c r="B7" s="39" t="str">
        <f>VLOOKUP(A7,'пр.взвешивания'!B6:E27,2,FALSE)</f>
        <v>Ягин Андрей</v>
      </c>
      <c r="C7" s="40">
        <f>VLOOKUP(B7,'пр.взвешивания'!C6:F27,2,FALSE)</f>
        <v>38322</v>
      </c>
      <c r="D7" s="41" t="str">
        <f>VLOOKUP(C7,'пр.взвешивания'!D6:G27,2,FALSE)</f>
        <v>Севастополь</v>
      </c>
      <c r="E7" s="42"/>
      <c r="F7" s="43">
        <v>0</v>
      </c>
      <c r="G7" s="44">
        <v>3</v>
      </c>
      <c r="H7" s="45">
        <f>SUM(E7:G7)</f>
        <v>3</v>
      </c>
      <c r="I7" s="46">
        <v>2</v>
      </c>
      <c r="J7" s="47"/>
      <c r="K7" s="48">
        <v>3</v>
      </c>
      <c r="L7" s="49" t="str">
        <f>VLOOKUP(K7,'пр.взвешивания'!B6:E27,2,FALSE)</f>
        <v>Хижий Даниил</v>
      </c>
      <c r="M7" s="50">
        <f>VLOOKUP(L7,'пр.взвешивания'!C6:F27,2,FALSE)</f>
        <v>38076</v>
      </c>
      <c r="N7" s="51" t="str">
        <f>VLOOKUP(M7,'пр.взвешивания'!D6:G27,2,FALSE)</f>
        <v>Севастополь</v>
      </c>
      <c r="O7" s="52"/>
      <c r="P7" s="53" t="e">
        <f>HYPERLINK(#REF!)</f>
        <v>#REF!</v>
      </c>
      <c r="Q7" s="54">
        <v>0</v>
      </c>
      <c r="R7" s="55">
        <v>0</v>
      </c>
      <c r="S7" s="45">
        <v>2</v>
      </c>
      <c r="T7" s="46">
        <v>1</v>
      </c>
      <c r="U7" s="47"/>
    </row>
    <row r="8" spans="1:21" ht="12.75">
      <c r="A8" s="38"/>
      <c r="B8" s="39"/>
      <c r="C8" s="40"/>
      <c r="D8" s="41"/>
      <c r="E8" s="56"/>
      <c r="F8" s="57"/>
      <c r="G8" s="58"/>
      <c r="H8" s="45"/>
      <c r="I8" s="46"/>
      <c r="J8" s="47"/>
      <c r="K8" s="48"/>
      <c r="L8" s="49"/>
      <c r="M8" s="50"/>
      <c r="N8" s="51"/>
      <c r="O8" s="56"/>
      <c r="P8" s="59"/>
      <c r="Q8" s="60"/>
      <c r="R8" s="61"/>
      <c r="S8" s="45"/>
      <c r="T8" s="46"/>
      <c r="U8" s="47"/>
    </row>
    <row r="9" spans="1:21" ht="12.75" customHeight="1">
      <c r="A9" s="62">
        <v>2</v>
      </c>
      <c r="B9" s="63" t="str">
        <f>VLOOKUP(A9,'пр.взвешивания'!B8:E29,2,FALSE)</f>
        <v>Кузьмин Владимир</v>
      </c>
      <c r="C9" s="64">
        <f>VLOOKUP(B9,'пр.взвешивания'!C8:F29,2,FALSE)</f>
        <v>38428</v>
      </c>
      <c r="D9" s="65" t="str">
        <f>VLOOKUP(C9,'пр.взвешивания'!D8:G29,2,FALSE)</f>
        <v>Севастополь</v>
      </c>
      <c r="E9" s="66">
        <v>4</v>
      </c>
      <c r="F9" s="67"/>
      <c r="G9" s="66">
        <v>4</v>
      </c>
      <c r="H9" s="68">
        <f>SUM(E9:G9)</f>
        <v>8</v>
      </c>
      <c r="I9" s="69">
        <v>3</v>
      </c>
      <c r="J9" s="47"/>
      <c r="K9" s="70">
        <v>1</v>
      </c>
      <c r="L9" s="71" t="s">
        <v>33</v>
      </c>
      <c r="M9" s="72">
        <v>38322</v>
      </c>
      <c r="N9" s="73" t="s">
        <v>34</v>
      </c>
      <c r="O9" s="66" t="e">
        <f>HYPERLINK(#REF!)</f>
        <v>#REF!</v>
      </c>
      <c r="P9" s="67"/>
      <c r="Q9" s="74">
        <v>2</v>
      </c>
      <c r="R9" s="75">
        <v>0</v>
      </c>
      <c r="S9" s="68">
        <v>5</v>
      </c>
      <c r="T9" s="69">
        <v>2</v>
      </c>
      <c r="U9" s="47"/>
    </row>
    <row r="10" spans="1:21" ht="12.75">
      <c r="A10" s="62"/>
      <c r="B10" s="63"/>
      <c r="C10" s="64"/>
      <c r="D10" s="65"/>
      <c r="E10" s="60"/>
      <c r="F10" s="76"/>
      <c r="G10" s="60"/>
      <c r="H10" s="68"/>
      <c r="I10" s="69"/>
      <c r="J10" s="47"/>
      <c r="K10" s="70"/>
      <c r="L10" s="71"/>
      <c r="M10" s="72"/>
      <c r="N10" s="73"/>
      <c r="O10" s="60"/>
      <c r="P10" s="76"/>
      <c r="Q10" s="58"/>
      <c r="R10" s="77"/>
      <c r="S10" s="68"/>
      <c r="T10" s="69"/>
      <c r="U10" s="47"/>
    </row>
    <row r="11" spans="1:21" ht="12.75" customHeight="1">
      <c r="A11" s="78">
        <v>3</v>
      </c>
      <c r="B11" s="79" t="str">
        <f>VLOOKUP(A11,'пр.взвешивания'!B10:E31,2,FALSE)</f>
        <v>Хижий Даниил</v>
      </c>
      <c r="C11" s="80">
        <f>VLOOKUP(B11,'пр.взвешивания'!C10:F31,2,FALSE)</f>
        <v>38076</v>
      </c>
      <c r="D11" s="81" t="str">
        <f>VLOOKUP(C11,'пр.взвешивания'!D10:G31,2,FALSE)</f>
        <v>Севастополь</v>
      </c>
      <c r="E11" s="66">
        <v>2</v>
      </c>
      <c r="F11" s="82">
        <v>0</v>
      </c>
      <c r="G11" s="83"/>
      <c r="H11" s="84">
        <f>SUM(E11:G11)</f>
        <v>2</v>
      </c>
      <c r="I11" s="85">
        <v>1</v>
      </c>
      <c r="J11" s="47"/>
      <c r="K11" s="86">
        <v>5</v>
      </c>
      <c r="L11" s="87" t="str">
        <f>VLOOKUP(K11,'пр.взвешивания'!B10:E31,2,FALSE)</f>
        <v>Иванченко Андрей</v>
      </c>
      <c r="M11" s="88">
        <f>VLOOKUP(L11,'пр.взвешивания'!C10:F31,2,FALSE)</f>
        <v>38680</v>
      </c>
      <c r="N11" s="89" t="str">
        <f>VLOOKUP(M11,'пр.взвешивания'!D10:G31,2,FALSE)</f>
        <v>Севастополь</v>
      </c>
      <c r="O11" s="66">
        <v>4</v>
      </c>
      <c r="P11" s="90">
        <v>3</v>
      </c>
      <c r="Q11" s="91"/>
      <c r="R11" s="75" t="e">
        <f>HYPERLINK(#REF!)</f>
        <v>#REF!</v>
      </c>
      <c r="S11" s="68">
        <v>8</v>
      </c>
      <c r="T11" s="92">
        <v>3</v>
      </c>
      <c r="U11" s="47"/>
    </row>
    <row r="12" spans="1:21" ht="12.75">
      <c r="A12" s="78"/>
      <c r="B12" s="79"/>
      <c r="C12" s="80"/>
      <c r="D12" s="81"/>
      <c r="E12" s="93"/>
      <c r="F12" s="94"/>
      <c r="G12" s="95"/>
      <c r="H12" s="84"/>
      <c r="I12" s="85"/>
      <c r="J12" s="47"/>
      <c r="K12" s="86"/>
      <c r="L12" s="87"/>
      <c r="M12" s="88"/>
      <c r="N12" s="89"/>
      <c r="O12" s="60"/>
      <c r="P12" s="96"/>
      <c r="Q12" s="56"/>
      <c r="R12" s="77"/>
      <c r="S12" s="68"/>
      <c r="T12" s="92"/>
      <c r="U12" s="47"/>
    </row>
    <row r="13" spans="1:21" ht="15" customHeight="1">
      <c r="A13" s="32" t="s">
        <v>35</v>
      </c>
      <c r="B13" s="47"/>
      <c r="C13" s="47"/>
      <c r="D13" s="47"/>
      <c r="E13" s="97"/>
      <c r="F13" s="97"/>
      <c r="G13" s="97"/>
      <c r="H13" s="47"/>
      <c r="I13" s="47"/>
      <c r="J13" s="47"/>
      <c r="K13" s="98">
        <v>4</v>
      </c>
      <c r="L13" s="99" t="str">
        <f>VLOOKUP(K13,'пр.взвешивания'!B12:E33,2,FALSE)</f>
        <v>Щуров Виктор</v>
      </c>
      <c r="M13" s="100">
        <f>VLOOKUP(L13,'пр.взвешивания'!C12:F33,2,FALSE)</f>
        <v>38078</v>
      </c>
      <c r="N13" s="101" t="str">
        <f>VLOOKUP(M13,'пр.взвешивания'!D12:G33,2,FALSE)</f>
        <v>Севастополь</v>
      </c>
      <c r="O13" s="102">
        <v>4</v>
      </c>
      <c r="P13" s="82">
        <v>4</v>
      </c>
      <c r="Q13" s="66" t="e">
        <f>HYPERLINK(#REF!)</f>
        <v>#REF!</v>
      </c>
      <c r="R13" s="103"/>
      <c r="S13" s="84">
        <v>11</v>
      </c>
      <c r="T13" s="104">
        <v>4</v>
      </c>
      <c r="U13" s="47"/>
    </row>
    <row r="14" spans="1:21" ht="12.75" customHeight="1">
      <c r="A14" s="38">
        <v>4</v>
      </c>
      <c r="B14" s="39" t="str">
        <f>VLOOKUP(A14,'пр.взвешивания'!B6:E27,2,FALSE)</f>
        <v>Щуров Виктор</v>
      </c>
      <c r="C14" s="40">
        <f>VLOOKUP(B14,'пр.взвешивания'!C6:F27,2,FALSE)</f>
        <v>38078</v>
      </c>
      <c r="D14" s="41" t="str">
        <f>VLOOKUP(C14,'пр.взвешивания'!D6:G27,2,FALSE)</f>
        <v>Севастополь</v>
      </c>
      <c r="E14" s="42"/>
      <c r="F14" s="43">
        <v>3</v>
      </c>
      <c r="G14" s="44">
        <v>0</v>
      </c>
      <c r="H14" s="45">
        <f>SUM(E14:G14)</f>
        <v>3</v>
      </c>
      <c r="I14" s="46">
        <v>2</v>
      </c>
      <c r="J14" s="47"/>
      <c r="K14" s="98"/>
      <c r="L14" s="99"/>
      <c r="M14" s="100"/>
      <c r="N14" s="101"/>
      <c r="O14" s="105"/>
      <c r="P14" s="94"/>
      <c r="Q14" s="93"/>
      <c r="R14" s="106"/>
      <c r="S14" s="84"/>
      <c r="T14" s="104"/>
      <c r="U14" s="47"/>
    </row>
    <row r="15" spans="1:21" ht="12.75">
      <c r="A15" s="38"/>
      <c r="B15" s="39"/>
      <c r="C15" s="40"/>
      <c r="D15" s="41"/>
      <c r="E15" s="56"/>
      <c r="F15" s="57"/>
      <c r="G15" s="58"/>
      <c r="H15" s="45"/>
      <c r="I15" s="46"/>
      <c r="J15" s="47"/>
      <c r="K15" s="107" t="s">
        <v>36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2.75" customHeight="1">
      <c r="A16" s="62">
        <v>5</v>
      </c>
      <c r="B16" s="63" t="str">
        <f>VLOOKUP(A16,'пр.взвешивания'!B8:E29,2,FALSE)</f>
        <v>Иванченко Андрей</v>
      </c>
      <c r="C16" s="64">
        <f>VLOOKUP(B16,'пр.взвешивания'!C8:F29,2,FALSE)</f>
        <v>38680</v>
      </c>
      <c r="D16" s="65" t="str">
        <f>VLOOKUP(C16,'пр.взвешивания'!D8:G29,2,FALSE)</f>
        <v>Севастополь</v>
      </c>
      <c r="E16" s="66">
        <v>1</v>
      </c>
      <c r="F16" s="67"/>
      <c r="G16" s="66">
        <v>0</v>
      </c>
      <c r="H16" s="68">
        <f>SUM(E16:G16)</f>
        <v>1</v>
      </c>
      <c r="I16" s="69">
        <v>1</v>
      </c>
      <c r="J16" s="47"/>
      <c r="K16" s="48">
        <v>7</v>
      </c>
      <c r="L16" s="49" t="str">
        <f>VLOOKUP(K16,'пр.взвешивания'!B6:E27,2,FALSE)</f>
        <v>Дроздов Михаил</v>
      </c>
      <c r="M16" s="50">
        <f>VLOOKUP(L16,'пр.взвешивания'!C6:F27,2,FALSE)</f>
        <v>38200</v>
      </c>
      <c r="N16" s="51" t="str">
        <f>VLOOKUP(M16,'пр.взвешивания'!D6:G27,2,FALSE)</f>
        <v>Севастополь</v>
      </c>
      <c r="O16" s="42"/>
      <c r="P16" s="108" t="e">
        <f>HYPERLINK(#REF!)</f>
        <v>#REF!</v>
      </c>
      <c r="Q16" s="109">
        <v>1</v>
      </c>
      <c r="R16" s="110">
        <v>1</v>
      </c>
      <c r="S16" s="45">
        <v>4</v>
      </c>
      <c r="T16" s="111">
        <v>1</v>
      </c>
      <c r="U16" s="47"/>
    </row>
    <row r="17" spans="1:21" ht="12.75">
      <c r="A17" s="62"/>
      <c r="B17" s="63"/>
      <c r="C17" s="64"/>
      <c r="D17" s="65"/>
      <c r="E17" s="60"/>
      <c r="F17" s="76"/>
      <c r="G17" s="60"/>
      <c r="H17" s="68"/>
      <c r="I17" s="69"/>
      <c r="J17" s="47"/>
      <c r="K17" s="48"/>
      <c r="L17" s="49"/>
      <c r="M17" s="50"/>
      <c r="N17" s="51"/>
      <c r="O17" s="56"/>
      <c r="P17" s="59"/>
      <c r="Q17" s="60"/>
      <c r="R17" s="112"/>
      <c r="S17" s="45"/>
      <c r="T17" s="111"/>
      <c r="U17" s="47"/>
    </row>
    <row r="18" spans="1:21" ht="12.75" customHeight="1">
      <c r="A18" s="78">
        <v>6</v>
      </c>
      <c r="B18" s="79" t="str">
        <f>VLOOKUP(A18,'пр.взвешивания'!B10:E31,2,FALSE)</f>
        <v>Лихачёв Михаил</v>
      </c>
      <c r="C18" s="80">
        <f>VLOOKUP(B18,'пр.взвешивания'!C10:F31,2,FALSE)</f>
        <v>39059</v>
      </c>
      <c r="D18" s="81" t="str">
        <f>VLOOKUP(C18,'пр.взвешивания'!D10:G31,2,FALSE)</f>
        <v>Севастополь</v>
      </c>
      <c r="E18" s="66">
        <v>4</v>
      </c>
      <c r="F18" s="82">
        <v>4</v>
      </c>
      <c r="G18" s="83"/>
      <c r="H18" s="84">
        <f>SUM(E18:G18)</f>
        <v>8</v>
      </c>
      <c r="I18" s="85">
        <v>3</v>
      </c>
      <c r="J18" s="47"/>
      <c r="K18" s="70">
        <v>8</v>
      </c>
      <c r="L18" s="87" t="str">
        <f>VLOOKUP(K18,'пр.взвешивания'!B8:E29,2,FALSE)</f>
        <v>Федосов Иван</v>
      </c>
      <c r="M18" s="88">
        <f>VLOOKUP(L18,'пр.взвешивания'!C8:F29,2,FALSE)</f>
        <v>38204</v>
      </c>
      <c r="N18" s="89" t="str">
        <f>VLOOKUP(M18,'пр.взвешивания'!D8:G29,2,FALSE)</f>
        <v>Севастополь</v>
      </c>
      <c r="O18" s="66" t="e">
        <f>HYPERLINK(#REF!)</f>
        <v>#REF!</v>
      </c>
      <c r="P18" s="67"/>
      <c r="Q18" s="74">
        <v>0</v>
      </c>
      <c r="R18" s="113">
        <v>1</v>
      </c>
      <c r="S18" s="68">
        <v>4</v>
      </c>
      <c r="T18" s="114">
        <v>2</v>
      </c>
      <c r="U18" s="47"/>
    </row>
    <row r="19" spans="1:21" ht="12.75">
      <c r="A19" s="78"/>
      <c r="B19" s="79"/>
      <c r="C19" s="80"/>
      <c r="D19" s="81"/>
      <c r="E19" s="93"/>
      <c r="F19" s="94"/>
      <c r="G19" s="95"/>
      <c r="H19" s="84"/>
      <c r="I19" s="85"/>
      <c r="J19" s="47"/>
      <c r="K19" s="70"/>
      <c r="L19" s="87"/>
      <c r="M19" s="88"/>
      <c r="N19" s="89"/>
      <c r="O19" s="60"/>
      <c r="P19" s="76"/>
      <c r="Q19" s="58"/>
      <c r="R19" s="115"/>
      <c r="S19" s="68"/>
      <c r="T19" s="114"/>
      <c r="U19" s="47"/>
    </row>
    <row r="20" spans="1:21" ht="16.5" customHeight="1">
      <c r="A20" s="32" t="s">
        <v>37</v>
      </c>
      <c r="B20" s="47"/>
      <c r="C20" s="47"/>
      <c r="D20" s="47"/>
      <c r="E20" s="97"/>
      <c r="F20" s="97"/>
      <c r="G20" s="97"/>
      <c r="H20" s="47"/>
      <c r="I20" s="47"/>
      <c r="J20" s="47"/>
      <c r="K20" s="86">
        <v>11</v>
      </c>
      <c r="L20" s="87" t="str">
        <f>VLOOKUP(K20,'пр.взвешивания'!B10:E31,2,FALSE)</f>
        <v>Скляренко Руслан</v>
      </c>
      <c r="M20" s="88">
        <f>VLOOKUP(L20,'пр.взвешивания'!C10:F31,2,FALSE)</f>
        <v>38011</v>
      </c>
      <c r="N20" s="89" t="str">
        <f>VLOOKUP(M20,'пр.взвешивания'!D10:G31,2,FALSE)</f>
        <v>Севастополь</v>
      </c>
      <c r="O20" s="66">
        <v>3</v>
      </c>
      <c r="P20" s="90">
        <v>4</v>
      </c>
      <c r="Q20" s="91"/>
      <c r="R20" s="113" t="e">
        <f>HYPERLINK(#REF!)</f>
        <v>#REF!</v>
      </c>
      <c r="S20" s="68">
        <v>9</v>
      </c>
      <c r="T20" s="116">
        <v>3</v>
      </c>
      <c r="U20" s="47"/>
    </row>
    <row r="21" spans="1:21" ht="12.75" customHeight="1">
      <c r="A21" s="38">
        <v>7</v>
      </c>
      <c r="B21" s="39" t="str">
        <f>VLOOKUP(A21,'пр.взвешивания'!B6:E27,2,FALSE)</f>
        <v>Дроздов Михаил</v>
      </c>
      <c r="C21" s="40">
        <f>VLOOKUP(B21,'пр.взвешивания'!C6:F27,2,FALSE)</f>
        <v>38200</v>
      </c>
      <c r="D21" s="41" t="str">
        <f>VLOOKUP(C21,'пр.взвешивания'!D6:G27,2,FALSE)</f>
        <v>Севастополь</v>
      </c>
      <c r="E21" s="42"/>
      <c r="F21" s="43">
        <v>2</v>
      </c>
      <c r="G21" s="44">
        <v>0</v>
      </c>
      <c r="H21" s="45">
        <f>SUM(E21:G21)</f>
        <v>2</v>
      </c>
      <c r="I21" s="46">
        <v>1</v>
      </c>
      <c r="J21" s="47"/>
      <c r="K21" s="86"/>
      <c r="L21" s="87"/>
      <c r="M21" s="88"/>
      <c r="N21" s="89"/>
      <c r="O21" s="60"/>
      <c r="P21" s="96"/>
      <c r="Q21" s="56"/>
      <c r="R21" s="115"/>
      <c r="S21" s="68"/>
      <c r="T21" s="116"/>
      <c r="U21" s="47"/>
    </row>
    <row r="22" spans="1:21" ht="12.75">
      <c r="A22" s="38"/>
      <c r="B22" s="39"/>
      <c r="C22" s="40"/>
      <c r="D22" s="41"/>
      <c r="E22" s="56"/>
      <c r="F22" s="57"/>
      <c r="G22" s="59"/>
      <c r="H22" s="45"/>
      <c r="I22" s="46"/>
      <c r="J22" s="47"/>
      <c r="K22" s="98">
        <v>10</v>
      </c>
      <c r="L22" s="99" t="str">
        <f>VLOOKUP(K22,'пр.взвешивания'!B12:E33,2,FALSE)</f>
        <v>Петренко Александр</v>
      </c>
      <c r="M22" s="100">
        <f>VLOOKUP(L22,'пр.взвешивания'!C12:F33,2,FALSE)</f>
        <v>38788</v>
      </c>
      <c r="N22" s="101" t="str">
        <f>VLOOKUP(M22,'пр.взвешивания'!D12:G33,2,FALSE)</f>
        <v>Севастополь</v>
      </c>
      <c r="O22" s="102">
        <v>3</v>
      </c>
      <c r="P22" s="82">
        <v>3</v>
      </c>
      <c r="Q22" s="66" t="e">
        <f>HYPERLINK(#REF!)</f>
        <v>#REF!</v>
      </c>
      <c r="R22" s="117"/>
      <c r="S22" s="84">
        <v>9</v>
      </c>
      <c r="T22" s="118">
        <v>4</v>
      </c>
      <c r="U22" s="47"/>
    </row>
    <row r="23" spans="1:21" ht="12.75" customHeight="1">
      <c r="A23" s="62">
        <v>8</v>
      </c>
      <c r="B23" s="63" t="str">
        <f>VLOOKUP(A23,'пр.взвешивания'!B8:E29,2,FALSE)</f>
        <v>Федосов Иван</v>
      </c>
      <c r="C23" s="64">
        <f>VLOOKUP(B23,'пр.взвешивания'!C8:F29,2,FALSE)</f>
        <v>38204</v>
      </c>
      <c r="D23" s="65" t="str">
        <f>VLOOKUP(C23,'пр.взвешивания'!D8:G29,2,FALSE)</f>
        <v>Севастополь</v>
      </c>
      <c r="E23" s="66">
        <v>3</v>
      </c>
      <c r="F23" s="67"/>
      <c r="G23" s="66">
        <v>0</v>
      </c>
      <c r="H23" s="68">
        <f>SUM(E23:G23)</f>
        <v>3</v>
      </c>
      <c r="I23" s="69">
        <v>2</v>
      </c>
      <c r="J23" s="47"/>
      <c r="K23" s="98"/>
      <c r="L23" s="99"/>
      <c r="M23" s="100"/>
      <c r="N23" s="101"/>
      <c r="O23" s="105"/>
      <c r="P23" s="94"/>
      <c r="Q23" s="93"/>
      <c r="R23" s="119"/>
      <c r="S23" s="84"/>
      <c r="T23" s="118"/>
      <c r="U23" s="47"/>
    </row>
    <row r="24" spans="1:21" ht="12.75">
      <c r="A24" s="62"/>
      <c r="B24" s="63"/>
      <c r="C24" s="64"/>
      <c r="D24" s="65"/>
      <c r="E24" s="60"/>
      <c r="F24" s="76"/>
      <c r="G24" s="60"/>
      <c r="H24" s="68"/>
      <c r="I24" s="69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ht="12.75" customHeight="1">
      <c r="A25" s="78">
        <v>9</v>
      </c>
      <c r="B25" s="79" t="str">
        <f>VLOOKUP(A25,'пр.взвешивания'!B10:E31,2,FALSE)</f>
        <v>Минеев Никита</v>
      </c>
      <c r="C25" s="80">
        <f>VLOOKUP(B25,'пр.взвешивания'!C10:F31,2,FALSE)</f>
        <v>38865</v>
      </c>
      <c r="D25" s="81" t="str">
        <f>VLOOKUP(C25,'пр.взвешивания'!D10:G31,2,FALSE)</f>
        <v>Севастополь</v>
      </c>
      <c r="E25" s="66">
        <v>4</v>
      </c>
      <c r="F25" s="120">
        <v>4</v>
      </c>
      <c r="G25" s="83"/>
      <c r="H25" s="84">
        <f>SUM(E25:G25)</f>
        <v>8</v>
      </c>
      <c r="I25" s="85">
        <v>3</v>
      </c>
      <c r="J25" s="47"/>
      <c r="K25" s="47"/>
      <c r="L25" s="47"/>
      <c r="M25" s="47"/>
      <c r="N25" s="47"/>
      <c r="O25" s="121"/>
      <c r="P25" s="121"/>
      <c r="Q25" s="47"/>
      <c r="R25" s="47"/>
      <c r="S25" s="47"/>
      <c r="T25" s="47"/>
      <c r="U25" s="47"/>
    </row>
    <row r="26" spans="1:21" ht="12.75">
      <c r="A26" s="78"/>
      <c r="B26" s="79"/>
      <c r="C26" s="80"/>
      <c r="D26" s="81"/>
      <c r="E26" s="93"/>
      <c r="F26" s="94"/>
      <c r="G26" s="95"/>
      <c r="H26" s="84"/>
      <c r="I26" s="85"/>
      <c r="J26" s="47"/>
      <c r="K26" s="48">
        <v>3</v>
      </c>
      <c r="L26" s="122" t="str">
        <f>VLOOKUP(K26,'пр.взвешивания'!B6:E27,2,FALSE)</f>
        <v>Хижий Даниил</v>
      </c>
      <c r="M26" s="123">
        <f>VLOOKUP(L26,'пр.взвешивания'!C6:F27,2,FALSE)</f>
        <v>38076</v>
      </c>
      <c r="N26" s="124" t="str">
        <f>VLOOKUP(M26,'пр.взвешивания'!D6:G27,2,FALSE)</f>
        <v>Севастополь</v>
      </c>
      <c r="O26" s="121"/>
      <c r="P26" s="121"/>
      <c r="Q26" s="47"/>
      <c r="R26" s="47"/>
      <c r="S26" s="47"/>
      <c r="T26" s="47"/>
      <c r="U26" s="47"/>
    </row>
    <row r="27" spans="1:21" ht="15" customHeight="1">
      <c r="A27" s="32" t="s">
        <v>38</v>
      </c>
      <c r="B27" s="47"/>
      <c r="C27" s="47"/>
      <c r="D27" s="47"/>
      <c r="E27" s="97"/>
      <c r="F27" s="97"/>
      <c r="G27" s="97"/>
      <c r="H27" s="47"/>
      <c r="I27" s="47"/>
      <c r="J27" s="47"/>
      <c r="K27" s="48"/>
      <c r="L27" s="122"/>
      <c r="M27" s="123"/>
      <c r="N27" s="124"/>
      <c r="O27" s="125">
        <v>3</v>
      </c>
      <c r="P27" s="121"/>
      <c r="Q27" s="47"/>
      <c r="R27" s="47"/>
      <c r="S27" s="47"/>
      <c r="T27" s="47"/>
      <c r="U27" s="47"/>
    </row>
    <row r="28" spans="1:21" ht="12.75" customHeight="1">
      <c r="A28" s="38">
        <v>10</v>
      </c>
      <c r="B28" s="39" t="str">
        <f>VLOOKUP(A28,'пр.взвешивания'!B6:E27,2,FALSE)</f>
        <v>Петренко Александр</v>
      </c>
      <c r="C28" s="40">
        <f>VLOOKUP(B28,'пр.взвешивания'!C6:F27,2,FALSE)</f>
        <v>38788</v>
      </c>
      <c r="D28" s="41" t="str">
        <f>VLOOKUP(C28,'пр.взвешивания'!D6:G27,2,FALSE)</f>
        <v>Севастополь</v>
      </c>
      <c r="E28" s="42"/>
      <c r="F28" s="110">
        <v>3</v>
      </c>
      <c r="G28" s="47"/>
      <c r="H28" s="45">
        <f>SUM(E28:G28)</f>
        <v>3</v>
      </c>
      <c r="I28" s="46">
        <v>2</v>
      </c>
      <c r="J28" s="47"/>
      <c r="K28" s="98">
        <v>8</v>
      </c>
      <c r="L28" s="126" t="str">
        <f>VLOOKUP(K28,'пр.взвешивания'!B8:E29,2,FALSE)</f>
        <v>Федосов Иван</v>
      </c>
      <c r="M28" s="127">
        <f>VLOOKUP(L28,'пр.взвешивания'!C8:F29,2,FALSE)</f>
        <v>38204</v>
      </c>
      <c r="N28" s="128" t="str">
        <f>VLOOKUP(M28,'пр.взвешивания'!D8:G29,2,FALSE)</f>
        <v>Севастополь</v>
      </c>
      <c r="O28" s="129"/>
      <c r="P28" s="130"/>
      <c r="Q28" s="47"/>
      <c r="R28" s="47"/>
      <c r="S28" s="47"/>
      <c r="T28" s="47"/>
      <c r="U28" s="47"/>
    </row>
    <row r="29" spans="1:21" ht="12.75">
      <c r="A29" s="38"/>
      <c r="B29" s="39"/>
      <c r="C29" s="40"/>
      <c r="D29" s="41"/>
      <c r="E29" s="56"/>
      <c r="F29" s="131"/>
      <c r="G29" s="47"/>
      <c r="H29" s="45"/>
      <c r="I29" s="46"/>
      <c r="J29" s="47"/>
      <c r="K29" s="98"/>
      <c r="L29" s="126"/>
      <c r="M29" s="127"/>
      <c r="N29" s="128"/>
      <c r="O29" s="121"/>
      <c r="P29" s="132"/>
      <c r="Q29" s="133">
        <v>3</v>
      </c>
      <c r="R29" s="47"/>
      <c r="S29" s="47"/>
      <c r="T29" s="47"/>
      <c r="U29" s="47"/>
    </row>
    <row r="30" spans="1:21" ht="12.75" customHeight="1">
      <c r="A30" s="78">
        <v>11</v>
      </c>
      <c r="B30" s="79" t="str">
        <f>VLOOKUP(A30,'пр.взвешивания'!B8:E29,2,FALSE)</f>
        <v>Скляренко Руслан</v>
      </c>
      <c r="C30" s="80">
        <f>VLOOKUP(B30,'пр.взвешивания'!C8:F29,2,FALSE)</f>
        <v>38011</v>
      </c>
      <c r="D30" s="81" t="str">
        <f>VLOOKUP(C30,'пр.взвешивания'!D8:G29,2,FALSE)</f>
        <v>Севастополь</v>
      </c>
      <c r="E30" s="66">
        <v>2</v>
      </c>
      <c r="F30" s="134"/>
      <c r="G30" s="47"/>
      <c r="H30" s="84">
        <f>SUM(E30:G30)</f>
        <v>2</v>
      </c>
      <c r="I30" s="85">
        <v>1</v>
      </c>
      <c r="J30" s="47"/>
      <c r="K30" s="135">
        <v>1</v>
      </c>
      <c r="L30" s="71" t="s">
        <v>33</v>
      </c>
      <c r="M30" s="72">
        <v>38322</v>
      </c>
      <c r="N30" s="73" t="s">
        <v>34</v>
      </c>
      <c r="O30" s="121"/>
      <c r="P30" s="136"/>
      <c r="Q30" s="137"/>
      <c r="R30" s="47"/>
      <c r="S30" s="47"/>
      <c r="T30" s="47"/>
      <c r="U30" s="47"/>
    </row>
    <row r="31" spans="1:21" ht="12.75">
      <c r="A31" s="78"/>
      <c r="B31" s="79"/>
      <c r="C31" s="80"/>
      <c r="D31" s="81"/>
      <c r="E31" s="138"/>
      <c r="F31" s="119"/>
      <c r="G31" s="47"/>
      <c r="H31" s="84"/>
      <c r="I31" s="85"/>
      <c r="J31" s="47"/>
      <c r="K31" s="135"/>
      <c r="L31" s="71"/>
      <c r="M31" s="72"/>
      <c r="N31" s="73"/>
      <c r="O31" s="125">
        <v>1</v>
      </c>
      <c r="P31" s="139"/>
      <c r="Q31" s="47"/>
      <c r="R31" s="47"/>
      <c r="S31" s="47"/>
      <c r="T31" s="47"/>
      <c r="U31" s="47"/>
    </row>
    <row r="32" spans="2:21" ht="12.75">
      <c r="B32" s="47"/>
      <c r="C32" s="47"/>
      <c r="D32" s="47"/>
      <c r="E32" s="47"/>
      <c r="F32" s="47"/>
      <c r="G32" s="47"/>
      <c r="H32" s="47"/>
      <c r="I32" s="47"/>
      <c r="J32" s="47"/>
      <c r="K32" s="98">
        <v>7</v>
      </c>
      <c r="L32" s="140" t="str">
        <f>VLOOKUP(K32,'пр.взвешивания'!B12:E33,2,FALSE)</f>
        <v>Дроздов Михаил</v>
      </c>
      <c r="M32" s="141">
        <f>VLOOKUP(L32,'пр.взвешивания'!C12:F33,2,FALSE)</f>
        <v>38200</v>
      </c>
      <c r="N32" s="142" t="str">
        <f>VLOOKUP(M32,'пр.взвешивания'!D12:G33,2,FALSE)</f>
        <v>Севастополь</v>
      </c>
      <c r="O32" s="129"/>
      <c r="P32" s="121"/>
      <c r="Q32" s="47"/>
      <c r="R32" s="47"/>
      <c r="S32" s="47"/>
      <c r="T32" s="47"/>
      <c r="U32" s="47"/>
    </row>
    <row r="33" spans="2:21" ht="12.75">
      <c r="B33" s="47"/>
      <c r="C33" s="47"/>
      <c r="D33" s="47"/>
      <c r="E33" s="47"/>
      <c r="F33" s="47"/>
      <c r="G33" s="47"/>
      <c r="H33" s="47"/>
      <c r="I33" s="47"/>
      <c r="J33" s="47"/>
      <c r="K33" s="98"/>
      <c r="L33" s="140"/>
      <c r="M33" s="141"/>
      <c r="N33" s="142"/>
      <c r="O33" s="121"/>
      <c r="P33" s="121"/>
      <c r="Q33" s="47"/>
      <c r="R33" s="47"/>
      <c r="S33" s="47"/>
      <c r="T33" s="47"/>
      <c r="U33" s="47"/>
    </row>
    <row r="34" spans="1:8" ht="12.75">
      <c r="A34" s="20" t="str">
        <f>HYPERLINK('[2]реквизиты'!$A$6)</f>
        <v>Гл. судья, судья МК</v>
      </c>
      <c r="B34" s="21"/>
      <c r="C34" s="21"/>
      <c r="D34" s="19"/>
      <c r="E34" s="143"/>
      <c r="F34" s="143"/>
      <c r="G34" s="25" t="s">
        <v>22</v>
      </c>
      <c r="H34" s="19"/>
    </row>
    <row r="35" spans="1:8" ht="12.75">
      <c r="A35" s="21"/>
      <c r="B35" s="21"/>
      <c r="C35" s="22"/>
      <c r="D35" s="23"/>
      <c r="E35" s="24"/>
      <c r="F35" s="24"/>
      <c r="G35" s="26" t="s">
        <v>23</v>
      </c>
      <c r="H35" s="19"/>
    </row>
    <row r="36" spans="1:8" ht="12.75">
      <c r="A36" s="18"/>
      <c r="B36" s="18"/>
      <c r="C36" s="27"/>
      <c r="D36" s="23"/>
      <c r="E36" s="23"/>
      <c r="F36" s="23"/>
      <c r="G36" s="19"/>
      <c r="H36" s="19"/>
    </row>
    <row r="37" spans="1:8" ht="12.75">
      <c r="A37" s="20" t="str">
        <f>HYPERLINK('[3]реквизиты'!$A$22)</f>
        <v>Гл. секретарь, судья МК</v>
      </c>
      <c r="B37" s="21"/>
      <c r="C37" s="22"/>
      <c r="D37" s="23"/>
      <c r="E37" s="24"/>
      <c r="F37" s="24"/>
      <c r="G37" s="25" t="s">
        <v>24</v>
      </c>
      <c r="H37" s="19"/>
    </row>
    <row r="38" spans="1:8" ht="12.75">
      <c r="A38" s="18"/>
      <c r="B38" s="18"/>
      <c r="C38" s="27"/>
      <c r="D38" s="23"/>
      <c r="E38" s="23"/>
      <c r="F38" s="23"/>
      <c r="G38" s="26" t="s">
        <v>25</v>
      </c>
      <c r="H38" s="19"/>
    </row>
    <row r="40" ht="21" customHeight="1"/>
    <row r="62" spans="16:18" ht="12.75">
      <c r="P62" s="144"/>
      <c r="Q62" s="144"/>
      <c r="R62" s="144"/>
    </row>
    <row r="63" spans="16:18" ht="12.75">
      <c r="P63" s="145"/>
      <c r="Q63" s="146"/>
      <c r="R63" s="144"/>
    </row>
    <row r="64" spans="16:18" ht="12.75">
      <c r="P64" s="147"/>
      <c r="Q64" s="144"/>
      <c r="R64" s="144"/>
    </row>
    <row r="65" spans="16:18" ht="12.75">
      <c r="P65" s="147"/>
      <c r="Q65" s="144"/>
      <c r="R65" s="144"/>
    </row>
    <row r="66" spans="16:18" ht="12.75">
      <c r="P66" s="148"/>
      <c r="Q66" s="144"/>
      <c r="R66" s="144"/>
    </row>
    <row r="67" spans="16:18" ht="12.75">
      <c r="P67" s="147"/>
      <c r="Q67" s="144"/>
      <c r="R67" s="145"/>
    </row>
    <row r="68" spans="16:18" ht="12.75">
      <c r="P68" s="147"/>
      <c r="Q68" s="146"/>
      <c r="R68" s="144"/>
    </row>
    <row r="69" spans="16:18" ht="12.75">
      <c r="P69" s="147"/>
      <c r="Q69" s="146"/>
      <c r="R69" s="144"/>
    </row>
    <row r="70" spans="16:18" ht="12.75">
      <c r="P70" s="145"/>
      <c r="Q70" s="146"/>
      <c r="R70" s="144"/>
    </row>
    <row r="71" spans="14:18" ht="12.75">
      <c r="N71" s="145"/>
      <c r="O71" s="144"/>
      <c r="P71" s="145"/>
      <c r="Q71" s="146"/>
      <c r="R71" s="144"/>
    </row>
    <row r="72" ht="12.75">
      <c r="P72" s="149"/>
    </row>
    <row r="73" ht="12.75">
      <c r="P73" s="149"/>
    </row>
  </sheetData>
  <sheetProtection selectLockedCells="1" selectUnlockedCells="1"/>
  <mergeCells count="150">
    <mergeCell ref="A1:T1"/>
    <mergeCell ref="B2:I2"/>
    <mergeCell ref="L2:T2"/>
    <mergeCell ref="K3:T3"/>
    <mergeCell ref="C4:N4"/>
    <mergeCell ref="Q4:T4"/>
    <mergeCell ref="A5:A6"/>
    <mergeCell ref="B5:B6"/>
    <mergeCell ref="C5:C6"/>
    <mergeCell ref="D5:D6"/>
    <mergeCell ref="E5:G5"/>
    <mergeCell ref="H5:H6"/>
    <mergeCell ref="I5:I6"/>
    <mergeCell ref="K5:K6"/>
    <mergeCell ref="L5:L6"/>
    <mergeCell ref="M5:M6"/>
    <mergeCell ref="N5:N6"/>
    <mergeCell ref="O5:R5"/>
    <mergeCell ref="S5:S6"/>
    <mergeCell ref="T5:T6"/>
    <mergeCell ref="A7:A8"/>
    <mergeCell ref="B7:B8"/>
    <mergeCell ref="C7:C8"/>
    <mergeCell ref="D7:D8"/>
    <mergeCell ref="H7:H8"/>
    <mergeCell ref="I7:I8"/>
    <mergeCell ref="K7:K8"/>
    <mergeCell ref="L7:L8"/>
    <mergeCell ref="M7:M8"/>
    <mergeCell ref="N7:N8"/>
    <mergeCell ref="S7:S8"/>
    <mergeCell ref="T7:T8"/>
    <mergeCell ref="A9:A10"/>
    <mergeCell ref="B9:B10"/>
    <mergeCell ref="C9:C10"/>
    <mergeCell ref="D9:D10"/>
    <mergeCell ref="H9:H10"/>
    <mergeCell ref="I9:I10"/>
    <mergeCell ref="K9:K10"/>
    <mergeCell ref="L9:L10"/>
    <mergeCell ref="M9:M10"/>
    <mergeCell ref="N9:N10"/>
    <mergeCell ref="S9:S10"/>
    <mergeCell ref="T9:T10"/>
    <mergeCell ref="A11:A12"/>
    <mergeCell ref="B11:B12"/>
    <mergeCell ref="C11:C12"/>
    <mergeCell ref="D11:D12"/>
    <mergeCell ref="H11:H12"/>
    <mergeCell ref="I11:I12"/>
    <mergeCell ref="K11:K12"/>
    <mergeCell ref="L11:L12"/>
    <mergeCell ref="M11:M12"/>
    <mergeCell ref="N11:N12"/>
    <mergeCell ref="S11:S12"/>
    <mergeCell ref="T11:T12"/>
    <mergeCell ref="K13:K14"/>
    <mergeCell ref="L13:L14"/>
    <mergeCell ref="M13:M14"/>
    <mergeCell ref="N13:N14"/>
    <mergeCell ref="S13:S14"/>
    <mergeCell ref="T13:T14"/>
    <mergeCell ref="A14:A15"/>
    <mergeCell ref="B14:B15"/>
    <mergeCell ref="C14:C15"/>
    <mergeCell ref="D14:D15"/>
    <mergeCell ref="H14:H15"/>
    <mergeCell ref="I14:I15"/>
    <mergeCell ref="A16:A17"/>
    <mergeCell ref="B16:B17"/>
    <mergeCell ref="C16:C17"/>
    <mergeCell ref="D16:D17"/>
    <mergeCell ref="H16:H17"/>
    <mergeCell ref="I16:I17"/>
    <mergeCell ref="K16:K17"/>
    <mergeCell ref="L16:L17"/>
    <mergeCell ref="M16:M17"/>
    <mergeCell ref="N16:N17"/>
    <mergeCell ref="S16:S17"/>
    <mergeCell ref="T16:T17"/>
    <mergeCell ref="A18:A19"/>
    <mergeCell ref="B18:B19"/>
    <mergeCell ref="C18:C19"/>
    <mergeCell ref="D18:D19"/>
    <mergeCell ref="H18:H19"/>
    <mergeCell ref="I18:I19"/>
    <mergeCell ref="K18:K19"/>
    <mergeCell ref="L18:L19"/>
    <mergeCell ref="M18:M19"/>
    <mergeCell ref="N18:N19"/>
    <mergeCell ref="S18:S19"/>
    <mergeCell ref="T18:T19"/>
    <mergeCell ref="K20:K21"/>
    <mergeCell ref="L20:L21"/>
    <mergeCell ref="M20:M21"/>
    <mergeCell ref="N20:N21"/>
    <mergeCell ref="S20:S21"/>
    <mergeCell ref="T20:T21"/>
    <mergeCell ref="A21:A22"/>
    <mergeCell ref="B21:B22"/>
    <mergeCell ref="C21:C22"/>
    <mergeCell ref="D21:D22"/>
    <mergeCell ref="H21:H22"/>
    <mergeCell ref="I21:I22"/>
    <mergeCell ref="K22:K23"/>
    <mergeCell ref="L22:L23"/>
    <mergeCell ref="M22:M23"/>
    <mergeCell ref="N22:N23"/>
    <mergeCell ref="S22:S23"/>
    <mergeCell ref="T22:T23"/>
    <mergeCell ref="A23:A24"/>
    <mergeCell ref="B23:B24"/>
    <mergeCell ref="C23:C24"/>
    <mergeCell ref="D23:D24"/>
    <mergeCell ref="H23:H24"/>
    <mergeCell ref="I23:I24"/>
    <mergeCell ref="A25:A26"/>
    <mergeCell ref="B25:B26"/>
    <mergeCell ref="C25:C26"/>
    <mergeCell ref="D25:D26"/>
    <mergeCell ref="H25:H26"/>
    <mergeCell ref="I25:I26"/>
    <mergeCell ref="K26:K27"/>
    <mergeCell ref="L26:L27"/>
    <mergeCell ref="M26:M27"/>
    <mergeCell ref="N26:N27"/>
    <mergeCell ref="A28:A29"/>
    <mergeCell ref="B28:B29"/>
    <mergeCell ref="C28:C29"/>
    <mergeCell ref="D28:D29"/>
    <mergeCell ref="H28:H29"/>
    <mergeCell ref="I28:I29"/>
    <mergeCell ref="K28:K29"/>
    <mergeCell ref="L28:L29"/>
    <mergeCell ref="M28:M29"/>
    <mergeCell ref="N28:N29"/>
    <mergeCell ref="A30:A31"/>
    <mergeCell ref="B30:B31"/>
    <mergeCell ref="C30:C31"/>
    <mergeCell ref="D30:D31"/>
    <mergeCell ref="H30:H31"/>
    <mergeCell ref="I30:I31"/>
    <mergeCell ref="K30:K31"/>
    <mergeCell ref="L30:L31"/>
    <mergeCell ref="M30:M31"/>
    <mergeCell ref="N30:N31"/>
    <mergeCell ref="K32:K33"/>
    <mergeCell ref="L32:L33"/>
    <mergeCell ref="M32:M33"/>
    <mergeCell ref="N32:N33"/>
  </mergeCells>
  <printOptions horizontalCentered="1"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150" t="s">
        <v>2</v>
      </c>
      <c r="B1" s="150"/>
      <c r="C1" s="150"/>
      <c r="D1" s="150"/>
      <c r="E1" s="150"/>
      <c r="F1" s="150"/>
      <c r="G1" s="150"/>
    </row>
    <row r="2" spans="1:7" ht="20.25" customHeight="1">
      <c r="A2" s="31" t="s">
        <v>3</v>
      </c>
      <c r="B2" s="31"/>
      <c r="C2" s="31"/>
      <c r="D2" s="31"/>
      <c r="E2" s="31"/>
      <c r="F2" s="31"/>
      <c r="G2" s="31"/>
    </row>
    <row r="3" ht="27.75" customHeight="1">
      <c r="E3" t="s">
        <v>39</v>
      </c>
    </row>
    <row r="4" spans="1:7" ht="12.75" customHeight="1">
      <c r="A4" s="11" t="s">
        <v>40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</row>
    <row r="5" spans="1:7" ht="12.75">
      <c r="A5" s="11"/>
      <c r="B5" s="11"/>
      <c r="C5" s="11"/>
      <c r="D5" s="11"/>
      <c r="E5" s="11"/>
      <c r="F5" s="11"/>
      <c r="G5" s="11"/>
    </row>
    <row r="6" spans="1:7" ht="12.75" customHeight="1">
      <c r="A6" s="151">
        <v>1</v>
      </c>
      <c r="B6" s="152">
        <v>1</v>
      </c>
      <c r="C6" s="71" t="s">
        <v>33</v>
      </c>
      <c r="D6" s="72">
        <v>38322</v>
      </c>
      <c r="E6" s="73" t="s">
        <v>34</v>
      </c>
      <c r="F6" s="153"/>
      <c r="G6" s="154" t="s">
        <v>41</v>
      </c>
    </row>
    <row r="7" spans="1:7" ht="12.75">
      <c r="A7" s="151"/>
      <c r="B7" s="151"/>
      <c r="C7" s="71"/>
      <c r="D7" s="72"/>
      <c r="E7" s="73"/>
      <c r="F7" s="153"/>
      <c r="G7" s="154"/>
    </row>
    <row r="8" spans="1:7" ht="12.75" customHeight="1">
      <c r="A8" s="151">
        <v>2</v>
      </c>
      <c r="B8" s="152">
        <v>2</v>
      </c>
      <c r="C8" s="71" t="s">
        <v>42</v>
      </c>
      <c r="D8" s="72">
        <v>38428</v>
      </c>
      <c r="E8" s="73" t="s">
        <v>34</v>
      </c>
      <c r="F8" s="153"/>
      <c r="G8" s="154" t="s">
        <v>41</v>
      </c>
    </row>
    <row r="9" spans="1:7" ht="12.75">
      <c r="A9" s="151"/>
      <c r="B9" s="151"/>
      <c r="C9" s="71"/>
      <c r="D9" s="72"/>
      <c r="E9" s="73"/>
      <c r="F9" s="153"/>
      <c r="G9" s="154"/>
    </row>
    <row r="10" spans="1:7" ht="12.75" customHeight="1">
      <c r="A10" s="151">
        <v>3</v>
      </c>
      <c r="B10" s="152">
        <v>3</v>
      </c>
      <c r="C10" s="71" t="s">
        <v>43</v>
      </c>
      <c r="D10" s="72">
        <v>38076</v>
      </c>
      <c r="E10" s="73" t="s">
        <v>34</v>
      </c>
      <c r="F10" s="153"/>
      <c r="G10" s="154" t="s">
        <v>41</v>
      </c>
    </row>
    <row r="11" spans="1:7" ht="12.75">
      <c r="A11" s="151"/>
      <c r="B11" s="151"/>
      <c r="C11" s="71"/>
      <c r="D11" s="72"/>
      <c r="E11" s="73"/>
      <c r="F11" s="153"/>
      <c r="G11" s="154"/>
    </row>
    <row r="12" spans="1:7" ht="12.75" customHeight="1">
      <c r="A12" s="151">
        <v>4</v>
      </c>
      <c r="B12" s="152">
        <v>4</v>
      </c>
      <c r="C12" s="71" t="s">
        <v>44</v>
      </c>
      <c r="D12" s="72">
        <v>38078</v>
      </c>
      <c r="E12" s="73" t="s">
        <v>34</v>
      </c>
      <c r="F12" s="153"/>
      <c r="G12" s="154" t="s">
        <v>45</v>
      </c>
    </row>
    <row r="13" spans="1:7" ht="12.75">
      <c r="A13" s="151"/>
      <c r="B13" s="151"/>
      <c r="C13" s="71"/>
      <c r="D13" s="72"/>
      <c r="E13" s="73"/>
      <c r="F13" s="153"/>
      <c r="G13" s="154"/>
    </row>
    <row r="14" spans="1:7" ht="12.75" customHeight="1">
      <c r="A14" s="151">
        <v>5</v>
      </c>
      <c r="B14" s="152">
        <v>5</v>
      </c>
      <c r="C14" s="71" t="s">
        <v>46</v>
      </c>
      <c r="D14" s="72">
        <v>38680</v>
      </c>
      <c r="E14" s="73" t="s">
        <v>34</v>
      </c>
      <c r="F14" s="153"/>
      <c r="G14" s="154" t="s">
        <v>45</v>
      </c>
    </row>
    <row r="15" spans="1:7" ht="12.75">
      <c r="A15" s="151"/>
      <c r="B15" s="151"/>
      <c r="C15" s="71"/>
      <c r="D15" s="72"/>
      <c r="E15" s="73"/>
      <c r="F15" s="153"/>
      <c r="G15" s="154"/>
    </row>
    <row r="16" spans="1:7" ht="12.75" customHeight="1">
      <c r="A16" s="151">
        <v>6</v>
      </c>
      <c r="B16" s="152">
        <v>6</v>
      </c>
      <c r="C16" s="71" t="s">
        <v>47</v>
      </c>
      <c r="D16" s="72">
        <v>39059</v>
      </c>
      <c r="E16" s="73" t="s">
        <v>34</v>
      </c>
      <c r="F16" s="153"/>
      <c r="G16" s="154" t="s">
        <v>45</v>
      </c>
    </row>
    <row r="17" spans="1:7" ht="12.75">
      <c r="A17" s="151"/>
      <c r="B17" s="151"/>
      <c r="C17" s="71"/>
      <c r="D17" s="72"/>
      <c r="E17" s="73"/>
      <c r="F17" s="153"/>
      <c r="G17" s="154"/>
    </row>
    <row r="18" spans="1:7" ht="12.75" customHeight="1">
      <c r="A18" s="151">
        <v>7</v>
      </c>
      <c r="B18" s="152">
        <v>7</v>
      </c>
      <c r="C18" s="71" t="s">
        <v>48</v>
      </c>
      <c r="D18" s="72">
        <v>38200</v>
      </c>
      <c r="E18" s="73" t="s">
        <v>34</v>
      </c>
      <c r="F18" s="153"/>
      <c r="G18" s="154" t="s">
        <v>45</v>
      </c>
    </row>
    <row r="19" spans="1:7" ht="12.75">
      <c r="A19" s="151"/>
      <c r="B19" s="151"/>
      <c r="C19" s="71"/>
      <c r="D19" s="72"/>
      <c r="E19" s="73"/>
      <c r="F19" s="153"/>
      <c r="G19" s="154"/>
    </row>
    <row r="20" spans="1:7" ht="12.75" customHeight="1">
      <c r="A20" s="151">
        <v>8</v>
      </c>
      <c r="B20" s="152">
        <v>8</v>
      </c>
      <c r="C20" s="71" t="s">
        <v>49</v>
      </c>
      <c r="D20" s="72">
        <v>38204</v>
      </c>
      <c r="E20" s="73" t="s">
        <v>34</v>
      </c>
      <c r="F20" s="153"/>
      <c r="G20" s="154" t="s">
        <v>45</v>
      </c>
    </row>
    <row r="21" spans="1:7" ht="12.75">
      <c r="A21" s="151"/>
      <c r="B21" s="151"/>
      <c r="C21" s="71"/>
      <c r="D21" s="72"/>
      <c r="E21" s="73"/>
      <c r="F21" s="153"/>
      <c r="G21" s="154"/>
    </row>
    <row r="22" spans="1:7" ht="12.75" customHeight="1">
      <c r="A22" s="151">
        <v>9</v>
      </c>
      <c r="B22" s="152">
        <v>9</v>
      </c>
      <c r="C22" s="71" t="s">
        <v>50</v>
      </c>
      <c r="D22" s="72">
        <v>38865</v>
      </c>
      <c r="E22" s="73" t="s">
        <v>34</v>
      </c>
      <c r="F22" s="153"/>
      <c r="G22" s="154" t="s">
        <v>45</v>
      </c>
    </row>
    <row r="23" spans="1:7" ht="12.75">
      <c r="A23" s="151"/>
      <c r="B23" s="151"/>
      <c r="C23" s="71"/>
      <c r="D23" s="72"/>
      <c r="E23" s="73"/>
      <c r="F23" s="153"/>
      <c r="G23" s="154"/>
    </row>
    <row r="24" spans="1:7" ht="12.75" customHeight="1">
      <c r="A24" s="151">
        <v>10</v>
      </c>
      <c r="B24" s="152">
        <v>10</v>
      </c>
      <c r="C24" s="71" t="s">
        <v>51</v>
      </c>
      <c r="D24" s="72">
        <v>38788</v>
      </c>
      <c r="E24" s="73" t="s">
        <v>34</v>
      </c>
      <c r="F24" s="153"/>
      <c r="G24" s="154" t="s">
        <v>45</v>
      </c>
    </row>
    <row r="25" spans="1:7" ht="12.75">
      <c r="A25" s="151"/>
      <c r="B25" s="151"/>
      <c r="C25" s="71"/>
      <c r="D25" s="72"/>
      <c r="E25" s="73"/>
      <c r="F25" s="153"/>
      <c r="G25" s="154"/>
    </row>
    <row r="26" spans="1:7" ht="12.75" customHeight="1">
      <c r="A26" s="151">
        <v>11</v>
      </c>
      <c r="B26" s="152">
        <v>11</v>
      </c>
      <c r="C26" s="71" t="s">
        <v>52</v>
      </c>
      <c r="D26" s="72">
        <v>38011</v>
      </c>
      <c r="E26" s="73" t="s">
        <v>34</v>
      </c>
      <c r="F26" s="153"/>
      <c r="G26" s="71" t="s">
        <v>45</v>
      </c>
    </row>
    <row r="27" spans="1:7" ht="12.75">
      <c r="A27" s="151"/>
      <c r="B27" s="151"/>
      <c r="C27" s="71"/>
      <c r="D27" s="72"/>
      <c r="E27" s="73"/>
      <c r="F27" s="153"/>
      <c r="G27" s="71"/>
    </row>
    <row r="28" spans="1:8" ht="12.75">
      <c r="A28" s="155"/>
      <c r="B28" s="155"/>
      <c r="C28" s="155"/>
      <c r="D28" s="155"/>
      <c r="E28" s="155"/>
      <c r="F28" s="155"/>
      <c r="G28" s="155"/>
      <c r="H28" s="28"/>
    </row>
    <row r="29" spans="1:8" ht="12.75">
      <c r="A29" s="155"/>
      <c r="B29" s="155"/>
      <c r="C29" s="155"/>
      <c r="D29" s="155"/>
      <c r="E29" s="155"/>
      <c r="F29" s="155"/>
      <c r="G29" s="155"/>
      <c r="H29" s="28"/>
    </row>
    <row r="30" spans="1:8" ht="12.75" customHeight="1">
      <c r="A30" s="155"/>
      <c r="B30" s="156"/>
      <c r="C30" s="156"/>
      <c r="D30" s="155"/>
      <c r="E30" s="155"/>
      <c r="F30" s="155"/>
      <c r="G30" s="157"/>
      <c r="H30" s="28"/>
    </row>
    <row r="31" spans="1:8" ht="12.75">
      <c r="A31" s="155"/>
      <c r="B31" s="156"/>
      <c r="C31" s="156"/>
      <c r="D31" s="155"/>
      <c r="E31" s="155"/>
      <c r="F31" s="155"/>
      <c r="G31" s="157"/>
      <c r="H31" s="28"/>
    </row>
    <row r="32" spans="1:8" ht="12.75">
      <c r="A32" s="155"/>
      <c r="B32" s="155"/>
      <c r="C32" s="155"/>
      <c r="D32" s="155"/>
      <c r="E32" s="155"/>
      <c r="F32" s="155"/>
      <c r="G32" s="155"/>
      <c r="H32" s="28"/>
    </row>
    <row r="33" spans="1:8" ht="12.75">
      <c r="A33" s="155"/>
      <c r="B33" s="155"/>
      <c r="C33" s="155"/>
      <c r="D33" s="155"/>
      <c r="E33" s="155"/>
      <c r="F33" s="155"/>
      <c r="G33" s="155"/>
      <c r="H33" s="28"/>
    </row>
    <row r="34" spans="1:8" ht="12.75">
      <c r="A34" s="155"/>
      <c r="B34" s="155"/>
      <c r="C34" s="155"/>
      <c r="D34" s="155"/>
      <c r="E34" s="155"/>
      <c r="F34" s="155"/>
      <c r="G34" s="157"/>
      <c r="H34" s="28"/>
    </row>
    <row r="35" spans="1:8" ht="12.75">
      <c r="A35" s="155"/>
      <c r="B35" s="155"/>
      <c r="C35" s="155"/>
      <c r="D35" s="155"/>
      <c r="E35" s="155"/>
      <c r="F35" s="155"/>
      <c r="G35" s="157"/>
      <c r="H35" s="28"/>
    </row>
    <row r="36" spans="1:8" ht="12.75">
      <c r="A36" s="155"/>
      <c r="B36" s="155"/>
      <c r="C36" s="155"/>
      <c r="D36" s="155"/>
      <c r="E36" s="155"/>
      <c r="F36" s="155"/>
      <c r="G36" s="155"/>
      <c r="H36" s="28"/>
    </row>
    <row r="37" spans="1:8" ht="12.75">
      <c r="A37" s="155"/>
      <c r="B37" s="155"/>
      <c r="C37" s="155"/>
      <c r="D37" s="155"/>
      <c r="E37" s="155"/>
      <c r="F37" s="155"/>
      <c r="G37" s="155"/>
      <c r="H37" s="28"/>
    </row>
    <row r="38" spans="1:8" ht="12.75">
      <c r="A38" s="155"/>
      <c r="B38" s="155"/>
      <c r="C38" s="155"/>
      <c r="D38" s="155"/>
      <c r="E38" s="155"/>
      <c r="F38" s="155"/>
      <c r="G38" s="157"/>
      <c r="H38" s="28"/>
    </row>
    <row r="39" spans="1:8" ht="12.75">
      <c r="A39" s="155"/>
      <c r="B39" s="155"/>
      <c r="C39" s="155"/>
      <c r="D39" s="155"/>
      <c r="E39" s="155"/>
      <c r="F39" s="155"/>
      <c r="G39" s="157"/>
      <c r="H39" s="28"/>
    </row>
    <row r="40" spans="1:8" ht="12.75">
      <c r="A40" s="155"/>
      <c r="B40" s="155"/>
      <c r="C40" s="155"/>
      <c r="D40" s="155"/>
      <c r="E40" s="155"/>
      <c r="F40" s="155"/>
      <c r="G40" s="155"/>
      <c r="H40" s="28"/>
    </row>
    <row r="41" spans="1:8" ht="12.75">
      <c r="A41" s="155"/>
      <c r="B41" s="155"/>
      <c r="C41" s="155"/>
      <c r="D41" s="155"/>
      <c r="E41" s="155"/>
      <c r="F41" s="155"/>
      <c r="G41" s="155"/>
      <c r="H41" s="28"/>
    </row>
    <row r="42" spans="1:8" ht="12.75">
      <c r="A42" s="155"/>
      <c r="B42" s="155"/>
      <c r="C42" s="155"/>
      <c r="D42" s="155"/>
      <c r="E42" s="155"/>
      <c r="F42" s="155"/>
      <c r="G42" s="157"/>
      <c r="H42" s="28"/>
    </row>
    <row r="43" spans="1:8" ht="12.75">
      <c r="A43" s="155"/>
      <c r="B43" s="155"/>
      <c r="C43" s="155"/>
      <c r="D43" s="155"/>
      <c r="E43" s="155"/>
      <c r="F43" s="155"/>
      <c r="G43" s="157"/>
      <c r="H43" s="28"/>
    </row>
    <row r="44" spans="1:8" ht="12.75">
      <c r="A44" s="155"/>
      <c r="B44" s="155"/>
      <c r="C44" s="155"/>
      <c r="D44" s="155"/>
      <c r="E44" s="155"/>
      <c r="F44" s="155"/>
      <c r="G44" s="155"/>
      <c r="H44" s="28"/>
    </row>
    <row r="45" spans="1:8" ht="12.75">
      <c r="A45" s="155"/>
      <c r="B45" s="155"/>
      <c r="C45" s="155"/>
      <c r="D45" s="155"/>
      <c r="E45" s="155"/>
      <c r="F45" s="155"/>
      <c r="G45" s="155"/>
      <c r="H45" s="28"/>
    </row>
    <row r="46" spans="1:8" ht="12.75">
      <c r="A46" s="155"/>
      <c r="B46" s="155"/>
      <c r="C46" s="155"/>
      <c r="D46" s="155"/>
      <c r="E46" s="155"/>
      <c r="F46" s="155"/>
      <c r="G46" s="157"/>
      <c r="H46" s="28"/>
    </row>
    <row r="47" spans="1:8" ht="12.75">
      <c r="A47" s="155"/>
      <c r="B47" s="155"/>
      <c r="C47" s="155"/>
      <c r="D47" s="155"/>
      <c r="E47" s="155"/>
      <c r="F47" s="155"/>
      <c r="G47" s="157"/>
      <c r="H47" s="28"/>
    </row>
    <row r="48" spans="1:8" ht="12.75">
      <c r="A48" s="155"/>
      <c r="B48" s="155"/>
      <c r="C48" s="155"/>
      <c r="D48" s="155"/>
      <c r="E48" s="155"/>
      <c r="F48" s="155"/>
      <c r="G48" s="155"/>
      <c r="H48" s="28"/>
    </row>
    <row r="49" spans="1:8" ht="12.75">
      <c r="A49" s="155"/>
      <c r="B49" s="155"/>
      <c r="C49" s="155"/>
      <c r="D49" s="155"/>
      <c r="E49" s="155"/>
      <c r="F49" s="155"/>
      <c r="G49" s="155"/>
      <c r="H49" s="28"/>
    </row>
    <row r="50" spans="1:8" ht="12.75">
      <c r="A50" s="155"/>
      <c r="B50" s="155"/>
      <c r="C50" s="155"/>
      <c r="D50" s="155"/>
      <c r="E50" s="155"/>
      <c r="F50" s="155"/>
      <c r="G50" s="157"/>
      <c r="H50" s="28"/>
    </row>
    <row r="51" spans="1:8" ht="12.75">
      <c r="A51" s="155"/>
      <c r="B51" s="155"/>
      <c r="C51" s="155"/>
      <c r="D51" s="155"/>
      <c r="E51" s="155"/>
      <c r="F51" s="155"/>
      <c r="G51" s="157"/>
      <c r="H51" s="28"/>
    </row>
    <row r="52" spans="1:8" ht="12.75">
      <c r="A52" s="155"/>
      <c r="B52" s="155"/>
      <c r="C52" s="155"/>
      <c r="D52" s="155"/>
      <c r="E52" s="155"/>
      <c r="F52" s="155"/>
      <c r="G52" s="155"/>
      <c r="H52" s="28"/>
    </row>
    <row r="53" spans="1:8" ht="12.75">
      <c r="A53" s="155"/>
      <c r="B53" s="155"/>
      <c r="C53" s="155"/>
      <c r="D53" s="155"/>
      <c r="E53" s="155"/>
      <c r="F53" s="155"/>
      <c r="G53" s="155"/>
      <c r="H53" s="28"/>
    </row>
    <row r="54" spans="1:8" ht="12.75">
      <c r="A54" s="155"/>
      <c r="B54" s="155"/>
      <c r="C54" s="155"/>
      <c r="D54" s="155"/>
      <c r="E54" s="155"/>
      <c r="F54" s="155"/>
      <c r="G54" s="157"/>
      <c r="H54" s="28"/>
    </row>
    <row r="55" spans="1:8" ht="12.75">
      <c r="A55" s="155"/>
      <c r="B55" s="155"/>
      <c r="C55" s="155"/>
      <c r="D55" s="155"/>
      <c r="E55" s="155"/>
      <c r="F55" s="155"/>
      <c r="G55" s="157"/>
      <c r="H55" s="28"/>
    </row>
    <row r="56" spans="1:8" ht="12.75">
      <c r="A56" s="155"/>
      <c r="B56" s="155"/>
      <c r="C56" s="155"/>
      <c r="D56" s="155"/>
      <c r="E56" s="155"/>
      <c r="F56" s="155"/>
      <c r="G56" s="155"/>
      <c r="H56" s="28"/>
    </row>
    <row r="57" spans="1:8" ht="12.75">
      <c r="A57" s="155"/>
      <c r="B57" s="155"/>
      <c r="C57" s="155"/>
      <c r="D57" s="155"/>
      <c r="E57" s="155"/>
      <c r="F57" s="155"/>
      <c r="G57" s="155"/>
      <c r="H57" s="28"/>
    </row>
    <row r="58" spans="1:8" ht="12.75">
      <c r="A58" s="155"/>
      <c r="B58" s="155"/>
      <c r="C58" s="155"/>
      <c r="D58" s="155"/>
      <c r="E58" s="155"/>
      <c r="F58" s="155"/>
      <c r="G58" s="157"/>
      <c r="H58" s="28"/>
    </row>
    <row r="59" spans="1:8" ht="12.75">
      <c r="A59" s="155"/>
      <c r="B59" s="155"/>
      <c r="C59" s="155"/>
      <c r="D59" s="155"/>
      <c r="E59" s="155"/>
      <c r="F59" s="155"/>
      <c r="G59" s="157"/>
      <c r="H59" s="28"/>
    </row>
    <row r="60" spans="1:8" ht="12.75">
      <c r="A60" s="155"/>
      <c r="B60" s="155"/>
      <c r="C60" s="155"/>
      <c r="D60" s="155"/>
      <c r="E60" s="155"/>
      <c r="F60" s="155"/>
      <c r="G60" s="155"/>
      <c r="H60" s="28"/>
    </row>
    <row r="61" spans="1:8" ht="12.75">
      <c r="A61" s="155"/>
      <c r="B61" s="155"/>
      <c r="C61" s="155"/>
      <c r="D61" s="155"/>
      <c r="E61" s="155"/>
      <c r="F61" s="155"/>
      <c r="G61" s="155"/>
      <c r="H61" s="28"/>
    </row>
    <row r="62" spans="1:8" ht="12.75">
      <c r="A62" s="155"/>
      <c r="B62" s="155"/>
      <c r="C62" s="155"/>
      <c r="D62" s="155"/>
      <c r="E62" s="155"/>
      <c r="F62" s="155"/>
      <c r="G62" s="157"/>
      <c r="H62" s="28"/>
    </row>
    <row r="63" spans="1:8" ht="12.75">
      <c r="A63" s="155"/>
      <c r="B63" s="155"/>
      <c r="C63" s="155"/>
      <c r="D63" s="155"/>
      <c r="E63" s="155"/>
      <c r="F63" s="155"/>
      <c r="G63" s="157"/>
      <c r="H63" s="28"/>
    </row>
    <row r="64" spans="1:8" ht="12.75">
      <c r="A64" s="155"/>
      <c r="B64" s="155"/>
      <c r="C64" s="155"/>
      <c r="D64" s="155"/>
      <c r="E64" s="155"/>
      <c r="F64" s="155"/>
      <c r="G64" s="155"/>
      <c r="H64" s="28"/>
    </row>
    <row r="65" spans="1:8" ht="12.75">
      <c r="A65" s="155"/>
      <c r="B65" s="155"/>
      <c r="C65" s="155"/>
      <c r="D65" s="155"/>
      <c r="E65" s="155"/>
      <c r="F65" s="155"/>
      <c r="G65" s="155"/>
      <c r="H65" s="28"/>
    </row>
    <row r="66" spans="1:8" ht="12.75">
      <c r="A66" s="155"/>
      <c r="B66" s="155"/>
      <c r="C66" s="155"/>
      <c r="D66" s="155"/>
      <c r="E66" s="155"/>
      <c r="F66" s="155"/>
      <c r="G66" s="157"/>
      <c r="H66" s="28"/>
    </row>
    <row r="67" spans="1:8" ht="12.75">
      <c r="A67" s="155"/>
      <c r="B67" s="155"/>
      <c r="C67" s="155"/>
      <c r="D67" s="155"/>
      <c r="E67" s="155"/>
      <c r="F67" s="155"/>
      <c r="G67" s="157"/>
      <c r="H67" s="28"/>
    </row>
    <row r="68" spans="1:8" ht="12.75">
      <c r="A68" s="155"/>
      <c r="B68" s="155"/>
      <c r="C68" s="155"/>
      <c r="D68" s="155"/>
      <c r="E68" s="155"/>
      <c r="F68" s="155"/>
      <c r="G68" s="155"/>
      <c r="H68" s="28"/>
    </row>
    <row r="69" spans="1:8" ht="12.75">
      <c r="A69" s="155"/>
      <c r="B69" s="155"/>
      <c r="C69" s="155"/>
      <c r="D69" s="155"/>
      <c r="E69" s="155"/>
      <c r="F69" s="155"/>
      <c r="G69" s="155"/>
      <c r="H69" s="28"/>
    </row>
    <row r="70" spans="1:8" ht="12.75">
      <c r="A70" s="155"/>
      <c r="B70" s="155"/>
      <c r="C70" s="155"/>
      <c r="D70" s="155"/>
      <c r="E70" s="155"/>
      <c r="F70" s="155"/>
      <c r="G70" s="157"/>
      <c r="H70" s="28"/>
    </row>
    <row r="71" spans="1:8" ht="12.75">
      <c r="A71" s="155"/>
      <c r="B71" s="155"/>
      <c r="C71" s="155"/>
      <c r="D71" s="155"/>
      <c r="E71" s="155"/>
      <c r="F71" s="155"/>
      <c r="G71" s="157"/>
      <c r="H71" s="28"/>
    </row>
    <row r="72" spans="1:8" ht="12.75">
      <c r="A72" s="155"/>
      <c r="B72" s="155"/>
      <c r="C72" s="155"/>
      <c r="D72" s="155"/>
      <c r="E72" s="155"/>
      <c r="F72" s="155"/>
      <c r="G72" s="155"/>
      <c r="H72" s="28"/>
    </row>
    <row r="73" spans="1:8" ht="12.75">
      <c r="A73" s="155"/>
      <c r="B73" s="155"/>
      <c r="C73" s="155"/>
      <c r="D73" s="155"/>
      <c r="E73" s="155"/>
      <c r="F73" s="155"/>
      <c r="G73" s="155"/>
      <c r="H73" s="28"/>
    </row>
    <row r="74" spans="1:8" ht="12.75">
      <c r="A74" s="155"/>
      <c r="B74" s="155"/>
      <c r="C74" s="155"/>
      <c r="D74" s="155"/>
      <c r="E74" s="155"/>
      <c r="F74" s="155"/>
      <c r="G74" s="157"/>
      <c r="H74" s="28"/>
    </row>
    <row r="75" spans="1:8" ht="12.75">
      <c r="A75" s="155"/>
      <c r="B75" s="155"/>
      <c r="C75" s="155"/>
      <c r="D75" s="155"/>
      <c r="E75" s="155"/>
      <c r="F75" s="155"/>
      <c r="G75" s="157"/>
      <c r="H75" s="28"/>
    </row>
    <row r="76" spans="1:8" ht="12.75">
      <c r="A76" s="155"/>
      <c r="B76" s="155"/>
      <c r="C76" s="155"/>
      <c r="D76" s="155"/>
      <c r="E76" s="155"/>
      <c r="F76" s="155"/>
      <c r="G76" s="155"/>
      <c r="H76" s="28"/>
    </row>
    <row r="77" spans="1:8" ht="12.75">
      <c r="A77" s="155"/>
      <c r="B77" s="155"/>
      <c r="C77" s="155"/>
      <c r="D77" s="155"/>
      <c r="E77" s="155"/>
      <c r="F77" s="155"/>
      <c r="G77" s="155"/>
      <c r="H77" s="28"/>
    </row>
    <row r="78" spans="1:8" ht="12.75">
      <c r="A78" s="155"/>
      <c r="B78" s="155"/>
      <c r="C78" s="155"/>
      <c r="D78" s="155"/>
      <c r="E78" s="155"/>
      <c r="F78" s="155"/>
      <c r="G78" s="157"/>
      <c r="H78" s="28"/>
    </row>
    <row r="79" spans="1:8" ht="12.75">
      <c r="A79" s="155"/>
      <c r="B79" s="155"/>
      <c r="C79" s="155"/>
      <c r="D79" s="155"/>
      <c r="E79" s="155"/>
      <c r="F79" s="155"/>
      <c r="G79" s="157"/>
      <c r="H79" s="28"/>
    </row>
    <row r="80" spans="1:8" ht="12.75">
      <c r="A80" s="155"/>
      <c r="B80" s="155"/>
      <c r="C80" s="155"/>
      <c r="D80" s="155"/>
      <c r="E80" s="155"/>
      <c r="F80" s="155"/>
      <c r="G80" s="155"/>
      <c r="H80" s="28"/>
    </row>
    <row r="81" spans="1:8" ht="12.75">
      <c r="A81" s="155"/>
      <c r="B81" s="155"/>
      <c r="C81" s="155"/>
      <c r="D81" s="155"/>
      <c r="E81" s="155"/>
      <c r="F81" s="155"/>
      <c r="G81" s="155"/>
      <c r="H81" s="28"/>
    </row>
    <row r="82" spans="1:8" ht="12.75">
      <c r="A82" s="155"/>
      <c r="B82" s="155"/>
      <c r="C82" s="155"/>
      <c r="D82" s="155"/>
      <c r="E82" s="155"/>
      <c r="F82" s="155"/>
      <c r="G82" s="157"/>
      <c r="H82" s="28"/>
    </row>
    <row r="83" spans="1:8" ht="12.75">
      <c r="A83" s="155"/>
      <c r="B83" s="155"/>
      <c r="C83" s="155"/>
      <c r="D83" s="155"/>
      <c r="E83" s="155"/>
      <c r="F83" s="155"/>
      <c r="G83" s="157"/>
      <c r="H83" s="28"/>
    </row>
    <row r="84" spans="1:8" ht="12.75">
      <c r="A84" s="155"/>
      <c r="B84" s="155"/>
      <c r="C84" s="155"/>
      <c r="D84" s="155"/>
      <c r="E84" s="155"/>
      <c r="F84" s="155"/>
      <c r="G84" s="155"/>
      <c r="H84" s="28"/>
    </row>
    <row r="85" spans="1:8" ht="12.75">
      <c r="A85" s="155"/>
      <c r="B85" s="155"/>
      <c r="C85" s="155"/>
      <c r="D85" s="155"/>
      <c r="E85" s="155"/>
      <c r="F85" s="155"/>
      <c r="G85" s="155"/>
      <c r="H85" s="28"/>
    </row>
    <row r="86" spans="1:8" ht="12.75">
      <c r="A86" s="155"/>
      <c r="B86" s="155"/>
      <c r="C86" s="155"/>
      <c r="D86" s="155"/>
      <c r="E86" s="155"/>
      <c r="F86" s="155"/>
      <c r="G86" s="157"/>
      <c r="H86" s="28"/>
    </row>
    <row r="87" spans="1:8" ht="12.75">
      <c r="A87" s="155"/>
      <c r="B87" s="155"/>
      <c r="C87" s="155"/>
      <c r="D87" s="155"/>
      <c r="E87" s="155"/>
      <c r="F87" s="155"/>
      <c r="G87" s="157"/>
      <c r="H87" s="28"/>
    </row>
    <row r="88" spans="1:8" ht="12.75">
      <c r="A88" s="155"/>
      <c r="B88" s="155"/>
      <c r="C88" s="155"/>
      <c r="D88" s="155"/>
      <c r="E88" s="155"/>
      <c r="F88" s="155"/>
      <c r="G88" s="155"/>
      <c r="H88" s="28"/>
    </row>
    <row r="89" spans="1:8" ht="12.75">
      <c r="A89" s="155"/>
      <c r="B89" s="155"/>
      <c r="C89" s="155"/>
      <c r="D89" s="155"/>
      <c r="E89" s="155"/>
      <c r="F89" s="155"/>
      <c r="G89" s="155"/>
      <c r="H89" s="28"/>
    </row>
    <row r="90" spans="1:8" ht="12.75">
      <c r="A90" s="155"/>
      <c r="B90" s="155"/>
      <c r="C90" s="155"/>
      <c r="D90" s="155"/>
      <c r="E90" s="155"/>
      <c r="F90" s="155"/>
      <c r="G90" s="157"/>
      <c r="H90" s="28"/>
    </row>
    <row r="91" spans="1:8" ht="12.75">
      <c r="A91" s="155"/>
      <c r="B91" s="155"/>
      <c r="C91" s="155"/>
      <c r="D91" s="155"/>
      <c r="E91" s="155"/>
      <c r="F91" s="155"/>
      <c r="G91" s="157"/>
      <c r="H91" s="28"/>
    </row>
    <row r="92" spans="1:8" ht="12.75">
      <c r="A92" s="28"/>
      <c r="B92" s="28"/>
      <c r="C92" s="28"/>
      <c r="D92" s="28"/>
      <c r="E92" s="28"/>
      <c r="F92" s="28"/>
      <c r="G92" s="28"/>
      <c r="H92" s="28"/>
    </row>
    <row r="93" spans="1:8" ht="12.75">
      <c r="A93" s="28"/>
      <c r="B93" s="28"/>
      <c r="C93" s="28"/>
      <c r="D93" s="28"/>
      <c r="E93" s="28"/>
      <c r="F93" s="28"/>
      <c r="G93" s="28"/>
      <c r="H93" s="28"/>
    </row>
    <row r="94" spans="1:8" ht="12.75">
      <c r="A94" s="28"/>
      <c r="B94" s="28"/>
      <c r="C94" s="28"/>
      <c r="D94" s="28"/>
      <c r="E94" s="28"/>
      <c r="F94" s="28"/>
      <c r="G94" s="28"/>
      <c r="H94" s="28"/>
    </row>
    <row r="95" spans="1:8" ht="12.75">
      <c r="A95" s="28"/>
      <c r="B95" s="28"/>
      <c r="C95" s="28"/>
      <c r="D95" s="28"/>
      <c r="E95" s="28"/>
      <c r="F95" s="28"/>
      <c r="G95" s="28"/>
      <c r="H95" s="28"/>
    </row>
    <row r="96" spans="1:8" ht="12.75">
      <c r="A96" s="28"/>
      <c r="B96" s="28"/>
      <c r="C96" s="28"/>
      <c r="D96" s="28"/>
      <c r="E96" s="28"/>
      <c r="F96" s="28"/>
      <c r="G96" s="28"/>
      <c r="H96" s="28"/>
    </row>
    <row r="97" spans="1:8" ht="12.75">
      <c r="A97" s="28"/>
      <c r="B97" s="28"/>
      <c r="C97" s="28"/>
      <c r="D97" s="28"/>
      <c r="E97" s="28"/>
      <c r="F97" s="28"/>
      <c r="G97" s="28"/>
      <c r="H97" s="28"/>
    </row>
    <row r="98" spans="1:8" ht="12.75">
      <c r="A98" s="28"/>
      <c r="B98" s="28"/>
      <c r="C98" s="28"/>
      <c r="D98" s="28"/>
      <c r="E98" s="28"/>
      <c r="F98" s="28"/>
      <c r="G98" s="28"/>
      <c r="H98" s="28"/>
    </row>
    <row r="99" spans="1:8" ht="12.75">
      <c r="A99" s="28"/>
      <c r="B99" s="28"/>
      <c r="C99" s="28"/>
      <c r="D99" s="28"/>
      <c r="E99" s="28"/>
      <c r="F99" s="28"/>
      <c r="G99" s="28"/>
      <c r="H99" s="28"/>
    </row>
    <row r="100" spans="1:8" ht="12.75">
      <c r="A100" s="28"/>
      <c r="B100" s="28"/>
      <c r="C100" s="28"/>
      <c r="D100" s="28"/>
      <c r="E100" s="28"/>
      <c r="F100" s="28"/>
      <c r="G100" s="28"/>
      <c r="H100" s="28"/>
    </row>
    <row r="101" spans="1:8" ht="12.75">
      <c r="A101" s="28"/>
      <c r="B101" s="28"/>
      <c r="C101" s="28"/>
      <c r="D101" s="28"/>
      <c r="E101" s="28"/>
      <c r="F101" s="28"/>
      <c r="G101" s="28"/>
      <c r="H101" s="28"/>
    </row>
    <row r="102" spans="1:8" ht="12.75">
      <c r="A102" s="28"/>
      <c r="B102" s="28"/>
      <c r="C102" s="28"/>
      <c r="D102" s="28"/>
      <c r="E102" s="28"/>
      <c r="F102" s="28"/>
      <c r="G102" s="28"/>
      <c r="H102" s="28"/>
    </row>
  </sheetData>
  <sheetProtection selectLockedCells="1" selectUnlockedCells="1"/>
  <mergeCells count="309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2015-10-10T09:52:27Z</cp:lastPrinted>
  <dcterms:modified xsi:type="dcterms:W3CDTF">2015-10-11T23:28:10Z</dcterms:modified>
  <cp:category/>
  <cp:version/>
  <cp:contentType/>
  <cp:contentStatus/>
  <cp:revision>1</cp:revision>
</cp:coreProperties>
</file>