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пр.хода" sheetId="1" r:id="rId1"/>
    <sheet name="пр.взвешивания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<sst xmlns="http://schemas.openxmlformats.org/spreadsheetml/2006/main" count="82" uniqueCount="42">
  <si>
    <t>ВСЕРОССИЙСКАЯ ФЕДЕРАЦИЯ САМБО</t>
  </si>
  <si>
    <t xml:space="preserve">ПРОТОКОЛ ХОДА СОРЕВНОВАНИЙ       </t>
  </si>
  <si>
    <r>
      <t>ХХХХ Традиционные всероссийские соревнования по самбо среди юношей, посвящённые памяти Героя Советского Союза Даниила Одинцова</t>
    </r>
    <r>
      <rPr>
        <b/>
        <i/>
        <sz val="10"/>
        <color indexed="8"/>
        <rFont val="a_AvanteTckNr"/>
        <family val="2"/>
      </rPr>
      <t xml:space="preserve"> </t>
    </r>
  </si>
  <si>
    <t>10-11 октября 2015 года по адресу:г.Севастополь, ул.Костомаровская,3.</t>
  </si>
  <si>
    <t>А</t>
  </si>
  <si>
    <t>№ п/ж</t>
  </si>
  <si>
    <t>Ф.И.О.</t>
  </si>
  <si>
    <t>Д. р., разряд</t>
  </si>
  <si>
    <t>Округ, субъект, город, ведомство</t>
  </si>
  <si>
    <t>круги</t>
  </si>
  <si>
    <t>очки</t>
  </si>
  <si>
    <t>место</t>
  </si>
  <si>
    <t>Ф.И.О</t>
  </si>
  <si>
    <t>Дата рожд., разряд</t>
  </si>
  <si>
    <t>№ карточки</t>
  </si>
  <si>
    <t>Тренер</t>
  </si>
  <si>
    <t>Алиев Тимур</t>
  </si>
  <si>
    <t>14.04.2004</t>
  </si>
  <si>
    <t>Севастополь</t>
  </si>
  <si>
    <t>Белозёров В.Т.</t>
  </si>
  <si>
    <t>Игонин Даниил</t>
  </si>
  <si>
    <t>27.06.2003</t>
  </si>
  <si>
    <t>Медрин И.А.</t>
  </si>
  <si>
    <t>Биленко Стас</t>
  </si>
  <si>
    <t>Гордынчук Л.И.</t>
  </si>
  <si>
    <t>Б</t>
  </si>
  <si>
    <t>Тилькун Богдан</t>
  </si>
  <si>
    <t>12.11.2002</t>
  </si>
  <si>
    <t>Протопопов В.В., Дорофеев В.В.</t>
  </si>
  <si>
    <t>Давыдов Иван</t>
  </si>
  <si>
    <t>05.12.2003</t>
  </si>
  <si>
    <t>Симферополь</t>
  </si>
  <si>
    <t>Соменко Р.Г.</t>
  </si>
  <si>
    <t>ПОЛУФИНАЛ</t>
  </si>
  <si>
    <t>ФИНАЛ</t>
  </si>
  <si>
    <t>Борков Е.А.</t>
  </si>
  <si>
    <t>/Москва/</t>
  </si>
  <si>
    <t>Задорожный Э.В.</t>
  </si>
  <si>
    <t>/Севастополь/</t>
  </si>
  <si>
    <t>Протокол взвешивания</t>
  </si>
  <si>
    <t>в.к. 42   кг</t>
  </si>
  <si>
    <t>№ п\п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</si>
</sst>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"/>
  </numFmts>
  <fonts count="19">
    <font>
      <sz val="10"/>
      <name val="Arial"/>
      <family val="2"/>
    </font>
    <font>
      <b/>
      <sz val="16"/>
      <color indexed="10"/>
      <name val="CyrillicOld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2"/>
      <name val="Arial"/>
      <family val="2"/>
    </font>
    <font>
      <b/>
      <i/>
      <sz val="10"/>
      <name val="a_AvanteTckNr"/>
      <family val="2"/>
    </font>
    <font>
      <b/>
      <i/>
      <sz val="10"/>
      <color indexed="8"/>
      <name val="a_AvanteTckNr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0"/>
      <name val="Arial Narrow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sz val="12"/>
      <name val="Arial"/>
      <family val="2"/>
    </font>
    <font>
      <u val="single"/>
      <sz val="10"/>
      <name val="Arial"/>
      <family val="2"/>
    </font>
    <font>
      <sz val="14"/>
      <color indexed="10"/>
      <name val="CyrillicOld"/>
      <family val="0"/>
    </font>
    <font>
      <b/>
      <i/>
      <sz val="10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12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/>
    </xf>
    <xf numFmtId="164" fontId="4" fillId="0" borderId="0" xfId="20" applyNumberFormat="1" applyFont="1" applyFill="1" applyBorder="1" applyAlignment="1" applyProtection="1">
      <alignment vertical="center" wrapText="1"/>
      <protection/>
    </xf>
    <xf numFmtId="164" fontId="5" fillId="2" borderId="1" xfId="2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Font="1" applyBorder="1" applyAlignment="1">
      <alignment vertical="center" wrapText="1"/>
    </xf>
    <xf numFmtId="164" fontId="0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vertical="center" wrapText="1"/>
    </xf>
    <xf numFmtId="164" fontId="7" fillId="0" borderId="0" xfId="0" applyFont="1" applyAlignment="1">
      <alignment horizontal="center" vertical="center"/>
    </xf>
    <xf numFmtId="164" fontId="8" fillId="0" borderId="0" xfId="0" applyFont="1" applyFill="1" applyBorder="1" applyAlignment="1">
      <alignment horizontal="center" vertical="center"/>
    </xf>
    <xf numFmtId="164" fontId="8" fillId="3" borderId="1" xfId="20" applyNumberFormat="1" applyFont="1" applyFill="1" applyBorder="1" applyAlignment="1" applyProtection="1">
      <alignment horizontal="center" vertical="center"/>
      <protection/>
    </xf>
    <xf numFmtId="164" fontId="2" fillId="0" borderId="2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0" fillId="0" borderId="4" xfId="0" applyBorder="1" applyAlignment="1">
      <alignment/>
    </xf>
    <xf numFmtId="164" fontId="9" fillId="0" borderId="1" xfId="0" applyFont="1" applyBorder="1" applyAlignment="1">
      <alignment horizontal="center" vertical="center" wrapText="1"/>
    </xf>
    <xf numFmtId="164" fontId="9" fillId="0" borderId="5" xfId="0" applyFont="1" applyBorder="1" applyAlignment="1">
      <alignment horizontal="center" vertical="center" wrapText="1"/>
    </xf>
    <xf numFmtId="164" fontId="9" fillId="0" borderId="6" xfId="0" applyFont="1" applyBorder="1" applyAlignment="1">
      <alignment horizontal="center" vertical="center" wrapText="1"/>
    </xf>
    <xf numFmtId="164" fontId="9" fillId="0" borderId="7" xfId="0" applyFont="1" applyBorder="1" applyAlignment="1">
      <alignment horizontal="center" vertical="center" wrapText="1"/>
    </xf>
    <xf numFmtId="164" fontId="2" fillId="0" borderId="8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0" fillId="0" borderId="9" xfId="0" applyBorder="1" applyAlignment="1">
      <alignment/>
    </xf>
    <xf numFmtId="164" fontId="2" fillId="0" borderId="10" xfId="0" applyNumberFormat="1" applyFont="1" applyBorder="1" applyAlignment="1">
      <alignment horizontal="center" vertical="center" wrapText="1"/>
    </xf>
    <xf numFmtId="164" fontId="0" fillId="0" borderId="2" xfId="20" applyNumberFormat="1" applyFont="1" applyFill="1" applyBorder="1" applyAlignment="1" applyProtection="1">
      <alignment horizontal="left" vertical="center" wrapText="1"/>
      <protection/>
    </xf>
    <xf numFmtId="164" fontId="0" fillId="0" borderId="11" xfId="20" applyNumberFormat="1" applyFont="1" applyFill="1" applyBorder="1" applyAlignment="1" applyProtection="1">
      <alignment horizontal="center" vertical="center" wrapText="1"/>
      <protection/>
    </xf>
    <xf numFmtId="164" fontId="0" fillId="0" borderId="12" xfId="20" applyNumberFormat="1" applyFont="1" applyFill="1" applyBorder="1" applyAlignment="1" applyProtection="1">
      <alignment horizontal="center" vertical="center" wrapText="1"/>
      <protection/>
    </xf>
    <xf numFmtId="164" fontId="0" fillId="0" borderId="4" xfId="20" applyNumberFormat="1" applyFont="1" applyFill="1" applyBorder="1" applyAlignment="1" applyProtection="1">
      <alignment horizontal="center" vertical="center" wrapText="1"/>
      <protection/>
    </xf>
    <xf numFmtId="164" fontId="0" fillId="4" borderId="12" xfId="0" applyNumberFormat="1" applyFont="1" applyFill="1" applyBorder="1" applyAlignment="1">
      <alignment horizontal="center"/>
    </xf>
    <xf numFmtId="164" fontId="2" fillId="0" borderId="13" xfId="20" applyNumberFormat="1" applyFont="1" applyFill="1" applyBorder="1" applyAlignment="1" applyProtection="1">
      <alignment horizontal="center"/>
      <protection/>
    </xf>
    <xf numFmtId="164" fontId="0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horizontal="left" vertical="center" wrapText="1"/>
    </xf>
    <xf numFmtId="165" fontId="0" fillId="0" borderId="18" xfId="0" applyNumberFormat="1" applyFont="1" applyBorder="1" applyAlignment="1">
      <alignment horizontal="center" vertical="center" wrapText="1"/>
    </xf>
    <xf numFmtId="164" fontId="11" fillId="0" borderId="19" xfId="0" applyNumberFormat="1" applyFont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horizontal="center" vertical="center" wrapText="1"/>
    </xf>
    <xf numFmtId="164" fontId="0" fillId="4" borderId="21" xfId="0" applyNumberFormat="1" applyFont="1" applyFill="1" applyBorder="1" applyAlignment="1">
      <alignment horizontal="center"/>
    </xf>
    <xf numFmtId="164" fontId="0" fillId="0" borderId="22" xfId="20" applyNumberFormat="1" applyFont="1" applyFill="1" applyBorder="1" applyAlignment="1" applyProtection="1">
      <alignment horizontal="center"/>
      <protection/>
    </xf>
    <xf numFmtId="164" fontId="2" fillId="0" borderId="23" xfId="0" applyNumberFormat="1" applyFont="1" applyBorder="1" applyAlignment="1">
      <alignment horizontal="center" vertical="center" wrapText="1"/>
    </xf>
    <xf numFmtId="164" fontId="0" fillId="0" borderId="24" xfId="20" applyNumberFormat="1" applyFont="1" applyFill="1" applyBorder="1" applyAlignment="1" applyProtection="1">
      <alignment horizontal="left" vertical="center" wrapText="1"/>
      <protection/>
    </xf>
    <xf numFmtId="164" fontId="0" fillId="0" borderId="25" xfId="20" applyNumberFormat="1" applyFont="1" applyFill="1" applyBorder="1" applyAlignment="1" applyProtection="1">
      <alignment horizontal="center" vertical="center" wrapText="1"/>
      <protection/>
    </xf>
    <xf numFmtId="164" fontId="0" fillId="0" borderId="23" xfId="20" applyNumberFormat="1" applyFont="1" applyFill="1" applyBorder="1" applyAlignment="1" applyProtection="1">
      <alignment horizontal="center" vertical="center" wrapText="1"/>
      <protection/>
    </xf>
    <xf numFmtId="164" fontId="0" fillId="0" borderId="26" xfId="20" applyNumberFormat="1" applyFont="1" applyFill="1" applyBorder="1" applyAlignment="1" applyProtection="1">
      <alignment horizontal="center" vertical="center" wrapText="1"/>
      <protection/>
    </xf>
    <xf numFmtId="164" fontId="2" fillId="0" borderId="27" xfId="20" applyNumberFormat="1" applyFont="1" applyFill="1" applyBorder="1" applyAlignment="1" applyProtection="1">
      <alignment horizontal="center"/>
      <protection/>
    </xf>
    <xf numFmtId="164" fontId="2" fillId="4" borderId="28" xfId="0" applyNumberFormat="1" applyFont="1" applyFill="1" applyBorder="1" applyAlignment="1">
      <alignment horizontal="center"/>
    </xf>
    <xf numFmtId="164" fontId="2" fillId="0" borderId="29" xfId="20" applyNumberFormat="1" applyFont="1" applyFill="1" applyBorder="1" applyAlignment="1" applyProtection="1">
      <alignment horizontal="center"/>
      <protection/>
    </xf>
    <xf numFmtId="164" fontId="0" fillId="0" borderId="24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164" fontId="9" fillId="0" borderId="24" xfId="0" applyNumberFormat="1" applyFont="1" applyBorder="1" applyAlignment="1">
      <alignment horizontal="center" vertical="center" wrapText="1"/>
    </xf>
    <xf numFmtId="164" fontId="0" fillId="0" borderId="21" xfId="20" applyNumberFormat="1" applyFont="1" applyFill="1" applyBorder="1" applyAlignment="1" applyProtection="1">
      <alignment horizontal="center"/>
      <protection/>
    </xf>
    <xf numFmtId="164" fontId="0" fillId="4" borderId="30" xfId="0" applyNumberFormat="1" applyFont="1" applyFill="1" applyBorder="1" applyAlignment="1">
      <alignment horizontal="center"/>
    </xf>
    <xf numFmtId="164" fontId="2" fillId="0" borderId="31" xfId="0" applyNumberFormat="1" applyFont="1" applyBorder="1" applyAlignment="1">
      <alignment horizontal="center" vertical="center" wrapText="1"/>
    </xf>
    <xf numFmtId="164" fontId="0" fillId="0" borderId="32" xfId="20" applyNumberFormat="1" applyFont="1" applyFill="1" applyBorder="1" applyAlignment="1" applyProtection="1">
      <alignment horizontal="left" vertical="center" wrapText="1"/>
      <protection/>
    </xf>
    <xf numFmtId="164" fontId="0" fillId="0" borderId="33" xfId="20" applyNumberFormat="1" applyFont="1" applyFill="1" applyBorder="1" applyAlignment="1" applyProtection="1">
      <alignment horizontal="center" vertical="center" wrapText="1"/>
      <protection/>
    </xf>
    <xf numFmtId="164" fontId="0" fillId="0" borderId="34" xfId="20" applyNumberFormat="1" applyFont="1" applyFill="1" applyBorder="1" applyAlignment="1" applyProtection="1">
      <alignment horizontal="center" vertical="center" wrapText="1"/>
      <protection/>
    </xf>
    <xf numFmtId="164" fontId="0" fillId="0" borderId="35" xfId="20" applyNumberFormat="1" applyFont="1" applyFill="1" applyBorder="1" applyAlignment="1" applyProtection="1">
      <alignment horizontal="center" vertical="center" wrapText="1"/>
      <protection/>
    </xf>
    <xf numFmtId="164" fontId="0" fillId="4" borderId="36" xfId="0" applyNumberFormat="1" applyFont="1" applyFill="1" applyBorder="1" applyAlignment="1">
      <alignment horizontal="center"/>
    </xf>
    <xf numFmtId="164" fontId="0" fillId="0" borderId="37" xfId="0" applyNumberFormat="1" applyFont="1" applyBorder="1" applyAlignment="1">
      <alignment horizontal="center" vertical="center" wrapText="1"/>
    </xf>
    <xf numFmtId="164" fontId="2" fillId="0" borderId="38" xfId="0" applyNumberFormat="1" applyFont="1" applyFill="1" applyBorder="1" applyAlignment="1">
      <alignment horizontal="center" vertical="center" wrapText="1"/>
    </xf>
    <xf numFmtId="164" fontId="11" fillId="0" borderId="18" xfId="0" applyNumberFormat="1" applyFont="1" applyBorder="1" applyAlignment="1">
      <alignment horizontal="left" vertical="center" wrapText="1"/>
    </xf>
    <xf numFmtId="166" fontId="11" fillId="0" borderId="18" xfId="0" applyNumberFormat="1" applyFont="1" applyBorder="1" applyAlignment="1">
      <alignment horizontal="center" vertical="center" wrapText="1"/>
    </xf>
    <xf numFmtId="164" fontId="11" fillId="0" borderId="18" xfId="0" applyNumberFormat="1" applyFont="1" applyBorder="1" applyAlignment="1">
      <alignment horizontal="center" vertical="center" wrapText="1"/>
    </xf>
    <xf numFmtId="164" fontId="0" fillId="0" borderId="34" xfId="20" applyNumberFormat="1" applyFont="1" applyFill="1" applyBorder="1" applyAlignment="1" applyProtection="1">
      <alignment horizontal="center"/>
      <protection/>
    </xf>
    <xf numFmtId="164" fontId="0" fillId="0" borderId="39" xfId="20" applyNumberFormat="1" applyFont="1" applyFill="1" applyBorder="1" applyAlignment="1" applyProtection="1">
      <alignment horizontal="center"/>
      <protection/>
    </xf>
    <xf numFmtId="164" fontId="0" fillId="4" borderId="40" xfId="0" applyNumberFormat="1" applyFont="1" applyFill="1" applyBorder="1" applyAlignment="1">
      <alignment horizontal="center"/>
    </xf>
    <xf numFmtId="164" fontId="0" fillId="0" borderId="0" xfId="0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9" fillId="0" borderId="37" xfId="0" applyNumberFormat="1" applyFont="1" applyBorder="1" applyAlignment="1">
      <alignment horizontal="center" vertical="center" wrapText="1"/>
    </xf>
    <xf numFmtId="164" fontId="0" fillId="0" borderId="14" xfId="20" applyNumberFormat="1" applyFont="1" applyFill="1" applyBorder="1" applyAlignment="1" applyProtection="1">
      <alignment horizontal="left" vertical="center" wrapText="1"/>
      <protection/>
    </xf>
    <xf numFmtId="164" fontId="0" fillId="0" borderId="41" xfId="20" applyNumberFormat="1" applyFont="1" applyFill="1" applyBorder="1" applyAlignment="1" applyProtection="1">
      <alignment horizontal="center" vertical="center" wrapText="1"/>
      <protection/>
    </xf>
    <xf numFmtId="164" fontId="2" fillId="0" borderId="42" xfId="20" applyNumberFormat="1" applyFont="1" applyFill="1" applyBorder="1" applyAlignment="1" applyProtection="1">
      <alignment horizontal="center"/>
      <protection/>
    </xf>
    <xf numFmtId="164" fontId="2" fillId="0" borderId="43" xfId="0" applyNumberFormat="1" applyFont="1" applyBorder="1" applyAlignment="1">
      <alignment horizontal="center" vertical="center" wrapText="1"/>
    </xf>
    <xf numFmtId="164" fontId="0" fillId="0" borderId="44" xfId="20" applyNumberFormat="1" applyFont="1" applyFill="1" applyBorder="1" applyAlignment="1" applyProtection="1">
      <alignment horizontal="center"/>
      <protection/>
    </xf>
    <xf numFmtId="164" fontId="0" fillId="0" borderId="31" xfId="20" applyNumberFormat="1" applyFont="1" applyFill="1" applyBorder="1" applyAlignment="1" applyProtection="1">
      <alignment horizontal="center" vertical="center" wrapText="1"/>
      <protection/>
    </xf>
    <xf numFmtId="164" fontId="0" fillId="0" borderId="38" xfId="20" applyNumberFormat="1" applyFont="1" applyFill="1" applyBorder="1" applyAlignment="1" applyProtection="1">
      <alignment horizontal="center" vertical="center" wrapText="1"/>
      <protection/>
    </xf>
    <xf numFmtId="164" fontId="2" fillId="0" borderId="45" xfId="20" applyNumberFormat="1" applyFont="1" applyFill="1" applyBorder="1" applyAlignment="1" applyProtection="1">
      <alignment horizontal="center"/>
      <protection/>
    </xf>
    <xf numFmtId="164" fontId="0" fillId="4" borderId="46" xfId="0" applyNumberFormat="1" applyFont="1" applyFill="1" applyBorder="1" applyAlignment="1">
      <alignment horizontal="center"/>
    </xf>
    <xf numFmtId="164" fontId="2" fillId="0" borderId="38" xfId="0" applyNumberFormat="1" applyFont="1" applyBorder="1" applyAlignment="1">
      <alignment horizontal="center" vertical="center" wrapText="1"/>
    </xf>
    <xf numFmtId="164" fontId="0" fillId="4" borderId="47" xfId="0" applyNumberFormat="1" applyFont="1" applyFill="1" applyBorder="1" applyAlignment="1">
      <alignment horizontal="center"/>
    </xf>
    <xf numFmtId="164" fontId="0" fillId="0" borderId="41" xfId="0" applyNumberFormat="1" applyFont="1" applyBorder="1" applyAlignment="1">
      <alignment horizontal="left" vertical="center" wrapText="1"/>
    </xf>
    <xf numFmtId="164" fontId="0" fillId="0" borderId="48" xfId="0" applyNumberFormat="1" applyFont="1" applyBorder="1" applyAlignment="1">
      <alignment horizontal="left" vertical="center" wrapText="1"/>
    </xf>
    <xf numFmtId="164" fontId="0" fillId="0" borderId="0" xfId="0" applyNumberFormat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 wrapText="1"/>
    </xf>
    <xf numFmtId="164" fontId="0" fillId="0" borderId="49" xfId="0" applyNumberFormat="1" applyFont="1" applyBorder="1" applyAlignment="1">
      <alignment horizontal="left" vertical="center" wrapText="1"/>
    </xf>
    <xf numFmtId="164" fontId="0" fillId="0" borderId="50" xfId="0" applyNumberFormat="1" applyFont="1" applyBorder="1" applyAlignment="1">
      <alignment horizontal="left" vertical="center" wrapText="1"/>
    </xf>
    <xf numFmtId="164" fontId="0" fillId="0" borderId="35" xfId="0" applyNumberFormat="1" applyBorder="1" applyAlignment="1">
      <alignment horizontal="center" vertical="center"/>
    </xf>
    <xf numFmtId="164" fontId="0" fillId="0" borderId="51" xfId="0" applyNumberFormat="1" applyBorder="1" applyAlignment="1">
      <alignment horizontal="center" vertical="center"/>
    </xf>
    <xf numFmtId="164" fontId="0" fillId="0" borderId="0" xfId="0" applyNumberFormat="1" applyFont="1" applyAlignment="1">
      <alignment/>
    </xf>
    <xf numFmtId="164" fontId="0" fillId="0" borderId="0" xfId="0" applyNumberForma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0" xfId="20" applyNumberFormat="1" applyFont="1" applyFill="1" applyBorder="1" applyAlignment="1" applyProtection="1">
      <alignment/>
      <protection/>
    </xf>
    <xf numFmtId="164" fontId="7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4" fillId="0" borderId="0" xfId="20" applyNumberFormat="1" applyFont="1" applyFill="1" applyBorder="1" applyAlignment="1" applyProtection="1">
      <alignment/>
      <protection/>
    </xf>
    <xf numFmtId="164" fontId="2" fillId="0" borderId="21" xfId="0" applyNumberFormat="1" applyFont="1" applyBorder="1" applyAlignment="1">
      <alignment horizontal="center" vertical="center" wrapText="1"/>
    </xf>
    <xf numFmtId="164" fontId="0" fillId="0" borderId="52" xfId="0" applyNumberFormat="1" applyFont="1" applyBorder="1" applyAlignment="1">
      <alignment horizontal="left" vertical="center" wrapText="1"/>
    </xf>
    <xf numFmtId="164" fontId="0" fillId="0" borderId="30" xfId="0" applyNumberFormat="1" applyFont="1" applyBorder="1" applyAlignment="1">
      <alignment horizontal="left" vertical="center" wrapText="1"/>
    </xf>
    <xf numFmtId="164" fontId="0" fillId="0" borderId="32" xfId="0" applyNumberFormat="1" applyBorder="1" applyAlignment="1">
      <alignment horizontal="center" vertical="center"/>
    </xf>
    <xf numFmtId="164" fontId="0" fillId="0" borderId="0" xfId="20" applyNumberFormat="1" applyFont="1" applyFill="1" applyBorder="1" applyAlignment="1" applyProtection="1">
      <alignment/>
      <protection/>
    </xf>
    <xf numFmtId="164" fontId="0" fillId="0" borderId="53" xfId="0" applyNumberFormat="1" applyBorder="1" applyAlignment="1">
      <alignment horizontal="center" vertical="center"/>
    </xf>
    <xf numFmtId="164" fontId="2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164" fontId="2" fillId="0" borderId="0" xfId="0" applyFont="1" applyAlignment="1">
      <alignment/>
    </xf>
    <xf numFmtId="164" fontId="13" fillId="0" borderId="0" xfId="0" applyFont="1" applyAlignment="1">
      <alignment/>
    </xf>
    <xf numFmtId="164" fontId="0" fillId="0" borderId="0" xfId="0" applyBorder="1" applyAlignment="1">
      <alignment/>
    </xf>
    <xf numFmtId="164" fontId="14" fillId="0" borderId="0" xfId="0" applyFont="1" applyBorder="1" applyAlignment="1">
      <alignment horizontal="center" vertical="center"/>
    </xf>
    <xf numFmtId="164" fontId="2" fillId="0" borderId="0" xfId="20" applyNumberFormat="1" applyFont="1" applyFill="1" applyBorder="1" applyAlignment="1" applyProtection="1">
      <alignment vertical="center" wrapText="1"/>
      <protection/>
    </xf>
    <xf numFmtId="164" fontId="15" fillId="0" borderId="1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20" applyNumberFormat="1" applyFont="1" applyFill="1" applyBorder="1" applyAlignment="1" applyProtection="1">
      <alignment vertical="center" wrapText="1"/>
      <protection/>
    </xf>
    <xf numFmtId="164" fontId="2" fillId="0" borderId="0" xfId="0" applyFont="1" applyBorder="1" applyAlignment="1">
      <alignment horizontal="center" vertical="center" wrapText="1"/>
    </xf>
    <xf numFmtId="164" fontId="11" fillId="0" borderId="18" xfId="0" applyFont="1" applyBorder="1" applyAlignment="1">
      <alignment horizontal="center" vertical="center" wrapText="1"/>
    </xf>
    <xf numFmtId="164" fontId="16" fillId="0" borderId="18" xfId="0" applyFont="1" applyBorder="1" applyAlignment="1">
      <alignment horizontal="center" vertical="center" wrapText="1"/>
    </xf>
    <xf numFmtId="164" fontId="17" fillId="0" borderId="18" xfId="0" applyNumberFormat="1" applyFont="1" applyBorder="1" applyAlignment="1">
      <alignment horizontal="center" vertical="center" wrapText="1"/>
    </xf>
    <xf numFmtId="164" fontId="18" fillId="0" borderId="18" xfId="0" applyFont="1" applyBorder="1" applyAlignment="1">
      <alignment horizontal="center" vertical="center" wrapText="1"/>
    </xf>
    <xf numFmtId="164" fontId="11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1</xdr:col>
      <xdr:colOff>428625</xdr:colOff>
      <xdr:row>2</xdr:row>
      <xdr:rowOff>238125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6477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57150</xdr:colOff>
      <xdr:row>90</xdr:row>
      <xdr:rowOff>66675</xdr:rowOff>
    </xdr:from>
    <xdr:to>
      <xdr:col>17</xdr:col>
      <xdr:colOff>247650</xdr:colOff>
      <xdr:row>95</xdr:row>
      <xdr:rowOff>38100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91525" y="15497175"/>
          <a:ext cx="3619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152400</xdr:colOff>
      <xdr:row>91</xdr:row>
      <xdr:rowOff>57150</xdr:rowOff>
    </xdr:from>
    <xdr:to>
      <xdr:col>17</xdr:col>
      <xdr:colOff>523875</xdr:colOff>
      <xdr:row>96</xdr:row>
      <xdr:rowOff>28575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86775" y="15649575"/>
          <a:ext cx="54292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295275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762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42"/>
  <sheetViews>
    <sheetView workbookViewId="0" topLeftCell="A9">
      <selection activeCell="H34" sqref="H34"/>
    </sheetView>
  </sheetViews>
  <sheetFormatPr defaultColWidth="9.140625" defaultRowHeight="12.75"/>
  <cols>
    <col min="1" max="1" width="5.28125" style="0" customWidth="1"/>
    <col min="2" max="2" width="21.421875" style="0" customWidth="1"/>
    <col min="4" max="4" width="6.421875" style="0" customWidth="1"/>
    <col min="5" max="5" width="12.421875" style="0" customWidth="1"/>
    <col min="6" max="10" width="6.7109375" style="0" customWidth="1"/>
    <col min="11" max="11" width="2.140625" style="0" customWidth="1"/>
    <col min="12" max="12" width="4.421875" style="0" customWidth="1"/>
    <col min="13" max="13" width="13.7109375" style="0" customWidth="1"/>
    <col min="14" max="14" width="6.7109375" style="0" customWidth="1"/>
    <col min="15" max="15" width="7.421875" style="0" customWidth="1"/>
    <col min="16" max="16" width="2.28125" style="0" customWidth="1"/>
    <col min="17" max="17" width="2.57421875" style="0" customWidth="1"/>
    <col min="18" max="18" width="11.421875" style="0" customWidth="1"/>
  </cols>
  <sheetData>
    <row r="1" spans="1:18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L2" s="2" t="str">
        <f>HYPERLINK('[1]реквизиты'!$L$7)</f>
        <v>ИТОГОВЫЙ ПРОТОКОЛ</v>
      </c>
      <c r="M2" s="2"/>
      <c r="N2" s="2"/>
      <c r="O2" s="2"/>
      <c r="P2" s="2"/>
      <c r="Q2" s="2"/>
      <c r="R2" s="2"/>
    </row>
    <row r="3" spans="1:20" ht="33.75" customHeight="1">
      <c r="A3" s="3"/>
      <c r="B3" s="4"/>
      <c r="C3" s="4"/>
      <c r="D3" s="4"/>
      <c r="E3" s="5" t="s">
        <v>2</v>
      </c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6"/>
      <c r="T3" s="6"/>
    </row>
    <row r="4" spans="1:20" ht="21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8"/>
    </row>
    <row r="5" spans="1:18" ht="27" customHeight="1">
      <c r="A5" s="9" t="s">
        <v>4</v>
      </c>
      <c r="E5" s="9"/>
      <c r="H5" s="10"/>
      <c r="I5" s="10"/>
      <c r="J5" s="10"/>
      <c r="P5" s="9"/>
      <c r="Q5" s="11" t="str">
        <f>'пр.взвешивания'!G3</f>
        <v>в.к. 42   кг</v>
      </c>
      <c r="R5" s="11"/>
    </row>
    <row r="6" spans="1:18" ht="13.5" customHeight="1">
      <c r="A6" s="12" t="s">
        <v>5</v>
      </c>
      <c r="B6" s="12" t="s">
        <v>6</v>
      </c>
      <c r="C6" s="12" t="s">
        <v>7</v>
      </c>
      <c r="D6" s="13" t="s">
        <v>8</v>
      </c>
      <c r="E6" s="13"/>
      <c r="F6" s="14" t="s">
        <v>9</v>
      </c>
      <c r="G6" s="14"/>
      <c r="H6" s="14"/>
      <c r="I6" s="12" t="s">
        <v>10</v>
      </c>
      <c r="J6" s="15" t="s">
        <v>11</v>
      </c>
      <c r="K6" s="16"/>
      <c r="L6" s="17" t="s">
        <v>11</v>
      </c>
      <c r="M6" s="18" t="s">
        <v>12</v>
      </c>
      <c r="N6" s="19" t="s">
        <v>13</v>
      </c>
      <c r="O6" s="13" t="s">
        <v>8</v>
      </c>
      <c r="P6" s="13"/>
      <c r="Q6" s="19" t="s">
        <v>14</v>
      </c>
      <c r="R6" s="20" t="s">
        <v>15</v>
      </c>
    </row>
    <row r="7" spans="1:18" ht="12.75">
      <c r="A7" s="12"/>
      <c r="B7" s="12"/>
      <c r="C7" s="12"/>
      <c r="D7" s="13"/>
      <c r="E7" s="13"/>
      <c r="F7" s="21">
        <v>1</v>
      </c>
      <c r="G7" s="22">
        <v>2</v>
      </c>
      <c r="H7" s="23">
        <v>3</v>
      </c>
      <c r="I7" s="12"/>
      <c r="J7" s="15"/>
      <c r="K7" s="24"/>
      <c r="L7" s="17"/>
      <c r="M7" s="18"/>
      <c r="N7" s="19"/>
      <c r="O7" s="13"/>
      <c r="P7" s="13"/>
      <c r="Q7" s="19"/>
      <c r="R7" s="20"/>
    </row>
    <row r="8" spans="1:18" ht="13.5" customHeight="1">
      <c r="A8" s="25">
        <v>1</v>
      </c>
      <c r="B8" s="26" t="str">
        <f>VLOOKUP(A8,'пр.взвешивания'!B6:E15,2,FALSE)</f>
        <v>Биленко Стас</v>
      </c>
      <c r="C8" s="27">
        <f>VLOOKUP(A8,'пр.взвешивания'!B6:E15,3,FALSE)</f>
        <v>37667</v>
      </c>
      <c r="D8" s="28" t="str">
        <f>VLOOKUP(A8,'пр.взвешивания'!B6:E15,4,FALSE)</f>
        <v>Севастополь</v>
      </c>
      <c r="E8" s="29">
        <f>VLOOKUP(A8,'пр.взвешивания'!B6:H15,5,FALSE)</f>
        <v>0</v>
      </c>
      <c r="F8" s="30"/>
      <c r="G8" s="31">
        <v>4</v>
      </c>
      <c r="H8" s="31">
        <v>0</v>
      </c>
      <c r="I8" s="32">
        <f>SUM(G8:H8)</f>
        <v>4</v>
      </c>
      <c r="J8" s="33">
        <v>2</v>
      </c>
      <c r="K8" s="34">
        <v>1</v>
      </c>
      <c r="L8" s="35">
        <v>1</v>
      </c>
      <c r="M8" s="36" t="s">
        <v>16</v>
      </c>
      <c r="N8" s="37" t="s">
        <v>17</v>
      </c>
      <c r="O8" s="38" t="s">
        <v>18</v>
      </c>
      <c r="P8" s="39"/>
      <c r="Q8" s="40"/>
      <c r="R8" s="37" t="s">
        <v>19</v>
      </c>
    </row>
    <row r="9" spans="1:18" ht="13.5" customHeight="1">
      <c r="A9" s="25"/>
      <c r="B9" s="26"/>
      <c r="C9" s="27"/>
      <c r="D9" s="28"/>
      <c r="E9" s="29"/>
      <c r="F9" s="41"/>
      <c r="G9" s="42"/>
      <c r="H9" s="42"/>
      <c r="I9" s="32"/>
      <c r="J9" s="33"/>
      <c r="K9" s="34"/>
      <c r="L9" s="35"/>
      <c r="M9" s="36"/>
      <c r="N9" s="37"/>
      <c r="O9" s="38"/>
      <c r="P9" s="39"/>
      <c r="Q9" s="40"/>
      <c r="R9" s="37"/>
    </row>
    <row r="10" spans="1:18" ht="13.5" customHeight="1">
      <c r="A10" s="43">
        <v>2</v>
      </c>
      <c r="B10" s="44" t="str">
        <f>VLOOKUP(A10,'пр.взвешивания'!B8:E17,2,FALSE)</f>
        <v>Алиев Тимур</v>
      </c>
      <c r="C10" s="45" t="str">
        <f>VLOOKUP(A10,'пр.взвешивания'!B8:E17,3,FALSE)</f>
        <v>14.04.2004</v>
      </c>
      <c r="D10" s="46" t="str">
        <f>VLOOKUP(A10,'пр.взвешивания'!B1:E17,4,FALSE)</f>
        <v>Севастополь</v>
      </c>
      <c r="E10" s="47">
        <f>VLOOKUP(A10,'пр.взвешивания'!B1:H17,5,FALSE)</f>
        <v>0</v>
      </c>
      <c r="F10" s="48">
        <v>0</v>
      </c>
      <c r="G10" s="49"/>
      <c r="H10" s="50">
        <v>0</v>
      </c>
      <c r="I10" s="51">
        <f>SUM(G10:H10)</f>
        <v>0</v>
      </c>
      <c r="J10" s="52">
        <v>1</v>
      </c>
      <c r="K10" s="34"/>
      <c r="L10" s="53">
        <v>2</v>
      </c>
      <c r="M10" s="36" t="s">
        <v>20</v>
      </c>
      <c r="N10" s="37" t="s">
        <v>21</v>
      </c>
      <c r="O10" s="38" t="s">
        <v>18</v>
      </c>
      <c r="P10" s="39"/>
      <c r="Q10" s="40"/>
      <c r="R10" s="40" t="s">
        <v>22</v>
      </c>
    </row>
    <row r="11" spans="1:18" ht="13.5" customHeight="1">
      <c r="A11" s="43"/>
      <c r="B11" s="44"/>
      <c r="C11" s="45"/>
      <c r="D11" s="46"/>
      <c r="E11" s="47"/>
      <c r="F11" s="54"/>
      <c r="G11" s="55"/>
      <c r="H11" s="42"/>
      <c r="I11" s="51"/>
      <c r="J11" s="52"/>
      <c r="K11" s="34"/>
      <c r="L11" s="53"/>
      <c r="M11" s="36"/>
      <c r="N11" s="37"/>
      <c r="O11" s="38"/>
      <c r="P11" s="39"/>
      <c r="Q11" s="40"/>
      <c r="R11" s="40"/>
    </row>
    <row r="12" spans="1:18" ht="13.5" customHeight="1">
      <c r="A12" s="56">
        <v>3</v>
      </c>
      <c r="B12" s="57" t="str">
        <f>VLOOKUP(A12,'пр.взвешивания'!B10:E19,2,FALSE)</f>
        <v>Давыдов Иван</v>
      </c>
      <c r="C12" s="58" t="str">
        <f>VLOOKUP(A12,'пр.взвешивания'!B10:E19,3,FALSE)</f>
        <v>05.12.2003</v>
      </c>
      <c r="D12" s="59" t="str">
        <f>VLOOKUP(A12,'пр.взвешивания'!B1:E19,4,FALSE)</f>
        <v>Симферополь</v>
      </c>
      <c r="E12" s="60">
        <f>VLOOKUP(A12,'пр.взвешивания'!B1:H19,5,FALSE)</f>
        <v>0</v>
      </c>
      <c r="F12" s="48">
        <v>4</v>
      </c>
      <c r="G12" s="50">
        <v>4</v>
      </c>
      <c r="H12" s="61"/>
      <c r="I12" s="62">
        <f>SUM(G12:H12)</f>
        <v>4</v>
      </c>
      <c r="J12" s="63">
        <v>3</v>
      </c>
      <c r="K12" s="34"/>
      <c r="L12" s="53">
        <v>3</v>
      </c>
      <c r="M12" s="64" t="s">
        <v>23</v>
      </c>
      <c r="N12" s="65">
        <v>37667</v>
      </c>
      <c r="O12" s="38" t="s">
        <v>18</v>
      </c>
      <c r="P12" s="39"/>
      <c r="Q12" s="66"/>
      <c r="R12" s="64" t="s">
        <v>24</v>
      </c>
    </row>
    <row r="13" spans="1:20" ht="13.5" customHeight="1">
      <c r="A13" s="56"/>
      <c r="B13" s="57"/>
      <c r="C13" s="58"/>
      <c r="D13" s="59"/>
      <c r="E13" s="60"/>
      <c r="F13" s="67"/>
      <c r="G13" s="68"/>
      <c r="H13" s="69"/>
      <c r="I13" s="62"/>
      <c r="J13" s="63"/>
      <c r="K13" s="34"/>
      <c r="L13" s="53"/>
      <c r="M13" s="64"/>
      <c r="N13" s="65"/>
      <c r="O13" s="38"/>
      <c r="P13" s="39"/>
      <c r="Q13" s="66"/>
      <c r="R13" s="64"/>
      <c r="T13" s="70"/>
    </row>
    <row r="14" spans="1:18" ht="13.5" customHeight="1">
      <c r="A14" s="71" t="s">
        <v>25</v>
      </c>
      <c r="B14" s="72"/>
      <c r="C14" s="72"/>
      <c r="D14" s="72"/>
      <c r="E14" s="72"/>
      <c r="F14" s="72"/>
      <c r="G14" s="72"/>
      <c r="H14" s="72"/>
      <c r="I14" s="72"/>
      <c r="J14" s="72"/>
      <c r="K14" s="34"/>
      <c r="L14" s="53">
        <v>3</v>
      </c>
      <c r="M14" s="36" t="s">
        <v>26</v>
      </c>
      <c r="N14" s="37" t="s">
        <v>27</v>
      </c>
      <c r="O14" s="38" t="s">
        <v>18</v>
      </c>
      <c r="P14" s="39"/>
      <c r="Q14" s="40"/>
      <c r="R14" s="40" t="s">
        <v>28</v>
      </c>
    </row>
    <row r="15" spans="1:18" ht="13.5" customHeight="1">
      <c r="A15" s="73" t="s">
        <v>5</v>
      </c>
      <c r="B15" s="73" t="s">
        <v>6</v>
      </c>
      <c r="C15" s="73" t="s">
        <v>7</v>
      </c>
      <c r="D15" s="13" t="s">
        <v>8</v>
      </c>
      <c r="E15" s="13"/>
      <c r="F15" s="74" t="s">
        <v>9</v>
      </c>
      <c r="G15" s="74"/>
      <c r="H15" s="72"/>
      <c r="I15" s="73" t="s">
        <v>10</v>
      </c>
      <c r="J15" s="73" t="s">
        <v>11</v>
      </c>
      <c r="K15" s="34"/>
      <c r="L15" s="53"/>
      <c r="M15" s="36"/>
      <c r="N15" s="37"/>
      <c r="O15" s="38"/>
      <c r="P15" s="39"/>
      <c r="Q15" s="40"/>
      <c r="R15" s="40"/>
    </row>
    <row r="16" spans="1:18" ht="13.5" customHeight="1">
      <c r="A16" s="73"/>
      <c r="B16" s="73"/>
      <c r="C16" s="73"/>
      <c r="D16" s="13"/>
      <c r="E16" s="13"/>
      <c r="F16" s="75">
        <v>1</v>
      </c>
      <c r="G16" s="76">
        <v>2</v>
      </c>
      <c r="H16" s="72"/>
      <c r="I16" s="73"/>
      <c r="J16" s="73"/>
      <c r="K16" s="34"/>
      <c r="L16" s="77">
        <v>5</v>
      </c>
      <c r="M16" s="36" t="s">
        <v>29</v>
      </c>
      <c r="N16" s="37" t="s">
        <v>30</v>
      </c>
      <c r="O16" s="38" t="s">
        <v>31</v>
      </c>
      <c r="P16" s="39"/>
      <c r="Q16" s="40"/>
      <c r="R16" s="37" t="s">
        <v>32</v>
      </c>
    </row>
    <row r="17" spans="1:18" ht="13.5" customHeight="1">
      <c r="A17" s="25">
        <v>4</v>
      </c>
      <c r="B17" s="78" t="str">
        <f>VLOOKUP(A17,'пр.взвешивания'!B6:E15,2,FALSE)</f>
        <v>Игонин Даниил</v>
      </c>
      <c r="C17" s="79" t="str">
        <f>VLOOKUP(A17,'пр.взвешивания'!B6:E15,3,FALSE)</f>
        <v>27.06.2003</v>
      </c>
      <c r="D17" s="28" t="str">
        <f>VLOOKUP(A17,'пр.взвешивания'!B1:E24,4,FALSE)</f>
        <v>Севастополь</v>
      </c>
      <c r="E17" s="29">
        <f>VLOOKUP(A17,'пр.взвешивания'!B1:H24,5,FALSE)</f>
        <v>0</v>
      </c>
      <c r="F17" s="30"/>
      <c r="G17" s="80">
        <v>1</v>
      </c>
      <c r="H17" s="72"/>
      <c r="I17" s="32">
        <f>SUM(G17:H17)</f>
        <v>1</v>
      </c>
      <c r="J17" s="81">
        <v>1</v>
      </c>
      <c r="K17" s="34"/>
      <c r="L17" s="77"/>
      <c r="M17" s="36"/>
      <c r="N17" s="37"/>
      <c r="O17" s="38"/>
      <c r="P17" s="39"/>
      <c r="Q17" s="40"/>
      <c r="R17" s="37"/>
    </row>
    <row r="18" spans="1:18" ht="13.5" customHeight="1">
      <c r="A18" s="25"/>
      <c r="B18" s="78"/>
      <c r="C18" s="79"/>
      <c r="D18" s="28"/>
      <c r="E18" s="29"/>
      <c r="F18" s="41"/>
      <c r="G18" s="82"/>
      <c r="H18" s="72"/>
      <c r="I18" s="32"/>
      <c r="J18" s="81"/>
      <c r="K18" s="72"/>
      <c r="L18" s="72"/>
      <c r="M18" s="72"/>
      <c r="N18" s="72"/>
      <c r="O18" s="72"/>
      <c r="P18" s="72"/>
      <c r="Q18" s="72"/>
      <c r="R18" s="72"/>
    </row>
    <row r="19" spans="1:18" ht="13.5" customHeight="1">
      <c r="A19" s="56">
        <v>5</v>
      </c>
      <c r="B19" s="57" t="str">
        <f>VLOOKUP(A19,'пр.взвешивания'!B8:E17,2,FALSE)</f>
        <v>Тилькун Богдан</v>
      </c>
      <c r="C19" s="58" t="str">
        <f>VLOOKUP(A19,'пр.взвешивания'!B8:E17,3,FALSE)</f>
        <v>12.11.2002</v>
      </c>
      <c r="D19" s="83" t="str">
        <f>VLOOKUP(A19,'пр.взвешивания'!B1:E26,4,FALSE)</f>
        <v>Севастополь</v>
      </c>
      <c r="E19" s="84">
        <f>VLOOKUP(A19,'пр.взвешивания'!B1:H26,5,FALSE)</f>
        <v>0</v>
      </c>
      <c r="F19" s="85">
        <v>3</v>
      </c>
      <c r="G19" s="86"/>
      <c r="H19" s="72"/>
      <c r="I19" s="62">
        <v>3</v>
      </c>
      <c r="J19" s="87">
        <v>2</v>
      </c>
      <c r="K19" s="72"/>
      <c r="L19" s="72"/>
      <c r="M19" s="72"/>
      <c r="N19" s="72"/>
      <c r="O19" s="72"/>
      <c r="P19" s="72"/>
      <c r="Q19" s="72"/>
      <c r="R19" s="72"/>
    </row>
    <row r="20" spans="1:18" ht="13.5" customHeight="1">
      <c r="A20" s="56"/>
      <c r="B20" s="57"/>
      <c r="C20" s="58"/>
      <c r="D20" s="83"/>
      <c r="E20" s="84"/>
      <c r="F20" s="67"/>
      <c r="G20" s="88"/>
      <c r="H20" s="72"/>
      <c r="I20" s="62"/>
      <c r="J20" s="87"/>
      <c r="K20" s="72"/>
      <c r="L20" s="72"/>
      <c r="M20" s="72"/>
      <c r="N20" s="72"/>
      <c r="O20" s="72"/>
      <c r="P20" s="72"/>
      <c r="Q20" s="72"/>
      <c r="R20" s="72"/>
    </row>
    <row r="21" spans="1:18" ht="12.7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2" spans="1:18" ht="12.75">
      <c r="A22" s="72"/>
      <c r="B22" s="72" t="s">
        <v>33</v>
      </c>
      <c r="C22" s="72"/>
      <c r="D22" s="72"/>
      <c r="E22" s="72"/>
      <c r="F22" s="72"/>
      <c r="G22" s="72" t="s">
        <v>34</v>
      </c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</row>
    <row r="23" spans="1:18" ht="12.7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</row>
    <row r="24" spans="1:18" ht="12.75">
      <c r="A24" s="25">
        <v>1</v>
      </c>
      <c r="B24" s="89" t="str">
        <f>VLOOKUP(A24,'пр.взвешивания'!B6:C21,2,FALSE)</f>
        <v>Биленко Стас</v>
      </c>
      <c r="C24" s="90">
        <f>VLOOKUP(A24,'пр.взвешивания'!B6:G15,3,FALSE)</f>
        <v>37667</v>
      </c>
      <c r="D24" s="28" t="str">
        <f>VLOOKUP(A24,'пр.взвешивания'!B1:E31,4,FALSE)</f>
        <v>Севастополь</v>
      </c>
      <c r="E24" s="29">
        <f>VLOOKUP(A24,'пр.взвешивания'!B1:H31,5,FALSE)</f>
        <v>0</v>
      </c>
      <c r="F24" s="91"/>
      <c r="G24" s="91"/>
      <c r="H24" s="91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12.75">
      <c r="A25" s="25"/>
      <c r="B25" s="89"/>
      <c r="C25" s="90"/>
      <c r="D25" s="28"/>
      <c r="E25" s="29"/>
      <c r="F25" s="92">
        <v>4</v>
      </c>
      <c r="G25" s="91"/>
      <c r="H25" s="91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9" ht="12.75">
      <c r="A26" s="93">
        <v>4</v>
      </c>
      <c r="B26" s="94" t="str">
        <f>VLOOKUP(A26,'пр.взвешивания'!B6:C23,2,FALSE)</f>
        <v>Игонин Даниил</v>
      </c>
      <c r="C26" s="95" t="str">
        <f>VLOOKUP(A26,'пр.взвешивания'!B6:G17,3,FALSE)</f>
        <v>27.06.2003</v>
      </c>
      <c r="D26" s="83" t="str">
        <f>VLOOKUP(A26,'пр.взвешивания'!B1:E33,4,FALSE)</f>
        <v>Севастополь</v>
      </c>
      <c r="E26" s="84">
        <f>VLOOKUP(A26,'пр.взвешивания'!B1:H33,5,FALSE)</f>
        <v>0</v>
      </c>
      <c r="F26" s="96"/>
      <c r="G26" s="97"/>
      <c r="H26" s="91"/>
      <c r="I26" s="72"/>
      <c r="J26" s="98"/>
      <c r="K26" s="98"/>
      <c r="L26" s="98"/>
      <c r="M26" s="98"/>
      <c r="N26" s="98"/>
      <c r="O26" s="98"/>
      <c r="P26" s="98"/>
      <c r="Q26" s="98"/>
      <c r="R26" s="98"/>
      <c r="S26" s="3"/>
    </row>
    <row r="27" spans="1:19" ht="12.75">
      <c r="A27" s="93"/>
      <c r="B27" s="94"/>
      <c r="C27" s="95"/>
      <c r="D27" s="83"/>
      <c r="E27" s="84"/>
      <c r="F27" s="91"/>
      <c r="G27" s="99"/>
      <c r="H27" s="100">
        <v>2</v>
      </c>
      <c r="I27" s="72"/>
      <c r="J27" s="101" t="str">
        <f>HYPERLINK('[2]реквизиты'!$A$6)</f>
        <v>Гл. судья, судья МК</v>
      </c>
      <c r="K27" s="102"/>
      <c r="L27" s="102"/>
      <c r="M27" s="103"/>
      <c r="N27" s="104"/>
      <c r="O27" s="104"/>
      <c r="P27" s="104"/>
      <c r="Q27" s="105" t="s">
        <v>35</v>
      </c>
      <c r="R27" s="3"/>
      <c r="S27" s="3"/>
    </row>
    <row r="28" spans="1:19" ht="12.75">
      <c r="A28" s="106">
        <v>2</v>
      </c>
      <c r="B28" s="107" t="str">
        <f>VLOOKUP(A28,'пр.взвешивания'!B6:C25,2,FALSE)</f>
        <v>Алиев Тимур</v>
      </c>
      <c r="C28" s="108" t="str">
        <f>VLOOKUP(A28,'пр.взвешивания'!B6:G19,3,FALSE)</f>
        <v>14.04.2004</v>
      </c>
      <c r="D28" s="28" t="str">
        <f>VLOOKUP(A28,'пр.взвешивания'!B1:E35,4,FALSE)</f>
        <v>Севастополь</v>
      </c>
      <c r="E28" s="29">
        <f>VLOOKUP(A28,'пр.взвешивания'!B1:H35,5,FALSE)</f>
        <v>0</v>
      </c>
      <c r="F28" s="91"/>
      <c r="G28" s="99"/>
      <c r="H28" s="109"/>
      <c r="I28" s="72"/>
      <c r="J28" s="102"/>
      <c r="K28" s="102"/>
      <c r="L28" s="102"/>
      <c r="M28" s="103"/>
      <c r="N28" s="104"/>
      <c r="O28" s="104"/>
      <c r="P28" s="104"/>
      <c r="Q28" s="110" t="s">
        <v>36</v>
      </c>
      <c r="R28" s="3"/>
      <c r="S28" s="3"/>
    </row>
    <row r="29" spans="1:19" ht="12.75">
      <c r="A29" s="106"/>
      <c r="B29" s="107"/>
      <c r="C29" s="108"/>
      <c r="D29" s="28"/>
      <c r="E29" s="29"/>
      <c r="F29" s="92">
        <v>2</v>
      </c>
      <c r="G29" s="111"/>
      <c r="H29" s="91"/>
      <c r="I29" s="72"/>
      <c r="J29" s="112"/>
      <c r="K29" s="112"/>
      <c r="L29" s="112"/>
      <c r="M29" s="103"/>
      <c r="N29" s="103"/>
      <c r="O29" s="103"/>
      <c r="P29" s="103"/>
      <c r="Q29" s="3"/>
      <c r="R29" s="3"/>
      <c r="S29" s="3"/>
    </row>
    <row r="30" spans="1:19" ht="12.75">
      <c r="A30" s="93">
        <v>5</v>
      </c>
      <c r="B30" s="94" t="str">
        <f>VLOOKUP(A30,'пр.взвешивания'!B6:C27,2,FALSE)</f>
        <v>Тилькун Богдан</v>
      </c>
      <c r="C30" s="95" t="str">
        <f>VLOOKUP(A30,'пр.взвешивания'!B6:G21,3,FALSE)</f>
        <v>12.11.2002</v>
      </c>
      <c r="D30" s="83" t="str">
        <f>VLOOKUP(A30,'пр.взвешивания'!B1:E37,4,FALSE)</f>
        <v>Севастополь</v>
      </c>
      <c r="E30" s="84">
        <f>VLOOKUP(A30,'пр.взвешивания'!B1:H37,5,FALSE)</f>
        <v>0</v>
      </c>
      <c r="F30" s="96"/>
      <c r="G30" s="91"/>
      <c r="H30" s="91"/>
      <c r="I30" s="72"/>
      <c r="J30" s="101" t="str">
        <f>HYPERLINK('[3]реквизиты'!$A$22)</f>
        <v>Гл. секретарь, судья МК</v>
      </c>
      <c r="K30" s="102"/>
      <c r="L30" s="102"/>
      <c r="M30" s="103"/>
      <c r="N30" s="104"/>
      <c r="O30" s="104"/>
      <c r="P30" s="104"/>
      <c r="Q30" s="105" t="s">
        <v>37</v>
      </c>
      <c r="R30" s="3"/>
      <c r="S30" s="3"/>
    </row>
    <row r="31" spans="1:19" ht="12.75">
      <c r="A31" s="93"/>
      <c r="B31" s="94"/>
      <c r="C31" s="95"/>
      <c r="D31" s="83"/>
      <c r="E31" s="84"/>
      <c r="F31" s="91"/>
      <c r="G31" s="91"/>
      <c r="H31" s="91"/>
      <c r="I31" s="72"/>
      <c r="J31" s="112"/>
      <c r="K31" s="112"/>
      <c r="L31" s="112"/>
      <c r="M31" s="103"/>
      <c r="N31" s="103"/>
      <c r="O31" s="103"/>
      <c r="P31" s="103"/>
      <c r="Q31" s="110" t="s">
        <v>38</v>
      </c>
      <c r="R31" s="3"/>
      <c r="S31" s="3"/>
    </row>
    <row r="32" spans="1:19" ht="12.75">
      <c r="A32" s="72"/>
      <c r="B32" s="72"/>
      <c r="C32" s="72"/>
      <c r="D32" s="72"/>
      <c r="E32" s="72"/>
      <c r="F32" s="72"/>
      <c r="G32" s="72"/>
      <c r="H32" s="72"/>
      <c r="I32" s="72"/>
      <c r="J32" s="98"/>
      <c r="K32" s="98"/>
      <c r="L32" s="98"/>
      <c r="M32" s="103"/>
      <c r="N32" s="103"/>
      <c r="O32" s="103"/>
      <c r="P32" s="103"/>
      <c r="Q32" s="110">
        <f>HYPERLINK('[2]реквизиты'!$G$23)</f>
      </c>
      <c r="R32" s="3"/>
      <c r="S32" s="3"/>
    </row>
    <row r="33" spans="1:18" ht="12.7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113"/>
      <c r="N33" s="113"/>
      <c r="O33" s="113"/>
      <c r="P33" s="113"/>
      <c r="Q33" s="72"/>
      <c r="R33" s="72"/>
    </row>
    <row r="34" spans="1:18" ht="12.7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113"/>
      <c r="N34" s="113"/>
      <c r="O34" s="113"/>
      <c r="P34" s="113"/>
      <c r="Q34" s="72"/>
      <c r="R34" s="72"/>
    </row>
    <row r="35" spans="1:16" ht="12.75">
      <c r="A35" s="114"/>
      <c r="B35" s="114"/>
      <c r="C35" s="114"/>
      <c r="D35" s="114"/>
      <c r="E35" s="3"/>
      <c r="F35" s="3"/>
      <c r="G35" s="3"/>
      <c r="H35" s="3"/>
      <c r="I35" s="3"/>
      <c r="J35" s="115"/>
      <c r="M35" s="116"/>
      <c r="N35" s="116"/>
      <c r="O35" s="116"/>
      <c r="P35" s="116"/>
    </row>
    <row r="36" spans="13:16" ht="12.75">
      <c r="M36" s="116"/>
      <c r="N36" s="116"/>
      <c r="O36" s="116"/>
      <c r="P36" s="116"/>
    </row>
    <row r="37" spans="13:16" ht="12.75">
      <c r="M37" s="116"/>
      <c r="N37" s="116"/>
      <c r="O37" s="116"/>
      <c r="P37" s="116"/>
    </row>
    <row r="38" spans="13:16" ht="12.75">
      <c r="M38" s="116"/>
      <c r="N38" s="116"/>
      <c r="O38" s="116"/>
      <c r="P38" s="116"/>
    </row>
    <row r="39" spans="13:16" ht="12.75">
      <c r="M39" s="116"/>
      <c r="N39" s="116"/>
      <c r="O39" s="116"/>
      <c r="P39" s="116"/>
    </row>
    <row r="40" spans="13:16" ht="12.75">
      <c r="M40" s="116"/>
      <c r="N40" s="116"/>
      <c r="O40" s="116"/>
      <c r="P40" s="116"/>
    </row>
    <row r="41" spans="1:16" ht="12.75">
      <c r="A41" s="114"/>
      <c r="B41" s="114"/>
      <c r="C41" s="114"/>
      <c r="D41" s="114"/>
      <c r="E41" s="3"/>
      <c r="F41" s="3"/>
      <c r="G41" s="3"/>
      <c r="H41" s="3"/>
      <c r="I41" s="3"/>
      <c r="J41" s="3"/>
      <c r="M41" s="116"/>
      <c r="N41" s="116"/>
      <c r="O41" s="116"/>
      <c r="P41" s="116"/>
    </row>
    <row r="42" spans="1:10" ht="12.75">
      <c r="A42" s="115"/>
      <c r="B42" s="115"/>
      <c r="C42" s="115"/>
      <c r="D42" s="115"/>
      <c r="E42" s="115"/>
      <c r="F42" s="115"/>
      <c r="G42" s="115"/>
      <c r="H42" s="115"/>
      <c r="I42" s="115"/>
      <c r="J42" s="115"/>
    </row>
  </sheetData>
  <sheetProtection selectLockedCells="1" selectUnlockedCells="1"/>
  <mergeCells count="122">
    <mergeCell ref="A1:R1"/>
    <mergeCell ref="A2:J2"/>
    <mergeCell ref="L2:R2"/>
    <mergeCell ref="E3:O3"/>
    <mergeCell ref="A4:R4"/>
    <mergeCell ref="H5:J5"/>
    <mergeCell ref="Q5:R5"/>
    <mergeCell ref="A6:A7"/>
    <mergeCell ref="B6:B7"/>
    <mergeCell ref="C6:C7"/>
    <mergeCell ref="D6:E7"/>
    <mergeCell ref="F6:H6"/>
    <mergeCell ref="I6:I7"/>
    <mergeCell ref="J6:J7"/>
    <mergeCell ref="L6:L7"/>
    <mergeCell ref="M6:M7"/>
    <mergeCell ref="N6:N7"/>
    <mergeCell ref="O6:P7"/>
    <mergeCell ref="Q6:Q7"/>
    <mergeCell ref="R6:R7"/>
    <mergeCell ref="A8:A9"/>
    <mergeCell ref="B8:B9"/>
    <mergeCell ref="C8:C9"/>
    <mergeCell ref="D8:D9"/>
    <mergeCell ref="E8:E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A10:A11"/>
    <mergeCell ref="B10:B11"/>
    <mergeCell ref="C10:C11"/>
    <mergeCell ref="D10:D11"/>
    <mergeCell ref="E10:E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A12:A13"/>
    <mergeCell ref="B12:B13"/>
    <mergeCell ref="C12:C13"/>
    <mergeCell ref="D12:D13"/>
    <mergeCell ref="E12:E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K14:K15"/>
    <mergeCell ref="L14:L15"/>
    <mergeCell ref="M14:M15"/>
    <mergeCell ref="N14:N15"/>
    <mergeCell ref="O14:O15"/>
    <mergeCell ref="P14:P15"/>
    <mergeCell ref="Q14:Q15"/>
    <mergeCell ref="R14:R15"/>
    <mergeCell ref="A15:A16"/>
    <mergeCell ref="B15:B16"/>
    <mergeCell ref="C15:C16"/>
    <mergeCell ref="D15:E16"/>
    <mergeCell ref="F15:G15"/>
    <mergeCell ref="I15:I16"/>
    <mergeCell ref="J15:J16"/>
    <mergeCell ref="K16:K17"/>
    <mergeCell ref="L16:L17"/>
    <mergeCell ref="M16:M17"/>
    <mergeCell ref="N16:N17"/>
    <mergeCell ref="O16:O17"/>
    <mergeCell ref="P16:P17"/>
    <mergeCell ref="Q16:Q17"/>
    <mergeCell ref="R16:R17"/>
    <mergeCell ref="A17:A18"/>
    <mergeCell ref="B17:B18"/>
    <mergeCell ref="C17:C18"/>
    <mergeCell ref="D17:D18"/>
    <mergeCell ref="E17:E18"/>
    <mergeCell ref="I17:I18"/>
    <mergeCell ref="J17:J18"/>
    <mergeCell ref="A19:A20"/>
    <mergeCell ref="B19:B20"/>
    <mergeCell ref="C19:C20"/>
    <mergeCell ref="D19:D20"/>
    <mergeCell ref="E19:E20"/>
    <mergeCell ref="I19:I20"/>
    <mergeCell ref="J19:J20"/>
    <mergeCell ref="A24:A25"/>
    <mergeCell ref="B24:B25"/>
    <mergeCell ref="C24:C25"/>
    <mergeCell ref="D24:D25"/>
    <mergeCell ref="E24:E25"/>
    <mergeCell ref="A26:A27"/>
    <mergeCell ref="B26:B27"/>
    <mergeCell ref="C26:C27"/>
    <mergeCell ref="D26:D27"/>
    <mergeCell ref="E26:E27"/>
    <mergeCell ref="A28:A29"/>
    <mergeCell ref="B28:B29"/>
    <mergeCell ref="C28:C29"/>
    <mergeCell ref="D28:D29"/>
    <mergeCell ref="E28:E29"/>
    <mergeCell ref="A30:A31"/>
    <mergeCell ref="B30:B31"/>
    <mergeCell ref="C30:C31"/>
    <mergeCell ref="D30:D31"/>
    <mergeCell ref="E30:E31"/>
  </mergeCells>
  <printOptions horizontalCentered="1" verticalCentered="1"/>
  <pageMargins left="0" right="0" top="0.9840277777777777" bottom="0.196527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tabSelected="1" workbookViewId="0" topLeftCell="A1">
      <selection activeCell="A4" sqref="A4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5.00390625" style="0" customWidth="1"/>
    <col min="8" max="8" width="17.8515625" style="0" customWidth="1"/>
  </cols>
  <sheetData>
    <row r="1" spans="1:9" ht="40.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8"/>
    </row>
    <row r="2" spans="2:9" ht="48" customHeight="1">
      <c r="B2" s="2" t="s">
        <v>39</v>
      </c>
      <c r="C2" s="2"/>
      <c r="D2" s="119" t="s">
        <v>2</v>
      </c>
      <c r="E2" s="119"/>
      <c r="F2" s="119"/>
      <c r="G2" s="119"/>
      <c r="H2" s="119"/>
      <c r="I2" s="120"/>
    </row>
    <row r="3" spans="2:8" ht="24.75" customHeight="1">
      <c r="B3" s="120"/>
      <c r="C3" s="7" t="s">
        <v>3</v>
      </c>
      <c r="D3" s="7"/>
      <c r="E3" s="7"/>
      <c r="G3" s="121" t="s">
        <v>40</v>
      </c>
      <c r="H3" s="121"/>
    </row>
    <row r="4" spans="1:8" ht="12.75" customHeight="1">
      <c r="A4" s="122" t="s">
        <v>41</v>
      </c>
      <c r="B4" s="123" t="s">
        <v>5</v>
      </c>
      <c r="C4" s="122" t="s">
        <v>6</v>
      </c>
      <c r="D4" s="122" t="s">
        <v>13</v>
      </c>
      <c r="E4" s="66" t="s">
        <v>8</v>
      </c>
      <c r="F4" s="66"/>
      <c r="G4" s="122" t="s">
        <v>14</v>
      </c>
      <c r="H4" s="122" t="s">
        <v>15</v>
      </c>
    </row>
    <row r="5" spans="1:8" ht="12.75" customHeight="1">
      <c r="A5" s="122"/>
      <c r="B5" s="123"/>
      <c r="C5" s="122"/>
      <c r="D5" s="122"/>
      <c r="E5" s="66"/>
      <c r="F5" s="66"/>
      <c r="G5" s="122"/>
      <c r="H5" s="122"/>
    </row>
    <row r="6" spans="1:8" ht="12.75" customHeight="1">
      <c r="A6" s="122"/>
      <c r="B6" s="124">
        <v>1</v>
      </c>
      <c r="C6" s="64" t="s">
        <v>23</v>
      </c>
      <c r="D6" s="65">
        <v>37667</v>
      </c>
      <c r="E6" s="38" t="s">
        <v>18</v>
      </c>
      <c r="F6" s="39"/>
      <c r="G6" s="66"/>
      <c r="H6" s="64" t="s">
        <v>24</v>
      </c>
    </row>
    <row r="7" spans="1:8" ht="12.75" customHeight="1">
      <c r="A7" s="122"/>
      <c r="B7" s="124"/>
      <c r="C7" s="64"/>
      <c r="D7" s="65"/>
      <c r="E7" s="38"/>
      <c r="F7" s="39"/>
      <c r="G7" s="66"/>
      <c r="H7" s="64"/>
    </row>
    <row r="8" spans="1:8" ht="12.75" customHeight="1">
      <c r="A8" s="122"/>
      <c r="B8" s="125">
        <v>2</v>
      </c>
      <c r="C8" s="36" t="s">
        <v>16</v>
      </c>
      <c r="D8" s="37" t="s">
        <v>17</v>
      </c>
      <c r="E8" s="38" t="s">
        <v>18</v>
      </c>
      <c r="F8" s="39"/>
      <c r="G8" s="40"/>
      <c r="H8" s="37" t="s">
        <v>19</v>
      </c>
    </row>
    <row r="9" spans="1:8" ht="12.75" customHeight="1">
      <c r="A9" s="122"/>
      <c r="B9" s="125"/>
      <c r="C9" s="36"/>
      <c r="D9" s="37"/>
      <c r="E9" s="38"/>
      <c r="F9" s="39"/>
      <c r="G9" s="40"/>
      <c r="H9" s="37"/>
    </row>
    <row r="10" spans="1:8" ht="12.75" customHeight="1">
      <c r="A10" s="122"/>
      <c r="B10" s="125">
        <v>3</v>
      </c>
      <c r="C10" s="36" t="s">
        <v>29</v>
      </c>
      <c r="D10" s="37" t="s">
        <v>30</v>
      </c>
      <c r="E10" s="38" t="s">
        <v>31</v>
      </c>
      <c r="F10" s="39"/>
      <c r="G10" s="40"/>
      <c r="H10" s="37" t="s">
        <v>32</v>
      </c>
    </row>
    <row r="11" spans="1:8" ht="12.75" customHeight="1">
      <c r="A11" s="122"/>
      <c r="B11" s="125"/>
      <c r="C11" s="36"/>
      <c r="D11" s="37"/>
      <c r="E11" s="38"/>
      <c r="F11" s="39"/>
      <c r="G11" s="40"/>
      <c r="H11" s="37"/>
    </row>
    <row r="12" spans="1:8" ht="12.75" customHeight="1">
      <c r="A12" s="122"/>
      <c r="B12" s="125">
        <v>4</v>
      </c>
      <c r="C12" s="36" t="s">
        <v>20</v>
      </c>
      <c r="D12" s="37" t="s">
        <v>21</v>
      </c>
      <c r="E12" s="38" t="s">
        <v>18</v>
      </c>
      <c r="F12" s="39"/>
      <c r="G12" s="40"/>
      <c r="H12" s="40" t="s">
        <v>22</v>
      </c>
    </row>
    <row r="13" spans="1:8" ht="12.75" customHeight="1">
      <c r="A13" s="122"/>
      <c r="B13" s="125"/>
      <c r="C13" s="36"/>
      <c r="D13" s="37"/>
      <c r="E13" s="38"/>
      <c r="F13" s="39"/>
      <c r="G13" s="40"/>
      <c r="H13" s="40"/>
    </row>
    <row r="14" spans="1:8" ht="12.75" customHeight="1">
      <c r="A14" s="122"/>
      <c r="B14" s="125">
        <v>5</v>
      </c>
      <c r="C14" s="36" t="s">
        <v>26</v>
      </c>
      <c r="D14" s="37" t="s">
        <v>27</v>
      </c>
      <c r="E14" s="38" t="s">
        <v>18</v>
      </c>
      <c r="F14" s="39"/>
      <c r="G14" s="40"/>
      <c r="H14" s="40" t="s">
        <v>28</v>
      </c>
    </row>
    <row r="15" spans="1:8" ht="12.75" customHeight="1">
      <c r="A15" s="122"/>
      <c r="B15" s="125"/>
      <c r="C15" s="36"/>
      <c r="D15" s="37"/>
      <c r="E15" s="38"/>
      <c r="F15" s="39"/>
      <c r="G15" s="40"/>
      <c r="H15" s="40"/>
    </row>
    <row r="22" spans="1:8" ht="12.75">
      <c r="A22" s="126"/>
      <c r="B22" s="126"/>
      <c r="C22" s="126"/>
      <c r="D22" s="126"/>
      <c r="E22" s="126"/>
      <c r="F22" s="126"/>
      <c r="G22" s="126"/>
      <c r="H22" s="116"/>
    </row>
    <row r="23" spans="1:8" ht="12.75">
      <c r="A23" s="126"/>
      <c r="B23" s="126"/>
      <c r="C23" s="126"/>
      <c r="D23" s="126"/>
      <c r="E23" s="126"/>
      <c r="F23" s="126"/>
      <c r="G23" s="126"/>
      <c r="H23" s="116"/>
    </row>
    <row r="24" spans="1:8" ht="12.75">
      <c r="A24" s="126"/>
      <c r="B24" s="126"/>
      <c r="C24" s="126"/>
      <c r="D24" s="126"/>
      <c r="E24" s="126"/>
      <c r="F24" s="126"/>
      <c r="G24" s="126"/>
      <c r="H24" s="116"/>
    </row>
    <row r="25" spans="1:8" ht="12.75">
      <c r="A25" s="126"/>
      <c r="B25" s="126"/>
      <c r="C25" s="126"/>
      <c r="D25" s="126"/>
      <c r="E25" s="126"/>
      <c r="F25" s="126"/>
      <c r="G25" s="126"/>
      <c r="H25" s="116"/>
    </row>
    <row r="26" spans="6:8" ht="12.75" customHeight="1">
      <c r="F26" s="126"/>
      <c r="G26" s="126"/>
      <c r="H26" s="116"/>
    </row>
    <row r="27" spans="6:8" ht="12.75">
      <c r="F27" s="126"/>
      <c r="G27" s="126"/>
      <c r="H27" s="116"/>
    </row>
    <row r="28" spans="6:8" ht="12.75">
      <c r="F28" s="126"/>
      <c r="G28" s="126"/>
      <c r="H28" s="116"/>
    </row>
    <row r="29" spans="6:8" ht="12.75">
      <c r="F29" s="126"/>
      <c r="G29" s="126"/>
      <c r="H29" s="116"/>
    </row>
    <row r="30" spans="6:8" ht="12.75" customHeight="1">
      <c r="F30" s="126"/>
      <c r="G30" s="126"/>
      <c r="H30" s="116"/>
    </row>
    <row r="31" spans="6:8" ht="12.75">
      <c r="F31" s="126"/>
      <c r="G31" s="126"/>
      <c r="H31" s="116"/>
    </row>
    <row r="32" spans="6:8" ht="27.75" customHeight="1">
      <c r="F32" s="127"/>
      <c r="G32" s="127"/>
      <c r="H32" s="116"/>
    </row>
    <row r="33" spans="6:8" ht="12.75">
      <c r="F33" s="116"/>
      <c r="G33" s="116"/>
      <c r="H33" s="116"/>
    </row>
    <row r="34" spans="6:8" ht="12.75">
      <c r="F34" s="116"/>
      <c r="G34" s="116"/>
      <c r="H34" s="116"/>
    </row>
    <row r="35" spans="1:8" ht="12.75">
      <c r="A35" s="116"/>
      <c r="B35" s="116"/>
      <c r="C35" s="116"/>
      <c r="D35" s="116"/>
      <c r="E35" s="116"/>
      <c r="F35" s="116"/>
      <c r="G35" s="116"/>
      <c r="H35" s="116"/>
    </row>
    <row r="36" spans="1:8" ht="12.75">
      <c r="A36" s="116"/>
      <c r="B36" s="116"/>
      <c r="C36" s="116"/>
      <c r="D36" s="116"/>
      <c r="E36" s="116"/>
      <c r="F36" s="116"/>
      <c r="G36" s="116"/>
      <c r="H36" s="116"/>
    </row>
    <row r="37" spans="1:8" ht="12.75">
      <c r="A37" s="116"/>
      <c r="B37" s="116"/>
      <c r="C37" s="116"/>
      <c r="D37" s="116"/>
      <c r="E37" s="116"/>
      <c r="F37" s="116"/>
      <c r="G37" s="116"/>
      <c r="H37" s="116"/>
    </row>
    <row r="38" spans="1:8" ht="12.75">
      <c r="A38" s="116"/>
      <c r="B38" s="116"/>
      <c r="C38" s="116"/>
      <c r="D38" s="116"/>
      <c r="E38" s="116"/>
      <c r="F38" s="116"/>
      <c r="G38" s="116"/>
      <c r="H38" s="116"/>
    </row>
    <row r="39" spans="1:8" ht="12.75">
      <c r="A39" s="116"/>
      <c r="B39" s="116"/>
      <c r="C39" s="116"/>
      <c r="D39" s="116"/>
      <c r="E39" s="116"/>
      <c r="F39" s="116"/>
      <c r="G39" s="116"/>
      <c r="H39" s="116"/>
    </row>
    <row r="40" spans="1:8" ht="12.75">
      <c r="A40" s="116"/>
      <c r="B40" s="116"/>
      <c r="C40" s="116"/>
      <c r="D40" s="116"/>
      <c r="E40" s="116"/>
      <c r="F40" s="116"/>
      <c r="G40" s="116"/>
      <c r="H40" s="116"/>
    </row>
    <row r="41" spans="1:8" ht="12.75">
      <c r="A41" s="116"/>
      <c r="B41" s="116"/>
      <c r="C41" s="116"/>
      <c r="D41" s="116"/>
      <c r="E41" s="116"/>
      <c r="F41" s="116"/>
      <c r="G41" s="116"/>
      <c r="H41" s="116"/>
    </row>
    <row r="42" spans="1:8" ht="12.75">
      <c r="A42" s="116"/>
      <c r="B42" s="116"/>
      <c r="C42" s="116"/>
      <c r="D42" s="116"/>
      <c r="E42" s="116"/>
      <c r="F42" s="116"/>
      <c r="G42" s="116"/>
      <c r="H42" s="116"/>
    </row>
    <row r="43" spans="1:8" ht="12.75">
      <c r="A43" s="116"/>
      <c r="B43" s="116"/>
      <c r="C43" s="116"/>
      <c r="D43" s="116"/>
      <c r="E43" s="116"/>
      <c r="F43" s="116"/>
      <c r="G43" s="116"/>
      <c r="H43" s="116"/>
    </row>
    <row r="44" spans="1:8" ht="12.75">
      <c r="A44" s="116"/>
      <c r="B44" s="116"/>
      <c r="C44" s="116"/>
      <c r="D44" s="116"/>
      <c r="E44" s="116"/>
      <c r="F44" s="116"/>
      <c r="G44" s="116"/>
      <c r="H44" s="116"/>
    </row>
    <row r="45" spans="1:8" ht="12.75">
      <c r="A45" s="116"/>
      <c r="B45" s="116"/>
      <c r="C45" s="116"/>
      <c r="D45" s="116"/>
      <c r="E45" s="116"/>
      <c r="F45" s="116"/>
      <c r="G45" s="116"/>
      <c r="H45" s="116"/>
    </row>
    <row r="46" spans="1:8" ht="12.75">
      <c r="A46" s="116"/>
      <c r="B46" s="116"/>
      <c r="C46" s="116"/>
      <c r="D46" s="116"/>
      <c r="E46" s="116"/>
      <c r="F46" s="116"/>
      <c r="G46" s="116"/>
      <c r="H46" s="116"/>
    </row>
    <row r="47" spans="1:8" ht="12.75">
      <c r="A47" s="116"/>
      <c r="B47" s="116"/>
      <c r="C47" s="116"/>
      <c r="D47" s="116"/>
      <c r="E47" s="116"/>
      <c r="F47" s="116"/>
      <c r="G47" s="116"/>
      <c r="H47" s="116"/>
    </row>
    <row r="48" spans="1:8" ht="12.75">
      <c r="A48" s="116"/>
      <c r="B48" s="116"/>
      <c r="C48" s="116"/>
      <c r="D48" s="116"/>
      <c r="E48" s="116"/>
      <c r="F48" s="116"/>
      <c r="G48" s="116"/>
      <c r="H48" s="116"/>
    </row>
    <row r="49" spans="1:8" ht="12.75">
      <c r="A49" s="116"/>
      <c r="B49" s="116"/>
      <c r="C49" s="116"/>
      <c r="D49" s="116"/>
      <c r="E49" s="116"/>
      <c r="F49" s="116"/>
      <c r="G49" s="116"/>
      <c r="H49" s="116"/>
    </row>
  </sheetData>
  <sheetProtection selectLockedCells="1" selectUnlockedCells="1"/>
  <mergeCells count="72">
    <mergeCell ref="A1:H1"/>
    <mergeCell ref="B2:C2"/>
    <mergeCell ref="D2:H2"/>
    <mergeCell ref="C3:D3"/>
    <mergeCell ref="G3:H3"/>
    <mergeCell ref="A4:A5"/>
    <mergeCell ref="B4:B5"/>
    <mergeCell ref="C4:C5"/>
    <mergeCell ref="D4:D5"/>
    <mergeCell ref="E4:F5"/>
    <mergeCell ref="G4:G5"/>
    <mergeCell ref="H4:H5"/>
    <mergeCell ref="A6:A7"/>
    <mergeCell ref="B6:B7"/>
    <mergeCell ref="C6:C7"/>
    <mergeCell ref="D6:D7"/>
    <mergeCell ref="E6:E7"/>
    <mergeCell ref="F6:F7"/>
    <mergeCell ref="G6:G7"/>
    <mergeCell ref="H6:H7"/>
    <mergeCell ref="A8:A9"/>
    <mergeCell ref="B8:B9"/>
    <mergeCell ref="C8:C9"/>
    <mergeCell ref="D8:D9"/>
    <mergeCell ref="E8:E9"/>
    <mergeCell ref="F8:F9"/>
    <mergeCell ref="G8:G9"/>
    <mergeCell ref="H8:H9"/>
    <mergeCell ref="A10:A11"/>
    <mergeCell ref="B10:B11"/>
    <mergeCell ref="C10:C11"/>
    <mergeCell ref="D10:D11"/>
    <mergeCell ref="E10:E11"/>
    <mergeCell ref="F10:F11"/>
    <mergeCell ref="G10:G11"/>
    <mergeCell ref="H10:H11"/>
    <mergeCell ref="A12:A13"/>
    <mergeCell ref="B12:B13"/>
    <mergeCell ref="C12:C13"/>
    <mergeCell ref="D12:D13"/>
    <mergeCell ref="E12:E13"/>
    <mergeCell ref="F12:F13"/>
    <mergeCell ref="G12:G13"/>
    <mergeCell ref="H12:H13"/>
    <mergeCell ref="A14:A15"/>
    <mergeCell ref="B14:B15"/>
    <mergeCell ref="C14:C15"/>
    <mergeCell ref="D14:D15"/>
    <mergeCell ref="E14:E15"/>
    <mergeCell ref="F14:F15"/>
    <mergeCell ref="G14:G15"/>
    <mergeCell ref="H14:H15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F26:F27"/>
    <mergeCell ref="G26:G27"/>
    <mergeCell ref="F28:F29"/>
    <mergeCell ref="G28:G29"/>
    <mergeCell ref="F30:F31"/>
    <mergeCell ref="G30:G31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asrsp asrsp</cp:lastModifiedBy>
  <cp:lastPrinted>2015-10-11T07:04:17Z</cp:lastPrinted>
  <dcterms:modified xsi:type="dcterms:W3CDTF">2015-10-11T19:06:37Z</dcterms:modified>
  <cp:category/>
  <cp:version/>
  <cp:contentType/>
  <cp:contentStatus/>
  <cp:revision>2</cp:revision>
</cp:coreProperties>
</file>