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<sst xmlns="http://schemas.openxmlformats.org/spreadsheetml/2006/main" count="129" uniqueCount="93">
  <si>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</si>
  <si>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</si>
  <si>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</si>
  <si>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</si>
  <si>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</si>
  <si>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</si>
  <si>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</si>
  <si>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</si>
  <si>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</si>
  <si>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</si>
  <si>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</si>
  <si>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</si>
  <si>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17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</si>
  <si>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</si>
  <si>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</si>
  <si>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</si>
  <si>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</si>
  <si>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</si>
  <si>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</si>
  <si>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</si>
  <si>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</si>
  <si>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Влад. юрид. ИФСИН России</t>
  </si>
  <si>
    <t>Акад. права и управл. ФСИН России</t>
  </si>
  <si>
    <t>МГСУ Москва</t>
  </si>
  <si>
    <t>Гарник ВС, Никишкин ВВ</t>
  </si>
  <si>
    <t>Яросл. ГУ им. П.Г. Демидова</t>
  </si>
  <si>
    <t>РГУФКСМиТ Москва</t>
  </si>
  <si>
    <t>Попов ДВ</t>
  </si>
  <si>
    <t>ЗАБОТИН Владислав Игоревич</t>
  </si>
  <si>
    <t>03.06.1994 кмс</t>
  </si>
  <si>
    <t>Дзержин. ф. РАНХиГС при ПРФ</t>
  </si>
  <si>
    <t>Береснев СН</t>
  </si>
  <si>
    <t>ПОЛЯНСКОВ Михаил Сергеевич</t>
  </si>
  <si>
    <t>24.03.1989 мсмк</t>
  </si>
  <si>
    <t>Фофанов КН, Перетрухин ВН</t>
  </si>
  <si>
    <t>ДОЛГОВ Андрей Юрьевич</t>
  </si>
  <si>
    <t>02.12.1994 кмс</t>
  </si>
  <si>
    <t>Анисимов АВ, Савельев АВ</t>
  </si>
  <si>
    <t>ЛЕБЕДЕВ Сергей Евгеньевич</t>
  </si>
  <si>
    <t>21.10.1994 кмс</t>
  </si>
  <si>
    <t>Воронеж. ГАСУ</t>
  </si>
  <si>
    <t>Галочкин ГП, Лукин АА</t>
  </si>
  <si>
    <t>ХРИПКО Алексей Валерьевич</t>
  </si>
  <si>
    <t>06.10.1996 кмс</t>
  </si>
  <si>
    <t>Воронеж. ГИ Физ. Культуры</t>
  </si>
  <si>
    <t>Хрипко ВВ, Гончаров СЮ</t>
  </si>
  <si>
    <t>ЕГОРОВ Роман Геннадьевич</t>
  </si>
  <si>
    <t>11.11.1994 кмс</t>
  </si>
  <si>
    <t>ГУ Управл. Москва</t>
  </si>
  <si>
    <t>Ванина ЕС</t>
  </si>
  <si>
    <t>АЮБОВ Рустам Абдулбасирович</t>
  </si>
  <si>
    <t>28.06.1996 кмс</t>
  </si>
  <si>
    <t>Дагестан. гос.тенич. универ.</t>
  </si>
  <si>
    <t>Гасанханов ЗМ</t>
  </si>
  <si>
    <t>НИКОЛАЕВ Кирилл Андреевич</t>
  </si>
  <si>
    <t>18.02.1995 мс</t>
  </si>
  <si>
    <t>БАЙМЕНОВ Максим Сергеевич</t>
  </si>
  <si>
    <t>26.04.1990 мс</t>
  </si>
  <si>
    <t>НФИ КемГУ</t>
  </si>
  <si>
    <t>Параскивопуло ИВ</t>
  </si>
  <si>
    <t>ГАБАЕВ Антон Тамазович</t>
  </si>
  <si>
    <t>30.03.1992 кмс</t>
  </si>
  <si>
    <t>Перм. Гос. Нац. ислед. У</t>
  </si>
  <si>
    <t>Дураков СН</t>
  </si>
  <si>
    <t>РЯБУШКО Константин Юрьевич</t>
  </si>
  <si>
    <t>08.04.1996 кмс</t>
  </si>
  <si>
    <t>Ростов. Гос. Эконом. Ун. РИНХ</t>
  </si>
  <si>
    <t>Цикуниб ЮА</t>
  </si>
  <si>
    <t>ЛЫЧКОВСКИЙ Дмитрий Александрович</t>
  </si>
  <si>
    <t>05.10.1994 кмс</t>
  </si>
  <si>
    <t>Сибир. ГУ</t>
  </si>
  <si>
    <t>Многогрешнов НГ</t>
  </si>
  <si>
    <t>САБИРЗЯНОВ Евгений Альбертович</t>
  </si>
  <si>
    <t>19.11.1994 кмс</t>
  </si>
  <si>
    <t>Сыктывкарский ГУ им. П. Сорокина</t>
  </si>
  <si>
    <t>Поликарпова НЮ, Кузменко ПН</t>
  </si>
  <si>
    <t>КАРИМОВ Ариф Мамед Оглы</t>
  </si>
  <si>
    <t>01.01.1994 кмс</t>
  </si>
  <si>
    <t>Воронин СМ, Загиров ЗГ</t>
  </si>
  <si>
    <t>АДЖИЕВ Ибрагим Станиславович</t>
  </si>
  <si>
    <t>16.09.1991 мс</t>
  </si>
  <si>
    <t>Воронин СМ, Мухин ВВ</t>
  </si>
  <si>
    <t>УДОВИДЧЕНКО Михаил Владимирович</t>
  </si>
  <si>
    <t>02.09.1995 кмс</t>
  </si>
  <si>
    <t>МЕДОВ Дамир Александрович</t>
  </si>
  <si>
    <t>17.06.1996 кмс</t>
  </si>
  <si>
    <t>Насыров ЕГ</t>
  </si>
  <si>
    <t>в.к.  90  кг.</t>
  </si>
  <si>
    <t>4:0</t>
  </si>
  <si>
    <t>3:0</t>
  </si>
  <si>
    <t>3:1</t>
  </si>
  <si>
    <t>9-12</t>
  </si>
  <si>
    <t>13-16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</si>
</sst>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/>
    </xf>
    <xf numFmtId="0" fontId="58" fillId="0" borderId="10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0" fontId="59" fillId="0" borderId="0" xfId="0" applyNumberFormat="1" applyFont="1" applyBorder="1" applyAlignment="1">
      <alignment horizontal="right"/>
    </xf>
    <xf numFmtId="0" fontId="59" fillId="0" borderId="0" xfId="0" applyNumberFormat="1" applyFont="1" applyBorder="1" applyAlignment="1">
      <alignment horizontal="center" vertical="center" wrapText="1"/>
    </xf>
    <xf numFmtId="20" fontId="6" fillId="0" borderId="2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18" fillId="33" borderId="46" xfId="42" applyFont="1" applyFill="1" applyBorder="1" applyAlignment="1" applyProtection="1">
      <alignment horizontal="center" vertical="center" wrapText="1"/>
      <protection/>
    </xf>
    <xf numFmtId="0" fontId="18" fillId="33" borderId="47" xfId="42" applyFont="1" applyFill="1" applyBorder="1" applyAlignment="1" applyProtection="1">
      <alignment horizontal="center" vertical="center" wrapText="1"/>
      <protection/>
    </xf>
    <xf numFmtId="0" fontId="18" fillId="33" borderId="48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0" fillId="0" borderId="28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0" fillId="0" borderId="28" xfId="0" applyFont="1" applyBorder="1" applyAlignment="1">
      <alignment horizontal="left" vertical="center" wrapText="1"/>
    </xf>
    <xf numFmtId="49" fontId="60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left"/>
    </xf>
    <xf numFmtId="0" fontId="11" fillId="33" borderId="46" xfId="42" applyFont="1" applyFill="1" applyBorder="1" applyAlignment="1" applyProtection="1">
      <alignment horizontal="center" vertical="center" wrapText="1"/>
      <protection/>
    </xf>
    <xf numFmtId="0" fontId="11" fillId="33" borderId="47" xfId="42" applyFont="1" applyFill="1" applyBorder="1" applyAlignment="1" applyProtection="1">
      <alignment horizontal="center" vertical="center" wrapText="1"/>
      <protection/>
    </xf>
    <xf numFmtId="0" fontId="11" fillId="33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3" fillId="0" borderId="41" xfId="42" applyNumberFormat="1" applyFont="1" applyBorder="1" applyAlignment="1" applyProtection="1">
      <alignment horizontal="center" vertical="center"/>
      <protection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46" xfId="42" applyNumberFormat="1" applyFont="1" applyFill="1" applyBorder="1" applyAlignment="1" applyProtection="1">
      <alignment horizontal="center" vertical="center" wrapText="1"/>
      <protection/>
    </xf>
    <xf numFmtId="0" fontId="5" fillId="33" borderId="47" xfId="42" applyNumberFormat="1" applyFont="1" applyFill="1" applyBorder="1" applyAlignment="1" applyProtection="1">
      <alignment horizontal="center" vertical="center" wrapText="1"/>
      <protection/>
    </xf>
    <xf numFmtId="0" fontId="5" fillId="33" borderId="48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0" fillId="0" borderId="39" xfId="42" applyNumberFormat="1" applyFont="1" applyBorder="1" applyAlignment="1" applyProtection="1">
      <alignment horizontal="center" vertical="center" wrapText="1"/>
      <protection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40" xfId="42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1" fillId="0" borderId="61" xfId="42" applyNumberFormat="1" applyFont="1" applyBorder="1" applyAlignment="1" applyProtection="1">
      <alignment horizontal="left" vertical="center" wrapText="1"/>
      <protection/>
    </xf>
    <xf numFmtId="0" fontId="61" fillId="0" borderId="25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62" fillId="0" borderId="61" xfId="42" applyNumberFormat="1" applyFont="1" applyBorder="1" applyAlignment="1" applyProtection="1">
      <alignment horizontal="left" vertical="center" wrapText="1"/>
      <protection/>
    </xf>
    <xf numFmtId="0" fontId="62" fillId="0" borderId="25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62" fillId="0" borderId="62" xfId="0" applyNumberFormat="1" applyFont="1" applyBorder="1" applyAlignment="1">
      <alignment horizontal="left" vertical="center" wrapText="1"/>
    </xf>
    <xf numFmtId="0" fontId="19" fillId="0" borderId="40" xfId="42" applyNumberFormat="1" applyFont="1" applyBorder="1" applyAlignment="1" applyProtection="1">
      <alignment horizontal="left" vertical="center" wrapText="1"/>
      <protection/>
    </xf>
    <xf numFmtId="0" fontId="19" fillId="0" borderId="25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6" fillId="0" borderId="61" xfId="42" applyNumberFormat="1" applyFont="1" applyBorder="1" applyAlignment="1" applyProtection="1">
      <alignment horizontal="left" vertical="center" wrapText="1"/>
      <protection/>
    </xf>
    <xf numFmtId="0" fontId="19" fillId="0" borderId="61" xfId="42" applyNumberFormat="1" applyFont="1" applyBorder="1" applyAlignment="1" applyProtection="1">
      <alignment horizontal="left" vertical="center" wrapText="1"/>
      <protection/>
    </xf>
    <xf numFmtId="0" fontId="3" fillId="0" borderId="71" xfId="0" applyNumberFormat="1" applyFont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left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">
      <selection activeCell="H41" sqref="A1:H4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21.7109375" style="0" customWidth="1"/>
    <col min="6" max="6" width="0.13671875" style="0" customWidth="1"/>
    <col min="7" max="7" width="10.28125" style="0" customWidth="1"/>
    <col min="8" max="8" width="18.140625" style="0" customWidth="1"/>
  </cols>
  <sheetData>
    <row r="1" spans="1:8" ht="18.75" thickBot="1">
      <c r="A1" s="142" t="s">
        <v>14</v>
      </c>
      <c r="B1" s="142"/>
      <c r="C1" s="142"/>
      <c r="D1" s="142"/>
      <c r="E1" s="142"/>
      <c r="F1" s="142"/>
      <c r="G1" s="142"/>
      <c r="H1" s="142"/>
    </row>
    <row r="2" spans="2:8" ht="31.5" customHeight="1" thickBot="1">
      <c r="B2" s="97" t="s">
        <v>16</v>
      </c>
      <c r="C2" s="97"/>
      <c r="D2" s="139" t="str">
        <f>HYPERLINK('[1]реквизиты'!$A$2)</f>
        <v>Всероссийские соревнования по самбо среди студентов мужчин</v>
      </c>
      <c r="E2" s="140"/>
      <c r="F2" s="140"/>
      <c r="G2" s="140"/>
      <c r="H2" s="141"/>
    </row>
    <row r="3" spans="2:7" ht="15" customHeight="1" thickBot="1">
      <c r="B3" s="18"/>
      <c r="C3" s="102" t="str">
        <f>HYPERLINK('[1]реквизиты'!$A$3)</f>
        <v>27-30 апреля 2015г.           г.Кстово</v>
      </c>
      <c r="D3" s="102"/>
      <c r="F3" s="103" t="str">
        <f>HYPERLINK('пр.взв.'!D4)</f>
        <v>в.к.  90  кг.</v>
      </c>
      <c r="G3" s="104"/>
    </row>
    <row r="4" spans="1:8" ht="12.75" customHeight="1">
      <c r="A4" s="125" t="s">
        <v>18</v>
      </c>
      <c r="B4" s="127" t="s">
        <v>5</v>
      </c>
      <c r="C4" s="129" t="s">
        <v>6</v>
      </c>
      <c r="D4" s="120" t="s">
        <v>7</v>
      </c>
      <c r="E4" s="119" t="s">
        <v>8</v>
      </c>
      <c r="F4" s="120"/>
      <c r="G4" s="111" t="s">
        <v>10</v>
      </c>
      <c r="H4" s="135" t="s">
        <v>9</v>
      </c>
    </row>
    <row r="5" spans="1:8" ht="9.75" customHeight="1" thickBot="1">
      <c r="A5" s="126"/>
      <c r="B5" s="128"/>
      <c r="C5" s="130"/>
      <c r="D5" s="122"/>
      <c r="E5" s="121"/>
      <c r="F5" s="122"/>
      <c r="G5" s="112"/>
      <c r="H5" s="136"/>
    </row>
    <row r="6" spans="1:8" ht="15" customHeight="1">
      <c r="A6" s="131">
        <v>1</v>
      </c>
      <c r="B6" s="132">
        <f>'пр.хода'!K17</f>
        <v>14</v>
      </c>
      <c r="C6" s="133" t="str">
        <f>VLOOKUP(B6,'пр.взв.'!B4:H133,2,FALSE)</f>
        <v>БАЙМЕНОВ Максим Сергеевич</v>
      </c>
      <c r="D6" s="123" t="str">
        <f>VLOOKUP(B6,'пр.взв.'!B7:H70,3,FALSE)</f>
        <v>26.04.1990 мс</v>
      </c>
      <c r="E6" s="113" t="str">
        <f>VLOOKUP(B6,'пр.взв.'!B7:H70,4,FALSE)</f>
        <v>НФИ КемГУ</v>
      </c>
      <c r="F6" s="117">
        <f>VLOOKUP(B6,'пр.взв.'!B7:H70,5,FALSE)</f>
        <v>0</v>
      </c>
      <c r="G6" s="115"/>
      <c r="H6" s="137" t="str">
        <f>VLOOKUP(B6,'пр.взв.'!B7:H70,7,FALSE)</f>
        <v>Параскивопуло ИВ</v>
      </c>
    </row>
    <row r="7" spans="1:8" ht="15" customHeight="1">
      <c r="A7" s="109"/>
      <c r="B7" s="99"/>
      <c r="C7" s="100"/>
      <c r="D7" s="124"/>
      <c r="E7" s="114"/>
      <c r="F7" s="118"/>
      <c r="G7" s="116"/>
      <c r="H7" s="138"/>
    </row>
    <row r="8" spans="1:8" ht="15" customHeight="1">
      <c r="A8" s="109">
        <v>2</v>
      </c>
      <c r="B8" s="99">
        <f>'пр.хода'!K25</f>
        <v>9</v>
      </c>
      <c r="C8" s="110" t="str">
        <f>VLOOKUP(B8,'пр.взв.'!B1:H135,2,FALSE)</f>
        <v>ПОЛЯНСКОВ Михаил Сергеевич</v>
      </c>
      <c r="D8" s="106" t="str">
        <f>VLOOKUP(B8,'пр.взв.'!B9:H72,3,FALSE)</f>
        <v>24.03.1989 мсмк</v>
      </c>
      <c r="E8" s="105" t="str">
        <f>VLOOKUP(B8,'пр.взв.'!B9:H72,4,FALSE)</f>
        <v>Акад. права и управл. ФСИН России</v>
      </c>
      <c r="F8" s="108">
        <f>VLOOKUP(B8,'пр.взв.'!B9:H72,5,FALSE)</f>
        <v>0</v>
      </c>
      <c r="G8" s="107"/>
      <c r="H8" s="134" t="str">
        <f>VLOOKUP(B8,'пр.взв.'!B9:H72,7,FALSE)</f>
        <v>Фофанов КН, Перетрухин ВН</v>
      </c>
    </row>
    <row r="9" spans="1:8" ht="15" customHeight="1">
      <c r="A9" s="109"/>
      <c r="B9" s="99"/>
      <c r="C9" s="101"/>
      <c r="D9" s="106"/>
      <c r="E9" s="105"/>
      <c r="F9" s="108"/>
      <c r="G9" s="107"/>
      <c r="H9" s="134"/>
    </row>
    <row r="10" spans="1:8" ht="15" customHeight="1">
      <c r="A10" s="109">
        <v>3</v>
      </c>
      <c r="B10" s="99">
        <f>'пр.хода'!O6</f>
        <v>16</v>
      </c>
      <c r="C10" s="110" t="str">
        <f>VLOOKUP(B10,'пр.взв.'!B1:H137,2,FALSE)</f>
        <v>ЕГОРОВ Роман Геннадьевич</v>
      </c>
      <c r="D10" s="106" t="str">
        <f>VLOOKUP(B10,'пр.взв.'!B1:H74,3,FALSE)</f>
        <v>11.11.1994 кмс</v>
      </c>
      <c r="E10" s="105" t="str">
        <f>VLOOKUP(B10,'пр.взв.'!B1:H74,4,FALSE)</f>
        <v>ГУ Управл. Москва</v>
      </c>
      <c r="F10" s="108">
        <f>VLOOKUP(B10,'пр.взв.'!B1:H74,5,FALSE)</f>
        <v>0</v>
      </c>
      <c r="G10" s="107"/>
      <c r="H10" s="134" t="str">
        <f>VLOOKUP(B10,'пр.взв.'!B1:H74,7,FALSE)</f>
        <v>Ванина ЕС</v>
      </c>
    </row>
    <row r="11" spans="1:8" ht="15" customHeight="1">
      <c r="A11" s="109"/>
      <c r="B11" s="99"/>
      <c r="C11" s="101"/>
      <c r="D11" s="106"/>
      <c r="E11" s="105"/>
      <c r="F11" s="108"/>
      <c r="G11" s="107"/>
      <c r="H11" s="134"/>
    </row>
    <row r="12" spans="1:8" ht="15" customHeight="1">
      <c r="A12" s="109">
        <v>3</v>
      </c>
      <c r="B12" s="99">
        <f>'пр.хода'!P39</f>
        <v>11</v>
      </c>
      <c r="C12" s="100" t="str">
        <f>VLOOKUP(B12,'пр.взв.'!B1:H139,2,FALSE)</f>
        <v>НИКОЛАЕВ Кирилл Андреевич</v>
      </c>
      <c r="D12" s="106" t="str">
        <f>VLOOKUP(B12,'пр.взв.'!B1:H76,3,FALSE)</f>
        <v>18.02.1995 мс</v>
      </c>
      <c r="E12" s="105" t="str">
        <f>VLOOKUP(B12,'пр.взв.'!B1:H76,4,FALSE)</f>
        <v>МГСУ Москва</v>
      </c>
      <c r="F12" s="108">
        <f>VLOOKUP(B12,'пр.взв.'!B1:H76,5,FALSE)</f>
        <v>0</v>
      </c>
      <c r="G12" s="107"/>
      <c r="H12" s="134" t="str">
        <f>VLOOKUP(B12,'пр.взв.'!B1:H76,7,FALSE)</f>
        <v>Гарник ВС, Никишкин ВВ</v>
      </c>
    </row>
    <row r="13" spans="1:8" ht="15" customHeight="1">
      <c r="A13" s="109"/>
      <c r="B13" s="99"/>
      <c r="C13" s="101"/>
      <c r="D13" s="106"/>
      <c r="E13" s="105"/>
      <c r="F13" s="108"/>
      <c r="G13" s="107"/>
      <c r="H13" s="134"/>
    </row>
    <row r="14" spans="1:8" ht="15" customHeight="1">
      <c r="A14" s="109">
        <v>5</v>
      </c>
      <c r="B14" s="99">
        <v>17</v>
      </c>
      <c r="C14" s="100" t="str">
        <f>VLOOKUP(B14,'пр.взв.'!B1:H141,2,FALSE)</f>
        <v>РЯБУШКО Константин Юрьевич</v>
      </c>
      <c r="D14" s="106" t="str">
        <f>VLOOKUP(B14,'пр.взв.'!B1:H78,3,FALSE)</f>
        <v>08.04.1996 кмс</v>
      </c>
      <c r="E14" s="105" t="str">
        <f>VLOOKUP(B14,'пр.взв.'!B1:H78,4,FALSE)</f>
        <v>Ростов. Гос. Эконом. Ун. РИНХ</v>
      </c>
      <c r="F14" s="108">
        <f>VLOOKUP(B14,'пр.взв.'!B1:H78,5,FALSE)</f>
        <v>0</v>
      </c>
      <c r="G14" s="107"/>
      <c r="H14" s="134" t="str">
        <f>VLOOKUP(B14,'пр.взв.'!B1:H78,7,FALSE)</f>
        <v>Цикуниб ЮА</v>
      </c>
    </row>
    <row r="15" spans="1:8" ht="15" customHeight="1">
      <c r="A15" s="109"/>
      <c r="B15" s="99"/>
      <c r="C15" s="101"/>
      <c r="D15" s="106"/>
      <c r="E15" s="105"/>
      <c r="F15" s="108"/>
      <c r="G15" s="107"/>
      <c r="H15" s="134"/>
    </row>
    <row r="16" spans="1:8" ht="15" customHeight="1">
      <c r="A16" s="109">
        <v>5</v>
      </c>
      <c r="B16" s="99">
        <v>4</v>
      </c>
      <c r="C16" s="100" t="str">
        <f>VLOOKUP(B16,'пр.взв.'!B1:H143,2,FALSE)</f>
        <v>АДЖИЕВ Ибрагим Станиславович</v>
      </c>
      <c r="D16" s="106" t="str">
        <f>VLOOKUP(B16,'пр.взв.'!B1:H80,3,FALSE)</f>
        <v>16.09.1991 мс</v>
      </c>
      <c r="E16" s="105" t="str">
        <f>VLOOKUP(B16,'пр.взв.'!B1:H80,4,FALSE)</f>
        <v>Яросл. ГУ им. П.Г. Демидова</v>
      </c>
      <c r="F16" s="108">
        <f>VLOOKUP(B16,'пр.взв.'!B1:H80,5,FALSE)</f>
        <v>0</v>
      </c>
      <c r="G16" s="107"/>
      <c r="H16" s="134" t="str">
        <f>VLOOKUP(B16,'пр.взв.'!B1:H80,7,FALSE)</f>
        <v>Воронин СМ, Мухин ВВ</v>
      </c>
    </row>
    <row r="17" spans="1:8" ht="15" customHeight="1">
      <c r="A17" s="109"/>
      <c r="B17" s="99"/>
      <c r="C17" s="101"/>
      <c r="D17" s="106"/>
      <c r="E17" s="105"/>
      <c r="F17" s="108"/>
      <c r="G17" s="107"/>
      <c r="H17" s="134"/>
    </row>
    <row r="18" spans="1:8" ht="15" customHeight="1">
      <c r="A18" s="98" t="s">
        <v>19</v>
      </c>
      <c r="B18" s="99">
        <v>7</v>
      </c>
      <c r="C18" s="100" t="str">
        <f>VLOOKUP(B18,'пр.взв.'!B1:H145,2,FALSE)</f>
        <v>КАРИМОВ Ариф Мамед Оглы</v>
      </c>
      <c r="D18" s="106" t="str">
        <f>VLOOKUP(B18,'пр.взв.'!B1:H82,3,FALSE)</f>
        <v>01.01.1994 кмс</v>
      </c>
      <c r="E18" s="105" t="str">
        <f>VLOOKUP(B18,'пр.взв.'!B1:H82,4,FALSE)</f>
        <v>Яросл. ГУ им. П.Г. Демидова</v>
      </c>
      <c r="F18" s="108">
        <f>VLOOKUP(B18,'пр.взв.'!B1:H82,5,FALSE)</f>
        <v>0</v>
      </c>
      <c r="G18" s="107"/>
      <c r="H18" s="134" t="str">
        <f>VLOOKUP(B18,'пр.взв.'!B1:H82,7,FALSE)</f>
        <v>Воронин СМ, Загиров ЗГ</v>
      </c>
    </row>
    <row r="19" spans="1:8" ht="15" customHeight="1">
      <c r="A19" s="98"/>
      <c r="B19" s="99"/>
      <c r="C19" s="101"/>
      <c r="D19" s="106"/>
      <c r="E19" s="105"/>
      <c r="F19" s="108"/>
      <c r="G19" s="107"/>
      <c r="H19" s="134"/>
    </row>
    <row r="20" spans="1:8" ht="15" customHeight="1">
      <c r="A20" s="98" t="s">
        <v>19</v>
      </c>
      <c r="B20" s="99">
        <v>2</v>
      </c>
      <c r="C20" s="100" t="str">
        <f>VLOOKUP(B20,'пр.взв.'!B1:H147,2,FALSE)</f>
        <v>ДОЛГОВ Андрей Юрьевич</v>
      </c>
      <c r="D20" s="106" t="str">
        <f>VLOOKUP(B20,'пр.взв.'!B2:H84,3,FALSE)</f>
        <v>02.12.1994 кмс</v>
      </c>
      <c r="E20" s="105" t="str">
        <f>VLOOKUP(B20,'пр.взв.'!B2:H84,4,FALSE)</f>
        <v>Влад. юрид. ИФСИН России</v>
      </c>
      <c r="F20" s="108">
        <f>VLOOKUP(B20,'пр.взв.'!B2:H84,5,FALSE)</f>
        <v>0</v>
      </c>
      <c r="G20" s="107"/>
      <c r="H20" s="134" t="str">
        <f>VLOOKUP(B20,'пр.взв.'!B2:H84,7,FALSE)</f>
        <v>Анисимов АВ, Савельев АВ</v>
      </c>
    </row>
    <row r="21" spans="1:8" ht="15" customHeight="1">
      <c r="A21" s="98"/>
      <c r="B21" s="99"/>
      <c r="C21" s="101"/>
      <c r="D21" s="106"/>
      <c r="E21" s="105"/>
      <c r="F21" s="108"/>
      <c r="G21" s="107"/>
      <c r="H21" s="134"/>
    </row>
    <row r="22" spans="1:8" ht="15" customHeight="1">
      <c r="A22" s="98" t="s">
        <v>91</v>
      </c>
      <c r="B22" s="99">
        <v>13</v>
      </c>
      <c r="C22" s="100" t="str">
        <f>VLOOKUP(B22,'пр.взв.'!B2:H149,2,FALSE)</f>
        <v>ЗАБОТИН Владислав Игоревич</v>
      </c>
      <c r="D22" s="106" t="str">
        <f>VLOOKUP(B22,'пр.взв.'!B2:H86,3,FALSE)</f>
        <v>03.06.1994 кмс</v>
      </c>
      <c r="E22" s="105" t="str">
        <f>VLOOKUP(B22,'пр.взв.'!B2:H86,4,FALSE)</f>
        <v>Дзержин. ф. РАНХиГС при ПРФ</v>
      </c>
      <c r="F22" s="108">
        <f>VLOOKUP(B22,'пр.взв.'!B2:H86,5,FALSE)</f>
        <v>0</v>
      </c>
      <c r="G22" s="107"/>
      <c r="H22" s="134" t="str">
        <f>VLOOKUP(B22,'пр.взв.'!B2:H86,7,FALSE)</f>
        <v>Береснев СН</v>
      </c>
    </row>
    <row r="23" spans="1:8" ht="15" customHeight="1">
      <c r="A23" s="98"/>
      <c r="B23" s="99"/>
      <c r="C23" s="101"/>
      <c r="D23" s="106"/>
      <c r="E23" s="105"/>
      <c r="F23" s="108"/>
      <c r="G23" s="107"/>
      <c r="H23" s="134"/>
    </row>
    <row r="24" spans="1:8" ht="15" customHeight="1">
      <c r="A24" s="98" t="s">
        <v>91</v>
      </c>
      <c r="B24" s="99">
        <v>3</v>
      </c>
      <c r="C24" s="100" t="str">
        <f>VLOOKUP(B24,'пр.взв.'!B2:H151,2,FALSE)</f>
        <v>АЮБОВ Рустам Абдулбасирович</v>
      </c>
      <c r="D24" s="106" t="str">
        <f>VLOOKUP(B24,'пр.взв.'!B2:H88,3,FALSE)</f>
        <v>28.06.1996 кмс</v>
      </c>
      <c r="E24" s="105" t="str">
        <f>VLOOKUP(B24,'пр.взв.'!B2:H88,4,FALSE)</f>
        <v>Дагестан. гос.тенич. универ.</v>
      </c>
      <c r="F24" s="108">
        <f>VLOOKUP(B24,'пр.взв.'!B2:H88,5,FALSE)</f>
        <v>0</v>
      </c>
      <c r="G24" s="107"/>
      <c r="H24" s="134" t="str">
        <f>VLOOKUP(B24,'пр.взв.'!B2:H88,7,FALSE)</f>
        <v>Гасанханов ЗМ</v>
      </c>
    </row>
    <row r="25" spans="1:8" ht="15" customHeight="1">
      <c r="A25" s="98"/>
      <c r="B25" s="99"/>
      <c r="C25" s="101"/>
      <c r="D25" s="106"/>
      <c r="E25" s="105"/>
      <c r="F25" s="108"/>
      <c r="G25" s="107"/>
      <c r="H25" s="134"/>
    </row>
    <row r="26" spans="1:8" ht="15" customHeight="1">
      <c r="A26" s="98" t="s">
        <v>91</v>
      </c>
      <c r="B26" s="99">
        <v>6</v>
      </c>
      <c r="C26" s="100" t="str">
        <f>VLOOKUP(B26,'пр.взв.'!B2:H153,2,FALSE)</f>
        <v>ЛЫЧКОВСКИЙ Дмитрий Александрович</v>
      </c>
      <c r="D26" s="106" t="str">
        <f>VLOOKUP(B26,'пр.взв.'!B2:H90,3,FALSE)</f>
        <v>05.10.1994 кмс</v>
      </c>
      <c r="E26" s="105" t="str">
        <f>VLOOKUP(B26,'пр.взв.'!B2:H90,4,FALSE)</f>
        <v>Сибир. ГУ</v>
      </c>
      <c r="F26" s="108">
        <f>VLOOKUP(B26,'пр.взв.'!B2:H90,5,FALSE)</f>
        <v>0</v>
      </c>
      <c r="G26" s="107"/>
      <c r="H26" s="134" t="str">
        <f>VLOOKUP(B26,'пр.взв.'!B2:H90,7,FALSE)</f>
        <v>Многогрешнов НГ</v>
      </c>
    </row>
    <row r="27" spans="1:8" ht="15" customHeight="1">
      <c r="A27" s="98"/>
      <c r="B27" s="99"/>
      <c r="C27" s="101"/>
      <c r="D27" s="106"/>
      <c r="E27" s="105"/>
      <c r="F27" s="108"/>
      <c r="G27" s="107"/>
      <c r="H27" s="134"/>
    </row>
    <row r="28" spans="1:8" ht="15" customHeight="1">
      <c r="A28" s="98" t="s">
        <v>91</v>
      </c>
      <c r="B28" s="99">
        <v>8</v>
      </c>
      <c r="C28" s="100" t="str">
        <f>VLOOKUP(B28,'пр.взв.'!B2:H155,2,FALSE)</f>
        <v>МЕДОВ Дамир Александрович</v>
      </c>
      <c r="D28" s="106" t="str">
        <f>VLOOKUP(B28,'пр.взв.'!B2:H92,3,FALSE)</f>
        <v>17.06.1996 кмс</v>
      </c>
      <c r="E28" s="105" t="str">
        <f>VLOOKUP(B28,'пр.взв.'!B2:H92,4,FALSE)</f>
        <v>РГУФКСМиТ Москва</v>
      </c>
      <c r="F28" s="108">
        <f>VLOOKUP(B28,'пр.взв.'!B2:H92,5,FALSE)</f>
        <v>0</v>
      </c>
      <c r="G28" s="107"/>
      <c r="H28" s="134" t="str">
        <f>VLOOKUP(B28,'пр.взв.'!B2:H92,7,FALSE)</f>
        <v>Насыров ЕГ</v>
      </c>
    </row>
    <row r="29" spans="1:8" ht="15" customHeight="1">
      <c r="A29" s="98"/>
      <c r="B29" s="99"/>
      <c r="C29" s="101"/>
      <c r="D29" s="106"/>
      <c r="E29" s="105"/>
      <c r="F29" s="108"/>
      <c r="G29" s="107"/>
      <c r="H29" s="134"/>
    </row>
    <row r="30" spans="1:8" ht="15" customHeight="1">
      <c r="A30" s="98" t="s">
        <v>92</v>
      </c>
      <c r="B30" s="99">
        <v>5</v>
      </c>
      <c r="C30" s="100" t="str">
        <f>VLOOKUP(B30,'пр.взв.'!B2:H157,2,FALSE)</f>
        <v>ГАБАЕВ Антон Тамазович</v>
      </c>
      <c r="D30" s="106" t="str">
        <f>VLOOKUP(B30,'пр.взв.'!B3:H94,3,FALSE)</f>
        <v>30.03.1992 кмс</v>
      </c>
      <c r="E30" s="105" t="str">
        <f>VLOOKUP(B30,'пр.взв.'!B3:H94,4,FALSE)</f>
        <v>Перм. Гос. Нац. ислед. У</v>
      </c>
      <c r="F30" s="108">
        <f>VLOOKUP(B30,'пр.взв.'!B3:H94,5,FALSE)</f>
        <v>0</v>
      </c>
      <c r="G30" s="107"/>
      <c r="H30" s="134" t="str">
        <f>VLOOKUP(B30,'пр.взв.'!B3:H94,7,FALSE)</f>
        <v>Дураков СН</v>
      </c>
    </row>
    <row r="31" spans="1:8" ht="15" customHeight="1">
      <c r="A31" s="98"/>
      <c r="B31" s="99"/>
      <c r="C31" s="101"/>
      <c r="D31" s="106"/>
      <c r="E31" s="105"/>
      <c r="F31" s="108"/>
      <c r="G31" s="107"/>
      <c r="H31" s="134"/>
    </row>
    <row r="32" spans="1:8" ht="15" customHeight="1">
      <c r="A32" s="98" t="s">
        <v>92</v>
      </c>
      <c r="B32" s="99">
        <v>15</v>
      </c>
      <c r="C32" s="100" t="str">
        <f>VLOOKUP(B32,'пр.взв.'!B3:H159,2,FALSE)</f>
        <v>САБИРЗЯНОВ Евгений Альбертович</v>
      </c>
      <c r="D32" s="106" t="str">
        <f>VLOOKUP(B32,'пр.взв.'!B3:H96,3,FALSE)</f>
        <v>19.11.1994 кмс</v>
      </c>
      <c r="E32" s="105" t="str">
        <f>VLOOKUP(B32,'пр.взв.'!B3:H96,4,FALSE)</f>
        <v>Сыктывкарский ГУ им. П. Сорокина</v>
      </c>
      <c r="F32" s="108">
        <f>VLOOKUP(B32,'пр.взв.'!B3:H96,5,FALSE)</f>
        <v>0</v>
      </c>
      <c r="G32" s="107"/>
      <c r="H32" s="134" t="str">
        <f>VLOOKUP(B32,'пр.взв.'!B3:H96,7,FALSE)</f>
        <v>Поликарпова НЮ, Кузменко ПН</v>
      </c>
    </row>
    <row r="33" spans="1:8" ht="15" customHeight="1">
      <c r="A33" s="98"/>
      <c r="B33" s="99"/>
      <c r="C33" s="101"/>
      <c r="D33" s="106"/>
      <c r="E33" s="105"/>
      <c r="F33" s="108"/>
      <c r="G33" s="107"/>
      <c r="H33" s="134"/>
    </row>
    <row r="34" spans="1:8" ht="15" customHeight="1">
      <c r="A34" s="98" t="s">
        <v>92</v>
      </c>
      <c r="B34" s="99">
        <v>10</v>
      </c>
      <c r="C34" s="100" t="str">
        <f>VLOOKUP(B34,'пр.взв.'!B3:H161,2,FALSE)</f>
        <v>УДОВИДЧЕНКО Михаил Владимирович</v>
      </c>
      <c r="D34" s="106" t="str">
        <f>VLOOKUP(B34,'пр.взв.'!B3:H98,3,FALSE)</f>
        <v>02.09.1995 кмс</v>
      </c>
      <c r="E34" s="105" t="str">
        <f>VLOOKUP(B34,'пр.взв.'!B3:H98,4,FALSE)</f>
        <v>РГУФКСМиТ Москва</v>
      </c>
      <c r="F34" s="108">
        <f>VLOOKUP(B34,'пр.взв.'!B3:H98,5,FALSE)</f>
        <v>0</v>
      </c>
      <c r="G34" s="107"/>
      <c r="H34" s="134" t="str">
        <f>VLOOKUP(B34,'пр.взв.'!B3:H98,7,FALSE)</f>
        <v>Попов ДВ</v>
      </c>
    </row>
    <row r="35" spans="1:8" ht="15" customHeight="1">
      <c r="A35" s="98"/>
      <c r="B35" s="99"/>
      <c r="C35" s="101"/>
      <c r="D35" s="106"/>
      <c r="E35" s="105"/>
      <c r="F35" s="108"/>
      <c r="G35" s="107"/>
      <c r="H35" s="134"/>
    </row>
    <row r="36" spans="1:8" ht="15" customHeight="1">
      <c r="A36" s="98" t="s">
        <v>92</v>
      </c>
      <c r="B36" s="99">
        <v>12</v>
      </c>
      <c r="C36" s="100" t="str">
        <f>VLOOKUP(B36,'пр.взв.'!B3:H163,2,FALSE)</f>
        <v>ХРИПКО Алексей Валерьевич</v>
      </c>
      <c r="D36" s="106" t="str">
        <f>VLOOKUP(B36,'пр.взв.'!B3:H100,3,FALSE)</f>
        <v>06.10.1996 кмс</v>
      </c>
      <c r="E36" s="105" t="str">
        <f>VLOOKUP(B36,'пр.взв.'!B5:H100,4,FALSE)</f>
        <v>Воронеж. ГИ Физ. Культуры</v>
      </c>
      <c r="F36" s="108">
        <f>VLOOKUP(B36,'пр.взв.'!B3:H100,5,FALSE)</f>
        <v>0</v>
      </c>
      <c r="G36" s="107"/>
      <c r="H36" s="134" t="str">
        <f>VLOOKUP(B36,'пр.взв.'!B3:H100,7,FALSE)</f>
        <v>Хрипко ВВ, Гончаров СЮ</v>
      </c>
    </row>
    <row r="37" spans="1:8" ht="15" customHeight="1">
      <c r="A37" s="98"/>
      <c r="B37" s="99"/>
      <c r="C37" s="101"/>
      <c r="D37" s="106"/>
      <c r="E37" s="105"/>
      <c r="F37" s="108"/>
      <c r="G37" s="107"/>
      <c r="H37" s="134"/>
    </row>
    <row r="38" spans="1:8" ht="15" customHeight="1">
      <c r="A38" s="98" t="s">
        <v>12</v>
      </c>
      <c r="B38" s="99">
        <v>1</v>
      </c>
      <c r="C38" s="100" t="str">
        <f>VLOOKUP(B38,'пр.взв.'!B3:H165,2,FALSE)</f>
        <v>ЛЕБЕДЕВ Сергей Евгеньевич</v>
      </c>
      <c r="D38" s="106" t="str">
        <f>VLOOKUP(B38,'пр.взв.'!B3:H102,3,FALSE)</f>
        <v>21.10.1994 кмс</v>
      </c>
      <c r="E38" s="105" t="str">
        <f>VLOOKUP(B38,'пр.взв.'!B3:H102,4,FALSE)</f>
        <v>Воронеж. ГАСУ</v>
      </c>
      <c r="F38" s="108">
        <f>VLOOKUP(B38,'пр.взв.'!B3:H102,5,FALSE)</f>
        <v>0</v>
      </c>
      <c r="G38" s="107"/>
      <c r="H38" s="134" t="str">
        <f>VLOOKUP(B38,'пр.взв.'!B3:H102,7,FALSE)</f>
        <v>Галочкин ГП, Лукин АА</v>
      </c>
    </row>
    <row r="39" spans="1:8" ht="15" customHeight="1">
      <c r="A39" s="98"/>
      <c r="B39" s="99"/>
      <c r="C39" s="101"/>
      <c r="D39" s="106"/>
      <c r="E39" s="105"/>
      <c r="F39" s="108"/>
      <c r="G39" s="107"/>
      <c r="H39" s="134"/>
    </row>
    <row r="40" spans="1:7" ht="26.25" customHeight="1">
      <c r="A40" s="16" t="str">
        <f>HYPERLINK('[1]реквизиты'!$A$6)</f>
        <v>Гл. судья, судья МК</v>
      </c>
      <c r="B40" s="3"/>
      <c r="C40" s="17"/>
      <c r="D40" s="17"/>
      <c r="E40" s="72" t="str">
        <f>'[1]реквизиты'!$G$7</f>
        <v>Б.Л. Сова</v>
      </c>
      <c r="G40" s="84" t="str">
        <f>'[1]реквизиты'!$G$8</f>
        <v>/г. Рязань/</v>
      </c>
    </row>
    <row r="41" spans="1:7" ht="26.25" customHeight="1">
      <c r="A41" s="16" t="str">
        <f>HYPERLINK('[1]реквизиты'!$A$8)</f>
        <v>Гл. секретарь, судья РК</v>
      </c>
      <c r="B41" s="3"/>
      <c r="C41" s="17"/>
      <c r="D41" s="17"/>
      <c r="E41" s="83" t="str">
        <f>'[1]реквизиты'!$G$9</f>
        <v>М.Р. Шарифзянов</v>
      </c>
      <c r="G41" s="84" t="str">
        <f>'[1]реквизиты'!$G$10</f>
        <v>/ПГТ Шемордан/</v>
      </c>
    </row>
    <row r="42" spans="1:7" ht="12.75">
      <c r="A42" s="3"/>
      <c r="B42" s="3"/>
      <c r="C42" s="3"/>
      <c r="D42" s="17"/>
      <c r="E42" s="3"/>
      <c r="F42" s="3"/>
      <c r="G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5" ht="27.75" customHeight="1">
      <c r="A45" s="2"/>
      <c r="C45" s="4"/>
      <c r="D45" s="4"/>
      <c r="E45" s="4"/>
    </row>
    <row r="46" spans="1:5" ht="12.75">
      <c r="A46" s="2"/>
      <c r="B46" s="5"/>
      <c r="C46" s="5"/>
      <c r="D46" s="5"/>
      <c r="E46" s="5"/>
    </row>
    <row r="47" spans="1:6" ht="12.75">
      <c r="A47" s="2"/>
      <c r="B47" s="5"/>
      <c r="C47" s="5"/>
      <c r="D47" s="5"/>
      <c r="E47" s="5"/>
      <c r="F47" s="5"/>
    </row>
    <row r="48" spans="1:6" ht="12.75">
      <c r="A48" s="2"/>
      <c r="B48" s="5"/>
      <c r="C48" s="5"/>
      <c r="D48" s="5"/>
      <c r="E48" s="5"/>
      <c r="F48" s="5"/>
    </row>
    <row r="49" ht="12.75">
      <c r="A49" s="2"/>
    </row>
    <row r="50" ht="12.75">
      <c r="A50" s="2"/>
    </row>
  </sheetData>
  <sheetProtection/>
  <mergeCells count="148">
    <mergeCell ref="H36:H37"/>
    <mergeCell ref="H38:H39"/>
    <mergeCell ref="D2:H2"/>
    <mergeCell ref="A1:H1"/>
    <mergeCell ref="H4:H5"/>
    <mergeCell ref="H6:H7"/>
    <mergeCell ref="H8:H9"/>
    <mergeCell ref="H10:H11"/>
    <mergeCell ref="H12:H13"/>
    <mergeCell ref="H14:H15"/>
    <mergeCell ref="H16:H17"/>
    <mergeCell ref="H18:H19"/>
    <mergeCell ref="H28:H29"/>
    <mergeCell ref="H30:H31"/>
    <mergeCell ref="H32:H33"/>
    <mergeCell ref="H34:H35"/>
    <mergeCell ref="H20:H21"/>
    <mergeCell ref="H22:H23"/>
    <mergeCell ref="H24:H25"/>
    <mergeCell ref="H26:H27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4:G5"/>
    <mergeCell ref="E6:E7"/>
    <mergeCell ref="G6:G7"/>
    <mergeCell ref="F6:F7"/>
    <mergeCell ref="E4:F5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A12:A13"/>
    <mergeCell ref="B12:B13"/>
    <mergeCell ref="C12:C13"/>
    <mergeCell ref="D12:D13"/>
    <mergeCell ref="F12:F13"/>
    <mergeCell ref="F14:F15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B28:B29"/>
    <mergeCell ref="C28:C29"/>
    <mergeCell ref="D28:D29"/>
    <mergeCell ref="A28:A2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97" t="s">
        <v>13</v>
      </c>
      <c r="B1" s="97"/>
      <c r="C1" s="97"/>
      <c r="D1" s="97"/>
      <c r="E1" s="97"/>
      <c r="F1" s="97"/>
      <c r="G1" s="97"/>
      <c r="H1" s="97"/>
    </row>
    <row r="2" spans="3:9" ht="27.75" customHeight="1" thickBot="1">
      <c r="C2" s="183" t="str">
        <f>HYPERLINK('[1]реквизиты'!$A$2)</f>
        <v>Всероссийские соревнования по самбо среди студентов мужчин</v>
      </c>
      <c r="D2" s="184"/>
      <c r="E2" s="184"/>
      <c r="F2" s="184"/>
      <c r="G2" s="184"/>
      <c r="H2" s="185"/>
      <c r="I2" s="14"/>
    </row>
    <row r="3" spans="1:8" ht="12.75" customHeight="1">
      <c r="A3" s="186" t="str">
        <f>HYPERLINK('[1]реквизиты'!$A$3)</f>
        <v>27-30 апреля 2015г.           г.Кстово</v>
      </c>
      <c r="B3" s="186"/>
      <c r="C3" s="186"/>
      <c r="D3" s="186"/>
      <c r="E3" s="186"/>
      <c r="F3" s="186"/>
      <c r="G3" s="186"/>
      <c r="H3" s="186"/>
    </row>
    <row r="4" spans="4:5" ht="12.75">
      <c r="D4" s="158" t="s">
        <v>87</v>
      </c>
      <c r="E4" s="158"/>
    </row>
    <row r="5" spans="1:8" ht="12.75" customHeight="1">
      <c r="A5" s="173" t="s">
        <v>4</v>
      </c>
      <c r="B5" s="175" t="s">
        <v>5</v>
      </c>
      <c r="C5" s="173" t="s">
        <v>6</v>
      </c>
      <c r="D5" s="173" t="s">
        <v>7</v>
      </c>
      <c r="E5" s="153" t="s">
        <v>8</v>
      </c>
      <c r="F5" s="177"/>
      <c r="G5" s="173" t="s">
        <v>10</v>
      </c>
      <c r="H5" s="173" t="s">
        <v>9</v>
      </c>
    </row>
    <row r="6" spans="1:8" ht="12.75" customHeight="1">
      <c r="A6" s="144"/>
      <c r="B6" s="176"/>
      <c r="C6" s="144"/>
      <c r="D6" s="144"/>
      <c r="E6" s="154"/>
      <c r="F6" s="178"/>
      <c r="G6" s="144"/>
      <c r="H6" s="144"/>
    </row>
    <row r="7" spans="1:8" ht="12.75" customHeight="1">
      <c r="A7" s="148"/>
      <c r="B7" s="160">
        <v>1</v>
      </c>
      <c r="C7" s="147" t="s">
        <v>38</v>
      </c>
      <c r="D7" s="148" t="s">
        <v>39</v>
      </c>
      <c r="E7" s="157" t="s">
        <v>40</v>
      </c>
      <c r="F7" s="157"/>
      <c r="G7" s="156"/>
      <c r="H7" s="147" t="s">
        <v>41</v>
      </c>
    </row>
    <row r="8" spans="1:8" ht="15" customHeight="1">
      <c r="A8" s="148"/>
      <c r="B8" s="160"/>
      <c r="C8" s="147"/>
      <c r="D8" s="148"/>
      <c r="E8" s="157"/>
      <c r="F8" s="157"/>
      <c r="G8" s="156"/>
      <c r="H8" s="147"/>
    </row>
    <row r="9" spans="1:8" ht="12.75" customHeight="1">
      <c r="A9" s="148"/>
      <c r="B9" s="160">
        <v>2</v>
      </c>
      <c r="C9" s="147" t="s">
        <v>35</v>
      </c>
      <c r="D9" s="148" t="s">
        <v>36</v>
      </c>
      <c r="E9" s="145" t="s">
        <v>21</v>
      </c>
      <c r="F9" s="157"/>
      <c r="G9" s="156"/>
      <c r="H9" s="147" t="s">
        <v>37</v>
      </c>
    </row>
    <row r="10" spans="1:8" ht="15" customHeight="1">
      <c r="A10" s="148"/>
      <c r="B10" s="160"/>
      <c r="C10" s="179"/>
      <c r="D10" s="163"/>
      <c r="E10" s="145"/>
      <c r="F10" s="174"/>
      <c r="G10" s="180"/>
      <c r="H10" s="179"/>
    </row>
    <row r="11" spans="1:8" ht="15" customHeight="1">
      <c r="A11" s="148"/>
      <c r="B11" s="160">
        <v>3</v>
      </c>
      <c r="C11" s="147" t="s">
        <v>50</v>
      </c>
      <c r="D11" s="148" t="s">
        <v>51</v>
      </c>
      <c r="E11" s="145" t="s">
        <v>52</v>
      </c>
      <c r="F11" s="147"/>
      <c r="G11" s="145"/>
      <c r="H11" s="162" t="s">
        <v>53</v>
      </c>
    </row>
    <row r="12" spans="1:8" ht="15.75" customHeight="1">
      <c r="A12" s="148"/>
      <c r="B12" s="160"/>
      <c r="C12" s="147"/>
      <c r="D12" s="148"/>
      <c r="E12" s="145"/>
      <c r="F12" s="147"/>
      <c r="G12" s="145"/>
      <c r="H12" s="162"/>
    </row>
    <row r="13" spans="1:8" ht="12.75" customHeight="1">
      <c r="A13" s="148"/>
      <c r="B13" s="161">
        <v>4</v>
      </c>
      <c r="C13" s="147" t="s">
        <v>79</v>
      </c>
      <c r="D13" s="148" t="s">
        <v>80</v>
      </c>
      <c r="E13" s="145" t="s">
        <v>25</v>
      </c>
      <c r="F13" s="157"/>
      <c r="G13" s="156"/>
      <c r="H13" s="146" t="s">
        <v>81</v>
      </c>
    </row>
    <row r="14" spans="1:8" ht="15" customHeight="1">
      <c r="A14" s="148"/>
      <c r="B14" s="161"/>
      <c r="C14" s="147"/>
      <c r="D14" s="148"/>
      <c r="E14" s="145"/>
      <c r="F14" s="157"/>
      <c r="G14" s="156"/>
      <c r="H14" s="146"/>
    </row>
    <row r="15" spans="1:8" ht="12.75" customHeight="1">
      <c r="A15" s="148"/>
      <c r="B15" s="160">
        <v>5</v>
      </c>
      <c r="C15" s="147" t="s">
        <v>60</v>
      </c>
      <c r="D15" s="148" t="s">
        <v>61</v>
      </c>
      <c r="E15" s="145" t="s">
        <v>62</v>
      </c>
      <c r="F15" s="146"/>
      <c r="G15" s="156"/>
      <c r="H15" s="147" t="s">
        <v>63</v>
      </c>
    </row>
    <row r="16" spans="1:8" ht="15" customHeight="1">
      <c r="A16" s="148"/>
      <c r="B16" s="160"/>
      <c r="C16" s="147"/>
      <c r="D16" s="148"/>
      <c r="E16" s="145"/>
      <c r="F16" s="146"/>
      <c r="G16" s="156"/>
      <c r="H16" s="147"/>
    </row>
    <row r="17" spans="1:8" ht="12.75" customHeight="1">
      <c r="A17" s="148"/>
      <c r="B17" s="160">
        <v>6</v>
      </c>
      <c r="C17" s="147" t="s">
        <v>68</v>
      </c>
      <c r="D17" s="148" t="s">
        <v>69</v>
      </c>
      <c r="E17" s="145" t="s">
        <v>70</v>
      </c>
      <c r="F17" s="146"/>
      <c r="G17" s="156"/>
      <c r="H17" s="147" t="s">
        <v>71</v>
      </c>
    </row>
    <row r="18" spans="1:8" ht="15" customHeight="1">
      <c r="A18" s="148"/>
      <c r="B18" s="160"/>
      <c r="C18" s="147"/>
      <c r="D18" s="148"/>
      <c r="E18" s="145"/>
      <c r="F18" s="146"/>
      <c r="G18" s="156"/>
      <c r="H18" s="147"/>
    </row>
    <row r="19" spans="1:8" ht="12.75" customHeight="1">
      <c r="A19" s="148"/>
      <c r="B19" s="161">
        <v>7</v>
      </c>
      <c r="C19" s="146" t="s">
        <v>76</v>
      </c>
      <c r="D19" s="145" t="s">
        <v>77</v>
      </c>
      <c r="E19" s="145" t="s">
        <v>25</v>
      </c>
      <c r="F19" s="169"/>
      <c r="G19" s="159"/>
      <c r="H19" s="146" t="s">
        <v>78</v>
      </c>
    </row>
    <row r="20" spans="1:8" ht="15" customHeight="1">
      <c r="A20" s="148"/>
      <c r="B20" s="161"/>
      <c r="C20" s="146"/>
      <c r="D20" s="145"/>
      <c r="E20" s="145"/>
      <c r="F20" s="170"/>
      <c r="G20" s="159"/>
      <c r="H20" s="146"/>
    </row>
    <row r="21" spans="1:8" ht="12.75" customHeight="1">
      <c r="A21" s="148"/>
      <c r="B21" s="160">
        <v>8</v>
      </c>
      <c r="C21" s="147" t="s">
        <v>84</v>
      </c>
      <c r="D21" s="148" t="s">
        <v>85</v>
      </c>
      <c r="E21" s="108" t="s">
        <v>26</v>
      </c>
      <c r="F21" s="171"/>
      <c r="G21" s="156"/>
      <c r="H21" s="147" t="s">
        <v>86</v>
      </c>
    </row>
    <row r="22" spans="1:8" ht="15" customHeight="1">
      <c r="A22" s="148"/>
      <c r="B22" s="160"/>
      <c r="C22" s="147"/>
      <c r="D22" s="148"/>
      <c r="E22" s="108"/>
      <c r="F22" s="172"/>
      <c r="G22" s="156"/>
      <c r="H22" s="147"/>
    </row>
    <row r="23" spans="1:8" ht="12.75" customHeight="1">
      <c r="A23" s="148"/>
      <c r="B23" s="160">
        <v>9</v>
      </c>
      <c r="C23" s="146" t="s">
        <v>32</v>
      </c>
      <c r="D23" s="145" t="s">
        <v>33</v>
      </c>
      <c r="E23" s="145" t="s">
        <v>22</v>
      </c>
      <c r="F23" s="162"/>
      <c r="G23" s="145"/>
      <c r="H23" s="146" t="s">
        <v>34</v>
      </c>
    </row>
    <row r="24" spans="1:8" ht="15" customHeight="1">
      <c r="A24" s="148"/>
      <c r="B24" s="160"/>
      <c r="C24" s="146"/>
      <c r="D24" s="145"/>
      <c r="E24" s="145"/>
      <c r="F24" s="162"/>
      <c r="G24" s="145"/>
      <c r="H24" s="146"/>
    </row>
    <row r="25" spans="1:8" ht="12.75" customHeight="1">
      <c r="A25" s="148"/>
      <c r="B25" s="160">
        <v>10</v>
      </c>
      <c r="C25" s="147" t="s">
        <v>82</v>
      </c>
      <c r="D25" s="148" t="s">
        <v>83</v>
      </c>
      <c r="E25" s="108" t="s">
        <v>26</v>
      </c>
      <c r="F25" s="157"/>
      <c r="G25" s="156"/>
      <c r="H25" s="147" t="s">
        <v>27</v>
      </c>
    </row>
    <row r="26" spans="1:8" ht="15" customHeight="1">
      <c r="A26" s="148"/>
      <c r="B26" s="160"/>
      <c r="C26" s="147"/>
      <c r="D26" s="148"/>
      <c r="E26" s="108"/>
      <c r="F26" s="157"/>
      <c r="G26" s="156"/>
      <c r="H26" s="147"/>
    </row>
    <row r="27" spans="1:8" ht="12.75" customHeight="1">
      <c r="A27" s="148"/>
      <c r="B27" s="161">
        <v>11</v>
      </c>
      <c r="C27" s="146" t="s">
        <v>54</v>
      </c>
      <c r="D27" s="145" t="s">
        <v>55</v>
      </c>
      <c r="E27" s="148" t="s">
        <v>23</v>
      </c>
      <c r="F27" s="157"/>
      <c r="G27" s="156"/>
      <c r="H27" s="157" t="s">
        <v>24</v>
      </c>
    </row>
    <row r="28" spans="1:8" ht="15" customHeight="1">
      <c r="A28" s="148"/>
      <c r="B28" s="161"/>
      <c r="C28" s="146"/>
      <c r="D28" s="145"/>
      <c r="E28" s="148"/>
      <c r="F28" s="157"/>
      <c r="G28" s="156"/>
      <c r="H28" s="157"/>
    </row>
    <row r="29" spans="1:8" ht="15.75" customHeight="1">
      <c r="A29" s="148"/>
      <c r="B29" s="160">
        <v>12</v>
      </c>
      <c r="C29" s="107" t="s">
        <v>42</v>
      </c>
      <c r="D29" s="108" t="s">
        <v>43</v>
      </c>
      <c r="E29" s="145" t="s">
        <v>44</v>
      </c>
      <c r="F29" s="157"/>
      <c r="G29" s="156"/>
      <c r="H29" s="157" t="s">
        <v>45</v>
      </c>
    </row>
    <row r="30" spans="1:8" ht="15" customHeight="1">
      <c r="A30" s="148"/>
      <c r="B30" s="160"/>
      <c r="C30" s="107"/>
      <c r="D30" s="108"/>
      <c r="E30" s="145"/>
      <c r="F30" s="157"/>
      <c r="G30" s="156"/>
      <c r="H30" s="157"/>
    </row>
    <row r="31" spans="1:8" ht="12.75" customHeight="1">
      <c r="A31" s="148"/>
      <c r="B31" s="160">
        <v>13</v>
      </c>
      <c r="C31" s="147" t="s">
        <v>28</v>
      </c>
      <c r="D31" s="148" t="s">
        <v>29</v>
      </c>
      <c r="E31" s="145" t="s">
        <v>30</v>
      </c>
      <c r="F31" s="146"/>
      <c r="G31" s="156"/>
      <c r="H31" s="147" t="s">
        <v>31</v>
      </c>
    </row>
    <row r="32" spans="1:8" ht="15" customHeight="1">
      <c r="A32" s="148"/>
      <c r="B32" s="160"/>
      <c r="C32" s="147"/>
      <c r="D32" s="148"/>
      <c r="E32" s="145"/>
      <c r="F32" s="146"/>
      <c r="G32" s="156"/>
      <c r="H32" s="147"/>
    </row>
    <row r="33" spans="1:8" ht="12.75" customHeight="1">
      <c r="A33" s="148"/>
      <c r="B33" s="160">
        <v>14</v>
      </c>
      <c r="C33" s="146" t="s">
        <v>56</v>
      </c>
      <c r="D33" s="145" t="s">
        <v>57</v>
      </c>
      <c r="E33" s="148" t="s">
        <v>58</v>
      </c>
      <c r="F33" s="107"/>
      <c r="G33" s="147"/>
      <c r="H33" s="157" t="s">
        <v>59</v>
      </c>
    </row>
    <row r="34" spans="1:8" ht="15" customHeight="1">
      <c r="A34" s="148"/>
      <c r="B34" s="160"/>
      <c r="C34" s="146"/>
      <c r="D34" s="145"/>
      <c r="E34" s="148"/>
      <c r="F34" s="107"/>
      <c r="G34" s="147"/>
      <c r="H34" s="157"/>
    </row>
    <row r="35" spans="1:8" ht="12.75" customHeight="1">
      <c r="A35" s="148"/>
      <c r="B35" s="160">
        <v>15</v>
      </c>
      <c r="C35" s="147" t="s">
        <v>72</v>
      </c>
      <c r="D35" s="148" t="s">
        <v>73</v>
      </c>
      <c r="E35" s="108" t="s">
        <v>74</v>
      </c>
      <c r="F35" s="157"/>
      <c r="G35" s="156"/>
      <c r="H35" s="147" t="s">
        <v>75</v>
      </c>
    </row>
    <row r="36" spans="1:8" ht="15" customHeight="1">
      <c r="A36" s="148"/>
      <c r="B36" s="160"/>
      <c r="C36" s="147"/>
      <c r="D36" s="148"/>
      <c r="E36" s="108"/>
      <c r="F36" s="157"/>
      <c r="G36" s="156"/>
      <c r="H36" s="147"/>
    </row>
    <row r="37" spans="1:8" ht="15.75" customHeight="1">
      <c r="A37" s="148"/>
      <c r="B37" s="160">
        <v>16</v>
      </c>
      <c r="C37" s="147" t="s">
        <v>46</v>
      </c>
      <c r="D37" s="148" t="s">
        <v>47</v>
      </c>
      <c r="E37" s="157" t="s">
        <v>48</v>
      </c>
      <c r="F37" s="157"/>
      <c r="G37" s="156"/>
      <c r="H37" s="147" t="s">
        <v>49</v>
      </c>
    </row>
    <row r="38" spans="1:8" ht="12.75" customHeight="1">
      <c r="A38" s="148"/>
      <c r="B38" s="160"/>
      <c r="C38" s="147"/>
      <c r="D38" s="148"/>
      <c r="E38" s="157"/>
      <c r="F38" s="157"/>
      <c r="G38" s="156"/>
      <c r="H38" s="147"/>
    </row>
    <row r="39" spans="1:8" ht="12.75" customHeight="1">
      <c r="A39" s="164"/>
      <c r="B39" s="161">
        <v>17</v>
      </c>
      <c r="C39" s="107" t="s">
        <v>64</v>
      </c>
      <c r="D39" s="108" t="s">
        <v>65</v>
      </c>
      <c r="E39" s="108" t="s">
        <v>66</v>
      </c>
      <c r="F39" s="146"/>
      <c r="G39" s="165"/>
      <c r="H39" s="181" t="s">
        <v>67</v>
      </c>
    </row>
    <row r="40" spans="1:8" ht="12.75" customHeight="1">
      <c r="A40" s="164"/>
      <c r="B40" s="161"/>
      <c r="C40" s="107"/>
      <c r="D40" s="108"/>
      <c r="E40" s="108"/>
      <c r="F40" s="146"/>
      <c r="G40" s="165"/>
      <c r="H40" s="181"/>
    </row>
    <row r="41" spans="1:8" ht="12.75" customHeight="1">
      <c r="A41" s="164"/>
      <c r="B41" s="161"/>
      <c r="C41" s="147"/>
      <c r="D41" s="148"/>
      <c r="E41" s="145"/>
      <c r="F41" s="157"/>
      <c r="G41" s="156"/>
      <c r="H41" s="147"/>
    </row>
    <row r="42" spans="1:8" ht="12.75" customHeight="1">
      <c r="A42" s="164"/>
      <c r="B42" s="161"/>
      <c r="C42" s="147"/>
      <c r="D42" s="148"/>
      <c r="E42" s="145"/>
      <c r="F42" s="157"/>
      <c r="G42" s="156"/>
      <c r="H42" s="147"/>
    </row>
    <row r="43" spans="1:8" ht="12.75" customHeight="1">
      <c r="A43" s="164"/>
      <c r="B43" s="161"/>
      <c r="C43" s="146"/>
      <c r="D43" s="145"/>
      <c r="E43" s="145"/>
      <c r="F43" s="146"/>
      <c r="G43" s="145"/>
      <c r="H43" s="146"/>
    </row>
    <row r="44" spans="1:8" ht="12.75" customHeight="1">
      <c r="A44" s="164"/>
      <c r="B44" s="161"/>
      <c r="C44" s="146"/>
      <c r="D44" s="145"/>
      <c r="E44" s="145"/>
      <c r="F44" s="146"/>
      <c r="G44" s="145"/>
      <c r="H44" s="146"/>
    </row>
    <row r="45" spans="1:8" ht="12.75" customHeight="1">
      <c r="A45" s="164"/>
      <c r="B45" s="160"/>
      <c r="C45" s="147"/>
      <c r="D45" s="148"/>
      <c r="E45" s="108"/>
      <c r="F45" s="157"/>
      <c r="G45" s="156"/>
      <c r="H45" s="147"/>
    </row>
    <row r="46" spans="1:8" ht="12.75" customHeight="1">
      <c r="A46" s="164"/>
      <c r="B46" s="160"/>
      <c r="C46" s="147"/>
      <c r="D46" s="148"/>
      <c r="E46" s="108"/>
      <c r="F46" s="157"/>
      <c r="G46" s="156"/>
      <c r="H46" s="147"/>
    </row>
    <row r="47" spans="1:8" ht="12.75" customHeight="1">
      <c r="A47" s="164"/>
      <c r="B47" s="160"/>
      <c r="C47" s="107"/>
      <c r="D47" s="108"/>
      <c r="E47" s="108"/>
      <c r="F47" s="107"/>
      <c r="G47" s="165"/>
      <c r="H47" s="147"/>
    </row>
    <row r="48" spans="1:8" ht="12.75" customHeight="1">
      <c r="A48" s="164"/>
      <c r="B48" s="160"/>
      <c r="C48" s="107"/>
      <c r="D48" s="108"/>
      <c r="E48" s="108"/>
      <c r="F48" s="107"/>
      <c r="G48" s="165"/>
      <c r="H48" s="147"/>
    </row>
    <row r="49" spans="1:8" ht="12.75" customHeight="1">
      <c r="A49" s="164"/>
      <c r="B49" s="160"/>
      <c r="C49" s="147"/>
      <c r="D49" s="148"/>
      <c r="E49" s="145"/>
      <c r="F49" s="157"/>
      <c r="G49" s="156"/>
      <c r="H49" s="147"/>
    </row>
    <row r="50" spans="1:8" ht="12.75" customHeight="1">
      <c r="A50" s="164"/>
      <c r="B50" s="160"/>
      <c r="C50" s="147"/>
      <c r="D50" s="148"/>
      <c r="E50" s="145"/>
      <c r="F50" s="157"/>
      <c r="G50" s="156"/>
      <c r="H50" s="147"/>
    </row>
    <row r="51" spans="1:8" ht="12.75" customHeight="1">
      <c r="A51" s="164"/>
      <c r="B51" s="160"/>
      <c r="C51" s="107"/>
      <c r="D51" s="108"/>
      <c r="E51" s="108"/>
      <c r="F51" s="108"/>
      <c r="G51" s="165"/>
      <c r="H51" s="107"/>
    </row>
    <row r="52" spans="1:8" ht="12.75" customHeight="1">
      <c r="A52" s="164"/>
      <c r="B52" s="160"/>
      <c r="C52" s="107"/>
      <c r="D52" s="108"/>
      <c r="E52" s="108"/>
      <c r="F52" s="108"/>
      <c r="G52" s="165"/>
      <c r="H52" s="107"/>
    </row>
    <row r="53" spans="1:8" ht="12.75" customHeight="1">
      <c r="A53" s="164"/>
      <c r="B53" s="160"/>
      <c r="C53" s="147"/>
      <c r="D53" s="166"/>
      <c r="E53" s="145"/>
      <c r="F53" s="157"/>
      <c r="G53" s="156"/>
      <c r="H53" s="157"/>
    </row>
    <row r="54" spans="1:8" ht="12.75" customHeight="1">
      <c r="A54" s="164"/>
      <c r="B54" s="160"/>
      <c r="C54" s="147"/>
      <c r="D54" s="148"/>
      <c r="E54" s="145"/>
      <c r="F54" s="157"/>
      <c r="G54" s="156"/>
      <c r="H54" s="157"/>
    </row>
    <row r="55" spans="1:8" ht="12.75" customHeight="1">
      <c r="A55" s="164"/>
      <c r="B55" s="160"/>
      <c r="C55" s="107"/>
      <c r="D55" s="108"/>
      <c r="E55" s="145"/>
      <c r="F55" s="162"/>
      <c r="G55" s="156"/>
      <c r="H55" s="147"/>
    </row>
    <row r="56" spans="1:8" ht="12.75" customHeight="1">
      <c r="A56" s="164"/>
      <c r="B56" s="160"/>
      <c r="C56" s="107"/>
      <c r="D56" s="108"/>
      <c r="E56" s="145"/>
      <c r="F56" s="162"/>
      <c r="G56" s="156"/>
      <c r="H56" s="147"/>
    </row>
    <row r="57" spans="1:8" ht="12.75" customHeight="1">
      <c r="A57" s="164"/>
      <c r="B57" s="160"/>
      <c r="C57" s="147"/>
      <c r="D57" s="166"/>
      <c r="E57" s="145"/>
      <c r="F57" s="146"/>
      <c r="G57" s="156"/>
      <c r="H57" s="147"/>
    </row>
    <row r="58" spans="1:8" ht="12.75" customHeight="1">
      <c r="A58" s="164"/>
      <c r="B58" s="160"/>
      <c r="C58" s="147"/>
      <c r="D58" s="167"/>
      <c r="E58" s="145"/>
      <c r="F58" s="146"/>
      <c r="G58" s="156"/>
      <c r="H58" s="182"/>
    </row>
    <row r="59" spans="1:8" ht="12.75" customHeight="1">
      <c r="A59" s="164"/>
      <c r="B59" s="160"/>
      <c r="C59" s="107"/>
      <c r="D59" s="108"/>
      <c r="E59" s="145"/>
      <c r="F59" s="162"/>
      <c r="G59" s="145"/>
      <c r="H59" s="145"/>
    </row>
    <row r="60" spans="1:8" ht="12.75" customHeight="1">
      <c r="A60" s="164"/>
      <c r="B60" s="160"/>
      <c r="C60" s="107"/>
      <c r="D60" s="108"/>
      <c r="E60" s="145"/>
      <c r="F60" s="162"/>
      <c r="G60" s="145"/>
      <c r="H60" s="145"/>
    </row>
    <row r="61" spans="1:8" ht="12.75" customHeight="1">
      <c r="A61" s="164"/>
      <c r="B61" s="160"/>
      <c r="C61" s="147"/>
      <c r="D61" s="148"/>
      <c r="E61" s="145"/>
      <c r="F61" s="162"/>
      <c r="G61" s="145"/>
      <c r="H61" s="146"/>
    </row>
    <row r="62" spans="1:8" ht="12.75" customHeight="1">
      <c r="A62" s="164"/>
      <c r="B62" s="160"/>
      <c r="C62" s="147"/>
      <c r="D62" s="148"/>
      <c r="E62" s="145"/>
      <c r="F62" s="162"/>
      <c r="G62" s="145"/>
      <c r="H62" s="146"/>
    </row>
    <row r="63" spans="1:8" ht="12.75" customHeight="1">
      <c r="A63" s="164"/>
      <c r="B63" s="161"/>
      <c r="C63" s="147"/>
      <c r="D63" s="148"/>
      <c r="E63" s="108"/>
      <c r="F63" s="107"/>
      <c r="G63" s="156"/>
      <c r="H63" s="147"/>
    </row>
    <row r="64" spans="1:8" ht="12.75" customHeight="1">
      <c r="A64" s="164"/>
      <c r="B64" s="161"/>
      <c r="C64" s="147"/>
      <c r="D64" s="148"/>
      <c r="E64" s="108"/>
      <c r="F64" s="107"/>
      <c r="G64" s="156"/>
      <c r="H64" s="147"/>
    </row>
    <row r="65" spans="1:8" ht="12.75" customHeight="1">
      <c r="A65" s="164"/>
      <c r="B65" s="168">
        <v>30</v>
      </c>
      <c r="C65" s="151"/>
      <c r="D65" s="143"/>
      <c r="E65" s="153"/>
      <c r="F65" s="155"/>
      <c r="G65" s="149"/>
      <c r="H65" s="151"/>
    </row>
    <row r="66" spans="1:8" ht="12.75" customHeight="1">
      <c r="A66" s="164"/>
      <c r="B66" s="168"/>
      <c r="C66" s="152"/>
      <c r="D66" s="144"/>
      <c r="E66" s="154"/>
      <c r="F66" s="155"/>
      <c r="G66" s="150"/>
      <c r="H66" s="152"/>
    </row>
    <row r="67" spans="1:8" ht="12.75">
      <c r="A67" s="164"/>
      <c r="B67" s="168">
        <v>31</v>
      </c>
      <c r="C67" s="151"/>
      <c r="D67" s="143"/>
      <c r="E67" s="153"/>
      <c r="F67" s="155"/>
      <c r="G67" s="149"/>
      <c r="H67" s="151"/>
    </row>
    <row r="68" spans="1:8" ht="12.75">
      <c r="A68" s="164"/>
      <c r="B68" s="168"/>
      <c r="C68" s="152"/>
      <c r="D68" s="144"/>
      <c r="E68" s="154"/>
      <c r="F68" s="155"/>
      <c r="G68" s="150"/>
      <c r="H68" s="152"/>
    </row>
    <row r="69" spans="1:8" ht="12.75">
      <c r="A69" s="164"/>
      <c r="B69" s="168">
        <v>32</v>
      </c>
      <c r="C69" s="151"/>
      <c r="D69" s="143"/>
      <c r="E69" s="153"/>
      <c r="F69" s="155"/>
      <c r="G69" s="149"/>
      <c r="H69" s="151"/>
    </row>
    <row r="70" spans="1:8" ht="12.75">
      <c r="A70" s="164"/>
      <c r="B70" s="168"/>
      <c r="C70" s="152"/>
      <c r="D70" s="144"/>
      <c r="E70" s="154"/>
      <c r="F70" s="155"/>
      <c r="G70" s="150"/>
      <c r="H70" s="152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A61:A62"/>
    <mergeCell ref="B61:B62"/>
    <mergeCell ref="C61:C62"/>
    <mergeCell ref="D61:D62"/>
    <mergeCell ref="A59:A60"/>
    <mergeCell ref="B59:B60"/>
    <mergeCell ref="C59:C60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7:E38"/>
    <mergeCell ref="G37:G38"/>
    <mergeCell ref="F37:F38"/>
    <mergeCell ref="G35:G36"/>
    <mergeCell ref="F35:F36"/>
    <mergeCell ref="E35:E36"/>
    <mergeCell ref="F15:F16"/>
    <mergeCell ref="F17:F18"/>
    <mergeCell ref="E33:E34"/>
    <mergeCell ref="E7:E8"/>
    <mergeCell ref="D9:D10"/>
    <mergeCell ref="F13:F14"/>
    <mergeCell ref="D7:D8"/>
    <mergeCell ref="E25:E26"/>
    <mergeCell ref="B13:B14"/>
    <mergeCell ref="C13:C14"/>
    <mergeCell ref="D13:D14"/>
    <mergeCell ref="B11:B12"/>
    <mergeCell ref="C11:C12"/>
    <mergeCell ref="D11:D12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C17:C18"/>
    <mergeCell ref="D17:D18"/>
    <mergeCell ref="A17:A18"/>
    <mergeCell ref="B17:B18"/>
    <mergeCell ref="C19:C20"/>
    <mergeCell ref="D19:D20"/>
    <mergeCell ref="A19:A20"/>
    <mergeCell ref="B19:B20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187" t="s">
        <v>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9"/>
    </row>
    <row r="2" spans="1:25" ht="13.5" customHeight="1" thickBot="1">
      <c r="A2" s="192" t="s">
        <v>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"/>
    </row>
    <row r="3" spans="1:25" ht="27.75" customHeight="1" thickBot="1">
      <c r="A3" s="19"/>
      <c r="B3" s="19"/>
      <c r="C3" s="19"/>
      <c r="D3" s="20"/>
      <c r="E3" s="20"/>
      <c r="F3" s="193" t="str">
        <f>HYPERLINK('[1]реквизиты'!$A$2)</f>
        <v>Всероссийские соревнования по самбо среди студентов мужчин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04" t="str">
        <f>HYPERLINK('[1]реквизиты'!$A$3)</f>
        <v>27-30 апреля 2015г.           г.Кстово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1"/>
      <c r="U4" s="205"/>
      <c r="V4" s="188" t="str">
        <f>HYPERLINK('пр.взв.'!D4)</f>
        <v>в.к.  90  кг.</v>
      </c>
      <c r="W4" s="189"/>
      <c r="X4" s="19"/>
      <c r="Y4" s="19"/>
    </row>
    <row r="5" spans="1:25" ht="14.25" customHeight="1" thickBot="1">
      <c r="A5" s="196" t="s">
        <v>0</v>
      </c>
      <c r="B5" s="19"/>
      <c r="C5" s="19"/>
      <c r="D5" s="19"/>
      <c r="E5" s="19"/>
      <c r="F5" s="19"/>
      <c r="G5" s="19"/>
      <c r="H5" s="22"/>
      <c r="I5" s="196" t="s">
        <v>2</v>
      </c>
      <c r="J5" s="19"/>
      <c r="K5" s="19"/>
      <c r="L5" s="19"/>
      <c r="M5" s="19"/>
      <c r="N5" s="19"/>
      <c r="O5" s="91"/>
      <c r="P5" s="198" t="str">
        <f>VLOOKUP(O6,'пр.взв.'!B7:E70,2,FALSE)</f>
        <v>ЕГОРОВ Роман Геннадьевич</v>
      </c>
      <c r="Q5" s="199"/>
      <c r="R5" s="199"/>
      <c r="S5" s="200"/>
      <c r="T5" s="19"/>
      <c r="U5" s="206"/>
      <c r="V5" s="190"/>
      <c r="W5" s="191"/>
      <c r="X5" s="196" t="s">
        <v>1</v>
      </c>
      <c r="Y5" s="19"/>
    </row>
    <row r="6" spans="1:26" ht="14.25" customHeight="1" thickBot="1">
      <c r="A6" s="197"/>
      <c r="B6" s="23"/>
      <c r="C6" s="19"/>
      <c r="D6" s="19"/>
      <c r="E6" s="19"/>
      <c r="F6" s="19"/>
      <c r="G6" s="19"/>
      <c r="H6" s="19"/>
      <c r="I6" s="196"/>
      <c r="J6" s="9"/>
      <c r="K6" s="24"/>
      <c r="L6" s="25">
        <v>17</v>
      </c>
      <c r="M6" s="9"/>
      <c r="N6" s="9"/>
      <c r="O6" s="92">
        <v>16</v>
      </c>
      <c r="P6" s="201"/>
      <c r="Q6" s="202"/>
      <c r="R6" s="202"/>
      <c r="S6" s="203"/>
      <c r="T6" s="19"/>
      <c r="U6" s="19"/>
      <c r="V6" s="19"/>
      <c r="W6" s="19"/>
      <c r="X6" s="197"/>
      <c r="Y6" s="19"/>
      <c r="Z6" s="6"/>
    </row>
    <row r="7" spans="1:25" ht="12.75" customHeight="1" thickBot="1">
      <c r="A7" s="230">
        <v>1</v>
      </c>
      <c r="B7" s="207" t="str">
        <f>VLOOKUP(A7,'пр.взв.'!B7:C70,2,FALSE)</f>
        <v>ЛЕБЕДЕВ Сергей Евгеньевич</v>
      </c>
      <c r="C7" s="207" t="str">
        <f>VLOOKUP(A7,'пр.взв.'!B7:G70,3,FALSE)</f>
        <v>21.10.1994 кмс</v>
      </c>
      <c r="D7" s="224" t="str">
        <f>VLOOKUP(A7,'пр.взв.'!B7:G70,4,FALSE)</f>
        <v>Воронеж. ГАСУ</v>
      </c>
      <c r="E7" s="19"/>
      <c r="F7" s="19"/>
      <c r="G7" s="26"/>
      <c r="H7" s="19"/>
      <c r="I7" s="27"/>
      <c r="J7" s="9"/>
      <c r="K7" s="28"/>
      <c r="L7" s="24"/>
      <c r="M7" s="25">
        <v>17</v>
      </c>
      <c r="N7" s="12"/>
      <c r="O7" s="13"/>
      <c r="P7" s="13"/>
      <c r="Q7" s="29" t="s">
        <v>11</v>
      </c>
      <c r="R7" s="19"/>
      <c r="S7" s="19"/>
      <c r="T7" s="19"/>
      <c r="U7" s="207" t="str">
        <f>VLOOKUP(X7,'пр.взв.'!B7:G70,2,FALSE)</f>
        <v>ДОЛГОВ Андрей Юрьевич</v>
      </c>
      <c r="V7" s="207" t="str">
        <f>VLOOKUP(X7,'пр.взв.'!B7:G70,3,FALSE)</f>
        <v>02.12.1994 кмс</v>
      </c>
      <c r="W7" s="224" t="str">
        <f>VLOOKUP(X7,'пр.взв.'!B7:G70,4,FALSE)</f>
        <v>Влад. юрид. ИФСИН России</v>
      </c>
      <c r="X7" s="213">
        <v>2</v>
      </c>
      <c r="Y7" s="19"/>
    </row>
    <row r="8" spans="1:25" ht="12.75" customHeight="1">
      <c r="A8" s="226"/>
      <c r="B8" s="208"/>
      <c r="C8" s="208"/>
      <c r="D8" s="225"/>
      <c r="E8" s="30">
        <v>17</v>
      </c>
      <c r="F8" s="31"/>
      <c r="G8" s="32"/>
      <c r="H8" s="33"/>
      <c r="I8" s="13"/>
      <c r="J8" s="9"/>
      <c r="K8" s="34"/>
      <c r="L8" s="35">
        <v>13</v>
      </c>
      <c r="M8" s="95" t="s">
        <v>89</v>
      </c>
      <c r="N8" s="12"/>
      <c r="O8" s="29"/>
      <c r="P8" s="29"/>
      <c r="Q8" s="19"/>
      <c r="R8" s="19"/>
      <c r="S8" s="19"/>
      <c r="T8" s="30">
        <v>2</v>
      </c>
      <c r="U8" s="208"/>
      <c r="V8" s="208"/>
      <c r="W8" s="225"/>
      <c r="X8" s="211"/>
      <c r="Y8" s="19"/>
    </row>
    <row r="9" spans="1:25" ht="12.75" customHeight="1" thickBot="1">
      <c r="A9" s="226">
        <v>17</v>
      </c>
      <c r="B9" s="228" t="str">
        <f>VLOOKUP(A9,'пр.взв.'!B9:C72,2,FALSE)</f>
        <v>РЯБУШКО Константин Юрьевич</v>
      </c>
      <c r="C9" s="228" t="str">
        <f>VLOOKUP(A9,'пр.взв.'!B7:G70,3,FALSE)</f>
        <v>08.04.1996 кмс</v>
      </c>
      <c r="D9" s="229" t="str">
        <f>VLOOKUP(A9,'пр.взв.'!B7:G70,4,FALSE)</f>
        <v>Ростов. Гос. Эконом. Ун. РИНХ</v>
      </c>
      <c r="E9" s="86" t="s">
        <v>88</v>
      </c>
      <c r="F9" s="36"/>
      <c r="G9" s="31"/>
      <c r="H9" s="34"/>
      <c r="I9" s="12"/>
      <c r="J9" s="9"/>
      <c r="K9" s="25"/>
      <c r="L9" s="34"/>
      <c r="M9" s="37"/>
      <c r="N9" s="25">
        <v>17</v>
      </c>
      <c r="O9" s="29"/>
      <c r="P9" s="29"/>
      <c r="Q9" s="29"/>
      <c r="R9" s="38"/>
      <c r="S9" s="39"/>
      <c r="T9" s="86"/>
      <c r="U9" s="209" t="e">
        <f>VLOOKUP(X9,'пр.взв.'!B7:G70,2,FALSE)</f>
        <v>#N/A</v>
      </c>
      <c r="V9" s="209" t="e">
        <f>VLOOKUP(X9,'пр.взв.'!B7:G70,3,FALSE)</f>
        <v>#N/A</v>
      </c>
      <c r="W9" s="214" t="e">
        <f>VLOOKUP(X9,'пр.взв.'!B7:G70,4,FALSE)</f>
        <v>#N/A</v>
      </c>
      <c r="X9" s="211">
        <v>18</v>
      </c>
      <c r="Y9" s="19"/>
    </row>
    <row r="10" spans="1:25" ht="12.75" customHeight="1" thickBot="1">
      <c r="A10" s="227"/>
      <c r="B10" s="208"/>
      <c r="C10" s="208"/>
      <c r="D10" s="225"/>
      <c r="E10" s="31"/>
      <c r="F10" s="40"/>
      <c r="G10" s="30">
        <v>9</v>
      </c>
      <c r="H10" s="25"/>
      <c r="I10" s="13"/>
      <c r="J10" s="9"/>
      <c r="K10" s="24"/>
      <c r="L10" s="25">
        <v>3</v>
      </c>
      <c r="M10" s="10"/>
      <c r="N10" s="95" t="s">
        <v>89</v>
      </c>
      <c r="O10" s="9"/>
      <c r="P10" s="9"/>
      <c r="Q10" s="9"/>
      <c r="R10" s="30">
        <v>2</v>
      </c>
      <c r="S10" s="9"/>
      <c r="T10" s="31"/>
      <c r="U10" s="210"/>
      <c r="V10" s="210"/>
      <c r="W10" s="215"/>
      <c r="X10" s="212"/>
      <c r="Y10" s="19"/>
    </row>
    <row r="11" spans="1:25" ht="12.75" customHeight="1" thickBot="1">
      <c r="A11" s="230">
        <v>9</v>
      </c>
      <c r="B11" s="207" t="str">
        <f>VLOOKUP(A11,'пр.взв.'!B11:C74,2,FALSE)</f>
        <v>ПОЛЯНСКОВ Михаил Сергеевич</v>
      </c>
      <c r="C11" s="207" t="str">
        <f>VLOOKUP(A11,'пр.взв.'!B7:G70,3,FALSE)</f>
        <v>24.03.1989 мсмк</v>
      </c>
      <c r="D11" s="224" t="str">
        <f>VLOOKUP(A11,'пр.взв.'!B7:G70,4,FALSE)</f>
        <v>Акад. права и управл. ФСИН России</v>
      </c>
      <c r="E11" s="19"/>
      <c r="F11" s="31"/>
      <c r="G11" s="86" t="s">
        <v>88</v>
      </c>
      <c r="H11" s="41"/>
      <c r="I11" s="42"/>
      <c r="J11" s="9"/>
      <c r="K11" s="28"/>
      <c r="L11" s="24"/>
      <c r="M11" s="28">
        <v>7</v>
      </c>
      <c r="N11" s="10"/>
      <c r="O11" s="43">
        <v>16</v>
      </c>
      <c r="P11" s="9"/>
      <c r="Q11" s="44"/>
      <c r="R11" s="86" t="s">
        <v>88</v>
      </c>
      <c r="S11" s="9"/>
      <c r="T11" s="19"/>
      <c r="U11" s="207" t="str">
        <f>VLOOKUP(X11,'пр.взв.'!B7:G70,2,FALSE)</f>
        <v>УДОВИДЧЕНКО Михаил Владимирович</v>
      </c>
      <c r="V11" s="207" t="str">
        <f>VLOOKUP(X11,'пр.взв.'!B7:G70,3,FALSE)</f>
        <v>02.09.1995 кмс</v>
      </c>
      <c r="W11" s="224" t="str">
        <f>VLOOKUP(X11,'пр.взв.'!B7:G70,4,FALSE)</f>
        <v>РГУФКСМиТ Москва</v>
      </c>
      <c r="X11" s="213">
        <v>10</v>
      </c>
      <c r="Y11" s="19"/>
    </row>
    <row r="12" spans="1:25" ht="12.75" customHeight="1">
      <c r="A12" s="226"/>
      <c r="B12" s="208"/>
      <c r="C12" s="208"/>
      <c r="D12" s="225"/>
      <c r="E12" s="30">
        <v>9</v>
      </c>
      <c r="F12" s="45"/>
      <c r="G12" s="31"/>
      <c r="H12" s="33"/>
      <c r="I12" s="46"/>
      <c r="J12" s="12"/>
      <c r="K12" s="34"/>
      <c r="L12" s="28">
        <v>7</v>
      </c>
      <c r="M12" s="96" t="s">
        <v>88</v>
      </c>
      <c r="N12" s="47"/>
      <c r="O12" s="96" t="s">
        <v>88</v>
      </c>
      <c r="P12" s="29"/>
      <c r="Q12" s="48"/>
      <c r="R12" s="49"/>
      <c r="S12" s="50"/>
      <c r="T12" s="30">
        <v>10</v>
      </c>
      <c r="U12" s="208"/>
      <c r="V12" s="208"/>
      <c r="W12" s="225"/>
      <c r="X12" s="211"/>
      <c r="Y12" s="19"/>
    </row>
    <row r="13" spans="1:25" ht="12.75" customHeight="1" thickBot="1">
      <c r="A13" s="226">
        <v>25</v>
      </c>
      <c r="B13" s="209" t="e">
        <f>VLOOKUP(A13,'пр.взв.'!B13:C76,2,FALSE)</f>
        <v>#N/A</v>
      </c>
      <c r="C13" s="209" t="e">
        <f>VLOOKUP(A13,'пр.взв.'!B7:G70,3,FALSE)</f>
        <v>#N/A</v>
      </c>
      <c r="D13" s="214" t="e">
        <f>VLOOKUP(A13,'пр.взв.'!B7:G70,4,FALSE)</f>
        <v>#N/A</v>
      </c>
      <c r="E13" s="86"/>
      <c r="F13" s="31"/>
      <c r="G13" s="31"/>
      <c r="H13" s="34"/>
      <c r="I13" s="46"/>
      <c r="J13" s="12"/>
      <c r="K13" s="25"/>
      <c r="L13" s="34"/>
      <c r="M13" s="25"/>
      <c r="N13" s="35">
        <v>16</v>
      </c>
      <c r="O13" s="9"/>
      <c r="P13" s="29"/>
      <c r="Q13" s="51"/>
      <c r="R13" s="19"/>
      <c r="S13" s="19"/>
      <c r="T13" s="86"/>
      <c r="U13" s="209" t="e">
        <f>VLOOKUP(X13,'пр.взв.'!B7:G70,2,FALSE)</f>
        <v>#N/A</v>
      </c>
      <c r="V13" s="209" t="e">
        <f>VLOOKUP(X13,'пр.взв.'!B7:G70,3,FALSE)</f>
        <v>#N/A</v>
      </c>
      <c r="W13" s="214" t="e">
        <f>VLOOKUP(X13,'пр.взв.'!B7:G70,4,FALSE)</f>
        <v>#N/A</v>
      </c>
      <c r="X13" s="211">
        <v>26</v>
      </c>
      <c r="Y13" s="19"/>
    </row>
    <row r="14" spans="1:25" ht="12.75" customHeight="1" thickBot="1">
      <c r="A14" s="227"/>
      <c r="B14" s="210"/>
      <c r="C14" s="210"/>
      <c r="D14" s="215"/>
      <c r="E14" s="31"/>
      <c r="F14" s="31"/>
      <c r="G14" s="40"/>
      <c r="H14" s="12"/>
      <c r="I14" s="30">
        <v>9</v>
      </c>
      <c r="J14" s="50"/>
      <c r="K14" s="25"/>
      <c r="L14" s="12"/>
      <c r="M14" s="12"/>
      <c r="N14" s="25"/>
      <c r="O14" s="50"/>
      <c r="P14" s="30">
        <v>14</v>
      </c>
      <c r="Q14" s="40"/>
      <c r="R14" s="19"/>
      <c r="S14" s="19"/>
      <c r="T14" s="31"/>
      <c r="U14" s="210"/>
      <c r="V14" s="210"/>
      <c r="W14" s="215"/>
      <c r="X14" s="212"/>
      <c r="Y14" s="19"/>
    </row>
    <row r="15" spans="1:25" ht="12.75" customHeight="1" thickBot="1">
      <c r="A15" s="230">
        <v>5</v>
      </c>
      <c r="B15" s="207" t="str">
        <f>VLOOKUP(A15,'пр.взв.'!B15:C78,2,FALSE)</f>
        <v>ГАБАЕВ Антон Тамазович</v>
      </c>
      <c r="C15" s="207" t="str">
        <f>VLOOKUP(A15,'пр.взв.'!B7:G70,3,FALSE)</f>
        <v>30.03.1992 кмс</v>
      </c>
      <c r="D15" s="224" t="str">
        <f>VLOOKUP(A15,'пр.взв.'!B7:G70,4,FALSE)</f>
        <v>Перм. Гос. Нац. ислед. У</v>
      </c>
      <c r="E15" s="19"/>
      <c r="F15" s="19"/>
      <c r="G15" s="31"/>
      <c r="H15" s="13"/>
      <c r="I15" s="86" t="s">
        <v>88</v>
      </c>
      <c r="J15" s="10"/>
      <c r="K15" s="25"/>
      <c r="L15" s="9"/>
      <c r="M15" s="9"/>
      <c r="N15" s="9"/>
      <c r="O15" s="53"/>
      <c r="P15" s="94">
        <v>0.125</v>
      </c>
      <c r="Q15" s="52"/>
      <c r="R15" s="19"/>
      <c r="S15" s="19"/>
      <c r="T15" s="19"/>
      <c r="U15" s="207" t="str">
        <f>VLOOKUP(X15,'пр.взв.'!B7:G70,2,FALSE)</f>
        <v>ЛЫЧКОВСКИЙ Дмитрий Александрович</v>
      </c>
      <c r="V15" s="207" t="str">
        <f>VLOOKUP(X15,'пр.взв.'!B7:G70,3,FALSE)</f>
        <v>05.10.1994 кмс</v>
      </c>
      <c r="W15" s="224" t="str">
        <f>VLOOKUP(X15,'пр.взв.'!B7:G70,4,FALSE)</f>
        <v>Сибир. ГУ</v>
      </c>
      <c r="X15" s="213">
        <v>6</v>
      </c>
      <c r="Y15" s="19"/>
    </row>
    <row r="16" spans="1:25" ht="12.75" customHeight="1">
      <c r="A16" s="226"/>
      <c r="B16" s="208"/>
      <c r="C16" s="208"/>
      <c r="D16" s="225"/>
      <c r="E16" s="30">
        <v>5</v>
      </c>
      <c r="F16" s="31"/>
      <c r="G16" s="31"/>
      <c r="H16" s="37"/>
      <c r="J16" s="9"/>
      <c r="K16" s="53"/>
      <c r="L16" s="216" t="s">
        <v>20</v>
      </c>
      <c r="M16" s="216"/>
      <c r="N16" s="9"/>
      <c r="O16" s="52"/>
      <c r="Q16" s="53"/>
      <c r="R16" s="19"/>
      <c r="S16" s="19"/>
      <c r="T16" s="30">
        <v>6</v>
      </c>
      <c r="U16" s="208"/>
      <c r="V16" s="208"/>
      <c r="W16" s="225"/>
      <c r="X16" s="211"/>
      <c r="Y16" s="19"/>
    </row>
    <row r="17" spans="1:25" ht="12.75" customHeight="1" thickBot="1">
      <c r="A17" s="226">
        <v>21</v>
      </c>
      <c r="B17" s="209" t="e">
        <f>VLOOKUP(A17,'пр.взв.'!B17:C80,2,FALSE)</f>
        <v>#N/A</v>
      </c>
      <c r="C17" s="209" t="e">
        <f>VLOOKUP(A17,'пр.взв.'!B7:G70,3,FALSE)</f>
        <v>#N/A</v>
      </c>
      <c r="D17" s="214" t="e">
        <f>VLOOKUP(A17,'пр.взв.'!B7:G70,4,FALSE)</f>
        <v>#N/A</v>
      </c>
      <c r="E17" s="86"/>
      <c r="F17" s="36"/>
      <c r="G17" s="31"/>
      <c r="H17" s="54"/>
      <c r="I17" s="9"/>
      <c r="J17" s="9"/>
      <c r="K17" s="88">
        <v>14</v>
      </c>
      <c r="L17" s="89"/>
      <c r="M17" s="89"/>
      <c r="N17" s="90"/>
      <c r="O17" s="9"/>
      <c r="P17" s="9"/>
      <c r="Q17" s="53"/>
      <c r="R17" s="38"/>
      <c r="S17" s="39"/>
      <c r="T17" s="86"/>
      <c r="U17" s="209" t="e">
        <f>VLOOKUP(X17,'пр.взв.'!B7:G70,2,FALSE)</f>
        <v>#N/A</v>
      </c>
      <c r="V17" s="209" t="e">
        <f>VLOOKUP(X17,'пр.взв.'!B7:G70,3,FALSE)</f>
        <v>#N/A</v>
      </c>
      <c r="W17" s="214" t="e">
        <f>VLOOKUP(X17,'пр.взв.'!B7:G70,4,FALSE)</f>
        <v>#N/A</v>
      </c>
      <c r="X17" s="211">
        <v>22</v>
      </c>
      <c r="Y17" s="19"/>
    </row>
    <row r="18" spans="1:25" ht="12.75" customHeight="1" thickBot="1">
      <c r="A18" s="227"/>
      <c r="B18" s="210"/>
      <c r="C18" s="210"/>
      <c r="D18" s="215"/>
      <c r="E18" s="31"/>
      <c r="F18" s="40"/>
      <c r="G18" s="30">
        <v>13</v>
      </c>
      <c r="H18" s="28"/>
      <c r="I18" s="9"/>
      <c r="J18" s="9"/>
      <c r="K18" s="217" t="str">
        <f>VLOOKUP(K17,'пр.взв.'!B7:D70,2,FALSE)</f>
        <v>БАЙМЕНОВ Максим Сергеевич</v>
      </c>
      <c r="L18" s="218"/>
      <c r="M18" s="218"/>
      <c r="N18" s="219"/>
      <c r="O18" s="29"/>
      <c r="P18" s="9"/>
      <c r="Q18" s="55"/>
      <c r="R18" s="30">
        <v>14</v>
      </c>
      <c r="S18" s="9"/>
      <c r="T18" s="31"/>
      <c r="U18" s="210"/>
      <c r="V18" s="210"/>
      <c r="W18" s="215"/>
      <c r="X18" s="212"/>
      <c r="Y18" s="19"/>
    </row>
    <row r="19" spans="1:25" ht="12.75" customHeight="1" thickBot="1">
      <c r="A19" s="230">
        <v>13</v>
      </c>
      <c r="B19" s="207" t="str">
        <f>VLOOKUP(A19,'пр.взв.'!B19:C82,2,FALSE)</f>
        <v>ЗАБОТИН Владислав Игоревич</v>
      </c>
      <c r="C19" s="207" t="str">
        <f>VLOOKUP(A19,'пр.взв.'!B7:G70,3,FALSE)</f>
        <v>03.06.1994 кмс</v>
      </c>
      <c r="D19" s="224" t="str">
        <f>VLOOKUP(A19,'пр.взв.'!B7:G70,4,FALSE)</f>
        <v>Дзержин. ф. РАНХиГС при ПРФ</v>
      </c>
      <c r="E19" s="19"/>
      <c r="F19" s="31"/>
      <c r="G19" s="86" t="s">
        <v>88</v>
      </c>
      <c r="H19" s="34"/>
      <c r="I19" s="9"/>
      <c r="J19" s="9"/>
      <c r="K19" s="220"/>
      <c r="L19" s="221"/>
      <c r="M19" s="221"/>
      <c r="N19" s="222"/>
      <c r="O19" s="29"/>
      <c r="P19" s="9"/>
      <c r="Q19" s="9"/>
      <c r="R19" s="86" t="s">
        <v>88</v>
      </c>
      <c r="S19" s="9"/>
      <c r="T19" s="19"/>
      <c r="U19" s="207" t="str">
        <f>VLOOKUP(X19,'пр.взв.'!B7:G70,2,FALSE)</f>
        <v>БАЙМЕНОВ Максим Сергеевич</v>
      </c>
      <c r="V19" s="207" t="str">
        <f>VLOOKUP(X19,'пр.взв.'!B7:G70,3,FALSE)</f>
        <v>26.04.1990 мс</v>
      </c>
      <c r="W19" s="224" t="str">
        <f>VLOOKUP(X19,'пр.взв.'!B7:G70,4,FALSE)</f>
        <v>НФИ КемГУ</v>
      </c>
      <c r="X19" s="213">
        <v>14</v>
      </c>
      <c r="Y19" s="19"/>
    </row>
    <row r="20" spans="1:25" ht="12.75" customHeight="1">
      <c r="A20" s="226"/>
      <c r="B20" s="208"/>
      <c r="C20" s="208"/>
      <c r="D20" s="225"/>
      <c r="E20" s="30">
        <v>13</v>
      </c>
      <c r="F20" s="45"/>
      <c r="G20" s="31"/>
      <c r="H20" s="33"/>
      <c r="I20" s="9"/>
      <c r="J20" s="9"/>
      <c r="K20" s="53"/>
      <c r="L20" s="238"/>
      <c r="M20" s="238"/>
      <c r="N20" s="29"/>
      <c r="O20" s="48"/>
      <c r="P20" s="9"/>
      <c r="Q20" s="19"/>
      <c r="R20" s="49"/>
      <c r="S20" s="50"/>
      <c r="T20" s="30">
        <v>14</v>
      </c>
      <c r="U20" s="208"/>
      <c r="V20" s="208"/>
      <c r="W20" s="225"/>
      <c r="X20" s="211"/>
      <c r="Y20" s="19"/>
    </row>
    <row r="21" spans="1:25" ht="12.75" customHeight="1" thickBot="1">
      <c r="A21" s="226">
        <v>29</v>
      </c>
      <c r="B21" s="209" t="e">
        <f>VLOOKUP(A21,'пр.взв.'!B21:C84,2,FALSE)</f>
        <v>#N/A</v>
      </c>
      <c r="C21" s="209" t="e">
        <f>VLOOKUP(A21,'пр.взв.'!B7:G70,3,FALSE)</f>
        <v>#N/A</v>
      </c>
      <c r="D21" s="214" t="e">
        <f>VLOOKUP(A21,'пр.взв.'!B7:G70,4,FALSE)</f>
        <v>#N/A</v>
      </c>
      <c r="E21" s="86"/>
      <c r="F21" s="31"/>
      <c r="G21" s="31"/>
      <c r="H21" s="34"/>
      <c r="I21" s="9"/>
      <c r="J21" s="9"/>
      <c r="K21" s="53"/>
      <c r="L21" s="9"/>
      <c r="M21" s="29"/>
      <c r="N21" s="29"/>
      <c r="O21" s="48"/>
      <c r="P21" s="9"/>
      <c r="Q21" s="19"/>
      <c r="R21" s="19"/>
      <c r="S21" s="19"/>
      <c r="T21" s="86"/>
      <c r="U21" s="209">
        <f>VLOOKUP(X21,'пр.взв.'!B7:G70,2,FALSE)</f>
        <v>0</v>
      </c>
      <c r="V21" s="209">
        <f>VLOOKUP(X21,'пр.взв.'!B7:G70,3,FALSE)</f>
        <v>0</v>
      </c>
      <c r="W21" s="214">
        <f>VLOOKUP(X21,'пр.взв.'!B7:G70,4,FALSE)</f>
        <v>0</v>
      </c>
      <c r="X21" s="211">
        <v>30</v>
      </c>
      <c r="Y21" s="19"/>
    </row>
    <row r="22" spans="1:25" ht="12.75" customHeight="1" thickBot="1">
      <c r="A22" s="227"/>
      <c r="B22" s="210"/>
      <c r="C22" s="210"/>
      <c r="D22" s="215"/>
      <c r="E22" s="31"/>
      <c r="F22" s="31"/>
      <c r="G22" s="31"/>
      <c r="H22" s="33"/>
      <c r="I22" s="9"/>
      <c r="J22" s="9"/>
      <c r="K22" s="30">
        <v>9</v>
      </c>
      <c r="L22" s="9"/>
      <c r="M22" s="29"/>
      <c r="N22" s="30">
        <v>14</v>
      </c>
      <c r="O22" s="48"/>
      <c r="P22" s="9"/>
      <c r="Q22" s="19"/>
      <c r="R22" s="19"/>
      <c r="S22" s="19"/>
      <c r="T22" s="31"/>
      <c r="U22" s="210"/>
      <c r="V22" s="210"/>
      <c r="W22" s="215"/>
      <c r="X22" s="212"/>
      <c r="Y22" s="19"/>
    </row>
    <row r="23" spans="1:25" ht="12.75" customHeight="1" thickBot="1">
      <c r="A23" s="230">
        <v>3</v>
      </c>
      <c r="B23" s="207" t="str">
        <f>VLOOKUP(A23,'пр.взв.'!B7:C70,2,FALSE)</f>
        <v>АЮБОВ Рустам Абдулбасирович</v>
      </c>
      <c r="C23" s="207" t="str">
        <f>VLOOKUP(A23,'пр.взв.'!B7:G70,3,FALSE)</f>
        <v>28.06.1996 кмс</v>
      </c>
      <c r="D23" s="224" t="str">
        <f>VLOOKUP(A23,'пр.взв.'!B7:G70,4,FALSE)</f>
        <v>Дагестан. гос.тенич. универ.</v>
      </c>
      <c r="E23" s="19"/>
      <c r="F23" s="19"/>
      <c r="G23" s="26"/>
      <c r="H23" s="19"/>
      <c r="I23" s="27"/>
      <c r="J23" s="56"/>
      <c r="K23" s="85" t="s">
        <v>88</v>
      </c>
      <c r="L23" s="57"/>
      <c r="M23" s="29"/>
      <c r="N23" s="85" t="s">
        <v>89</v>
      </c>
      <c r="O23" s="48"/>
      <c r="P23" s="9"/>
      <c r="Q23" s="19"/>
      <c r="R23" s="19"/>
      <c r="S23" s="19"/>
      <c r="T23" s="19"/>
      <c r="U23" s="207" t="str">
        <f>VLOOKUP(X23,'пр.взв.'!B7:G70,2,FALSE)</f>
        <v>АДЖИЕВ Ибрагим Станиславович</v>
      </c>
      <c r="V23" s="207" t="str">
        <f>VLOOKUP(X23,'пр.взв.'!B7:G70,3,FALSE)</f>
        <v>16.09.1991 мс</v>
      </c>
      <c r="W23" s="224" t="str">
        <f>VLOOKUP(X23,'пр.взв.'!B7:G70,4,FALSE)</f>
        <v>Яросл. ГУ им. П.Г. Демидова</v>
      </c>
      <c r="X23" s="213">
        <v>4</v>
      </c>
      <c r="Y23" s="19"/>
    </row>
    <row r="24" spans="1:25" ht="12.75" customHeight="1">
      <c r="A24" s="226"/>
      <c r="B24" s="208"/>
      <c r="C24" s="208"/>
      <c r="D24" s="225"/>
      <c r="E24" s="30">
        <v>3</v>
      </c>
      <c r="F24" s="31"/>
      <c r="G24" s="32"/>
      <c r="H24" s="33"/>
      <c r="I24" s="13"/>
      <c r="J24" s="25"/>
      <c r="K24" s="58"/>
      <c r="L24" s="216" t="s">
        <v>17</v>
      </c>
      <c r="M24" s="216"/>
      <c r="N24" s="29"/>
      <c r="O24" s="48"/>
      <c r="P24" s="9"/>
      <c r="Q24" s="19"/>
      <c r="R24" s="19"/>
      <c r="S24" s="19"/>
      <c r="T24" s="30">
        <v>4</v>
      </c>
      <c r="U24" s="208"/>
      <c r="V24" s="208"/>
      <c r="W24" s="225"/>
      <c r="X24" s="211"/>
      <c r="Y24" s="19"/>
    </row>
    <row r="25" spans="1:25" ht="12.75" customHeight="1" thickBot="1">
      <c r="A25" s="226">
        <v>19</v>
      </c>
      <c r="B25" s="209" t="e">
        <f>VLOOKUP(A25,'пр.взв.'!B25:C88,2,FALSE)</f>
        <v>#N/A</v>
      </c>
      <c r="C25" s="209" t="e">
        <f>VLOOKUP(A25,'пр.взв.'!B7:G70,3,FALSE)</f>
        <v>#N/A</v>
      </c>
      <c r="D25" s="214" t="e">
        <f>VLOOKUP(A25,'пр.взв.'!B7:G70,4,FALSE)</f>
        <v>#N/A</v>
      </c>
      <c r="E25" s="86"/>
      <c r="F25" s="36"/>
      <c r="G25" s="31"/>
      <c r="H25" s="34"/>
      <c r="I25" s="12"/>
      <c r="J25" s="13"/>
      <c r="K25" s="88">
        <v>9</v>
      </c>
      <c r="L25" s="89"/>
      <c r="M25" s="89"/>
      <c r="N25" s="90"/>
      <c r="O25" s="48"/>
      <c r="P25" s="9"/>
      <c r="Q25" s="19"/>
      <c r="R25" s="38"/>
      <c r="S25" s="39"/>
      <c r="T25" s="86"/>
      <c r="U25" s="209" t="e">
        <f>VLOOKUP(X25,'пр.взв.'!B7:G70,2,FALSE)</f>
        <v>#N/A</v>
      </c>
      <c r="V25" s="209" t="e">
        <f>VLOOKUP(X25,'пр.взв.'!B7:G70,3,FALSE)</f>
        <v>#N/A</v>
      </c>
      <c r="W25" s="214" t="e">
        <f>VLOOKUP(X25,'пр.взв.'!B7:G70,4,FALSE)</f>
        <v>#N/A</v>
      </c>
      <c r="X25" s="211">
        <v>20</v>
      </c>
      <c r="Y25" s="19"/>
    </row>
    <row r="26" spans="1:25" ht="12.75" customHeight="1" thickBot="1">
      <c r="A26" s="227"/>
      <c r="B26" s="210"/>
      <c r="C26" s="210"/>
      <c r="D26" s="215"/>
      <c r="E26" s="31"/>
      <c r="F26" s="40"/>
      <c r="G26" s="30">
        <v>11</v>
      </c>
      <c r="H26" s="25"/>
      <c r="I26" s="13"/>
      <c r="J26" s="59"/>
      <c r="K26" s="232" t="str">
        <f>VLOOKUP(K25,'пр.взв.'!B7:D78,2,FALSE)</f>
        <v>ПОЛЯНСКОВ Михаил Сергеевич</v>
      </c>
      <c r="L26" s="233"/>
      <c r="M26" s="233"/>
      <c r="N26" s="234"/>
      <c r="O26" s="29"/>
      <c r="P26" s="9"/>
      <c r="Q26" s="19"/>
      <c r="R26" s="30">
        <v>4</v>
      </c>
      <c r="S26" s="9"/>
      <c r="T26" s="31"/>
      <c r="U26" s="210"/>
      <c r="V26" s="210"/>
      <c r="W26" s="215"/>
      <c r="X26" s="212"/>
      <c r="Y26" s="19"/>
    </row>
    <row r="27" spans="1:25" ht="12.75" customHeight="1" thickBot="1">
      <c r="A27" s="230">
        <v>11</v>
      </c>
      <c r="B27" s="207" t="str">
        <f>VLOOKUP(A27,'пр.взв.'!B27:C90,2,FALSE)</f>
        <v>НИКОЛАЕВ Кирилл Андреевич</v>
      </c>
      <c r="C27" s="207" t="str">
        <f>VLOOKUP(A27,'пр.взв.'!B7:G70,3,FALSE)</f>
        <v>18.02.1995 мс</v>
      </c>
      <c r="D27" s="224" t="str">
        <f>VLOOKUP(A27,'пр.взв.'!B7:G70,4,FALSE)</f>
        <v>МГСУ Москва</v>
      </c>
      <c r="E27" s="19"/>
      <c r="F27" s="31"/>
      <c r="G27" s="86" t="s">
        <v>88</v>
      </c>
      <c r="H27" s="41"/>
      <c r="I27" s="42"/>
      <c r="J27" s="59"/>
      <c r="K27" s="235"/>
      <c r="L27" s="236"/>
      <c r="M27" s="236"/>
      <c r="N27" s="237"/>
      <c r="O27" s="29"/>
      <c r="P27" s="10"/>
      <c r="Q27" s="39"/>
      <c r="R27" s="86" t="s">
        <v>88</v>
      </c>
      <c r="S27" s="9"/>
      <c r="T27" s="19"/>
      <c r="U27" s="207" t="str">
        <f>VLOOKUP(X27,'пр.взв.'!B7:G70,2,FALSE)</f>
        <v>ХРИПКО Алексей Валерьевич</v>
      </c>
      <c r="V27" s="207" t="str">
        <f>VLOOKUP(X27,'пр.взв.'!B7:G70,3,FALSE)</f>
        <v>06.10.1996 кмс</v>
      </c>
      <c r="W27" s="224" t="str">
        <f>VLOOKUP(X27,'пр.взв.'!B7:G70,4,FALSE)</f>
        <v>Воронеж. ГИ Физ. Культуры</v>
      </c>
      <c r="X27" s="213">
        <v>12</v>
      </c>
      <c r="Y27" s="19"/>
    </row>
    <row r="28" spans="1:25" ht="12.75" customHeight="1">
      <c r="A28" s="226"/>
      <c r="B28" s="208"/>
      <c r="C28" s="208"/>
      <c r="D28" s="225"/>
      <c r="E28" s="30">
        <v>11</v>
      </c>
      <c r="F28" s="45"/>
      <c r="G28" s="31"/>
      <c r="H28" s="33"/>
      <c r="I28" s="46"/>
      <c r="J28" s="25"/>
      <c r="K28" s="60"/>
      <c r="L28" s="57"/>
      <c r="M28" s="29"/>
      <c r="N28" s="29"/>
      <c r="O28" s="48"/>
      <c r="P28" s="10"/>
      <c r="Q28" s="9"/>
      <c r="R28" s="49"/>
      <c r="S28" s="50"/>
      <c r="T28" s="30">
        <v>12</v>
      </c>
      <c r="U28" s="208"/>
      <c r="V28" s="208"/>
      <c r="W28" s="225"/>
      <c r="X28" s="211"/>
      <c r="Y28" s="19"/>
    </row>
    <row r="29" spans="1:25" ht="12.75" customHeight="1" thickBot="1">
      <c r="A29" s="226">
        <v>27</v>
      </c>
      <c r="B29" s="209" t="e">
        <f>VLOOKUP(A29,'пр.взв.'!B29:C92,2,FALSE)</f>
        <v>#N/A</v>
      </c>
      <c r="C29" s="209" t="e">
        <f>VLOOKUP(A29,'пр.взв.'!B7:G70,3,FALSE)</f>
        <v>#N/A</v>
      </c>
      <c r="D29" s="214" t="e">
        <f>VLOOKUP(A29,'пр.взв.'!B7:G70,4,FALSE)</f>
        <v>#N/A</v>
      </c>
      <c r="E29" s="86"/>
      <c r="F29" s="31"/>
      <c r="G29" s="31"/>
      <c r="H29" s="34"/>
      <c r="I29" s="46"/>
      <c r="J29" s="13"/>
      <c r="K29" s="60"/>
      <c r="L29" s="57"/>
      <c r="M29" s="29"/>
      <c r="N29" s="29"/>
      <c r="O29" s="48"/>
      <c r="P29" s="10"/>
      <c r="Q29" s="9"/>
      <c r="R29" s="19"/>
      <c r="S29" s="19"/>
      <c r="T29" s="87"/>
      <c r="U29" s="209" t="e">
        <f>VLOOKUP(X29,'пр.взв.'!B7:G70,2,FALSE)</f>
        <v>#N/A</v>
      </c>
      <c r="V29" s="209" t="e">
        <f>VLOOKUP(X29,'пр.взв.'!B7:G70,3,FALSE)</f>
        <v>#N/A</v>
      </c>
      <c r="W29" s="214" t="e">
        <f>VLOOKUP(X29,'пр.взв.'!B7:G70,4,FALSE)</f>
        <v>#N/A</v>
      </c>
      <c r="X29" s="211">
        <v>28</v>
      </c>
      <c r="Y29" s="19"/>
    </row>
    <row r="30" spans="1:25" ht="12.75" customHeight="1" thickBot="1">
      <c r="A30" s="227"/>
      <c r="B30" s="210"/>
      <c r="C30" s="210"/>
      <c r="D30" s="215"/>
      <c r="E30" s="31"/>
      <c r="F30" s="31"/>
      <c r="G30" s="40"/>
      <c r="H30" s="12"/>
      <c r="I30" s="30">
        <v>11</v>
      </c>
      <c r="J30" s="61"/>
      <c r="K30" s="53"/>
      <c r="L30" s="9"/>
      <c r="M30" s="29"/>
      <c r="N30" s="29"/>
      <c r="O30" s="62"/>
      <c r="P30" s="30">
        <v>16</v>
      </c>
      <c r="Q30" s="9"/>
      <c r="R30" s="19"/>
      <c r="S30" s="19"/>
      <c r="T30" s="31"/>
      <c r="U30" s="210"/>
      <c r="V30" s="210"/>
      <c r="W30" s="215"/>
      <c r="X30" s="212"/>
      <c r="Y30" s="19"/>
    </row>
    <row r="31" spans="1:25" ht="12.75" customHeight="1" thickBot="1">
      <c r="A31" s="230">
        <v>7</v>
      </c>
      <c r="B31" s="207" t="str">
        <f>VLOOKUP(A31,'пр.взв.'!B7:C70,2,FALSE)</f>
        <v>КАРИМОВ Ариф Мамед Оглы</v>
      </c>
      <c r="C31" s="207" t="str">
        <f>VLOOKUP(A31,'пр.взв.'!B7:G70,3,FALSE)</f>
        <v>01.01.1994 кмс</v>
      </c>
      <c r="D31" s="224" t="str">
        <f>VLOOKUP(A31,'пр.взв.'!B7:G70,4,FALSE)</f>
        <v>Яросл. ГУ им. П.Г. Демидова</v>
      </c>
      <c r="E31" s="19"/>
      <c r="F31" s="19"/>
      <c r="G31" s="31"/>
      <c r="H31" s="13"/>
      <c r="I31" s="86" t="s">
        <v>89</v>
      </c>
      <c r="J31" s="12"/>
      <c r="K31" s="9"/>
      <c r="L31" s="9"/>
      <c r="M31" s="29"/>
      <c r="N31" s="29"/>
      <c r="O31" s="29"/>
      <c r="P31" s="85" t="s">
        <v>89</v>
      </c>
      <c r="Q31" s="9"/>
      <c r="R31" s="19"/>
      <c r="S31" s="19"/>
      <c r="T31" s="19"/>
      <c r="U31" s="207" t="str">
        <f>VLOOKUP(X31,'пр.взв.'!B7:G70,2,FALSE)</f>
        <v>МЕДОВ Дамир Александрович</v>
      </c>
      <c r="V31" s="207" t="str">
        <f>VLOOKUP(X31,'пр.взв.'!B7:G70,3,FALSE)</f>
        <v>17.06.1996 кмс</v>
      </c>
      <c r="W31" s="224" t="str">
        <f>VLOOKUP(X31,'пр.взв.'!B7:G70,4,FALSE)</f>
        <v>РГУФКСМиТ Москва</v>
      </c>
      <c r="X31" s="213">
        <v>8</v>
      </c>
      <c r="Y31" s="19"/>
    </row>
    <row r="32" spans="1:25" ht="12.75" customHeight="1">
      <c r="A32" s="226"/>
      <c r="B32" s="208"/>
      <c r="C32" s="208"/>
      <c r="D32" s="225"/>
      <c r="E32" s="30">
        <v>7</v>
      </c>
      <c r="F32" s="31"/>
      <c r="G32" s="31"/>
      <c r="H32" s="37"/>
      <c r="J32" s="196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208"/>
      <c r="V32" s="208"/>
      <c r="W32" s="225"/>
      <c r="X32" s="211"/>
      <c r="Y32" s="19"/>
    </row>
    <row r="33" spans="1:25" ht="12.75" customHeight="1" thickBot="1">
      <c r="A33" s="226">
        <v>23</v>
      </c>
      <c r="B33" s="209" t="e">
        <f>VLOOKUP(A33,'пр.взв.'!B33:C96,2,FALSE)</f>
        <v>#N/A</v>
      </c>
      <c r="C33" s="209" t="e">
        <f>VLOOKUP(A33,'пр.взв.'!B7:G70,3,FALSE)</f>
        <v>#N/A</v>
      </c>
      <c r="D33" s="214" t="e">
        <f>VLOOKUP(A33,'пр.взв.'!B7:G70,4,FALSE)</f>
        <v>#N/A</v>
      </c>
      <c r="E33" s="86"/>
      <c r="F33" s="36"/>
      <c r="G33" s="31"/>
      <c r="H33" s="54"/>
      <c r="I33" s="9"/>
      <c r="J33" s="196"/>
      <c r="K33" s="63"/>
      <c r="L33" s="64"/>
      <c r="M33" s="64"/>
      <c r="N33" s="64"/>
      <c r="O33" s="64"/>
      <c r="P33" s="19"/>
      <c r="Q33" s="53"/>
      <c r="R33" s="38"/>
      <c r="S33" s="39"/>
      <c r="T33" s="86"/>
      <c r="U33" s="209" t="e">
        <f>VLOOKUP(X33,'пр.взв.'!B7:G70,2,FALSE)</f>
        <v>#N/A</v>
      </c>
      <c r="V33" s="209" t="e">
        <f>VLOOKUP(X33,'пр.взв.'!B7:G70,3,FALSE)</f>
        <v>#N/A</v>
      </c>
      <c r="W33" s="214" t="e">
        <f>VLOOKUP(X33,'пр.взв.'!B7:G70,4,FALSE)</f>
        <v>#N/A</v>
      </c>
      <c r="X33" s="211">
        <v>24</v>
      </c>
      <c r="Y33" s="19"/>
    </row>
    <row r="34" spans="1:25" ht="12.75" customHeight="1" thickBot="1">
      <c r="A34" s="227"/>
      <c r="B34" s="210"/>
      <c r="C34" s="210"/>
      <c r="D34" s="215"/>
      <c r="E34" s="31"/>
      <c r="F34" s="40"/>
      <c r="G34" s="30">
        <v>7</v>
      </c>
      <c r="H34" s="28"/>
      <c r="I34" s="9"/>
      <c r="J34" s="9"/>
      <c r="K34" s="65"/>
      <c r="L34" s="25">
        <v>6</v>
      </c>
      <c r="M34" s="9"/>
      <c r="N34" s="9"/>
      <c r="O34" s="11"/>
      <c r="P34" s="19"/>
      <c r="Q34" s="62"/>
      <c r="R34" s="30">
        <v>16</v>
      </c>
      <c r="S34" s="9"/>
      <c r="T34" s="31"/>
      <c r="U34" s="210"/>
      <c r="V34" s="210"/>
      <c r="W34" s="215"/>
      <c r="X34" s="212"/>
      <c r="Y34" s="19"/>
    </row>
    <row r="35" spans="1:25" ht="12.75" customHeight="1" thickBot="1">
      <c r="A35" s="230">
        <v>15</v>
      </c>
      <c r="B35" s="207" t="str">
        <f>VLOOKUP(A35,'пр.взв.'!B35:C98,2,FALSE)</f>
        <v>САБИРЗЯНОВ Евгений Альбертович</v>
      </c>
      <c r="C35" s="207" t="str">
        <f>VLOOKUP(A35,'пр.взв.'!B7:G70,3,FALSE)</f>
        <v>19.11.1994 кмс</v>
      </c>
      <c r="D35" s="224" t="str">
        <f>VLOOKUP(A35,'пр.взв.'!B7:G70,4,FALSE)</f>
        <v>Сыктывкарский ГУ им. П. Сорокина</v>
      </c>
      <c r="E35" s="19"/>
      <c r="F35" s="31"/>
      <c r="G35" s="86" t="s">
        <v>88</v>
      </c>
      <c r="H35" s="34"/>
      <c r="I35" s="9"/>
      <c r="J35" s="9"/>
      <c r="K35" s="28"/>
      <c r="L35" s="24"/>
      <c r="M35" s="25">
        <v>2</v>
      </c>
      <c r="N35" s="12"/>
      <c r="O35" s="13"/>
      <c r="P35" s="19"/>
      <c r="Q35" s="29"/>
      <c r="R35" s="86" t="s">
        <v>88</v>
      </c>
      <c r="S35" s="9"/>
      <c r="T35" s="19"/>
      <c r="U35" s="207" t="str">
        <f>VLOOKUP(X35,'пр.взв.'!B7:G70,2,FALSE)</f>
        <v>ЕГОРОВ Роман Геннадьевич</v>
      </c>
      <c r="V35" s="207" t="str">
        <f>VLOOKUP(X35,'пр.взв.'!B7:G70,3,FALSE)</f>
        <v>11.11.1994 кмс</v>
      </c>
      <c r="W35" s="224" t="str">
        <f>VLOOKUP(X35,'пр.взв.'!B7:G70,4,FALSE)</f>
        <v>ГУ Управл. Москва</v>
      </c>
      <c r="X35" s="213">
        <v>16</v>
      </c>
      <c r="Y35" s="19"/>
    </row>
    <row r="36" spans="1:25" ht="12.75" customHeight="1">
      <c r="A36" s="226"/>
      <c r="B36" s="208"/>
      <c r="C36" s="208"/>
      <c r="D36" s="225"/>
      <c r="E36" s="30">
        <v>15</v>
      </c>
      <c r="F36" s="45"/>
      <c r="G36" s="31"/>
      <c r="H36" s="33"/>
      <c r="I36" s="9"/>
      <c r="J36" s="9"/>
      <c r="K36" s="34"/>
      <c r="L36" s="35">
        <v>2</v>
      </c>
      <c r="M36" s="95" t="s">
        <v>89</v>
      </c>
      <c r="N36" s="12"/>
      <c r="O36" s="29"/>
      <c r="P36" s="19"/>
      <c r="Q36" s="29"/>
      <c r="R36" s="49"/>
      <c r="S36" s="50"/>
      <c r="T36" s="30">
        <v>16</v>
      </c>
      <c r="U36" s="208"/>
      <c r="V36" s="208"/>
      <c r="W36" s="225"/>
      <c r="X36" s="211"/>
      <c r="Y36" s="19"/>
    </row>
    <row r="37" spans="1:25" ht="12.75" customHeight="1" thickBot="1">
      <c r="A37" s="226">
        <v>31</v>
      </c>
      <c r="B37" s="209">
        <f>VLOOKUP(A37,'пр.взв.'!B37:C100,2,FALSE)</f>
        <v>0</v>
      </c>
      <c r="C37" s="209">
        <f>VLOOKUP(A37,'пр.взв.'!B7:G70,3,FALSE)</f>
        <v>0</v>
      </c>
      <c r="D37" s="214">
        <f>VLOOKUP(A37,'пр.взв.'!B7:G70,4,FALSE)</f>
        <v>0</v>
      </c>
      <c r="E37" s="86"/>
      <c r="F37" s="31"/>
      <c r="G37" s="31"/>
      <c r="H37" s="34"/>
      <c r="I37" s="9"/>
      <c r="J37" s="9"/>
      <c r="K37" s="25"/>
      <c r="L37" s="34"/>
      <c r="M37" s="37"/>
      <c r="N37" s="25">
        <v>4</v>
      </c>
      <c r="O37" s="29"/>
      <c r="P37" s="19"/>
      <c r="Q37" s="19"/>
      <c r="R37" s="19"/>
      <c r="S37" s="19"/>
      <c r="T37" s="86"/>
      <c r="U37" s="209">
        <f>VLOOKUP(X37,'пр.взв.'!B7:G70,2,FALSE)</f>
        <v>0</v>
      </c>
      <c r="V37" s="209">
        <f>VLOOKUP(X37,'пр.взв.'!B7:G70,3,FALSE)</f>
        <v>0</v>
      </c>
      <c r="W37" s="214">
        <f>VLOOKUP(X37,'пр.взв.'!B7:G70,4,FALSE)</f>
        <v>0</v>
      </c>
      <c r="X37" s="211">
        <v>32</v>
      </c>
      <c r="Y37" s="19"/>
    </row>
    <row r="38" spans="1:25" ht="12.75" customHeight="1" thickBot="1">
      <c r="A38" s="227"/>
      <c r="B38" s="231"/>
      <c r="C38" s="231"/>
      <c r="D38" s="223"/>
      <c r="E38" s="31"/>
      <c r="F38" s="31"/>
      <c r="G38" s="31"/>
      <c r="H38" s="33"/>
      <c r="I38" s="9"/>
      <c r="J38" s="9"/>
      <c r="K38" s="24"/>
      <c r="L38" s="25">
        <v>8</v>
      </c>
      <c r="M38" s="10"/>
      <c r="N38" s="95" t="s">
        <v>90</v>
      </c>
      <c r="O38" s="9"/>
      <c r="P38" s="19"/>
      <c r="Q38" s="40"/>
      <c r="R38" s="19"/>
      <c r="S38" s="19"/>
      <c r="T38" s="31"/>
      <c r="U38" s="231"/>
      <c r="V38" s="231"/>
      <c r="W38" s="223"/>
      <c r="X38" s="212"/>
      <c r="Y38" s="19"/>
    </row>
    <row r="39" spans="1:25" ht="12.75" customHeight="1" thickBot="1">
      <c r="A39" s="66"/>
      <c r="B39" s="66"/>
      <c r="C39" s="66"/>
      <c r="D39" s="19"/>
      <c r="E39" s="31"/>
      <c r="F39" s="31"/>
      <c r="G39" s="31"/>
      <c r="H39" s="9"/>
      <c r="I39" s="12"/>
      <c r="J39" s="13"/>
      <c r="K39" s="28"/>
      <c r="L39" s="24"/>
      <c r="M39" s="28">
        <v>4</v>
      </c>
      <c r="N39" s="10"/>
      <c r="O39" s="43">
        <v>11</v>
      </c>
      <c r="P39" s="91">
        <v>11</v>
      </c>
      <c r="Q39" s="93"/>
      <c r="R39" s="89"/>
      <c r="S39" s="91"/>
      <c r="T39" s="91"/>
      <c r="U39" s="19"/>
      <c r="V39" s="19"/>
      <c r="W39" s="19"/>
      <c r="X39" s="19"/>
      <c r="Y39" s="19"/>
    </row>
    <row r="40" spans="1:25" ht="12.75" customHeight="1">
      <c r="A40" s="68" t="str">
        <f>HYPERLINK('[1]реквизиты'!$A$6)</f>
        <v>Гл. судья, судья МК</v>
      </c>
      <c r="B40" s="69"/>
      <c r="C40" s="70"/>
      <c r="D40" s="71"/>
      <c r="E40" s="19"/>
      <c r="F40" s="72" t="str">
        <f>'[1]реквизиты'!$G$7</f>
        <v>Б.Л. Сова</v>
      </c>
      <c r="G40" s="73"/>
      <c r="H40" s="67"/>
      <c r="I40" s="19"/>
      <c r="J40" s="13"/>
      <c r="K40" s="34"/>
      <c r="L40" s="28">
        <v>4</v>
      </c>
      <c r="M40" s="96" t="s">
        <v>89</v>
      </c>
      <c r="N40" s="47"/>
      <c r="O40" s="96" t="s">
        <v>88</v>
      </c>
      <c r="P40" s="89"/>
      <c r="Q40" s="198" t="str">
        <f>VLOOKUP(P39,'пр.взв.'!B7:E70,2,FALSE)</f>
        <v>НИКОЛАЕВ Кирилл Андреевич</v>
      </c>
      <c r="R40" s="199"/>
      <c r="S40" s="199"/>
      <c r="T40" s="200"/>
      <c r="U40" s="19"/>
      <c r="V40" s="19"/>
      <c r="W40" s="19"/>
      <c r="X40" s="19"/>
      <c r="Y40" s="19"/>
    </row>
    <row r="41" spans="1:25" ht="12.75" customHeight="1" thickBot="1">
      <c r="A41" s="73"/>
      <c r="B41" s="73"/>
      <c r="C41" s="74"/>
      <c r="D41" s="75"/>
      <c r="E41" s="39"/>
      <c r="F41" s="82" t="str">
        <f>'[1]реквизиты'!$G$8</f>
        <v>/г. Рязань/</v>
      </c>
      <c r="G41" s="73"/>
      <c r="H41" s="67"/>
      <c r="I41" s="19"/>
      <c r="J41" s="73"/>
      <c r="K41" s="25"/>
      <c r="L41" s="34"/>
      <c r="M41" s="25"/>
      <c r="N41" s="35">
        <v>11</v>
      </c>
      <c r="O41" s="9"/>
      <c r="P41" s="89"/>
      <c r="Q41" s="201"/>
      <c r="R41" s="202"/>
      <c r="S41" s="202"/>
      <c r="T41" s="203"/>
      <c r="U41" s="19"/>
      <c r="V41" s="19"/>
      <c r="W41" s="19"/>
      <c r="X41" s="19"/>
      <c r="Y41" s="19"/>
    </row>
    <row r="42" spans="1:43" ht="12.75" customHeight="1">
      <c r="A42" s="68" t="str">
        <f>HYPERLINK('[1]реквизиты'!$A$8)</f>
        <v>Гл. секретарь, судья РК</v>
      </c>
      <c r="B42" s="73"/>
      <c r="C42" s="76"/>
      <c r="D42" s="77"/>
      <c r="E42" s="50"/>
      <c r="F42" s="83" t="str">
        <f>'[1]реквизиты'!$G$9</f>
        <v>М.Р. Шарифзянов</v>
      </c>
      <c r="G42" s="73"/>
      <c r="H42" s="67"/>
      <c r="I42" s="19"/>
      <c r="J42" s="73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3"/>
      <c r="B43" s="73"/>
      <c r="C43" s="73"/>
      <c r="D43" s="78"/>
      <c r="E43" s="78"/>
      <c r="F43" s="82" t="str">
        <f>'[1]реквизиты'!$G$10</f>
        <v>/ПГТ Шемордан/</v>
      </c>
      <c r="G43" s="73"/>
      <c r="H43" s="67"/>
      <c r="I43" s="19"/>
      <c r="J43" s="78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9">
        <f>HYPERLINK('[1]реквизиты'!$A$20)</f>
      </c>
      <c r="B44" s="80"/>
      <c r="C44" s="57"/>
      <c r="D44" s="57"/>
      <c r="E44" s="57"/>
      <c r="F44" s="1"/>
      <c r="G44" s="8">
        <f>HYPERLINK('[1]реквизиты'!$G$21)</f>
      </c>
      <c r="H44" s="7"/>
      <c r="I44" s="19"/>
      <c r="J44" s="57"/>
      <c r="K44" s="9"/>
      <c r="L44" s="9"/>
      <c r="M44" s="9"/>
      <c r="N44" s="9"/>
      <c r="O44" s="9"/>
      <c r="P44" s="81">
        <f>HYPERLINK('[1]реквизиты'!$A$22)</f>
      </c>
      <c r="Q44" s="9"/>
      <c r="R44" s="9"/>
      <c r="S44" s="9"/>
      <c r="T44" s="9"/>
      <c r="U44" s="9"/>
      <c r="V44" s="81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19:U20"/>
    <mergeCell ref="U17:U18"/>
    <mergeCell ref="U15:U16"/>
    <mergeCell ref="U13:U14"/>
    <mergeCell ref="X9:X10"/>
    <mergeCell ref="X15:X16"/>
    <mergeCell ref="W9:W10"/>
    <mergeCell ref="A1:X1"/>
    <mergeCell ref="V4:W5"/>
    <mergeCell ref="A2:X2"/>
    <mergeCell ref="F3:S3"/>
    <mergeCell ref="X5:X6"/>
    <mergeCell ref="P5:S6"/>
    <mergeCell ref="F4:S4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2015-04-28T16:05:26Z</cp:lastPrinted>
  <dcterms:created xsi:type="dcterms:W3CDTF">1996-10-08T23:32:33Z</dcterms:created>
  <dcterms:modified xsi:type="dcterms:W3CDTF">2015-04-28T21:01:58Z</dcterms:modified>
  <cp:category/>
  <cp:version/>
  <cp:contentType/>
  <cp:contentStatus/>
</cp:coreProperties>
</file>