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85" yWindow="65416" windowWidth="13545" windowHeight="7980" activeTab="3"/>
  </bookViews>
  <sheets>
    <sheet name="полуфинал" sheetId="1" r:id="rId1"/>
    <sheet name="пр.взв." sheetId="2" r:id="rId2"/>
    <sheet name="наградной лист" sheetId="3" r:id="rId3"/>
    <sheet name="пр.хода" sheetId="4" r:id="rId4"/>
    <sheet name="пр.хода (2)" sheetId="5" r:id="rId5"/>
  </sheets>
  <externalReferences>
    <externalReference r:id="rId8"/>
    <externalReference r:id="rId9"/>
  </externalReferences>
  <definedNames>
    <definedName name="_xlnm.Print_Area" localSheetId="3">'пр.хода'!$A$1:$AC$83</definedName>
    <definedName name="_xlnm.Print_Area" localSheetId="4">'пр.хода (2)'!$A$1:$AC$83</definedName>
  </definedNames>
  <calcPr fullCalcOnLoad="1"/>
</workbook>
</file>

<file path=xl/sharedStrings.xml><?xml version="1.0" encoding="utf-8"?>
<sst xmlns="http://schemas.openxmlformats.org/spreadsheetml/2006/main" count="117" uniqueCount="60">
  <si>
    <t>А1</t>
  </si>
  <si>
    <t>Б1</t>
  </si>
  <si>
    <t>№ j</t>
  </si>
  <si>
    <t>Name</t>
  </si>
  <si>
    <t>Yob., Rank</t>
  </si>
  <si>
    <t>№ or</t>
  </si>
  <si>
    <t>Meetings</t>
  </si>
  <si>
    <t>Color</t>
  </si>
  <si>
    <t>Country</t>
  </si>
  <si>
    <t>Score</t>
  </si>
  <si>
    <t>Result</t>
  </si>
  <si>
    <t>Referee</t>
  </si>
  <si>
    <t>r</t>
  </si>
  <si>
    <t>НM</t>
  </si>
  <si>
    <t>A</t>
  </si>
  <si>
    <t>b</t>
  </si>
  <si>
    <t>LJ</t>
  </si>
  <si>
    <t>"A"</t>
  </si>
  <si>
    <t>I p</t>
  </si>
  <si>
    <t>II p</t>
  </si>
  <si>
    <t>III p</t>
  </si>
  <si>
    <t>Points</t>
  </si>
  <si>
    <t>Time</t>
  </si>
  <si>
    <t>ВСЕРОССИЙСКАЯ ФЕДЕРАЦИЯ САМБО</t>
  </si>
  <si>
    <t xml:space="preserve">ПРОТОКОЛ ХОДА СОРЕВНОВАНИЙ </t>
  </si>
  <si>
    <t>КОМАНДА</t>
  </si>
  <si>
    <t>№ п/ж</t>
  </si>
  <si>
    <t>место</t>
  </si>
  <si>
    <t>№п/п</t>
  </si>
  <si>
    <t>Команда</t>
  </si>
  <si>
    <t>ПРОТОКОЛ ВЗВЕШИВАНИЯ</t>
  </si>
  <si>
    <t>Тренер победителя:</t>
  </si>
  <si>
    <t>Награждение проводят:</t>
  </si>
  <si>
    <t>НАГРАДНОЙ ЛИСТ</t>
  </si>
  <si>
    <t>ПРОТОКОЛ ФИНАЛЬНЫХ ВСТРЕЧ</t>
  </si>
  <si>
    <t>ВСТРЕЧИ  за 3-е место</t>
  </si>
  <si>
    <t>ФИНАЛ</t>
  </si>
  <si>
    <t>СФО</t>
  </si>
  <si>
    <t>Москва</t>
  </si>
  <si>
    <t>ЦФО</t>
  </si>
  <si>
    <t>ПФО</t>
  </si>
  <si>
    <t>В</t>
  </si>
  <si>
    <t xml:space="preserve"> </t>
  </si>
  <si>
    <t>судья МК</t>
  </si>
  <si>
    <t>Главный секретарь</t>
  </si>
  <si>
    <t xml:space="preserve">Р.М. Закиров </t>
  </si>
  <si>
    <t>судья  МК</t>
  </si>
  <si>
    <t>/ г.Пермь /</t>
  </si>
  <si>
    <t>УФО</t>
  </si>
  <si>
    <t>СПБ</t>
  </si>
  <si>
    <t>Главный судья                                         Б.Л. Сова</t>
  </si>
  <si>
    <t xml:space="preserve">        /   г. Рязань /</t>
  </si>
  <si>
    <t>1</t>
  </si>
  <si>
    <t>9/0</t>
  </si>
  <si>
    <t>3</t>
  </si>
  <si>
    <t>4</t>
  </si>
  <si>
    <t>2</t>
  </si>
  <si>
    <t>7/2</t>
  </si>
  <si>
    <t>6/3</t>
  </si>
  <si>
    <t>5/4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</si>
</sst>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b/>
      <sz val="14"/>
      <name val="a_AvanteTck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18" fillId="0" borderId="25" xfId="0" applyNumberFormat="1" applyFont="1" applyFill="1" applyBorder="1" applyAlignment="1">
      <alignment vertical="center" wrapText="1"/>
    </xf>
    <xf numFmtId="0" fontId="12" fillId="0" borderId="25" xfId="42" applyFont="1" applyFill="1" applyBorder="1" applyAlignment="1" applyProtection="1">
      <alignment vertical="center" wrapText="1"/>
      <protection/>
    </xf>
    <xf numFmtId="0" fontId="7" fillId="0" borderId="25" xfId="42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vertical="center" wrapText="1"/>
    </xf>
    <xf numFmtId="49" fontId="0" fillId="0" borderId="27" xfId="0" applyNumberForma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9" fillId="0" borderId="0" xfId="42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vertical="center" wrapText="1"/>
    </xf>
    <xf numFmtId="0" fontId="30" fillId="0" borderId="0" xfId="42" applyFont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left" vertical="center"/>
    </xf>
    <xf numFmtId="49" fontId="71" fillId="0" borderId="0" xfId="0" applyNumberFormat="1" applyFont="1" applyBorder="1" applyAlignment="1">
      <alignment horizontal="left" vertical="center"/>
    </xf>
    <xf numFmtId="0" fontId="71" fillId="0" borderId="0" xfId="0" applyFont="1" applyBorder="1" applyAlignment="1">
      <alignment/>
    </xf>
    <xf numFmtId="49" fontId="71" fillId="0" borderId="21" xfId="0" applyNumberFormat="1" applyFont="1" applyBorder="1" applyAlignment="1">
      <alignment horizontal="left" vertical="center"/>
    </xf>
    <xf numFmtId="0" fontId="71" fillId="0" borderId="0" xfId="0" applyNumberFormat="1" applyFont="1" applyAlignment="1">
      <alignment horizontal="left" vertical="center"/>
    </xf>
    <xf numFmtId="0" fontId="71" fillId="0" borderId="10" xfId="0" applyNumberFormat="1" applyFont="1" applyBorder="1" applyAlignment="1">
      <alignment horizontal="right" vertical="center"/>
    </xf>
    <xf numFmtId="0" fontId="71" fillId="0" borderId="0" xfId="0" applyNumberFormat="1" applyFont="1" applyBorder="1" applyAlignment="1">
      <alignment horizontal="left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left" vertical="center"/>
    </xf>
    <xf numFmtId="0" fontId="72" fillId="0" borderId="0" xfId="42" applyFont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/>
    </xf>
    <xf numFmtId="49" fontId="71" fillId="0" borderId="29" xfId="0" applyNumberFormat="1" applyFont="1" applyBorder="1" applyAlignment="1">
      <alignment horizontal="left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0" xfId="0" applyNumberFormat="1" applyFont="1" applyBorder="1" applyAlignment="1">
      <alignment horizontal="right" vertical="center"/>
    </xf>
    <xf numFmtId="49" fontId="71" fillId="0" borderId="30" xfId="0" applyNumberFormat="1" applyFont="1" applyBorder="1" applyAlignment="1">
      <alignment horizontal="left" vertical="center"/>
    </xf>
    <xf numFmtId="0" fontId="71" fillId="0" borderId="20" xfId="0" applyNumberFormat="1" applyFont="1" applyBorder="1" applyAlignment="1">
      <alignment horizontal="right" vertical="center"/>
    </xf>
    <xf numFmtId="0" fontId="71" fillId="0" borderId="19" xfId="0" applyNumberFormat="1" applyFont="1" applyBorder="1" applyAlignment="1">
      <alignment horizontal="left" vertical="center"/>
    </xf>
    <xf numFmtId="49" fontId="73" fillId="0" borderId="0" xfId="0" applyNumberFormat="1" applyFont="1" applyFill="1" applyBorder="1" applyAlignment="1">
      <alignment vertical="center" wrapText="1"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78" fontId="20" fillId="0" borderId="16" xfId="43" applyFont="1" applyBorder="1" applyAlignment="1">
      <alignment horizontal="center" vertical="center" wrapText="1"/>
    </xf>
    <xf numFmtId="178" fontId="20" fillId="0" borderId="35" xfId="43" applyFont="1" applyBorder="1" applyAlignment="1">
      <alignment horizontal="center" vertical="center" wrapText="1"/>
    </xf>
    <xf numFmtId="49" fontId="20" fillId="0" borderId="36" xfId="43" applyNumberFormat="1" applyFont="1" applyBorder="1" applyAlignment="1">
      <alignment horizontal="center" vertical="center" wrapText="1"/>
    </xf>
    <xf numFmtId="0" fontId="20" fillId="0" borderId="37" xfId="43" applyNumberFormat="1" applyFont="1" applyBorder="1" applyAlignment="1">
      <alignment horizontal="center" vertical="center" wrapText="1"/>
    </xf>
    <xf numFmtId="178" fontId="21" fillId="33" borderId="38" xfId="43" applyFont="1" applyFill="1" applyBorder="1" applyAlignment="1">
      <alignment horizontal="center" vertical="center" wrapText="1"/>
    </xf>
    <xf numFmtId="178" fontId="21" fillId="33" borderId="35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8" fontId="20" fillId="0" borderId="20" xfId="43" applyFont="1" applyBorder="1" applyAlignment="1">
      <alignment horizontal="center" vertical="center" wrapText="1"/>
    </xf>
    <xf numFmtId="178" fontId="20" fillId="0" borderId="41" xfId="43" applyFont="1" applyBorder="1" applyAlignment="1">
      <alignment horizontal="center" vertical="center" wrapText="1"/>
    </xf>
    <xf numFmtId="178" fontId="20" fillId="0" borderId="42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178" fontId="21" fillId="34" borderId="16" xfId="43" applyFont="1" applyFill="1" applyBorder="1" applyAlignment="1">
      <alignment horizontal="center" vertical="center" wrapText="1"/>
    </xf>
    <xf numFmtId="178" fontId="21" fillId="34" borderId="35" xfId="43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25" fillId="35" borderId="12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4" fillId="36" borderId="45" xfId="42" applyFont="1" applyFill="1" applyBorder="1" applyAlignment="1" applyProtection="1">
      <alignment horizontal="center" vertical="center" wrapText="1"/>
      <protection/>
    </xf>
    <xf numFmtId="0" fontId="14" fillId="36" borderId="13" xfId="42" applyFont="1" applyFill="1" applyBorder="1" applyAlignment="1" applyProtection="1">
      <alignment horizontal="center" vertical="center" wrapText="1"/>
      <protection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9" fillId="0" borderId="11" xfId="42" applyFont="1" applyBorder="1" applyAlignment="1" applyProtection="1">
      <alignment horizontal="center" vertical="center" wrapText="1"/>
      <protection/>
    </xf>
    <xf numFmtId="0" fontId="29" fillId="0" borderId="18" xfId="42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6" fillId="0" borderId="16" xfId="42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>
      <alignment horizontal="left" vertical="center" wrapText="1"/>
    </xf>
    <xf numFmtId="0" fontId="72" fillId="0" borderId="0" xfId="42" applyFont="1" applyBorder="1" applyAlignment="1" applyProtection="1">
      <alignment horizontal="center" vertical="center" wrapText="1"/>
      <protection/>
    </xf>
    <xf numFmtId="0" fontId="72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23" fillId="37" borderId="11" xfId="0" applyFont="1" applyFill="1" applyBorder="1" applyAlignment="1">
      <alignment horizontal="center" vertical="center" textRotation="90"/>
    </xf>
    <xf numFmtId="0" fontId="23" fillId="37" borderId="18" xfId="0" applyFont="1" applyFill="1" applyBorder="1" applyAlignment="1">
      <alignment horizontal="center" vertical="center" textRotation="90"/>
    </xf>
    <xf numFmtId="0" fontId="5" fillId="37" borderId="1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6" fillId="0" borderId="38" xfId="42" applyFont="1" applyFill="1" applyBorder="1" applyAlignment="1" applyProtection="1">
      <alignment horizontal="left" vertical="center" wrapText="1"/>
      <protection/>
    </xf>
    <xf numFmtId="0" fontId="75" fillId="0" borderId="0" xfId="42" applyFont="1" applyFill="1" applyBorder="1" applyAlignment="1" applyProtection="1">
      <alignment horizontal="left" vertical="center" wrapText="1"/>
      <protection/>
    </xf>
    <xf numFmtId="0" fontId="75" fillId="0" borderId="0" xfId="0" applyFont="1" applyFill="1" applyBorder="1" applyAlignment="1">
      <alignment horizontal="left" vertical="center" wrapText="1"/>
    </xf>
    <xf numFmtId="0" fontId="72" fillId="0" borderId="0" xfId="42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26" fillId="0" borderId="17" xfId="42" applyFont="1" applyFill="1" applyBorder="1" applyAlignment="1" applyProtection="1">
      <alignment horizontal="left" vertical="center" wrapText="1"/>
      <protection/>
    </xf>
    <xf numFmtId="0" fontId="31" fillId="0" borderId="51" xfId="42" applyNumberFormat="1" applyFont="1" applyFill="1" applyBorder="1" applyAlignment="1" applyProtection="1">
      <alignment horizontal="center" vertical="center" wrapText="1"/>
      <protection/>
    </xf>
    <xf numFmtId="0" fontId="31" fillId="0" borderId="51" xfId="0" applyNumberFormat="1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75" fillId="38" borderId="0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1" fillId="0" borderId="52" xfId="42" applyNumberFormat="1" applyFont="1" applyFill="1" applyBorder="1" applyAlignment="1" applyProtection="1">
      <alignment horizontal="center" vertical="center" wrapText="1"/>
      <protection/>
    </xf>
    <xf numFmtId="0" fontId="2" fillId="39" borderId="11" xfId="0" applyNumberFormat="1" applyFont="1" applyFill="1" applyBorder="1" applyAlignment="1">
      <alignment horizontal="center" vertical="center" wrapText="1"/>
    </xf>
    <xf numFmtId="0" fontId="2" fillId="39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6" fillId="39" borderId="16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/>
      <protection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6" fillId="0" borderId="52" xfId="42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>
      <alignment horizontal="center" vertical="center" wrapText="1"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6" fillId="0" borderId="51" xfId="42" applyNumberFormat="1" applyFont="1" applyFill="1" applyBorder="1" applyAlignment="1" applyProtection="1">
      <alignment horizontal="center" vertical="center" wrapText="1"/>
      <protection/>
    </xf>
    <xf numFmtId="0" fontId="7" fillId="0" borderId="38" xfId="42" applyFont="1" applyFill="1" applyBorder="1" applyAlignment="1" applyProtection="1">
      <alignment horizontal="left" vertical="center" wrapText="1"/>
      <protection/>
    </xf>
    <xf numFmtId="0" fontId="2" fillId="38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5" fillId="38" borderId="53" xfId="0" applyNumberFormat="1" applyFont="1" applyFill="1" applyBorder="1" applyAlignment="1">
      <alignment horizontal="center" vertical="center" wrapText="1"/>
    </xf>
    <xf numFmtId="0" fontId="75" fillId="38" borderId="54" xfId="0" applyNumberFormat="1" applyFont="1" applyFill="1" applyBorder="1" applyAlignment="1">
      <alignment horizontal="center" vertical="center" wrapText="1"/>
    </xf>
    <xf numFmtId="0" fontId="75" fillId="38" borderId="55" xfId="0" applyNumberFormat="1" applyFont="1" applyFill="1" applyBorder="1" applyAlignment="1">
      <alignment horizontal="center" vertical="center" wrapText="1"/>
    </xf>
    <xf numFmtId="0" fontId="75" fillId="38" borderId="56" xfId="0" applyNumberFormat="1" applyFont="1" applyFill="1" applyBorder="1" applyAlignment="1">
      <alignment horizontal="center" vertical="center" wrapText="1"/>
    </xf>
    <xf numFmtId="0" fontId="75" fillId="38" borderId="57" xfId="0" applyNumberFormat="1" applyFont="1" applyFill="1" applyBorder="1" applyAlignment="1">
      <alignment horizontal="center" vertical="center" wrapText="1"/>
    </xf>
    <xf numFmtId="0" fontId="75" fillId="38" borderId="58" xfId="0" applyNumberFormat="1" applyFont="1" applyFill="1" applyBorder="1" applyAlignment="1">
      <alignment horizontal="center" vertical="center" wrapText="1"/>
    </xf>
    <xf numFmtId="0" fontId="72" fillId="0" borderId="38" xfId="42" applyFont="1" applyBorder="1" applyAlignment="1" applyProtection="1">
      <alignment horizontal="center" vertical="center" wrapText="1"/>
      <protection/>
    </xf>
    <xf numFmtId="0" fontId="72" fillId="0" borderId="35" xfId="0" applyFont="1" applyBorder="1" applyAlignment="1">
      <alignment horizontal="center" vertical="center" wrapText="1"/>
    </xf>
    <xf numFmtId="0" fontId="72" fillId="0" borderId="16" xfId="42" applyFont="1" applyBorder="1" applyAlignment="1" applyProtection="1">
      <alignment horizontal="center" vertical="center" wrapText="1"/>
      <protection/>
    </xf>
    <xf numFmtId="0" fontId="72" fillId="0" borderId="17" xfId="0" applyFont="1" applyBorder="1" applyAlignment="1">
      <alignment horizontal="center" vertical="center" wrapText="1"/>
    </xf>
    <xf numFmtId="0" fontId="72" fillId="0" borderId="11" xfId="42" applyFont="1" applyBorder="1" applyAlignment="1" applyProtection="1">
      <alignment horizontal="center" vertical="center" wrapText="1"/>
      <protection/>
    </xf>
    <xf numFmtId="0" fontId="72" fillId="0" borderId="18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9639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964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924877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92202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43</xdr:row>
      <xdr:rowOff>133350</xdr:rowOff>
    </xdr:from>
    <xdr:to>
      <xdr:col>28</xdr:col>
      <xdr:colOff>571500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30500" y="8039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9639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964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924877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92202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43</xdr:row>
      <xdr:rowOff>133350</xdr:rowOff>
    </xdr:from>
    <xdr:to>
      <xdr:col>28</xdr:col>
      <xdr:colOff>571500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30500" y="8039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Чемпионат России по САМБО среди женщин</v>
          </cell>
        </row>
        <row r="3">
          <cell r="A3" t="str">
            <v>6-11  марта  2015г.                         г. Санкт-Петербург</v>
          </cell>
        </row>
        <row r="11">
          <cell r="A11" t="str">
            <v>Гл. судья, судья МК</v>
          </cell>
          <cell r="G11" t="str">
            <v>Б.Л. Сова</v>
          </cell>
        </row>
        <row r="12">
          <cell r="G12" t="str">
            <v>/г. Рязань/</v>
          </cell>
        </row>
        <row r="13">
          <cell r="A13" t="str">
            <v>Гл. секретарь, судья МК</v>
          </cell>
          <cell r="G13" t="str">
            <v>Р.М.Закиров</v>
          </cell>
        </row>
        <row r="14">
          <cell r="G14" t="str">
            <v>/г. 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0">
      <selection activeCell="K27" sqref="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69" t="str">
        <f>'пр.хода'!A1</f>
        <v>ВСЕРОССИЙСКАЯ ФЕДЕРАЦИЯ САМБО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4.75" customHeight="1">
      <c r="A2" s="170" t="s">
        <v>34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7.75" customHeight="1">
      <c r="A3" s="172" t="str">
        <f>'пр.хода'!B3</f>
        <v>Командный Чемпионат России по САМБО среди женщин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7.75" customHeight="1" thickBot="1">
      <c r="A4" s="174" t="s">
        <v>35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26.25" thickBot="1">
      <c r="A5" s="25" t="s">
        <v>6</v>
      </c>
      <c r="B5" s="26" t="s">
        <v>2</v>
      </c>
      <c r="C5" s="27" t="s">
        <v>7</v>
      </c>
      <c r="D5" s="26" t="s">
        <v>3</v>
      </c>
      <c r="E5" s="28" t="s">
        <v>4</v>
      </c>
      <c r="F5" s="24" t="s">
        <v>8</v>
      </c>
      <c r="G5" s="29" t="s">
        <v>21</v>
      </c>
      <c r="H5" s="29" t="s">
        <v>9</v>
      </c>
      <c r="I5" s="29" t="s">
        <v>10</v>
      </c>
      <c r="J5" s="27" t="s">
        <v>22</v>
      </c>
      <c r="K5" s="29" t="s">
        <v>11</v>
      </c>
    </row>
    <row r="6" spans="1:11" ht="19.5" customHeight="1">
      <c r="A6" s="162">
        <v>1</v>
      </c>
      <c r="B6" s="148">
        <f>'пр.хода'!$C$44</f>
        <v>0</v>
      </c>
      <c r="C6" s="165" t="s">
        <v>12</v>
      </c>
      <c r="D6" s="152" t="e">
        <f>VLOOKUP(B6,'пр.взв.'!B4:C35,2,FALSE)</f>
        <v>#N/A</v>
      </c>
      <c r="E6" s="156" t="e">
        <f>VLOOKUP(B6,'пр.взв.'!B4:C35,3,FALSE)</f>
        <v>#N/A</v>
      </c>
      <c r="F6" s="154" t="e">
        <f>VLOOKUP(B6,'пр.взв.'!B4:C35,4,FALSE)</f>
        <v>#N/A</v>
      </c>
      <c r="G6" s="160"/>
      <c r="H6" s="146"/>
      <c r="I6" s="160"/>
      <c r="J6" s="146"/>
      <c r="K6" s="30" t="s">
        <v>13</v>
      </c>
    </row>
    <row r="7" spans="1:11" ht="19.5" customHeight="1" thickBot="1">
      <c r="A7" s="163"/>
      <c r="B7" s="149"/>
      <c r="C7" s="166"/>
      <c r="D7" s="153"/>
      <c r="E7" s="157"/>
      <c r="F7" s="155"/>
      <c r="G7" s="159"/>
      <c r="H7" s="147"/>
      <c r="I7" s="159"/>
      <c r="J7" s="147"/>
      <c r="K7" s="31" t="s">
        <v>14</v>
      </c>
    </row>
    <row r="8" spans="1:11" ht="19.5" customHeight="1">
      <c r="A8" s="163"/>
      <c r="B8" s="148">
        <f>'пр.хода'!$C$48</f>
        <v>0</v>
      </c>
      <c r="C8" s="150" t="s">
        <v>15</v>
      </c>
      <c r="D8" s="167" t="e">
        <f>VLOOKUP(B8,'пр.взв.'!B4:C35,2,FALSE)</f>
        <v>#N/A</v>
      </c>
      <c r="E8" s="156" t="e">
        <f>VLOOKUP(B8,'пр.взв.'!B4:C35,3,FALSE)</f>
        <v>#N/A</v>
      </c>
      <c r="F8" s="156" t="e">
        <f>VLOOKUP(B8,'пр.взв.'!B4:C35,4,FALSE)</f>
        <v>#N/A</v>
      </c>
      <c r="G8" s="158"/>
      <c r="H8" s="146"/>
      <c r="I8" s="160"/>
      <c r="J8" s="146"/>
      <c r="K8" s="31" t="s">
        <v>16</v>
      </c>
    </row>
    <row r="9" spans="1:11" ht="19.5" customHeight="1" thickBot="1">
      <c r="A9" s="164"/>
      <c r="B9" s="149"/>
      <c r="C9" s="151"/>
      <c r="D9" s="168"/>
      <c r="E9" s="157"/>
      <c r="F9" s="157"/>
      <c r="G9" s="159"/>
      <c r="H9" s="147"/>
      <c r="I9" s="159"/>
      <c r="J9" s="147"/>
      <c r="K9" s="32"/>
    </row>
    <row r="10" spans="1:11" ht="13.5" thickBot="1">
      <c r="A10" s="33"/>
      <c r="B10" s="33"/>
      <c r="C10" s="34"/>
      <c r="D10" s="33"/>
      <c r="E10" s="35"/>
      <c r="F10" s="33"/>
      <c r="G10" s="33"/>
      <c r="H10" s="33"/>
      <c r="I10" s="33"/>
      <c r="J10" s="33"/>
      <c r="K10" s="33"/>
    </row>
    <row r="11" spans="1:11" ht="26.25" thickBot="1">
      <c r="A11" s="36" t="s">
        <v>6</v>
      </c>
      <c r="B11" s="26" t="s">
        <v>2</v>
      </c>
      <c r="C11" s="27" t="s">
        <v>7</v>
      </c>
      <c r="D11" s="26" t="s">
        <v>3</v>
      </c>
      <c r="E11" s="28" t="s">
        <v>4</v>
      </c>
      <c r="F11" s="24" t="s">
        <v>8</v>
      </c>
      <c r="G11" s="29" t="s">
        <v>21</v>
      </c>
      <c r="H11" s="29" t="s">
        <v>9</v>
      </c>
      <c r="I11" s="29" t="s">
        <v>10</v>
      </c>
      <c r="J11" s="27" t="s">
        <v>22</v>
      </c>
      <c r="K11" s="29" t="s">
        <v>11</v>
      </c>
    </row>
    <row r="12" spans="1:11" ht="19.5" customHeight="1">
      <c r="A12" s="162">
        <v>2</v>
      </c>
      <c r="B12" s="148">
        <f>'пр.хода'!$C$53</f>
        <v>0</v>
      </c>
      <c r="C12" s="165" t="s">
        <v>12</v>
      </c>
      <c r="D12" s="152" t="e">
        <f>VLOOKUP(B12,'пр.взв.'!B10:C41,2,FALSE)</f>
        <v>#N/A</v>
      </c>
      <c r="E12" s="156" t="e">
        <f>VLOOKUP(B12,'пр.взв.'!B10:C41,3,FALSE)</f>
        <v>#N/A</v>
      </c>
      <c r="F12" s="154" t="e">
        <f>VLOOKUP(B12,'пр.взв.'!B10:C41,4,FALSE)</f>
        <v>#N/A</v>
      </c>
      <c r="G12" s="160"/>
      <c r="H12" s="146"/>
      <c r="I12" s="160"/>
      <c r="J12" s="146"/>
      <c r="K12" s="30" t="s">
        <v>13</v>
      </c>
    </row>
    <row r="13" spans="1:11" ht="19.5" customHeight="1" thickBot="1">
      <c r="A13" s="163"/>
      <c r="B13" s="149"/>
      <c r="C13" s="166"/>
      <c r="D13" s="153"/>
      <c r="E13" s="157"/>
      <c r="F13" s="155"/>
      <c r="G13" s="159"/>
      <c r="H13" s="147"/>
      <c r="I13" s="159"/>
      <c r="J13" s="147"/>
      <c r="K13" s="31" t="s">
        <v>14</v>
      </c>
    </row>
    <row r="14" spans="1:11" ht="19.5" customHeight="1">
      <c r="A14" s="163"/>
      <c r="B14" s="148">
        <f>'пр.хода'!$C$57</f>
        <v>0</v>
      </c>
      <c r="C14" s="150" t="s">
        <v>15</v>
      </c>
      <c r="D14" s="167" t="e">
        <f>VLOOKUP(B14,'пр.взв.'!B10:C41,2,FALSE)</f>
        <v>#N/A</v>
      </c>
      <c r="E14" s="156" t="e">
        <f>VLOOKUP(B14,'пр.взв.'!B10:C41,3,FALSE)</f>
        <v>#N/A</v>
      </c>
      <c r="F14" s="156" t="e">
        <f>VLOOKUP(B14,'пр.взв.'!B10:C41,4,FALSE)</f>
        <v>#N/A</v>
      </c>
      <c r="G14" s="158"/>
      <c r="H14" s="146"/>
      <c r="I14" s="160"/>
      <c r="J14" s="146"/>
      <c r="K14" s="31" t="s">
        <v>16</v>
      </c>
    </row>
    <row r="15" spans="1:11" ht="19.5" customHeight="1" thickBot="1">
      <c r="A15" s="164"/>
      <c r="B15" s="149"/>
      <c r="C15" s="151"/>
      <c r="D15" s="168"/>
      <c r="E15" s="157"/>
      <c r="F15" s="157"/>
      <c r="G15" s="159"/>
      <c r="H15" s="147"/>
      <c r="I15" s="159"/>
      <c r="J15" s="147"/>
      <c r="K15" s="32"/>
    </row>
    <row r="16" spans="1:11" ht="15.75">
      <c r="A16" s="37"/>
      <c r="B16" s="38"/>
      <c r="C16" s="39"/>
      <c r="D16" s="39"/>
      <c r="E16" s="39"/>
      <c r="F16" s="40"/>
      <c r="G16" s="38"/>
      <c r="H16" s="38"/>
      <c r="I16" s="41"/>
      <c r="J16" s="42"/>
      <c r="K16" s="33"/>
    </row>
    <row r="17" spans="1:11" ht="16.5" thickBot="1">
      <c r="A17" s="161" t="s">
        <v>36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26.25" thickBot="1">
      <c r="A18" s="36" t="s">
        <v>6</v>
      </c>
      <c r="B18" s="26" t="s">
        <v>2</v>
      </c>
      <c r="C18" s="27" t="s">
        <v>7</v>
      </c>
      <c r="D18" s="26" t="s">
        <v>3</v>
      </c>
      <c r="E18" s="28" t="s">
        <v>4</v>
      </c>
      <c r="F18" s="24" t="s">
        <v>8</v>
      </c>
      <c r="G18" s="29" t="s">
        <v>21</v>
      </c>
      <c r="H18" s="29" t="s">
        <v>9</v>
      </c>
      <c r="I18" s="29" t="s">
        <v>10</v>
      </c>
      <c r="J18" s="27" t="s">
        <v>22</v>
      </c>
      <c r="K18" s="29" t="s">
        <v>11</v>
      </c>
    </row>
    <row r="19" spans="1:11" ht="19.5" customHeight="1">
      <c r="A19" s="162"/>
      <c r="B19" s="148">
        <f>'пр.хода'!$H$14</f>
        <v>0</v>
      </c>
      <c r="C19" s="165" t="s">
        <v>12</v>
      </c>
      <c r="D19" s="152" t="e">
        <f>VLOOKUP(B19,'пр.взв.'!B4:C35,2,FALSE)</f>
        <v>#N/A</v>
      </c>
      <c r="E19" s="156" t="e">
        <f>VLOOKUP(B19,'пр.взв.'!B4:C35,3,FALSE)</f>
        <v>#N/A</v>
      </c>
      <c r="F19" s="154" t="e">
        <f>VLOOKUP(B19,'пр.взв.'!B4:C35,4,FALSE)</f>
        <v>#N/A</v>
      </c>
      <c r="G19" s="160"/>
      <c r="H19" s="146"/>
      <c r="I19" s="160"/>
      <c r="J19" s="146"/>
      <c r="K19" s="30" t="s">
        <v>13</v>
      </c>
    </row>
    <row r="20" spans="1:11" ht="19.5" customHeight="1" thickBot="1">
      <c r="A20" s="163"/>
      <c r="B20" s="149"/>
      <c r="C20" s="166"/>
      <c r="D20" s="153"/>
      <c r="E20" s="157"/>
      <c r="F20" s="155"/>
      <c r="G20" s="159"/>
      <c r="H20" s="147"/>
      <c r="I20" s="159"/>
      <c r="J20" s="147"/>
      <c r="K20" s="31" t="s">
        <v>14</v>
      </c>
    </row>
    <row r="21" spans="1:11" ht="19.5" customHeight="1">
      <c r="A21" s="163"/>
      <c r="B21" s="148">
        <f>'пр.хода'!$H$32</f>
        <v>0</v>
      </c>
      <c r="C21" s="150" t="s">
        <v>15</v>
      </c>
      <c r="D21" s="152" t="e">
        <f>VLOOKUP(B21,'пр.взв.'!B4:C35,2,FALSE)</f>
        <v>#N/A</v>
      </c>
      <c r="E21" s="154" t="e">
        <f>VLOOKUP(B21,'пр.взв.'!B4:C35,3,FALSE)</f>
        <v>#N/A</v>
      </c>
      <c r="F21" s="156" t="e">
        <f>VLOOKUP(B21,'пр.взв.'!B4:C35,4,FALSE)</f>
        <v>#N/A</v>
      </c>
      <c r="G21" s="158"/>
      <c r="H21" s="146"/>
      <c r="I21" s="160"/>
      <c r="J21" s="146"/>
      <c r="K21" s="31" t="s">
        <v>16</v>
      </c>
    </row>
    <row r="22" spans="1:11" ht="19.5" customHeight="1" thickBot="1">
      <c r="A22" s="164"/>
      <c r="B22" s="149"/>
      <c r="C22" s="151"/>
      <c r="D22" s="153"/>
      <c r="E22" s="155"/>
      <c r="F22" s="157"/>
      <c r="G22" s="159"/>
      <c r="H22" s="147"/>
      <c r="I22" s="159"/>
      <c r="J22" s="147"/>
      <c r="K22" s="32"/>
    </row>
    <row r="23" ht="24" customHeight="1"/>
    <row r="24" spans="1:11" ht="15">
      <c r="A24" s="14" t="str">
        <f>'[2]реквизиты'!$A$11</f>
        <v>Гл. судья, судья МК</v>
      </c>
      <c r="B24" s="15"/>
      <c r="C24" s="15"/>
      <c r="D24" s="15"/>
      <c r="E24" s="2"/>
      <c r="F24" s="54"/>
      <c r="H24" s="145" t="str">
        <f>'[2]реквизиты'!$G$11</f>
        <v>Б.Л. Сова</v>
      </c>
      <c r="I24" s="145"/>
      <c r="J24" s="145"/>
      <c r="K24" t="str">
        <f>'[2]реквизиты'!$G$12</f>
        <v>/г. Рязань/</v>
      </c>
    </row>
    <row r="25" spans="1:8" ht="15">
      <c r="A25" s="15"/>
      <c r="B25" s="15"/>
      <c r="C25" s="15"/>
      <c r="D25" s="15"/>
      <c r="E25" s="2"/>
      <c r="F25" s="6"/>
      <c r="G25" s="2"/>
      <c r="H25" s="55"/>
    </row>
    <row r="26" spans="1:11" ht="27.75" customHeight="1">
      <c r="A26" s="14" t="str">
        <f>'[2]реквизиты'!$A$13</f>
        <v>Гл. секретарь, судья МК</v>
      </c>
      <c r="C26" s="2"/>
      <c r="D26" s="2"/>
      <c r="E26" s="2"/>
      <c r="F26" s="2"/>
      <c r="H26" s="145" t="str">
        <f>'[2]реквизиты'!$G$13</f>
        <v>Р.М.Закиров</v>
      </c>
      <c r="I26" s="145"/>
      <c r="J26" s="145"/>
      <c r="K26" t="str">
        <f>'[2]реквизиты'!$G$14</f>
        <v>/г. Пермь/</v>
      </c>
    </row>
  </sheetData>
  <sheetProtection/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1"/>
  <sheetViews>
    <sheetView zoomScalePageLayoutView="0" workbookViewId="0" topLeftCell="A4">
      <selection activeCell="C18" sqref="C18:C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37.8515625" style="0" customWidth="1"/>
  </cols>
  <sheetData>
    <row r="1" spans="1:3" ht="30" customHeight="1" thickBot="1">
      <c r="A1" s="185" t="s">
        <v>30</v>
      </c>
      <c r="B1" s="185"/>
      <c r="C1" s="185"/>
    </row>
    <row r="2" spans="1:3" ht="12.75" customHeight="1">
      <c r="A2" s="181" t="s">
        <v>28</v>
      </c>
      <c r="B2" s="183" t="s">
        <v>26</v>
      </c>
      <c r="C2" s="181" t="s">
        <v>29</v>
      </c>
    </row>
    <row r="3" spans="1:3" ht="12.75" customHeight="1" thickBot="1">
      <c r="A3" s="182" t="s">
        <v>5</v>
      </c>
      <c r="B3" s="184"/>
      <c r="C3" s="182" t="s">
        <v>3</v>
      </c>
    </row>
    <row r="4" spans="1:3" ht="12.75" customHeight="1">
      <c r="A4" s="175">
        <v>1</v>
      </c>
      <c r="B4" s="176">
        <v>1</v>
      </c>
      <c r="C4" s="177" t="s">
        <v>38</v>
      </c>
    </row>
    <row r="5" spans="1:3" ht="12.75" customHeight="1">
      <c r="A5" s="175"/>
      <c r="B5" s="176"/>
      <c r="C5" s="177"/>
    </row>
    <row r="6" spans="1:3" ht="12.75" customHeight="1">
      <c r="A6" s="175">
        <v>2</v>
      </c>
      <c r="B6" s="176">
        <v>2</v>
      </c>
      <c r="C6" s="177" t="s">
        <v>40</v>
      </c>
    </row>
    <row r="7" spans="1:3" ht="12.75" customHeight="1">
      <c r="A7" s="175"/>
      <c r="B7" s="176"/>
      <c r="C7" s="177"/>
    </row>
    <row r="8" spans="1:3" ht="15" customHeight="1">
      <c r="A8" s="175">
        <v>3</v>
      </c>
      <c r="B8" s="176">
        <v>3</v>
      </c>
      <c r="C8" s="177" t="s">
        <v>48</v>
      </c>
    </row>
    <row r="9" spans="1:3" ht="12.75" customHeight="1">
      <c r="A9" s="175"/>
      <c r="B9" s="176"/>
      <c r="C9" s="177"/>
    </row>
    <row r="10" spans="1:3" ht="15" customHeight="1">
      <c r="A10" s="175">
        <v>4</v>
      </c>
      <c r="B10" s="176">
        <v>4</v>
      </c>
      <c r="C10" s="177" t="s">
        <v>39</v>
      </c>
    </row>
    <row r="11" spans="1:3" ht="15" customHeight="1">
      <c r="A11" s="175"/>
      <c r="B11" s="176"/>
      <c r="C11" s="177"/>
    </row>
    <row r="12" spans="1:3" ht="15.75" customHeight="1">
      <c r="A12" s="175">
        <v>5</v>
      </c>
      <c r="B12" s="176">
        <v>5</v>
      </c>
      <c r="C12" s="177" t="s">
        <v>49</v>
      </c>
    </row>
    <row r="13" spans="1:3" ht="12.75" customHeight="1">
      <c r="A13" s="175"/>
      <c r="B13" s="176"/>
      <c r="C13" s="177"/>
    </row>
    <row r="14" spans="1:3" ht="15" customHeight="1">
      <c r="A14" s="175">
        <v>6</v>
      </c>
      <c r="B14" s="176">
        <v>6</v>
      </c>
      <c r="C14" s="177" t="s">
        <v>37</v>
      </c>
    </row>
    <row r="15" spans="1:3" ht="12.75" customHeight="1">
      <c r="A15" s="175"/>
      <c r="B15" s="176"/>
      <c r="C15" s="177"/>
    </row>
    <row r="16" spans="1:3" ht="15" customHeight="1">
      <c r="A16" s="175">
        <v>7</v>
      </c>
      <c r="B16" s="176">
        <v>7</v>
      </c>
      <c r="C16" s="177"/>
    </row>
    <row r="17" spans="1:3" ht="12.75" customHeight="1">
      <c r="A17" s="175"/>
      <c r="B17" s="176"/>
      <c r="C17" s="177"/>
    </row>
    <row r="18" spans="1:3" ht="15" customHeight="1">
      <c r="A18" s="175">
        <v>8</v>
      </c>
      <c r="B18" s="176">
        <v>8</v>
      </c>
      <c r="C18" s="177"/>
    </row>
    <row r="19" spans="1:3" ht="12.75" customHeight="1">
      <c r="A19" s="175"/>
      <c r="B19" s="176"/>
      <c r="C19" s="177"/>
    </row>
    <row r="20" spans="1:3" ht="15" customHeight="1">
      <c r="A20" s="175">
        <v>9</v>
      </c>
      <c r="B20" s="176">
        <v>9</v>
      </c>
      <c r="C20" s="177"/>
    </row>
    <row r="21" spans="1:3" ht="12.75" customHeight="1">
      <c r="A21" s="175"/>
      <c r="B21" s="176"/>
      <c r="C21" s="177"/>
    </row>
    <row r="22" spans="1:3" ht="15" customHeight="1">
      <c r="A22" s="175">
        <v>10</v>
      </c>
      <c r="B22" s="176">
        <v>10</v>
      </c>
      <c r="C22" s="177"/>
    </row>
    <row r="23" spans="1:3" ht="12.75" customHeight="1">
      <c r="A23" s="175"/>
      <c r="B23" s="176"/>
      <c r="C23" s="177"/>
    </row>
    <row r="24" spans="1:3" ht="15" customHeight="1">
      <c r="A24" s="175">
        <v>11</v>
      </c>
      <c r="B24" s="176">
        <v>11</v>
      </c>
      <c r="C24" s="177"/>
    </row>
    <row r="25" spans="1:3" ht="12.75" customHeight="1">
      <c r="A25" s="175"/>
      <c r="B25" s="176"/>
      <c r="C25" s="177"/>
    </row>
    <row r="26" spans="1:3" ht="15" customHeight="1">
      <c r="A26" s="175">
        <v>12</v>
      </c>
      <c r="B26" s="176">
        <v>12</v>
      </c>
      <c r="C26" s="177"/>
    </row>
    <row r="27" spans="1:3" ht="12.75" customHeight="1">
      <c r="A27" s="175"/>
      <c r="B27" s="176"/>
      <c r="C27" s="177"/>
    </row>
    <row r="28" spans="1:3" ht="15" customHeight="1">
      <c r="A28" s="175">
        <v>13</v>
      </c>
      <c r="B28" s="176">
        <v>13</v>
      </c>
      <c r="C28" s="177"/>
    </row>
    <row r="29" spans="1:3" ht="15.75" customHeight="1">
      <c r="A29" s="175"/>
      <c r="B29" s="176"/>
      <c r="C29" s="177"/>
    </row>
    <row r="30" spans="1:3" ht="15" customHeight="1">
      <c r="A30" s="178"/>
      <c r="B30" s="179"/>
      <c r="C30" s="180"/>
    </row>
    <row r="31" spans="1:3" ht="12.75" customHeight="1">
      <c r="A31" s="178"/>
      <c r="B31" s="179"/>
      <c r="C31" s="180"/>
    </row>
    <row r="32" spans="1:3" ht="15" customHeight="1">
      <c r="A32" s="178"/>
      <c r="B32" s="179"/>
      <c r="C32" s="180"/>
    </row>
    <row r="33" spans="1:3" ht="12.75" customHeight="1">
      <c r="A33" s="178"/>
      <c r="B33" s="179"/>
      <c r="C33" s="180"/>
    </row>
    <row r="34" spans="1:3" ht="15" customHeight="1">
      <c r="A34" s="178"/>
      <c r="B34" s="179"/>
      <c r="C34" s="180"/>
    </row>
    <row r="35" spans="1:3" ht="12.75" customHeight="1">
      <c r="A35" s="178"/>
      <c r="B35" s="179"/>
      <c r="C35" s="180"/>
    </row>
    <row r="36" ht="15" customHeight="1"/>
    <row r="37" ht="15.75" customHeight="1"/>
    <row r="38" spans="1:3" ht="12.75">
      <c r="A38" s="14">
        <f>HYPERLINK('[1]реквизиты'!$A$20)</f>
      </c>
      <c r="B38" s="15"/>
      <c r="C38" s="15"/>
    </row>
    <row r="39" spans="1:3" ht="12.75">
      <c r="A39" s="15"/>
      <c r="B39" s="15"/>
      <c r="C39" s="15"/>
    </row>
    <row r="40" spans="1:3" ht="12.75">
      <c r="A40" s="17">
        <f>HYPERLINK('[1]реквизиты'!$A$22)</f>
      </c>
      <c r="B40" s="15"/>
      <c r="C40" s="15"/>
    </row>
    <row r="41" spans="1:3" ht="12.75">
      <c r="A41" s="1"/>
      <c r="B41" s="1"/>
      <c r="C41" s="1"/>
    </row>
  </sheetData>
  <sheetProtection/>
  <mergeCells count="52">
    <mergeCell ref="A32:A33"/>
    <mergeCell ref="B32:B33"/>
    <mergeCell ref="C32:C33"/>
    <mergeCell ref="A1:C1"/>
    <mergeCell ref="C28:C29"/>
    <mergeCell ref="C26:C27"/>
    <mergeCell ref="A30:A31"/>
    <mergeCell ref="B30:B31"/>
    <mergeCell ref="C30:C31"/>
    <mergeCell ref="A24:A25"/>
    <mergeCell ref="C24:C25"/>
    <mergeCell ref="A22:A23"/>
    <mergeCell ref="B22:B23"/>
    <mergeCell ref="C22:C23"/>
    <mergeCell ref="C12:C13"/>
    <mergeCell ref="A14:A15"/>
    <mergeCell ref="C16:C17"/>
    <mergeCell ref="C14:C15"/>
    <mergeCell ref="C18:C19"/>
    <mergeCell ref="C20:C21"/>
    <mergeCell ref="A6:A7"/>
    <mergeCell ref="B6:B7"/>
    <mergeCell ref="C6:C7"/>
    <mergeCell ref="A4:A5"/>
    <mergeCell ref="B4:B5"/>
    <mergeCell ref="A2:A3"/>
    <mergeCell ref="B2:B3"/>
    <mergeCell ref="C2:C3"/>
    <mergeCell ref="C4:C5"/>
    <mergeCell ref="A8:A9"/>
    <mergeCell ref="B8:B9"/>
    <mergeCell ref="C8:C9"/>
    <mergeCell ref="A34:A35"/>
    <mergeCell ref="B34:B35"/>
    <mergeCell ref="C34:C35"/>
    <mergeCell ref="A12:A13"/>
    <mergeCell ref="B12:B13"/>
    <mergeCell ref="A18:A19"/>
    <mergeCell ref="B18:B19"/>
    <mergeCell ref="A10:A11"/>
    <mergeCell ref="B10:B11"/>
    <mergeCell ref="C10:C11"/>
    <mergeCell ref="B14:B15"/>
    <mergeCell ref="A16:A17"/>
    <mergeCell ref="B16:B17"/>
    <mergeCell ref="A28:A29"/>
    <mergeCell ref="B28:B29"/>
    <mergeCell ref="A26:A27"/>
    <mergeCell ref="B26:B27"/>
    <mergeCell ref="A20:A21"/>
    <mergeCell ref="B20:B21"/>
    <mergeCell ref="B24:B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35"/>
  <sheetViews>
    <sheetView zoomScalePageLayoutView="0" workbookViewId="0" topLeftCell="A12">
      <selection activeCell="A1" sqref="A1:H29"/>
    </sheetView>
  </sheetViews>
  <sheetFormatPr defaultColWidth="9.140625" defaultRowHeight="12.75"/>
  <sheetData>
    <row r="1" spans="1:8" ht="15.75" thickBot="1">
      <c r="A1" s="195" t="str">
        <f>'пр.хода'!B3</f>
        <v>Командный Чемпионат России по САМБО среди женщин</v>
      </c>
      <c r="B1" s="196"/>
      <c r="C1" s="196"/>
      <c r="D1" s="196"/>
      <c r="E1" s="196"/>
      <c r="F1" s="196"/>
      <c r="G1" s="196"/>
      <c r="H1" s="197"/>
    </row>
    <row r="2" spans="1:8" ht="12.75">
      <c r="A2" s="198" t="str">
        <f>'пр.хода'!A4</f>
        <v>6-11  марта  2015г.                         г. Санкт-Петербург</v>
      </c>
      <c r="B2" s="198"/>
      <c r="C2" s="198"/>
      <c r="D2" s="198"/>
      <c r="E2" s="198"/>
      <c r="F2" s="198"/>
      <c r="G2" s="198"/>
      <c r="H2" s="198"/>
    </row>
    <row r="3" spans="1:8" ht="18">
      <c r="A3" s="199" t="s">
        <v>33</v>
      </c>
      <c r="B3" s="199"/>
      <c r="C3" s="199"/>
      <c r="D3" s="199"/>
      <c r="E3" s="199"/>
      <c r="F3" s="199"/>
      <c r="G3" s="199"/>
      <c r="H3" s="199"/>
    </row>
    <row r="4" spans="1:8" ht="18.75" thickBot="1">
      <c r="A4" s="49"/>
      <c r="B4" s="49"/>
      <c r="C4" s="49"/>
      <c r="D4" s="49"/>
      <c r="E4" s="49"/>
      <c r="F4" s="49"/>
      <c r="G4" s="49"/>
      <c r="H4" s="49"/>
    </row>
    <row r="5" spans="1:10" ht="18" customHeight="1">
      <c r="A5" s="200" t="s">
        <v>18</v>
      </c>
      <c r="B5" s="189" t="str">
        <f>VLOOKUP(J5,'пр.взв.'!B4:C29,2,FALSE)</f>
        <v>Москва</v>
      </c>
      <c r="C5" s="189"/>
      <c r="D5" s="189"/>
      <c r="E5" s="189"/>
      <c r="F5" s="189"/>
      <c r="G5" s="189"/>
      <c r="H5" s="190"/>
      <c r="I5" s="49"/>
      <c r="J5" s="50">
        <v>1</v>
      </c>
    </row>
    <row r="6" spans="1:10" ht="18" customHeight="1">
      <c r="A6" s="201"/>
      <c r="B6" s="191"/>
      <c r="C6" s="191"/>
      <c r="D6" s="191"/>
      <c r="E6" s="191"/>
      <c r="F6" s="191"/>
      <c r="G6" s="191"/>
      <c r="H6" s="192"/>
      <c r="I6" s="49"/>
      <c r="J6" s="50"/>
    </row>
    <row r="7" spans="1:10" ht="18">
      <c r="A7" s="201"/>
      <c r="B7" s="191"/>
      <c r="C7" s="191"/>
      <c r="D7" s="191"/>
      <c r="E7" s="191"/>
      <c r="F7" s="191"/>
      <c r="G7" s="191"/>
      <c r="H7" s="192"/>
      <c r="I7" s="49"/>
      <c r="J7" s="50"/>
    </row>
    <row r="8" spans="1:10" ht="18.75" thickBot="1">
      <c r="A8" s="202"/>
      <c r="B8" s="193"/>
      <c r="C8" s="193"/>
      <c r="D8" s="193"/>
      <c r="E8" s="193"/>
      <c r="F8" s="193"/>
      <c r="G8" s="193"/>
      <c r="H8" s="194"/>
      <c r="I8" s="49"/>
      <c r="J8" s="50"/>
    </row>
    <row r="9" spans="1:10" ht="18.75" thickBot="1">
      <c r="A9" s="49"/>
      <c r="B9" s="49"/>
      <c r="C9" s="49"/>
      <c r="D9" s="49"/>
      <c r="E9" s="49"/>
      <c r="F9" s="49"/>
      <c r="G9" s="49"/>
      <c r="H9" s="49"/>
      <c r="I9" s="49"/>
      <c r="J9" s="50"/>
    </row>
    <row r="10" spans="1:10" ht="18" customHeight="1">
      <c r="A10" s="203" t="s">
        <v>19</v>
      </c>
      <c r="B10" s="189" t="str">
        <f>VLOOKUP(J10,'пр.взв.'!B2:C34,2,FALSE)</f>
        <v>ЦФО</v>
      </c>
      <c r="C10" s="189"/>
      <c r="D10" s="189"/>
      <c r="E10" s="189"/>
      <c r="F10" s="189"/>
      <c r="G10" s="189"/>
      <c r="H10" s="190"/>
      <c r="I10" s="49"/>
      <c r="J10" s="50">
        <v>4</v>
      </c>
    </row>
    <row r="11" spans="1:10" ht="18" customHeight="1">
      <c r="A11" s="204"/>
      <c r="B11" s="191"/>
      <c r="C11" s="191"/>
      <c r="D11" s="191"/>
      <c r="E11" s="191"/>
      <c r="F11" s="191"/>
      <c r="G11" s="191"/>
      <c r="H11" s="192"/>
      <c r="I11" s="49"/>
      <c r="J11" s="50"/>
    </row>
    <row r="12" spans="1:10" ht="18" customHeight="1">
      <c r="A12" s="204"/>
      <c r="B12" s="191"/>
      <c r="C12" s="191"/>
      <c r="D12" s="191"/>
      <c r="E12" s="191"/>
      <c r="F12" s="191"/>
      <c r="G12" s="191"/>
      <c r="H12" s="192"/>
      <c r="I12" s="49"/>
      <c r="J12" s="50"/>
    </row>
    <row r="13" spans="1:10" ht="18.75" customHeight="1" thickBot="1">
      <c r="A13" s="205"/>
      <c r="B13" s="193"/>
      <c r="C13" s="193"/>
      <c r="D13" s="193"/>
      <c r="E13" s="193"/>
      <c r="F13" s="193"/>
      <c r="G13" s="193"/>
      <c r="H13" s="194"/>
      <c r="I13" s="49"/>
      <c r="J13" s="50"/>
    </row>
    <row r="14" spans="1:10" ht="18.75" thickBot="1">
      <c r="A14" s="49"/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8" customHeight="1">
      <c r="A15" s="186" t="s">
        <v>20</v>
      </c>
      <c r="B15" s="189" t="str">
        <f>VLOOKUP(J15,'пр.взв.'!B1:C39,2,FALSE)</f>
        <v>УФО</v>
      </c>
      <c r="C15" s="189"/>
      <c r="D15" s="189"/>
      <c r="E15" s="189"/>
      <c r="F15" s="189"/>
      <c r="G15" s="189"/>
      <c r="H15" s="190"/>
      <c r="I15" s="49"/>
      <c r="J15" s="50">
        <v>3</v>
      </c>
    </row>
    <row r="16" spans="1:10" ht="18" customHeight="1">
      <c r="A16" s="187"/>
      <c r="B16" s="191"/>
      <c r="C16" s="191"/>
      <c r="D16" s="191"/>
      <c r="E16" s="191"/>
      <c r="F16" s="191"/>
      <c r="G16" s="191"/>
      <c r="H16" s="192"/>
      <c r="I16" s="49"/>
      <c r="J16" s="50"/>
    </row>
    <row r="17" spans="1:10" ht="18" customHeight="1">
      <c r="A17" s="187"/>
      <c r="B17" s="191"/>
      <c r="C17" s="191"/>
      <c r="D17" s="191"/>
      <c r="E17" s="191"/>
      <c r="F17" s="191"/>
      <c r="G17" s="191"/>
      <c r="H17" s="192"/>
      <c r="I17" s="49"/>
      <c r="J17" s="50"/>
    </row>
    <row r="18" spans="1:10" ht="18.75" customHeight="1" thickBot="1">
      <c r="A18" s="188"/>
      <c r="B18" s="193"/>
      <c r="C18" s="193"/>
      <c r="D18" s="193"/>
      <c r="E18" s="193"/>
      <c r="F18" s="193"/>
      <c r="G18" s="193"/>
      <c r="H18" s="194"/>
      <c r="I18" s="49"/>
      <c r="J18" s="50"/>
    </row>
    <row r="19" spans="1:10" ht="18">
      <c r="A19" s="49"/>
      <c r="B19" s="49"/>
      <c r="C19" s="49"/>
      <c r="D19" s="49"/>
      <c r="E19" s="49"/>
      <c r="F19" s="49"/>
      <c r="G19" s="49"/>
      <c r="H19" s="49"/>
      <c r="I19" s="49"/>
      <c r="J19" s="50"/>
    </row>
    <row r="20" spans="1:10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50">
        <v>0</v>
      </c>
    </row>
    <row r="21" spans="1:10" ht="18" customHeight="1">
      <c r="A21" s="49" t="s">
        <v>31</v>
      </c>
      <c r="B21" s="49"/>
      <c r="C21" s="49"/>
      <c r="D21" s="49"/>
      <c r="E21" s="49"/>
      <c r="F21" s="49"/>
      <c r="G21" s="49"/>
      <c r="H21" s="49"/>
      <c r="I21" s="49"/>
      <c r="J21" s="50"/>
    </row>
    <row r="22" ht="18" customHeight="1" thickBot="1">
      <c r="I22" s="49"/>
    </row>
    <row r="23" spans="1:9" ht="18.75" customHeight="1">
      <c r="A23" s="138"/>
      <c r="B23" s="139"/>
      <c r="C23" s="139"/>
      <c r="D23" s="139"/>
      <c r="E23" s="139"/>
      <c r="F23" s="139"/>
      <c r="G23" s="139"/>
      <c r="H23" s="140"/>
      <c r="I23" s="49"/>
    </row>
    <row r="24" spans="1:8" ht="18.75" thickBot="1">
      <c r="A24" s="141"/>
      <c r="B24" s="142"/>
      <c r="C24" s="142"/>
      <c r="D24" s="142"/>
      <c r="E24" s="142"/>
      <c r="F24" s="142"/>
      <c r="G24" s="142"/>
      <c r="H24" s="143"/>
    </row>
    <row r="27" spans="1:8" ht="12.75" customHeight="1">
      <c r="A27" s="49" t="s">
        <v>32</v>
      </c>
      <c r="B27" s="49"/>
      <c r="C27" s="49"/>
      <c r="D27" s="49"/>
      <c r="E27" s="49"/>
      <c r="F27" s="49"/>
      <c r="G27" s="49"/>
      <c r="H27" s="49"/>
    </row>
    <row r="28" spans="1:8" ht="13.5" customHeight="1">
      <c r="A28" s="49"/>
      <c r="B28" s="49"/>
      <c r="C28" s="49"/>
      <c r="D28" s="49"/>
      <c r="E28" s="49"/>
      <c r="F28" s="49"/>
      <c r="G28" s="49"/>
      <c r="H28" s="49"/>
    </row>
    <row r="29" spans="1:8" ht="18">
      <c r="A29" s="49"/>
      <c r="B29" s="49"/>
      <c r="C29" s="49"/>
      <c r="D29" s="49"/>
      <c r="E29" s="49"/>
      <c r="F29" s="49"/>
      <c r="G29" s="49"/>
      <c r="H29" s="49"/>
    </row>
    <row r="30" spans="1:8" ht="18">
      <c r="A30" s="51"/>
      <c r="B30" s="51"/>
      <c r="C30" s="51"/>
      <c r="D30" s="51"/>
      <c r="E30" s="51"/>
      <c r="F30" s="51"/>
      <c r="G30" s="51"/>
      <c r="H30" s="51"/>
    </row>
    <row r="31" spans="1:8" ht="18">
      <c r="A31" s="52"/>
      <c r="B31" s="52"/>
      <c r="C31" s="52"/>
      <c r="D31" s="52"/>
      <c r="E31" s="52"/>
      <c r="F31" s="52"/>
      <c r="G31" s="52"/>
      <c r="H31" s="52"/>
    </row>
    <row r="32" spans="1:8" ht="18">
      <c r="A32" s="51"/>
      <c r="B32" s="51"/>
      <c r="C32" s="51"/>
      <c r="D32" s="51"/>
      <c r="E32" s="51"/>
      <c r="F32" s="51"/>
      <c r="G32" s="51"/>
      <c r="H32" s="51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</sheetData>
  <sheetProtection/>
  <mergeCells count="9">
    <mergeCell ref="A15:A18"/>
    <mergeCell ref="B15:H18"/>
    <mergeCell ref="A1:H1"/>
    <mergeCell ref="A2:H2"/>
    <mergeCell ref="A3:H3"/>
    <mergeCell ref="A5:A8"/>
    <mergeCell ref="B5:H8"/>
    <mergeCell ref="A10:A13"/>
    <mergeCell ref="B10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94"/>
  <sheetViews>
    <sheetView tabSelected="1" zoomScalePageLayoutView="0" workbookViewId="0" topLeftCell="A1">
      <selection activeCell="A1" sqref="A1:M47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14.8515625" style="0" customWidth="1"/>
    <col min="4" max="4" width="11.7109375" style="0" customWidth="1"/>
    <col min="5" max="5" width="6.7109375" style="0" customWidth="1"/>
    <col min="6" max="6" width="7.28125" style="0" customWidth="1"/>
    <col min="7" max="7" width="6.57421875" style="0" customWidth="1"/>
    <col min="8" max="8" width="6.28125" style="0" customWidth="1"/>
    <col min="9" max="9" width="4.7109375" style="0" customWidth="1"/>
    <col min="10" max="10" width="6.28125" style="0" customWidth="1"/>
    <col min="11" max="12" width="5.57421875" style="0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3"/>
      <c r="O1" s="13"/>
      <c r="P1" s="13"/>
      <c r="Q1" s="13"/>
      <c r="R1" s="4"/>
    </row>
    <row r="2" spans="1:18" ht="30.75" customHeight="1" thickBot="1">
      <c r="A2" s="222" t="s">
        <v>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3"/>
      <c r="O2" s="13"/>
      <c r="P2" s="13"/>
      <c r="Q2" s="13"/>
      <c r="R2" s="4"/>
    </row>
    <row r="3" spans="1:18" ht="30.75" customHeight="1" thickBot="1">
      <c r="A3" s="84"/>
      <c r="B3" s="228" t="str">
        <f>'[2]реквизиты'!$A$2</f>
        <v>Командный Чемпионат России по САМБО среди женщин</v>
      </c>
      <c r="C3" s="229"/>
      <c r="D3" s="229"/>
      <c r="E3" s="229"/>
      <c r="F3" s="229"/>
      <c r="G3" s="229"/>
      <c r="H3" s="229"/>
      <c r="I3" s="229"/>
      <c r="J3" s="229"/>
      <c r="K3" s="229"/>
      <c r="L3" s="230"/>
      <c r="M3" s="85"/>
      <c r="N3" s="13"/>
      <c r="O3" s="13"/>
      <c r="P3" s="13"/>
      <c r="Q3" s="13"/>
      <c r="R3" s="4"/>
    </row>
    <row r="4" spans="1:13" ht="31.5" customHeight="1" thickBot="1">
      <c r="A4" s="223" t="str">
        <f>'[2]реквизиты'!$A$3</f>
        <v>6-11  марта  2015г.                         г. Санкт-Петербург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9.5" customHeight="1">
      <c r="A5" s="83" t="s">
        <v>17</v>
      </c>
      <c r="D5" s="43"/>
      <c r="E5" s="43"/>
      <c r="F5" s="43"/>
      <c r="G5" s="43"/>
      <c r="H5" s="43"/>
      <c r="I5" s="43"/>
      <c r="J5" s="43"/>
      <c r="K5" s="224" t="s">
        <v>27</v>
      </c>
      <c r="L5" s="224" t="s">
        <v>26</v>
      </c>
      <c r="M5" s="226" t="s">
        <v>25</v>
      </c>
    </row>
    <row r="6" spans="1:13" ht="15" customHeight="1" thickBot="1">
      <c r="A6" s="83"/>
      <c r="K6" s="225"/>
      <c r="L6" s="225"/>
      <c r="M6" s="227"/>
    </row>
    <row r="7" spans="1:13" ht="12.75" customHeight="1" thickBot="1">
      <c r="A7" s="59"/>
      <c r="B7" s="60"/>
      <c r="C7" s="58"/>
      <c r="D7" s="58"/>
      <c r="E7" s="7"/>
      <c r="F7" s="8"/>
      <c r="G7" s="8"/>
      <c r="H7" s="8"/>
      <c r="I7" s="8"/>
      <c r="J7" s="8"/>
      <c r="K7" s="251">
        <v>1</v>
      </c>
      <c r="L7" s="247">
        <v>1</v>
      </c>
      <c r="M7" s="218" t="str">
        <f>VLOOKUP(L7,'пр.взв.'!B4:C29,2,FALSE)</f>
        <v>Москва</v>
      </c>
    </row>
    <row r="8" spans="1:13" ht="12.75" customHeight="1">
      <c r="A8" s="59"/>
      <c r="B8" s="212">
        <v>1</v>
      </c>
      <c r="C8" s="210" t="str">
        <f>VLOOKUP(B8,'пр.взв.'!B4:C29,2,FALSE)</f>
        <v>Москва</v>
      </c>
      <c r="D8" s="63"/>
      <c r="E8" s="64"/>
      <c r="F8" s="64"/>
      <c r="G8" s="65"/>
      <c r="H8" s="33"/>
      <c r="K8" s="252"/>
      <c r="L8" s="239"/>
      <c r="M8" s="219"/>
    </row>
    <row r="9" spans="1:17" ht="12.75" customHeight="1" thickBot="1">
      <c r="A9" s="59"/>
      <c r="B9" s="213"/>
      <c r="C9" s="211"/>
      <c r="D9" s="76"/>
      <c r="E9" s="64"/>
      <c r="F9" s="64"/>
      <c r="G9" s="48"/>
      <c r="H9" s="33"/>
      <c r="K9" s="253">
        <v>2</v>
      </c>
      <c r="L9" s="238">
        <v>4</v>
      </c>
      <c r="M9" s="231" t="str">
        <f>VLOOKUP(L9,'пр.взв.'!B2:C31,2,FALSE)</f>
        <v>ЦФО</v>
      </c>
      <c r="Q9" s="3"/>
    </row>
    <row r="10" spans="1:13" ht="12.75" customHeight="1">
      <c r="A10" s="59"/>
      <c r="B10" s="102"/>
      <c r="C10" s="103"/>
      <c r="D10" s="71" t="s">
        <v>42</v>
      </c>
      <c r="E10" s="206" t="s">
        <v>52</v>
      </c>
      <c r="F10" s="78"/>
      <c r="G10" s="48"/>
      <c r="H10" s="132"/>
      <c r="K10" s="253"/>
      <c r="L10" s="239"/>
      <c r="M10" s="219"/>
    </row>
    <row r="11" spans="1:13" ht="12.75" customHeight="1" thickBot="1">
      <c r="A11" s="59"/>
      <c r="B11" s="102"/>
      <c r="C11" s="104"/>
      <c r="D11" s="67"/>
      <c r="E11" s="207"/>
      <c r="F11" s="80"/>
      <c r="G11" s="48"/>
      <c r="H11" s="48"/>
      <c r="K11" s="240">
        <v>3</v>
      </c>
      <c r="L11" s="238">
        <v>3</v>
      </c>
      <c r="M11" s="231" t="str">
        <f>VLOOKUP(L11,'пр.взв.'!B2:C33,2,FALSE)</f>
        <v>УФО</v>
      </c>
    </row>
    <row r="12" spans="1:13" ht="12.75" customHeight="1">
      <c r="A12" s="59"/>
      <c r="B12" s="212">
        <v>5</v>
      </c>
      <c r="C12" s="210" t="str">
        <f>VLOOKUP(B12,'пр.взв.'!B2:C33,2,FALSE)</f>
        <v>СПБ</v>
      </c>
      <c r="D12" s="77"/>
      <c r="E12" s="46"/>
      <c r="F12" s="66"/>
      <c r="G12" s="48"/>
      <c r="H12" s="48"/>
      <c r="J12" s="8"/>
      <c r="K12" s="240"/>
      <c r="L12" s="239"/>
      <c r="M12" s="219"/>
    </row>
    <row r="13" spans="1:13" ht="12.75" customHeight="1" thickBot="1">
      <c r="A13" s="59"/>
      <c r="B13" s="213"/>
      <c r="C13" s="211"/>
      <c r="D13" s="63"/>
      <c r="E13" s="64"/>
      <c r="F13" s="66"/>
      <c r="G13" s="48"/>
      <c r="H13" s="74"/>
      <c r="J13" s="11"/>
      <c r="K13" s="241">
        <v>3</v>
      </c>
      <c r="L13" s="238">
        <v>2</v>
      </c>
      <c r="M13" s="231" t="str">
        <f>VLOOKUP(L13,'пр.взв.'!B1:C35,2,FALSE)</f>
        <v>ПФО</v>
      </c>
    </row>
    <row r="14" spans="1:13" ht="12.75" customHeight="1">
      <c r="A14" s="59"/>
      <c r="B14" s="102"/>
      <c r="C14" s="103"/>
      <c r="D14" s="63"/>
      <c r="E14" s="79"/>
      <c r="F14" s="137" t="s">
        <v>42</v>
      </c>
      <c r="G14" s="206" t="s">
        <v>52</v>
      </c>
      <c r="H14" s="63"/>
      <c r="J14" s="8"/>
      <c r="K14" s="241"/>
      <c r="L14" s="239"/>
      <c r="M14" s="219"/>
    </row>
    <row r="15" spans="1:17" ht="12.75" customHeight="1" thickBot="1">
      <c r="A15" s="59"/>
      <c r="B15" s="102"/>
      <c r="C15" s="104"/>
      <c r="D15" s="67"/>
      <c r="E15" s="64"/>
      <c r="F15" s="66"/>
      <c r="G15" s="207"/>
      <c r="H15" s="76"/>
      <c r="J15" s="8"/>
      <c r="K15" s="241">
        <v>5</v>
      </c>
      <c r="L15" s="238">
        <v>5</v>
      </c>
      <c r="M15" s="231" t="str">
        <f>VLOOKUP(L15,'пр.взв.'!B1:C37,2,FALSE)</f>
        <v>СПБ</v>
      </c>
      <c r="N15" s="44"/>
      <c r="O15" s="44"/>
      <c r="P15" s="44"/>
      <c r="Q15" s="44"/>
    </row>
    <row r="16" spans="1:17" ht="12.75" customHeight="1">
      <c r="A16" s="59"/>
      <c r="B16" s="212">
        <v>3</v>
      </c>
      <c r="C16" s="210" t="str">
        <f>VLOOKUP(B16,'пр.взв.'!B1:C37,2,FALSE)</f>
        <v>УФО</v>
      </c>
      <c r="D16" s="63"/>
      <c r="E16" s="64"/>
      <c r="F16" s="66"/>
      <c r="G16" s="48"/>
      <c r="H16" s="68"/>
      <c r="J16" s="8"/>
      <c r="K16" s="241"/>
      <c r="L16" s="239"/>
      <c r="M16" s="219"/>
      <c r="N16" s="44"/>
      <c r="O16" s="44"/>
      <c r="P16" s="44"/>
      <c r="Q16" s="44"/>
    </row>
    <row r="17" spans="1:17" ht="12.75" customHeight="1" thickBot="1">
      <c r="A17" s="59"/>
      <c r="B17" s="213"/>
      <c r="C17" s="211"/>
      <c r="D17" s="76"/>
      <c r="E17" s="64"/>
      <c r="F17" s="66"/>
      <c r="G17" s="48"/>
      <c r="H17" s="68"/>
      <c r="J17" s="8"/>
      <c r="K17" s="241">
        <v>5</v>
      </c>
      <c r="L17" s="238">
        <v>6</v>
      </c>
      <c r="M17" s="237" t="str">
        <f>VLOOKUP(L17,'пр.взв.'!B1:C39,2,FALSE)</f>
        <v>СФО</v>
      </c>
      <c r="N17" s="44"/>
      <c r="O17" s="44"/>
      <c r="P17" s="44"/>
      <c r="Q17" s="44"/>
    </row>
    <row r="18" spans="1:17" ht="12.75" customHeight="1">
      <c r="A18" s="59"/>
      <c r="B18" s="102"/>
      <c r="C18" s="103"/>
      <c r="D18" s="63"/>
      <c r="E18" s="208" t="s">
        <v>54</v>
      </c>
      <c r="F18" s="99"/>
      <c r="G18" s="100"/>
      <c r="H18" s="68"/>
      <c r="J18" s="8"/>
      <c r="K18" s="241"/>
      <c r="L18" s="239"/>
      <c r="M18" s="219"/>
      <c r="N18" s="44"/>
      <c r="O18" s="44"/>
      <c r="P18" s="44"/>
      <c r="Q18" s="44"/>
    </row>
    <row r="19" spans="1:17" ht="12.75" customHeight="1" thickBot="1">
      <c r="A19" s="59"/>
      <c r="B19" s="102"/>
      <c r="C19" s="104"/>
      <c r="D19" s="67"/>
      <c r="E19" s="209"/>
      <c r="F19" s="78"/>
      <c r="G19" s="69"/>
      <c r="H19" s="70"/>
      <c r="J19" s="5"/>
      <c r="K19" s="236"/>
      <c r="L19" s="234"/>
      <c r="M19" s="232" t="e">
        <f>VLOOKUP(L19,'пр.взв.'!B1:C41,2,FALSE)</f>
        <v>#N/A</v>
      </c>
      <c r="N19" s="44"/>
      <c r="O19" s="44"/>
      <c r="P19" s="44"/>
      <c r="Q19" s="44"/>
    </row>
    <row r="20" spans="1:17" ht="12.75" customHeight="1">
      <c r="A20" s="59"/>
      <c r="B20" s="214"/>
      <c r="C20" s="215"/>
      <c r="D20" s="77"/>
      <c r="E20" s="64"/>
      <c r="F20" s="71"/>
      <c r="G20" s="48"/>
      <c r="H20" s="68"/>
      <c r="J20" s="9"/>
      <c r="K20" s="236"/>
      <c r="L20" s="235"/>
      <c r="M20" s="233"/>
      <c r="N20" s="44"/>
      <c r="O20" s="44"/>
      <c r="P20" s="44"/>
      <c r="Q20" s="44"/>
    </row>
    <row r="21" spans="1:17" ht="13.5" customHeight="1" thickBot="1">
      <c r="A21" s="59"/>
      <c r="B21" s="216"/>
      <c r="C21" s="217"/>
      <c r="D21" s="75"/>
      <c r="E21" s="64"/>
      <c r="F21" s="71"/>
      <c r="G21" s="48"/>
      <c r="H21" s="68"/>
      <c r="J21" s="9"/>
      <c r="K21" s="236"/>
      <c r="L21" s="234"/>
      <c r="M21" s="232" t="e">
        <f>VLOOKUP(L21,'пр.взв.'!B1:C43,2,FALSE)</f>
        <v>#N/A</v>
      </c>
      <c r="N21" s="44"/>
      <c r="O21" s="44"/>
      <c r="P21" s="44"/>
      <c r="Q21" s="44"/>
    </row>
    <row r="22" spans="1:17" ht="12" customHeight="1" thickBot="1">
      <c r="A22" s="59"/>
      <c r="B22" s="105"/>
      <c r="C22" s="105"/>
      <c r="D22" s="71"/>
      <c r="E22" s="72"/>
      <c r="F22" s="72"/>
      <c r="G22" s="48"/>
      <c r="H22" s="68"/>
      <c r="J22" s="9"/>
      <c r="K22" s="236"/>
      <c r="L22" s="235"/>
      <c r="M22" s="233"/>
      <c r="N22" s="44"/>
      <c r="O22" s="44"/>
      <c r="P22" s="44"/>
      <c r="Q22" s="44"/>
    </row>
    <row r="23" spans="1:17" ht="12" customHeight="1">
      <c r="A23" s="83"/>
      <c r="B23" s="106"/>
      <c r="C23" s="107"/>
      <c r="D23" s="33"/>
      <c r="E23" s="132"/>
      <c r="F23" s="132"/>
      <c r="G23" s="46" t="s">
        <v>42</v>
      </c>
      <c r="H23" s="248">
        <v>1</v>
      </c>
      <c r="K23" s="236"/>
      <c r="L23" s="234"/>
      <c r="M23" s="232" t="e">
        <f>VLOOKUP(L23,'пр.взв.'!B2:C45,2,FALSE)</f>
        <v>#N/A</v>
      </c>
      <c r="N23" s="44"/>
      <c r="O23" s="44"/>
      <c r="P23" s="44"/>
      <c r="Q23" s="44"/>
    </row>
    <row r="24" spans="1:17" ht="12" customHeight="1" thickBot="1">
      <c r="A24" s="83" t="s">
        <v>41</v>
      </c>
      <c r="B24" s="108"/>
      <c r="C24" s="108"/>
      <c r="D24" s="47"/>
      <c r="E24" s="133"/>
      <c r="F24" s="133"/>
      <c r="G24" s="133"/>
      <c r="H24" s="249"/>
      <c r="J24" s="18"/>
      <c r="K24" s="236"/>
      <c r="L24" s="235"/>
      <c r="M24" s="233"/>
      <c r="N24" s="44"/>
      <c r="O24" s="44"/>
      <c r="P24" s="44"/>
      <c r="Q24" s="44"/>
    </row>
    <row r="25" spans="1:13" ht="12" customHeight="1" thickBot="1">
      <c r="A25" s="59"/>
      <c r="B25" s="105"/>
      <c r="C25" s="105"/>
      <c r="D25" s="7"/>
      <c r="E25" s="8"/>
      <c r="F25" s="8"/>
      <c r="G25" s="8"/>
      <c r="H25" s="10"/>
      <c r="K25" s="236"/>
      <c r="L25" s="234"/>
      <c r="M25" s="232" t="e">
        <f>VLOOKUP(L25,'пр.взв.'!B2:C47,2,FALSE)</f>
        <v>#N/A</v>
      </c>
    </row>
    <row r="26" spans="1:13" ht="12" customHeight="1">
      <c r="A26" s="59"/>
      <c r="B26" s="212">
        <v>2</v>
      </c>
      <c r="C26" s="210" t="str">
        <f>VLOOKUP(B26,'пр.взв.'!B2:C47,2,FALSE)</f>
        <v>ПФО</v>
      </c>
      <c r="D26" s="63"/>
      <c r="E26" s="64"/>
      <c r="F26" s="64"/>
      <c r="G26" s="65"/>
      <c r="H26" s="134"/>
      <c r="K26" s="236"/>
      <c r="L26" s="235"/>
      <c r="M26" s="233"/>
    </row>
    <row r="27" spans="1:13" ht="12" customHeight="1" thickBot="1">
      <c r="A27" s="59"/>
      <c r="B27" s="213"/>
      <c r="C27" s="211"/>
      <c r="D27" s="76"/>
      <c r="E27" s="64"/>
      <c r="F27" s="64"/>
      <c r="G27" s="48"/>
      <c r="H27" s="134"/>
      <c r="K27" s="236"/>
      <c r="L27" s="234"/>
      <c r="M27" s="232" t="e">
        <f>VLOOKUP(L27,'пр.взв.'!B2:C49,2,FALSE)</f>
        <v>#N/A</v>
      </c>
    </row>
    <row r="28" spans="1:13" ht="12" customHeight="1">
      <c r="A28" s="59"/>
      <c r="B28" s="102"/>
      <c r="C28" s="103"/>
      <c r="D28" s="71" t="s">
        <v>42</v>
      </c>
      <c r="E28" s="206" t="s">
        <v>56</v>
      </c>
      <c r="F28" s="78"/>
      <c r="G28" s="48"/>
      <c r="H28" s="134"/>
      <c r="K28" s="236"/>
      <c r="L28" s="235"/>
      <c r="M28" s="233"/>
    </row>
    <row r="29" spans="1:13" ht="12" customHeight="1" thickBot="1">
      <c r="A29" s="59"/>
      <c r="B29" s="102"/>
      <c r="C29" s="104"/>
      <c r="D29" s="67"/>
      <c r="E29" s="207"/>
      <c r="F29" s="80"/>
      <c r="G29" s="48"/>
      <c r="H29" s="68"/>
      <c r="K29" s="236"/>
      <c r="L29" s="234"/>
      <c r="M29" s="232" t="e">
        <f>VLOOKUP(L29,'пр.взв.'!B2:C51,2,FALSE)</f>
        <v>#N/A</v>
      </c>
    </row>
    <row r="30" spans="1:13" ht="12" customHeight="1">
      <c r="A30" s="59"/>
      <c r="B30" s="212">
        <v>6</v>
      </c>
      <c r="C30" s="210" t="str">
        <f>VLOOKUP(B30,'пр.взв.'!B2:C51,2,FALSE)</f>
        <v>СФО</v>
      </c>
      <c r="D30" s="77"/>
      <c r="E30" s="46"/>
      <c r="F30" s="66"/>
      <c r="G30" s="48"/>
      <c r="H30" s="68"/>
      <c r="J30" s="8"/>
      <c r="K30" s="236"/>
      <c r="L30" s="235"/>
      <c r="M30" s="233"/>
    </row>
    <row r="31" spans="1:15" ht="12" customHeight="1" thickBot="1">
      <c r="A31" s="59"/>
      <c r="B31" s="213"/>
      <c r="C31" s="211"/>
      <c r="D31" s="63"/>
      <c r="E31" s="64"/>
      <c r="F31" s="66"/>
      <c r="G31" s="48"/>
      <c r="H31" s="82"/>
      <c r="J31" s="11"/>
      <c r="K31" s="236"/>
      <c r="L31" s="234"/>
      <c r="M31" s="232" t="e">
        <f>VLOOKUP(L31,'пр.взв.'!B2:C53,2,FALSE)</f>
        <v>#N/A</v>
      </c>
      <c r="N31" s="44"/>
      <c r="O31" s="44"/>
    </row>
    <row r="32" spans="1:15" ht="12" customHeight="1">
      <c r="A32" s="59"/>
      <c r="B32" s="102"/>
      <c r="C32" s="103"/>
      <c r="D32" s="63"/>
      <c r="E32" s="79"/>
      <c r="F32" s="137" t="s">
        <v>42</v>
      </c>
      <c r="G32" s="206" t="s">
        <v>55</v>
      </c>
      <c r="H32" s="77"/>
      <c r="J32" s="8"/>
      <c r="K32" s="236"/>
      <c r="L32" s="235"/>
      <c r="M32" s="233"/>
      <c r="N32" s="44"/>
      <c r="O32" s="44"/>
    </row>
    <row r="33" spans="1:15" ht="12" customHeight="1" thickBot="1">
      <c r="A33" s="59"/>
      <c r="B33" s="102"/>
      <c r="C33" s="104"/>
      <c r="D33" s="67"/>
      <c r="E33" s="64"/>
      <c r="F33" s="66"/>
      <c r="G33" s="207"/>
      <c r="H33" s="63"/>
      <c r="J33" s="8"/>
      <c r="K33" s="92"/>
      <c r="L33" s="94"/>
      <c r="M33" s="95"/>
      <c r="N33" s="44"/>
      <c r="O33" s="44"/>
    </row>
    <row r="34" spans="1:15" ht="12" customHeight="1">
      <c r="A34" s="59"/>
      <c r="B34" s="212">
        <v>4</v>
      </c>
      <c r="C34" s="210" t="str">
        <f>VLOOKUP(B34,'пр.взв.'!B3:C55,2,FALSE)</f>
        <v>ЦФО</v>
      </c>
      <c r="D34" s="63"/>
      <c r="E34" s="64"/>
      <c r="F34" s="66"/>
      <c r="G34" s="48"/>
      <c r="H34" s="48"/>
      <c r="J34" s="8"/>
      <c r="K34" s="92"/>
      <c r="L34" s="93"/>
      <c r="M34" s="40"/>
      <c r="N34" s="44"/>
      <c r="O34" s="44"/>
    </row>
    <row r="35" spans="1:15" ht="12" customHeight="1" thickBot="1">
      <c r="A35" s="59"/>
      <c r="B35" s="213"/>
      <c r="C35" s="211"/>
      <c r="D35" s="76"/>
      <c r="E35" s="64"/>
      <c r="F35" s="66"/>
      <c r="G35" s="48"/>
      <c r="H35" s="48"/>
      <c r="J35" s="8"/>
      <c r="K35" s="92"/>
      <c r="L35" s="94"/>
      <c r="M35" s="95"/>
      <c r="N35" s="44"/>
      <c r="O35" s="44"/>
    </row>
    <row r="36" spans="1:15" ht="12" customHeight="1">
      <c r="A36" s="59"/>
      <c r="B36" s="59"/>
      <c r="C36" s="60"/>
      <c r="D36" s="63"/>
      <c r="E36" s="208" t="s">
        <v>55</v>
      </c>
      <c r="F36" s="101"/>
      <c r="G36" s="100"/>
      <c r="H36" s="48"/>
      <c r="J36" s="8"/>
      <c r="K36" s="92"/>
      <c r="L36" s="93"/>
      <c r="M36" s="40"/>
      <c r="N36" s="44"/>
      <c r="O36" s="44"/>
    </row>
    <row r="37" spans="1:15" ht="12" customHeight="1" thickBot="1">
      <c r="A37" s="59"/>
      <c r="B37" s="59"/>
      <c r="C37" s="61"/>
      <c r="D37" s="67"/>
      <c r="E37" s="209"/>
      <c r="F37" s="78"/>
      <c r="G37" s="69"/>
      <c r="H37" s="69"/>
      <c r="J37" s="5"/>
      <c r="K37" s="92"/>
      <c r="L37" s="94"/>
      <c r="M37" s="95"/>
      <c r="N37" s="44"/>
      <c r="O37" s="44"/>
    </row>
    <row r="38" spans="1:15" ht="14.25" customHeight="1">
      <c r="A38" s="59"/>
      <c r="B38" s="243"/>
      <c r="C38" s="244"/>
      <c r="D38" s="77"/>
      <c r="E38" s="64"/>
      <c r="F38" s="71"/>
      <c r="G38" s="48"/>
      <c r="H38" s="48"/>
      <c r="J38" s="9"/>
      <c r="K38" s="92"/>
      <c r="L38" s="93"/>
      <c r="M38" s="40"/>
      <c r="N38" s="33"/>
      <c r="O38" s="33"/>
    </row>
    <row r="39" spans="1:15" ht="13.5" customHeight="1" thickBot="1">
      <c r="A39" s="59"/>
      <c r="B39" s="245"/>
      <c r="C39" s="246"/>
      <c r="D39" s="75"/>
      <c r="E39" s="64"/>
      <c r="F39" s="71"/>
      <c r="G39" s="48"/>
      <c r="H39" s="48"/>
      <c r="J39" s="9"/>
      <c r="K39" s="45"/>
      <c r="L39" s="45"/>
      <c r="M39" s="46"/>
      <c r="N39" s="47"/>
      <c r="O39" s="33"/>
    </row>
    <row r="40" spans="1:15" ht="13.5" customHeight="1">
      <c r="A40" s="59"/>
      <c r="B40" s="61"/>
      <c r="C40" s="62"/>
      <c r="D40" s="62"/>
      <c r="E40" s="71"/>
      <c r="F40" s="72"/>
      <c r="G40" s="254" t="s">
        <v>50</v>
      </c>
      <c r="H40" s="254"/>
      <c r="I40" s="254"/>
      <c r="J40" s="254"/>
      <c r="K40" s="254"/>
      <c r="L40" s="254"/>
      <c r="M40" s="254"/>
      <c r="N40" s="44"/>
      <c r="O40" s="33"/>
    </row>
    <row r="41" spans="4:15" ht="12.75" customHeight="1">
      <c r="D41" s="86" t="s">
        <v>42</v>
      </c>
      <c r="G41" s="1"/>
      <c r="H41" s="1"/>
      <c r="I41" s="1"/>
      <c r="J41" s="1"/>
      <c r="K41" s="1"/>
      <c r="L41" s="1"/>
      <c r="M41" s="1"/>
      <c r="O41" s="2"/>
    </row>
    <row r="42" spans="1:15" ht="13.5" customHeight="1">
      <c r="A42" s="110">
        <v>0</v>
      </c>
      <c r="B42" s="220" t="e">
        <f>VLOOKUP(A42,'пр.взв.'!B4:C29,2,FALSE)</f>
        <v>#N/A</v>
      </c>
      <c r="C42" s="114"/>
      <c r="D42" s="114"/>
      <c r="E42" s="111"/>
      <c r="G42" s="1" t="s">
        <v>43</v>
      </c>
      <c r="H42" s="1"/>
      <c r="I42" s="1"/>
      <c r="J42" s="1"/>
      <c r="K42" s="1"/>
      <c r="L42" s="255" t="s">
        <v>51</v>
      </c>
      <c r="M42" s="255"/>
      <c r="O42" s="20"/>
    </row>
    <row r="43" spans="1:15" ht="12.75" customHeight="1">
      <c r="A43" s="110"/>
      <c r="B43" s="221"/>
      <c r="C43" s="113"/>
      <c r="D43" s="113"/>
      <c r="E43" s="112"/>
      <c r="F43" s="12"/>
      <c r="G43" s="135"/>
      <c r="H43" s="135"/>
      <c r="I43" s="1"/>
      <c r="J43" s="1"/>
      <c r="K43" s="1"/>
      <c r="L43" s="1"/>
      <c r="M43" s="1"/>
      <c r="O43" s="20"/>
    </row>
    <row r="44" spans="1:16" ht="12.75" customHeight="1">
      <c r="A44" s="114">
        <v>0</v>
      </c>
      <c r="B44" s="220" t="e">
        <f>VLOOKUP(A44,'пр.взв.'!B6:C31,2,FALSE)</f>
        <v>#N/A</v>
      </c>
      <c r="C44" s="113"/>
      <c r="D44" s="113"/>
      <c r="E44" s="116"/>
      <c r="F44" s="87"/>
      <c r="G44" s="136"/>
      <c r="H44" s="136"/>
      <c r="I44" s="1"/>
      <c r="J44" s="1"/>
      <c r="K44" s="1"/>
      <c r="L44" s="1"/>
      <c r="M44" s="1"/>
      <c r="P44" s="16">
        <f>HYPERLINK('[1]реквизиты'!$G$12)</f>
      </c>
    </row>
    <row r="45" spans="1:15" ht="12.75" customHeight="1">
      <c r="A45" s="114"/>
      <c r="B45" s="221"/>
      <c r="C45" s="125">
        <v>0</v>
      </c>
      <c r="D45" s="113"/>
      <c r="E45" s="118"/>
      <c r="F45" s="88"/>
      <c r="G45" s="136" t="s">
        <v>44</v>
      </c>
      <c r="H45" s="136"/>
      <c r="I45" s="1"/>
      <c r="J45" s="1"/>
      <c r="K45" s="1"/>
      <c r="L45" s="250" t="s">
        <v>45</v>
      </c>
      <c r="M45" s="250"/>
      <c r="N45" s="2"/>
      <c r="O45" s="2"/>
    </row>
    <row r="46" spans="1:15" ht="13.5" customHeight="1">
      <c r="A46" s="114"/>
      <c r="B46" s="119"/>
      <c r="C46" s="113"/>
      <c r="D46" s="220" t="e">
        <f>VLOOKUP(C45,'пр.взв.'!B4:C29,2,FALSE)</f>
        <v>#N/A</v>
      </c>
      <c r="E46" s="118"/>
      <c r="F46" s="88"/>
      <c r="G46" s="136"/>
      <c r="H46" s="136"/>
      <c r="I46" s="1"/>
      <c r="J46" s="1"/>
      <c r="K46" s="1"/>
      <c r="L46" s="1"/>
      <c r="M46" s="1"/>
      <c r="N46" s="21"/>
      <c r="O46" s="22"/>
    </row>
    <row r="47" spans="1:15" ht="16.5" customHeight="1">
      <c r="A47" s="114"/>
      <c r="B47" s="121"/>
      <c r="C47" s="113"/>
      <c r="D47" s="220"/>
      <c r="E47" s="118"/>
      <c r="F47" s="88"/>
      <c r="G47" s="136" t="s">
        <v>46</v>
      </c>
      <c r="H47" s="136"/>
      <c r="I47" s="1"/>
      <c r="J47" s="19">
        <f>HYPERLINK('[1]реквизиты'!$A$20)</f>
      </c>
      <c r="K47" s="19"/>
      <c r="L47" s="19"/>
      <c r="M47" s="15" t="s">
        <v>47</v>
      </c>
      <c r="N47" s="21"/>
      <c r="O47" s="22"/>
    </row>
    <row r="48" spans="1:15" ht="12.75" customHeight="1">
      <c r="A48" s="122">
        <v>0</v>
      </c>
      <c r="B48" s="220" t="e">
        <f>VLOOKUP(A48,'пр.взв.'!B10:C35,2,FALSE)</f>
        <v>#N/A</v>
      </c>
      <c r="C48" s="113"/>
      <c r="D48" s="119"/>
      <c r="E48" s="125"/>
      <c r="F48" s="88"/>
      <c r="G48" s="88"/>
      <c r="H48" s="88"/>
      <c r="M48" s="2"/>
      <c r="N48" s="2"/>
      <c r="O48" s="2"/>
    </row>
    <row r="49" spans="1:15" ht="15" customHeight="1">
      <c r="A49" s="122"/>
      <c r="B49" s="221"/>
      <c r="C49" s="113"/>
      <c r="D49" s="119"/>
      <c r="E49" s="125">
        <v>0</v>
      </c>
      <c r="F49" s="242" t="e">
        <f>VLOOKUP(E49,'пр.взв.'!B4:C29,2,FALSE)</f>
        <v>#N/A</v>
      </c>
      <c r="G49" s="242"/>
      <c r="H49" s="242"/>
      <c r="I49" s="56"/>
      <c r="J49" s="56"/>
      <c r="M49" s="57"/>
      <c r="N49" s="2"/>
      <c r="O49" s="2"/>
    </row>
    <row r="50" spans="1:15" ht="15">
      <c r="A50" s="122">
        <v>0</v>
      </c>
      <c r="B50" s="220" t="e">
        <f>VLOOKUP(A50,'пр.взв.'!B12:C37,2,FALSE)</f>
        <v>#N/A</v>
      </c>
      <c r="C50" s="113"/>
      <c r="D50" s="119"/>
      <c r="E50" s="118"/>
      <c r="F50" s="242"/>
      <c r="G50" s="242"/>
      <c r="H50" s="242"/>
      <c r="I50" s="23"/>
      <c r="J50" s="23"/>
      <c r="N50" s="2"/>
      <c r="O50" s="2"/>
    </row>
    <row r="51" spans="1:15" ht="15" customHeight="1">
      <c r="A51" s="122"/>
      <c r="B51" s="221"/>
      <c r="C51" s="113"/>
      <c r="D51" s="119"/>
      <c r="E51" s="118"/>
      <c r="F51" s="88"/>
      <c r="G51" s="88"/>
      <c r="H51" s="88"/>
      <c r="I51" s="14"/>
      <c r="J51" s="15"/>
      <c r="K51" s="15"/>
      <c r="L51" s="15"/>
      <c r="M51" s="2"/>
      <c r="N51" s="2"/>
      <c r="O51" s="2"/>
    </row>
    <row r="52" spans="1:22" ht="15" customHeight="1">
      <c r="A52" s="114"/>
      <c r="B52" s="113"/>
      <c r="C52" s="125">
        <v>0</v>
      </c>
      <c r="D52" s="220" t="e">
        <f>VLOOKUP(C52,'пр.взв.'!B4:C29,2,FALSE)</f>
        <v>#N/A</v>
      </c>
      <c r="E52" s="118"/>
      <c r="F52" s="88"/>
      <c r="G52" s="88"/>
      <c r="H52" s="88"/>
      <c r="N52" s="2"/>
      <c r="O52" s="2"/>
      <c r="P52" s="88"/>
      <c r="Q52" s="88">
        <f>полуфинал!J23</f>
        <v>0</v>
      </c>
      <c r="V52" s="55"/>
    </row>
    <row r="53" spans="1:22" ht="15" customHeight="1">
      <c r="A53" s="111"/>
      <c r="B53" s="113"/>
      <c r="C53" s="113"/>
      <c r="D53" s="221"/>
      <c r="E53" s="118"/>
      <c r="F53" s="88"/>
      <c r="G53" s="109" t="s">
        <v>42</v>
      </c>
      <c r="H53" s="88"/>
      <c r="M53" s="55"/>
      <c r="N53" s="2"/>
      <c r="O53" s="2"/>
      <c r="P53" s="33"/>
      <c r="Q53" s="33"/>
      <c r="V53" s="2"/>
    </row>
    <row r="54" spans="1:22" ht="12.75" customHeight="1">
      <c r="A54" s="122"/>
      <c r="B54" s="122"/>
      <c r="C54" s="129"/>
      <c r="D54" s="122"/>
      <c r="E54" s="122"/>
      <c r="F54" s="33"/>
      <c r="G54" s="33"/>
      <c r="H54" s="33"/>
      <c r="M54" s="2"/>
      <c r="N54" s="21"/>
      <c r="O54" s="2"/>
      <c r="R54" s="14"/>
      <c r="S54" s="19">
        <f>полуфинал!Q23</f>
        <v>0</v>
      </c>
      <c r="U54" s="19"/>
      <c r="V54" s="2">
        <f>полуфинал!T23</f>
        <v>0</v>
      </c>
    </row>
    <row r="55" spans="1:22" ht="12.75" customHeight="1">
      <c r="A55" s="111"/>
      <c r="B55" s="114"/>
      <c r="C55" s="114"/>
      <c r="D55" s="131" t="s">
        <v>1</v>
      </c>
      <c r="E55" s="111"/>
      <c r="I55" s="14"/>
      <c r="J55" s="19"/>
      <c r="L55" s="19"/>
      <c r="M55" s="2"/>
      <c r="N55" s="21"/>
      <c r="O55" s="2"/>
      <c r="V55" s="2"/>
    </row>
    <row r="56" spans="1:22" ht="12.75" customHeight="1">
      <c r="A56" s="110">
        <v>0</v>
      </c>
      <c r="B56" s="220" t="e">
        <f>VLOOKUP(A56,'пр.взв.'!B18:C43,2,FALSE)</f>
        <v>#N/A</v>
      </c>
      <c r="C56" s="114"/>
      <c r="D56" s="114"/>
      <c r="E56" s="111"/>
      <c r="M56" s="2"/>
      <c r="N56" s="2"/>
      <c r="O56" s="2"/>
      <c r="P56" s="12"/>
      <c r="Q56" s="12"/>
      <c r="V56" s="55"/>
    </row>
    <row r="57" spans="1:17" ht="15" customHeight="1">
      <c r="A57" s="110"/>
      <c r="B57" s="221"/>
      <c r="C57" s="113"/>
      <c r="D57" s="113"/>
      <c r="E57" s="112"/>
      <c r="F57" s="12"/>
      <c r="G57" s="12"/>
      <c r="H57" s="12"/>
      <c r="M57" s="55"/>
      <c r="N57" s="2"/>
      <c r="O57" s="2"/>
      <c r="P57" s="87"/>
      <c r="Q57" s="87"/>
    </row>
    <row r="58" spans="1:17" ht="12.75" customHeight="1">
      <c r="A58" s="114">
        <v>0</v>
      </c>
      <c r="B58" s="220" t="e">
        <f>VLOOKUP(A58,'пр.взв.'!B20:C45,2,FALSE)</f>
        <v>#N/A</v>
      </c>
      <c r="C58" s="113"/>
      <c r="D58" s="113"/>
      <c r="E58" s="116"/>
      <c r="F58" s="87"/>
      <c r="G58" s="87"/>
      <c r="H58" s="87"/>
      <c r="N58" s="2"/>
      <c r="O58" s="2"/>
      <c r="P58" s="87"/>
      <c r="Q58" s="87">
        <f>полуфинал!J25</f>
        <v>0</v>
      </c>
    </row>
    <row r="59" spans="1:17" ht="12.75">
      <c r="A59" s="114"/>
      <c r="B59" s="221"/>
      <c r="C59" s="125">
        <v>0</v>
      </c>
      <c r="D59" s="113"/>
      <c r="E59" s="118"/>
      <c r="F59" s="88"/>
      <c r="G59" s="87"/>
      <c r="H59" s="87"/>
      <c r="N59" s="2"/>
      <c r="O59" s="2"/>
      <c r="P59" s="87"/>
      <c r="Q59" s="87"/>
    </row>
    <row r="60" spans="1:22" ht="12.75">
      <c r="A60" s="114"/>
      <c r="B60" s="119"/>
      <c r="C60" s="113"/>
      <c r="D60" s="220" t="e">
        <f>VLOOKUP(C59,'пр.взв.'!B1:C43,2,FALSE)</f>
        <v>#N/A</v>
      </c>
      <c r="E60" s="118"/>
      <c r="F60" s="88"/>
      <c r="G60" s="87"/>
      <c r="H60" s="87"/>
      <c r="N60" s="2"/>
      <c r="O60" s="2"/>
      <c r="P60" s="87"/>
      <c r="Q60" s="87"/>
      <c r="S60" s="19">
        <f>полуфинал!Q25</f>
        <v>0</v>
      </c>
      <c r="V60">
        <f>полуфинал!T25</f>
        <v>0</v>
      </c>
    </row>
    <row r="61" spans="1:15" ht="12.75">
      <c r="A61" s="114"/>
      <c r="B61" s="121"/>
      <c r="C61" s="113"/>
      <c r="D61" s="220"/>
      <c r="E61" s="118"/>
      <c r="F61" s="88"/>
      <c r="G61" s="87"/>
      <c r="H61" s="87"/>
      <c r="J61" s="19"/>
      <c r="N61" s="2"/>
      <c r="O61" s="2"/>
    </row>
    <row r="62" spans="1:15" ht="12.75">
      <c r="A62" s="122">
        <v>0</v>
      </c>
      <c r="B62" s="220" t="e">
        <f>VLOOKUP(A62,'пр.взв.'!B24:C49,2,FALSE)</f>
        <v>#N/A</v>
      </c>
      <c r="C62" s="113"/>
      <c r="D62" s="119"/>
      <c r="E62" s="125"/>
      <c r="F62" s="88"/>
      <c r="G62" s="88"/>
      <c r="H62" s="88"/>
      <c r="N62" s="2"/>
      <c r="O62" s="2"/>
    </row>
    <row r="63" spans="1:15" ht="12.75">
      <c r="A63" s="122"/>
      <c r="B63" s="221"/>
      <c r="C63" s="113"/>
      <c r="D63" s="119"/>
      <c r="E63" s="125">
        <v>0</v>
      </c>
      <c r="F63" s="242" t="e">
        <f>VLOOKUP(E63,'пр.взв.'!B18:C43,2,FALSE)</f>
        <v>#N/A</v>
      </c>
      <c r="G63" s="242"/>
      <c r="H63" s="242"/>
      <c r="N63" s="2"/>
      <c r="O63" s="2"/>
    </row>
    <row r="64" spans="1:15" ht="12.75">
      <c r="A64" s="122">
        <v>0</v>
      </c>
      <c r="B64" s="220" t="e">
        <f>VLOOKUP(A64,'пр.взв.'!B26:C51,2,FALSE)</f>
        <v>#N/A</v>
      </c>
      <c r="C64" s="113"/>
      <c r="D64" s="119"/>
      <c r="E64" s="118"/>
      <c r="F64" s="242"/>
      <c r="G64" s="242"/>
      <c r="H64" s="242"/>
      <c r="N64" s="2"/>
      <c r="O64" s="2"/>
    </row>
    <row r="65" spans="1:15" ht="12.75">
      <c r="A65" s="122"/>
      <c r="B65" s="221"/>
      <c r="C65" s="113"/>
      <c r="D65" s="119"/>
      <c r="E65" s="118"/>
      <c r="F65" s="88"/>
      <c r="G65" s="88"/>
      <c r="H65" s="88"/>
      <c r="N65" s="2"/>
      <c r="O65" s="2"/>
    </row>
    <row r="66" spans="1:15" ht="12.75">
      <c r="A66" s="114"/>
      <c r="B66" s="113"/>
      <c r="C66" s="125">
        <v>0</v>
      </c>
      <c r="D66" s="220" t="e">
        <f>VLOOKUP(C66,'пр.взв.'!B18:C43,2,FALSE)</f>
        <v>#N/A</v>
      </c>
      <c r="E66" s="118"/>
      <c r="F66" s="88"/>
      <c r="G66" s="88"/>
      <c r="H66" s="88"/>
      <c r="N66" s="2"/>
      <c r="O66" s="2"/>
    </row>
    <row r="67" spans="1:15" ht="12.75">
      <c r="A67" s="111"/>
      <c r="B67" s="113"/>
      <c r="C67" s="113"/>
      <c r="D67" s="221"/>
      <c r="E67" s="118"/>
      <c r="F67" s="88"/>
      <c r="G67" s="88"/>
      <c r="H67" s="88"/>
      <c r="N67" s="2"/>
      <c r="O67" s="2"/>
    </row>
    <row r="68" spans="14:15" ht="12.75">
      <c r="N68" s="2"/>
      <c r="O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  <row r="79" spans="14:15" ht="12.75">
      <c r="N79" s="2"/>
      <c r="O79" s="2"/>
    </row>
    <row r="80" spans="14:15" ht="12.75">
      <c r="N80" s="2"/>
      <c r="O80" s="2"/>
    </row>
    <row r="81" spans="14:15" ht="12.75">
      <c r="N81" s="2"/>
      <c r="O81" s="2"/>
    </row>
    <row r="82" spans="14:15" ht="12.75">
      <c r="N82" s="2"/>
      <c r="O82" s="2"/>
    </row>
    <row r="83" spans="14:15" ht="12.75">
      <c r="N83" s="2"/>
      <c r="O83" s="2"/>
    </row>
    <row r="84" spans="14:15" ht="12.75">
      <c r="N84" s="2"/>
      <c r="O84" s="2"/>
    </row>
    <row r="85" spans="14:15" ht="12.75">
      <c r="N85" s="2"/>
      <c r="O85" s="2"/>
    </row>
    <row r="86" spans="14:15" ht="12.75">
      <c r="N86" s="2"/>
      <c r="O86" s="2"/>
    </row>
    <row r="87" spans="14:15" ht="12.75">
      <c r="N87" s="2"/>
      <c r="O87" s="2"/>
    </row>
    <row r="88" spans="14:15" ht="12.75">
      <c r="N88" s="2"/>
      <c r="O88" s="2"/>
    </row>
    <row r="89" spans="14:15" ht="12.75">
      <c r="N89" s="2"/>
      <c r="O89" s="2"/>
    </row>
    <row r="90" spans="14:15" ht="12.75">
      <c r="N90" s="2"/>
      <c r="O90" s="2"/>
    </row>
    <row r="91" spans="14:15" ht="12.75">
      <c r="N91" s="2"/>
      <c r="O91" s="2"/>
    </row>
    <row r="92" spans="14:15" ht="12.75">
      <c r="N92" s="2"/>
      <c r="O92" s="2"/>
    </row>
    <row r="93" spans="14:15" ht="12.75">
      <c r="N93" s="2"/>
      <c r="O93" s="2"/>
    </row>
    <row r="94" spans="14:15" ht="12.75">
      <c r="N94" s="2"/>
      <c r="O94" s="2"/>
    </row>
  </sheetData>
  <sheetProtection/>
  <mergeCells count="84">
    <mergeCell ref="L45:M45"/>
    <mergeCell ref="K7:K8"/>
    <mergeCell ref="K9:K10"/>
    <mergeCell ref="K21:K22"/>
    <mergeCell ref="K31:K32"/>
    <mergeCell ref="G40:M40"/>
    <mergeCell ref="L42:M42"/>
    <mergeCell ref="K29:K30"/>
    <mergeCell ref="M29:M30"/>
    <mergeCell ref="M31:M32"/>
    <mergeCell ref="D66:D67"/>
    <mergeCell ref="L7:L8"/>
    <mergeCell ref="L9:L10"/>
    <mergeCell ref="L11:L12"/>
    <mergeCell ref="L13:L14"/>
    <mergeCell ref="L21:L22"/>
    <mergeCell ref="L23:L24"/>
    <mergeCell ref="L31:L32"/>
    <mergeCell ref="K23:K24"/>
    <mergeCell ref="H23:H24"/>
    <mergeCell ref="B58:B59"/>
    <mergeCell ref="B62:B63"/>
    <mergeCell ref="F63:H64"/>
    <mergeCell ref="B64:B65"/>
    <mergeCell ref="D60:D61"/>
    <mergeCell ref="B56:B57"/>
    <mergeCell ref="L29:L30"/>
    <mergeCell ref="D52:D53"/>
    <mergeCell ref="B44:B45"/>
    <mergeCell ref="B48:B49"/>
    <mergeCell ref="D46:D47"/>
    <mergeCell ref="F49:H50"/>
    <mergeCell ref="B50:B51"/>
    <mergeCell ref="B34:B35"/>
    <mergeCell ref="B38:C39"/>
    <mergeCell ref="E28:E29"/>
    <mergeCell ref="L25:L26"/>
    <mergeCell ref="M23:M24"/>
    <mergeCell ref="K25:K26"/>
    <mergeCell ref="M25:M26"/>
    <mergeCell ref="K27:K28"/>
    <mergeCell ref="M27:M28"/>
    <mergeCell ref="L27:L28"/>
    <mergeCell ref="M19:M20"/>
    <mergeCell ref="M17:M18"/>
    <mergeCell ref="L17:L18"/>
    <mergeCell ref="K11:K12"/>
    <mergeCell ref="K13:K14"/>
    <mergeCell ref="K15:K16"/>
    <mergeCell ref="K17:K18"/>
    <mergeCell ref="L15:L16"/>
    <mergeCell ref="M5:M6"/>
    <mergeCell ref="B3:L3"/>
    <mergeCell ref="M9:M10"/>
    <mergeCell ref="M11:M12"/>
    <mergeCell ref="M13:M14"/>
    <mergeCell ref="M21:M22"/>
    <mergeCell ref="L19:L20"/>
    <mergeCell ref="C16:C17"/>
    <mergeCell ref="M15:M16"/>
    <mergeCell ref="K19:K20"/>
    <mergeCell ref="M7:M8"/>
    <mergeCell ref="B42:B43"/>
    <mergeCell ref="C34:C35"/>
    <mergeCell ref="C12:C13"/>
    <mergeCell ref="B8:B9"/>
    <mergeCell ref="A1:M1"/>
    <mergeCell ref="A2:M2"/>
    <mergeCell ref="A4:M4"/>
    <mergeCell ref="K5:K6"/>
    <mergeCell ref="L5:L6"/>
    <mergeCell ref="B12:B13"/>
    <mergeCell ref="B16:B17"/>
    <mergeCell ref="B20:C21"/>
    <mergeCell ref="B26:B27"/>
    <mergeCell ref="C30:C31"/>
    <mergeCell ref="B30:B31"/>
    <mergeCell ref="C26:C27"/>
    <mergeCell ref="G32:G33"/>
    <mergeCell ref="E36:E37"/>
    <mergeCell ref="E10:E11"/>
    <mergeCell ref="E18:E19"/>
    <mergeCell ref="G14:G15"/>
    <mergeCell ref="C8:C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84" r:id="rId2"/>
  <rowBreaks count="1" manualBreakCount="1">
    <brk id="67" max="28" man="1"/>
  </rowBreaks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94"/>
  <sheetViews>
    <sheetView zoomScalePageLayoutView="0" workbookViewId="0" topLeftCell="A41">
      <selection activeCell="G53" sqref="G53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14.8515625" style="0" customWidth="1"/>
    <col min="4" max="4" width="11.7109375" style="0" customWidth="1"/>
    <col min="5" max="5" width="6.7109375" style="0" customWidth="1"/>
    <col min="6" max="6" width="7.28125" style="0" customWidth="1"/>
    <col min="7" max="7" width="6.57421875" style="0" customWidth="1"/>
    <col min="8" max="8" width="6.28125" style="0" customWidth="1"/>
    <col min="9" max="9" width="4.7109375" style="0" customWidth="1"/>
    <col min="10" max="10" width="6.28125" style="0" customWidth="1"/>
    <col min="11" max="12" width="5.57421875" style="0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3"/>
      <c r="O1" s="13"/>
      <c r="P1" s="13"/>
      <c r="Q1" s="13"/>
      <c r="R1" s="4"/>
    </row>
    <row r="2" spans="1:18" ht="30.75" customHeight="1" thickBot="1">
      <c r="A2" s="222" t="s">
        <v>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3"/>
      <c r="O2" s="13"/>
      <c r="P2" s="13"/>
      <c r="Q2" s="13"/>
      <c r="R2" s="4"/>
    </row>
    <row r="3" spans="1:18" ht="30.75" customHeight="1" thickBot="1">
      <c r="A3" s="84"/>
      <c r="B3" s="228" t="str">
        <f>'[2]реквизиты'!$A$2</f>
        <v>Командный Чемпионат России по САМБО среди женщин</v>
      </c>
      <c r="C3" s="229"/>
      <c r="D3" s="229"/>
      <c r="E3" s="229"/>
      <c r="F3" s="229"/>
      <c r="G3" s="229"/>
      <c r="H3" s="229"/>
      <c r="I3" s="229"/>
      <c r="J3" s="229"/>
      <c r="K3" s="229"/>
      <c r="L3" s="230"/>
      <c r="M3" s="85"/>
      <c r="N3" s="13"/>
      <c r="O3" s="13"/>
      <c r="P3" s="13"/>
      <c r="Q3" s="13"/>
      <c r="R3" s="4"/>
    </row>
    <row r="4" spans="1:13" ht="31.5" customHeight="1" thickBot="1">
      <c r="A4" s="223" t="str">
        <f>'[2]реквизиты'!$A$3</f>
        <v>6-11  марта  2015г.                         г. Санкт-Петербург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9.5" customHeight="1">
      <c r="A5" s="83" t="s">
        <v>17</v>
      </c>
      <c r="D5" s="43"/>
      <c r="E5" s="43"/>
      <c r="F5" s="43"/>
      <c r="G5" s="43"/>
      <c r="H5" s="43"/>
      <c r="I5" s="43"/>
      <c r="J5" s="43"/>
      <c r="K5" s="224" t="s">
        <v>27</v>
      </c>
      <c r="L5" s="224" t="s">
        <v>26</v>
      </c>
      <c r="M5" s="226" t="s">
        <v>25</v>
      </c>
    </row>
    <row r="6" spans="1:13" ht="15" customHeight="1" thickBot="1">
      <c r="A6" s="83"/>
      <c r="K6" s="225"/>
      <c r="L6" s="225"/>
      <c r="M6" s="227"/>
    </row>
    <row r="7" spans="1:13" ht="12.75" customHeight="1" thickBot="1">
      <c r="A7" s="59"/>
      <c r="B7" s="60"/>
      <c r="C7" s="58"/>
      <c r="D7" s="58"/>
      <c r="E7" s="7"/>
      <c r="F7" s="8"/>
      <c r="G7" s="8"/>
      <c r="H7" s="8"/>
      <c r="I7" s="8"/>
      <c r="J7" s="8"/>
      <c r="K7" s="256">
        <v>1</v>
      </c>
      <c r="L7" s="258">
        <f>H23</f>
        <v>1</v>
      </c>
      <c r="M7" s="260" t="str">
        <f>VLOOKUP(L7,'пр.взв.'!B4:C29,2,FALSE)</f>
        <v>Москва</v>
      </c>
    </row>
    <row r="8" spans="1:13" ht="12.75" customHeight="1">
      <c r="A8" s="59"/>
      <c r="B8" s="212">
        <v>1</v>
      </c>
      <c r="C8" s="210" t="str">
        <f>VLOOKUP(B8,'пр.взв.'!B4:C29,2,FALSE)</f>
        <v>Москва</v>
      </c>
      <c r="D8" s="63"/>
      <c r="E8" s="64"/>
      <c r="F8" s="64"/>
      <c r="G8" s="65"/>
      <c r="H8" s="33"/>
      <c r="K8" s="257"/>
      <c r="L8" s="259"/>
      <c r="M8" s="261"/>
    </row>
    <row r="9" spans="1:17" ht="12.75" customHeight="1" thickBot="1">
      <c r="A9" s="59"/>
      <c r="B9" s="213"/>
      <c r="C9" s="211"/>
      <c r="D9" s="76"/>
      <c r="E9" s="64"/>
      <c r="F9" s="64"/>
      <c r="G9" s="48"/>
      <c r="H9" s="33"/>
      <c r="K9" s="262">
        <v>2</v>
      </c>
      <c r="L9" s="263">
        <v>4</v>
      </c>
      <c r="M9" s="264" t="str">
        <f>VLOOKUP(L9,'пр.взв.'!B2:C31,2,FALSE)</f>
        <v>ЦФО</v>
      </c>
      <c r="Q9" s="3"/>
    </row>
    <row r="10" spans="1:13" ht="12.75" customHeight="1">
      <c r="A10" s="59"/>
      <c r="B10" s="102"/>
      <c r="C10" s="103"/>
      <c r="D10" s="63"/>
      <c r="E10" s="96" t="s">
        <v>52</v>
      </c>
      <c r="F10" s="78"/>
      <c r="G10" s="48"/>
      <c r="H10" s="33"/>
      <c r="K10" s="262"/>
      <c r="L10" s="259"/>
      <c r="M10" s="261"/>
    </row>
    <row r="11" spans="1:13" ht="12.75" customHeight="1" thickBot="1">
      <c r="A11" s="59"/>
      <c r="B11" s="102"/>
      <c r="C11" s="104"/>
      <c r="D11" s="67"/>
      <c r="E11" s="97" t="s">
        <v>53</v>
      </c>
      <c r="F11" s="80"/>
      <c r="G11" s="48"/>
      <c r="H11" s="48"/>
      <c r="K11" s="265">
        <v>3</v>
      </c>
      <c r="L11" s="263">
        <v>3</v>
      </c>
      <c r="M11" s="264" t="str">
        <f>VLOOKUP(L11,'пр.взв.'!B2:C33,2,FALSE)</f>
        <v>УФО</v>
      </c>
    </row>
    <row r="12" spans="1:13" ht="12.75" customHeight="1">
      <c r="A12" s="59"/>
      <c r="B12" s="212">
        <v>5</v>
      </c>
      <c r="C12" s="210" t="str">
        <f>VLOOKUP(B12,'пр.взв.'!B2:C33,2,FALSE)</f>
        <v>СПБ</v>
      </c>
      <c r="D12" s="77"/>
      <c r="E12" s="64"/>
      <c r="F12" s="66"/>
      <c r="G12" s="48"/>
      <c r="H12" s="48"/>
      <c r="J12" s="8"/>
      <c r="K12" s="265"/>
      <c r="L12" s="259"/>
      <c r="M12" s="261"/>
    </row>
    <row r="13" spans="1:13" ht="12.75" customHeight="1" thickBot="1">
      <c r="A13" s="59"/>
      <c r="B13" s="213"/>
      <c r="C13" s="211"/>
      <c r="D13" s="63"/>
      <c r="E13" s="64"/>
      <c r="F13" s="66"/>
      <c r="G13" s="48"/>
      <c r="H13" s="74"/>
      <c r="J13" s="11"/>
      <c r="K13" s="266">
        <v>3</v>
      </c>
      <c r="L13" s="263">
        <v>2</v>
      </c>
      <c r="M13" s="264" t="str">
        <f>VLOOKUP(L13,'пр.взв.'!B1:C35,2,FALSE)</f>
        <v>ПФО</v>
      </c>
    </row>
    <row r="14" spans="1:13" ht="12.75" customHeight="1">
      <c r="A14" s="59"/>
      <c r="B14" s="102"/>
      <c r="C14" s="103"/>
      <c r="D14" s="63"/>
      <c r="E14" s="79"/>
      <c r="F14" s="81"/>
      <c r="G14" s="96" t="s">
        <v>52</v>
      </c>
      <c r="H14" s="63"/>
      <c r="J14" s="8"/>
      <c r="K14" s="266"/>
      <c r="L14" s="259"/>
      <c r="M14" s="261"/>
    </row>
    <row r="15" spans="1:17" ht="12.75" customHeight="1" thickBot="1">
      <c r="A15" s="59"/>
      <c r="B15" s="102"/>
      <c r="C15" s="104"/>
      <c r="D15" s="67"/>
      <c r="E15" s="64"/>
      <c r="F15" s="66"/>
      <c r="G15" s="97" t="s">
        <v>58</v>
      </c>
      <c r="H15" s="76"/>
      <c r="J15" s="8"/>
      <c r="K15" s="266">
        <v>5</v>
      </c>
      <c r="L15" s="263">
        <v>5</v>
      </c>
      <c r="M15" s="264" t="str">
        <f>VLOOKUP(L15,'пр.взв.'!B1:C37,2,FALSE)</f>
        <v>СПБ</v>
      </c>
      <c r="N15" s="44"/>
      <c r="O15" s="44"/>
      <c r="P15" s="44"/>
      <c r="Q15" s="44"/>
    </row>
    <row r="16" spans="1:17" ht="12.75" customHeight="1">
      <c r="A16" s="59"/>
      <c r="B16" s="212">
        <v>3</v>
      </c>
      <c r="C16" s="210" t="str">
        <f>VLOOKUP(B16,'пр.взв.'!B1:C37,2,FALSE)</f>
        <v>УФО</v>
      </c>
      <c r="D16" s="63"/>
      <c r="E16" s="64"/>
      <c r="F16" s="66"/>
      <c r="G16" s="48"/>
      <c r="H16" s="68"/>
      <c r="J16" s="8"/>
      <c r="K16" s="266"/>
      <c r="L16" s="259"/>
      <c r="M16" s="261"/>
      <c r="N16" s="44"/>
      <c r="O16" s="44"/>
      <c r="P16" s="44"/>
      <c r="Q16" s="44"/>
    </row>
    <row r="17" spans="1:17" ht="12.75" customHeight="1" thickBot="1">
      <c r="A17" s="59"/>
      <c r="B17" s="213"/>
      <c r="C17" s="211"/>
      <c r="D17" s="76"/>
      <c r="E17" s="64"/>
      <c r="F17" s="66"/>
      <c r="G17" s="48"/>
      <c r="H17" s="68"/>
      <c r="J17" s="8"/>
      <c r="K17" s="266">
        <v>5</v>
      </c>
      <c r="L17" s="263">
        <v>6</v>
      </c>
      <c r="M17" s="264" t="str">
        <f>VLOOKUP(L17,'пр.взв.'!B1:C39,2,FALSE)</f>
        <v>СФО</v>
      </c>
      <c r="N17" s="44"/>
      <c r="O17" s="44"/>
      <c r="P17" s="44"/>
      <c r="Q17" s="44"/>
    </row>
    <row r="18" spans="1:17" ht="12.75" customHeight="1" thickBot="1">
      <c r="A18" s="59"/>
      <c r="B18" s="102"/>
      <c r="C18" s="103"/>
      <c r="D18" s="63"/>
      <c r="E18" s="98" t="s">
        <v>54</v>
      </c>
      <c r="F18" s="99"/>
      <c r="G18" s="100"/>
      <c r="H18" s="68"/>
      <c r="J18" s="8"/>
      <c r="K18" s="266"/>
      <c r="L18" s="259"/>
      <c r="M18" s="261"/>
      <c r="N18" s="44"/>
      <c r="O18" s="44"/>
      <c r="P18" s="44"/>
      <c r="Q18" s="44"/>
    </row>
    <row r="19" spans="1:17" ht="12.75" customHeight="1" thickBot="1">
      <c r="A19" s="59"/>
      <c r="B19" s="102"/>
      <c r="C19" s="104"/>
      <c r="D19" s="67"/>
      <c r="E19" s="97"/>
      <c r="F19" s="78"/>
      <c r="G19" s="69"/>
      <c r="H19" s="70"/>
      <c r="J19" s="5"/>
      <c r="K19" s="89"/>
      <c r="L19" s="90"/>
      <c r="M19" s="91"/>
      <c r="N19" s="44"/>
      <c r="O19" s="44"/>
      <c r="P19" s="44"/>
      <c r="Q19" s="44"/>
    </row>
    <row r="20" spans="1:17" ht="12.75" customHeight="1">
      <c r="A20" s="59"/>
      <c r="B20" s="214"/>
      <c r="C20" s="215"/>
      <c r="D20" s="77"/>
      <c r="E20" s="64"/>
      <c r="F20" s="71"/>
      <c r="G20" s="48"/>
      <c r="H20" s="68"/>
      <c r="J20" s="9"/>
      <c r="K20" s="92"/>
      <c r="L20" s="93"/>
      <c r="M20" s="40"/>
      <c r="N20" s="44"/>
      <c r="O20" s="44"/>
      <c r="P20" s="44"/>
      <c r="Q20" s="44"/>
    </row>
    <row r="21" spans="1:17" ht="13.5" customHeight="1" thickBot="1">
      <c r="A21" s="59"/>
      <c r="B21" s="216"/>
      <c r="C21" s="217"/>
      <c r="D21" s="75"/>
      <c r="E21" s="64"/>
      <c r="F21" s="71"/>
      <c r="G21" s="48"/>
      <c r="H21" s="68"/>
      <c r="J21" s="9"/>
      <c r="K21" s="92"/>
      <c r="L21" s="94"/>
      <c r="M21" s="95"/>
      <c r="N21" s="44"/>
      <c r="O21" s="44"/>
      <c r="P21" s="44"/>
      <c r="Q21" s="44"/>
    </row>
    <row r="22" spans="1:17" ht="12" customHeight="1" thickBot="1">
      <c r="A22" s="59"/>
      <c r="B22" s="105"/>
      <c r="C22" s="105"/>
      <c r="D22" s="71"/>
      <c r="E22" s="72"/>
      <c r="F22" s="72"/>
      <c r="G22" s="48"/>
      <c r="H22" s="68"/>
      <c r="J22" s="9"/>
      <c r="K22" s="92"/>
      <c r="L22" s="93"/>
      <c r="M22" s="40"/>
      <c r="N22" s="44"/>
      <c r="O22" s="44"/>
      <c r="P22" s="44"/>
      <c r="Q22" s="44"/>
    </row>
    <row r="23" spans="1:17" ht="12" customHeight="1">
      <c r="A23" s="83"/>
      <c r="B23" s="106"/>
      <c r="C23" s="107"/>
      <c r="D23" s="33"/>
      <c r="E23" s="33"/>
      <c r="F23" s="33"/>
      <c r="G23" s="33"/>
      <c r="H23" s="248">
        <v>1</v>
      </c>
      <c r="K23" s="92"/>
      <c r="L23" s="94"/>
      <c r="M23" s="95"/>
      <c r="N23" s="44"/>
      <c r="O23" s="44"/>
      <c r="P23" s="44"/>
      <c r="Q23" s="44"/>
    </row>
    <row r="24" spans="1:17" ht="12" customHeight="1" thickBot="1">
      <c r="A24" s="83" t="s">
        <v>41</v>
      </c>
      <c r="B24" s="108"/>
      <c r="C24" s="108"/>
      <c r="D24" s="47"/>
      <c r="E24" s="47"/>
      <c r="F24" s="47"/>
      <c r="G24" s="47"/>
      <c r="H24" s="249"/>
      <c r="J24" s="18"/>
      <c r="K24" s="92"/>
      <c r="L24" s="93"/>
      <c r="M24" s="40"/>
      <c r="N24" s="44"/>
      <c r="O24" s="44"/>
      <c r="P24" s="44"/>
      <c r="Q24" s="44"/>
    </row>
    <row r="25" spans="1:13" ht="12" customHeight="1" thickBot="1">
      <c r="A25" s="59"/>
      <c r="B25" s="105"/>
      <c r="C25" s="105"/>
      <c r="D25" s="7"/>
      <c r="E25" s="8"/>
      <c r="F25" s="8"/>
      <c r="G25" s="8"/>
      <c r="H25" s="144" t="s">
        <v>58</v>
      </c>
      <c r="K25" s="45"/>
      <c r="L25" s="45"/>
      <c r="M25" s="46"/>
    </row>
    <row r="26" spans="1:13" ht="12" customHeight="1">
      <c r="A26" s="59"/>
      <c r="B26" s="212">
        <v>2</v>
      </c>
      <c r="C26" s="210" t="str">
        <f>VLOOKUP(B26,'пр.взв.'!B2:C47,2,FALSE)</f>
        <v>ПФО</v>
      </c>
      <c r="D26" s="63"/>
      <c r="E26" s="64"/>
      <c r="F26" s="64"/>
      <c r="G26" s="65"/>
      <c r="H26" s="73"/>
      <c r="K26" s="45"/>
      <c r="L26" s="45"/>
      <c r="M26" s="48"/>
    </row>
    <row r="27" spans="1:8" ht="12" customHeight="1" thickBot="1">
      <c r="A27" s="59"/>
      <c r="B27" s="213"/>
      <c r="C27" s="211"/>
      <c r="D27" s="76"/>
      <c r="E27" s="64"/>
      <c r="F27" s="64"/>
      <c r="G27" s="48"/>
      <c r="H27" s="73"/>
    </row>
    <row r="28" spans="1:12" ht="12" customHeight="1">
      <c r="A28" s="59"/>
      <c r="B28" s="102"/>
      <c r="C28" s="103"/>
      <c r="D28" s="63"/>
      <c r="E28" s="96" t="s">
        <v>56</v>
      </c>
      <c r="F28" s="78"/>
      <c r="G28" s="48"/>
      <c r="H28" s="73"/>
      <c r="L28" s="19"/>
    </row>
    <row r="29" spans="1:8" ht="12" customHeight="1" thickBot="1">
      <c r="A29" s="59"/>
      <c r="B29" s="102"/>
      <c r="C29" s="104"/>
      <c r="D29" s="67"/>
      <c r="E29" s="97" t="s">
        <v>59</v>
      </c>
      <c r="F29" s="80"/>
      <c r="G29" s="48"/>
      <c r="H29" s="68"/>
    </row>
    <row r="30" spans="1:10" ht="12" customHeight="1">
      <c r="A30" s="59"/>
      <c r="B30" s="212">
        <v>6</v>
      </c>
      <c r="C30" s="210" t="str">
        <f>VLOOKUP(B30,'пр.взв.'!B2:C51,2,FALSE)</f>
        <v>СФО</v>
      </c>
      <c r="D30" s="77"/>
      <c r="E30" s="64"/>
      <c r="F30" s="66"/>
      <c r="G30" s="48"/>
      <c r="H30" s="68"/>
      <c r="J30" s="8"/>
    </row>
    <row r="31" spans="1:15" ht="12" customHeight="1" thickBot="1">
      <c r="A31" s="59"/>
      <c r="B31" s="213"/>
      <c r="C31" s="211"/>
      <c r="D31" s="63"/>
      <c r="E31" s="64"/>
      <c r="F31" s="66"/>
      <c r="G31" s="48"/>
      <c r="H31" s="82"/>
      <c r="J31" s="11"/>
      <c r="N31" s="44"/>
      <c r="O31" s="44"/>
    </row>
    <row r="32" spans="1:15" ht="12" customHeight="1">
      <c r="A32" s="59"/>
      <c r="B32" s="102"/>
      <c r="C32" s="103"/>
      <c r="D32" s="63"/>
      <c r="E32" s="79"/>
      <c r="F32" s="81"/>
      <c r="G32" s="96" t="s">
        <v>55</v>
      </c>
      <c r="H32" s="77"/>
      <c r="J32" s="8"/>
      <c r="N32" s="44"/>
      <c r="O32" s="44"/>
    </row>
    <row r="33" spans="1:15" ht="12" customHeight="1" thickBot="1">
      <c r="A33" s="59"/>
      <c r="B33" s="102"/>
      <c r="C33" s="104"/>
      <c r="D33" s="67"/>
      <c r="E33" s="64"/>
      <c r="F33" s="66"/>
      <c r="G33" s="97" t="s">
        <v>57</v>
      </c>
      <c r="H33" s="63"/>
      <c r="J33" s="8"/>
      <c r="K33" s="19"/>
      <c r="L33" s="19"/>
      <c r="M33" s="2"/>
      <c r="N33" s="44"/>
      <c r="O33" s="44"/>
    </row>
    <row r="34" spans="1:15" ht="12" customHeight="1">
      <c r="A34" s="59"/>
      <c r="B34" s="212">
        <v>4</v>
      </c>
      <c r="C34" s="210" t="str">
        <f>VLOOKUP(B34,'пр.взв.'!B3:C55,2,FALSE)</f>
        <v>ЦФО</v>
      </c>
      <c r="D34" s="63"/>
      <c r="E34" s="64"/>
      <c r="F34" s="66"/>
      <c r="G34" s="48"/>
      <c r="H34" s="48"/>
      <c r="J34" s="8"/>
      <c r="M34" s="2"/>
      <c r="N34" s="44"/>
      <c r="O34" s="44"/>
    </row>
    <row r="35" spans="1:15" ht="12" customHeight="1" thickBot="1">
      <c r="A35" s="59"/>
      <c r="B35" s="213"/>
      <c r="C35" s="211"/>
      <c r="D35" s="76"/>
      <c r="E35" s="64"/>
      <c r="F35" s="66"/>
      <c r="G35" s="48"/>
      <c r="H35" s="48"/>
      <c r="J35" s="8"/>
      <c r="M35" s="57"/>
      <c r="N35" s="44"/>
      <c r="O35" s="44"/>
    </row>
    <row r="36" spans="1:15" ht="12" customHeight="1">
      <c r="A36" s="59"/>
      <c r="B36" s="59"/>
      <c r="C36" s="60"/>
      <c r="D36" s="63"/>
      <c r="E36" s="98" t="s">
        <v>55</v>
      </c>
      <c r="F36" s="101"/>
      <c r="G36" s="100"/>
      <c r="H36" s="48"/>
      <c r="J36" s="8"/>
      <c r="N36" s="44"/>
      <c r="O36" s="44"/>
    </row>
    <row r="37" spans="1:15" ht="12" customHeight="1" thickBot="1">
      <c r="A37" s="59"/>
      <c r="B37" s="59"/>
      <c r="C37" s="61"/>
      <c r="D37" s="67"/>
      <c r="E37" s="97"/>
      <c r="F37" s="78"/>
      <c r="G37" s="69"/>
      <c r="H37" s="69"/>
      <c r="J37" s="5"/>
      <c r="K37" s="15"/>
      <c r="L37" s="15"/>
      <c r="M37" s="2"/>
      <c r="N37" s="44"/>
      <c r="O37" s="44"/>
    </row>
    <row r="38" spans="1:15" ht="14.25" customHeight="1">
      <c r="A38" s="59"/>
      <c r="B38" s="243"/>
      <c r="C38" s="244"/>
      <c r="D38" s="77"/>
      <c r="E38" s="64"/>
      <c r="F38" s="71"/>
      <c r="G38" s="48"/>
      <c r="H38" s="48"/>
      <c r="J38" s="9"/>
      <c r="N38" s="33"/>
      <c r="O38" s="33"/>
    </row>
    <row r="39" spans="1:15" ht="13.5" customHeight="1" thickBot="1">
      <c r="A39" s="59"/>
      <c r="B39" s="245"/>
      <c r="C39" s="246"/>
      <c r="D39" s="75"/>
      <c r="E39" s="64"/>
      <c r="F39" s="71"/>
      <c r="G39" s="48"/>
      <c r="H39" s="48"/>
      <c r="J39" s="9"/>
      <c r="M39" s="55"/>
      <c r="N39" s="47"/>
      <c r="O39" s="33"/>
    </row>
    <row r="40" spans="1:15" ht="13.5" customHeight="1">
      <c r="A40" s="59"/>
      <c r="B40" s="61"/>
      <c r="C40" s="62"/>
      <c r="D40" s="62"/>
      <c r="E40" s="71"/>
      <c r="F40" s="72"/>
      <c r="G40" s="72"/>
      <c r="H40" s="48"/>
      <c r="I40" s="48"/>
      <c r="J40" s="9"/>
      <c r="M40" s="2"/>
      <c r="N40" s="44"/>
      <c r="O40" s="33"/>
    </row>
    <row r="41" spans="4:15" ht="12.75" customHeight="1" thickBot="1">
      <c r="D41" s="86" t="s">
        <v>0</v>
      </c>
      <c r="L41" s="19"/>
      <c r="M41" s="2" t="str">
        <f>полуфинал!K24</f>
        <v>/г. Рязань/</v>
      </c>
      <c r="O41" s="2"/>
    </row>
    <row r="42" spans="1:15" ht="13.5" customHeight="1">
      <c r="A42" s="110">
        <v>0</v>
      </c>
      <c r="B42" s="275" t="e">
        <f>VLOOKUP(A42,'пр.взв.'!B4:C29,2,FALSE)</f>
        <v>#N/A</v>
      </c>
      <c r="C42" s="111"/>
      <c r="D42" s="111"/>
      <c r="E42" s="111"/>
      <c r="M42" s="2"/>
      <c r="O42" s="20"/>
    </row>
    <row r="43" spans="1:15" ht="12.75" customHeight="1">
      <c r="A43" s="110"/>
      <c r="B43" s="276"/>
      <c r="C43" s="112"/>
      <c r="D43" s="113"/>
      <c r="E43" s="112"/>
      <c r="F43" s="12"/>
      <c r="G43" s="12"/>
      <c r="H43" s="12"/>
      <c r="M43" s="55"/>
      <c r="O43" s="20"/>
    </row>
    <row r="44" spans="1:16" ht="12.75" customHeight="1">
      <c r="A44" s="114">
        <v>0</v>
      </c>
      <c r="B44" s="273" t="e">
        <f>VLOOKUP(A44,'пр.взв.'!B6:C31,2,FALSE)</f>
        <v>#N/A</v>
      </c>
      <c r="C44" s="115"/>
      <c r="D44" s="113"/>
      <c r="E44" s="116"/>
      <c r="F44" s="87"/>
      <c r="G44" s="87"/>
      <c r="H44" s="87"/>
      <c r="P44" s="16">
        <f>HYPERLINK('[1]реквизиты'!$G$12)</f>
      </c>
    </row>
    <row r="45" spans="1:15" ht="12.75" customHeight="1" thickBot="1">
      <c r="A45" s="114"/>
      <c r="B45" s="274"/>
      <c r="C45" s="117">
        <v>0</v>
      </c>
      <c r="D45" s="113"/>
      <c r="E45" s="118"/>
      <c r="F45" s="88"/>
      <c r="G45" s="87"/>
      <c r="H45" s="87"/>
      <c r="N45" s="2"/>
      <c r="O45" s="2"/>
    </row>
    <row r="46" spans="1:15" ht="13.5" customHeight="1">
      <c r="A46" s="114"/>
      <c r="B46" s="119"/>
      <c r="C46" s="120"/>
      <c r="D46" s="277" t="e">
        <f>VLOOKUP(C45,'пр.взв.'!B4:C29,2,FALSE)</f>
        <v>#N/A</v>
      </c>
      <c r="E46" s="118"/>
      <c r="F46" s="88"/>
      <c r="G46" s="87"/>
      <c r="H46" s="87"/>
      <c r="N46" s="21"/>
      <c r="O46" s="22"/>
    </row>
    <row r="47" spans="1:15" ht="16.5" customHeight="1" thickBot="1">
      <c r="A47" s="114"/>
      <c r="B47" s="121"/>
      <c r="C47" s="120"/>
      <c r="D47" s="278"/>
      <c r="E47" s="118"/>
      <c r="F47" s="88"/>
      <c r="G47" s="87"/>
      <c r="H47" s="87"/>
      <c r="J47" s="19">
        <f>HYPERLINK('[1]реквизиты'!$A$20)</f>
      </c>
      <c r="M47" t="str">
        <f>полуфинал!K26</f>
        <v>/г. Пермь/</v>
      </c>
      <c r="N47" s="21"/>
      <c r="O47" s="22"/>
    </row>
    <row r="48" spans="1:15" ht="12.75" customHeight="1" thickBot="1">
      <c r="A48" s="122">
        <v>0</v>
      </c>
      <c r="B48" s="275" t="e">
        <f>VLOOKUP(A48,'пр.взв.'!B10:C35,2,FALSE)</f>
        <v>#N/A</v>
      </c>
      <c r="C48" s="123"/>
      <c r="D48" s="124"/>
      <c r="E48" s="125"/>
      <c r="F48" s="88"/>
      <c r="G48" s="88"/>
      <c r="H48" s="88"/>
      <c r="N48" s="2"/>
      <c r="O48" s="2"/>
    </row>
    <row r="49" spans="1:15" ht="15" customHeight="1">
      <c r="A49" s="122"/>
      <c r="B49" s="276"/>
      <c r="C49" s="126"/>
      <c r="D49" s="124"/>
      <c r="E49" s="127">
        <v>0</v>
      </c>
      <c r="F49" s="267" t="e">
        <f>VLOOKUP(E49,'пр.взв.'!B4:C29,2,FALSE)</f>
        <v>#N/A</v>
      </c>
      <c r="G49" s="268"/>
      <c r="H49" s="269"/>
      <c r="I49" s="56"/>
      <c r="J49" s="56"/>
      <c r="N49" s="2"/>
      <c r="O49" s="2"/>
    </row>
    <row r="50" spans="1:15" ht="15.75" thickBot="1">
      <c r="A50" s="122">
        <v>0</v>
      </c>
      <c r="B50" s="273" t="e">
        <f>VLOOKUP(A50,'пр.взв.'!B12:C37,2,FALSE)</f>
        <v>#N/A</v>
      </c>
      <c r="C50" s="113"/>
      <c r="D50" s="124"/>
      <c r="E50" s="128"/>
      <c r="F50" s="270"/>
      <c r="G50" s="271"/>
      <c r="H50" s="272"/>
      <c r="I50" s="23"/>
      <c r="J50" s="23"/>
      <c r="N50" s="2"/>
      <c r="O50" s="2"/>
    </row>
    <row r="51" spans="1:15" ht="15" customHeight="1" thickBot="1">
      <c r="A51" s="122"/>
      <c r="B51" s="274"/>
      <c r="C51" s="113"/>
      <c r="D51" s="124"/>
      <c r="E51" s="118"/>
      <c r="F51" s="88"/>
      <c r="G51" s="88"/>
      <c r="H51" s="88"/>
      <c r="I51" s="14"/>
      <c r="J51" s="15"/>
      <c r="N51" s="2"/>
      <c r="O51" s="2"/>
    </row>
    <row r="52" spans="1:22" ht="15" customHeight="1">
      <c r="A52" s="114"/>
      <c r="B52" s="113"/>
      <c r="C52" s="125">
        <v>0</v>
      </c>
      <c r="D52" s="275" t="e">
        <f>VLOOKUP(C52,'пр.взв.'!B4:C29,2,FALSE)</f>
        <v>#N/A</v>
      </c>
      <c r="E52" s="118"/>
      <c r="F52" s="88"/>
      <c r="G52" s="88"/>
      <c r="H52" s="88"/>
      <c r="N52" s="2"/>
      <c r="O52" s="2"/>
      <c r="P52" s="88"/>
      <c r="Q52" s="88">
        <f>полуфинал!J23</f>
        <v>0</v>
      </c>
      <c r="V52" s="55"/>
    </row>
    <row r="53" spans="1:22" ht="15" customHeight="1" thickBot="1">
      <c r="A53" s="111"/>
      <c r="B53" s="113"/>
      <c r="C53" s="113"/>
      <c r="D53" s="274"/>
      <c r="E53" s="118"/>
      <c r="F53" s="88"/>
      <c r="G53" s="109"/>
      <c r="H53" s="88" t="str">
        <f>полуфинал!A24</f>
        <v>Гл. судья, судья МК</v>
      </c>
      <c r="N53" s="2"/>
      <c r="O53" s="2"/>
      <c r="P53" s="33"/>
      <c r="Q53" s="33"/>
      <c r="V53" s="2"/>
    </row>
    <row r="54" spans="1:22" ht="12.75" customHeight="1">
      <c r="A54" s="122"/>
      <c r="B54" s="122"/>
      <c r="C54" s="129"/>
      <c r="D54" s="122"/>
      <c r="E54" s="122"/>
      <c r="F54" s="33"/>
      <c r="G54" s="33"/>
      <c r="H54" s="33"/>
      <c r="N54" s="21"/>
      <c r="O54" s="2"/>
      <c r="R54" s="14"/>
      <c r="S54" s="19">
        <f>полуфинал!Q23</f>
        <v>0</v>
      </c>
      <c r="U54" s="19"/>
      <c r="V54" s="2">
        <f>полуфинал!T23</f>
        <v>0</v>
      </c>
    </row>
    <row r="55" spans="1:22" ht="12.75" customHeight="1" thickBot="1">
      <c r="A55" s="111"/>
      <c r="B55" s="111"/>
      <c r="C55" s="111"/>
      <c r="D55" s="130" t="s">
        <v>1</v>
      </c>
      <c r="E55" s="111"/>
      <c r="I55" s="14"/>
      <c r="J55" s="19" t="str">
        <f>полуфинал!H24</f>
        <v>Б.Л. Сова</v>
      </c>
      <c r="N55" s="21"/>
      <c r="O55" s="2"/>
      <c r="V55" s="2"/>
    </row>
    <row r="56" spans="1:22" ht="12.75" customHeight="1">
      <c r="A56" s="110">
        <v>0</v>
      </c>
      <c r="B56" s="275" t="e">
        <f>VLOOKUP(A56,'пр.взв.'!B18:C43,2,FALSE)</f>
        <v>#N/A</v>
      </c>
      <c r="C56" s="111"/>
      <c r="D56" s="111"/>
      <c r="E56" s="111"/>
      <c r="N56" s="2"/>
      <c r="O56" s="2"/>
      <c r="P56" s="12"/>
      <c r="Q56" s="12"/>
      <c r="V56" s="55"/>
    </row>
    <row r="57" spans="1:17" ht="15" customHeight="1">
      <c r="A57" s="110"/>
      <c r="B57" s="276"/>
      <c r="C57" s="112"/>
      <c r="D57" s="113"/>
      <c r="E57" s="112"/>
      <c r="F57" s="12"/>
      <c r="G57" s="12"/>
      <c r="H57" s="12"/>
      <c r="N57" s="2"/>
      <c r="O57" s="2"/>
      <c r="P57" s="87"/>
      <c r="Q57" s="87"/>
    </row>
    <row r="58" spans="1:17" ht="12.75" customHeight="1">
      <c r="A58" s="114">
        <v>0</v>
      </c>
      <c r="B58" s="273" t="e">
        <f>VLOOKUP(A58,'пр.взв.'!B20:C45,2,FALSE)</f>
        <v>#N/A</v>
      </c>
      <c r="C58" s="115"/>
      <c r="D58" s="113"/>
      <c r="E58" s="116"/>
      <c r="F58" s="87"/>
      <c r="G58" s="87"/>
      <c r="H58" s="87"/>
      <c r="N58" s="2"/>
      <c r="O58" s="2"/>
      <c r="P58" s="87"/>
      <c r="Q58" s="87">
        <f>полуфинал!J25</f>
        <v>0</v>
      </c>
    </row>
    <row r="59" spans="1:17" ht="13.5" thickBot="1">
      <c r="A59" s="114"/>
      <c r="B59" s="274"/>
      <c r="C59" s="117">
        <v>0</v>
      </c>
      <c r="D59" s="113"/>
      <c r="E59" s="118"/>
      <c r="F59" s="88"/>
      <c r="G59" s="87"/>
      <c r="H59" s="87" t="str">
        <f>полуфинал!A26</f>
        <v>Гл. секретарь, судья МК</v>
      </c>
      <c r="N59" s="2"/>
      <c r="O59" s="2"/>
      <c r="P59" s="87"/>
      <c r="Q59" s="87"/>
    </row>
    <row r="60" spans="1:22" ht="12.75">
      <c r="A60" s="114"/>
      <c r="B60" s="119"/>
      <c r="C60" s="120"/>
      <c r="D60" s="277" t="e">
        <f>VLOOKUP(C59,'пр.взв.'!B1:C43,2,FALSE)</f>
        <v>#N/A</v>
      </c>
      <c r="E60" s="118"/>
      <c r="F60" s="88"/>
      <c r="G60" s="87"/>
      <c r="H60" s="87"/>
      <c r="N60" s="2"/>
      <c r="O60" s="2"/>
      <c r="P60" s="87"/>
      <c r="Q60" s="87"/>
      <c r="S60" s="19">
        <f>полуфинал!Q25</f>
        <v>0</v>
      </c>
      <c r="V60">
        <f>полуфинал!T25</f>
        <v>0</v>
      </c>
    </row>
    <row r="61" spans="1:15" ht="13.5" thickBot="1">
      <c r="A61" s="114"/>
      <c r="B61" s="121"/>
      <c r="C61" s="120"/>
      <c r="D61" s="278"/>
      <c r="E61" s="118"/>
      <c r="F61" s="88"/>
      <c r="G61" s="87"/>
      <c r="H61" s="87"/>
      <c r="J61" s="19" t="str">
        <f>полуфинал!H26</f>
        <v>Р.М.Закиров</v>
      </c>
      <c r="N61" s="2"/>
      <c r="O61" s="2"/>
    </row>
    <row r="62" spans="1:15" ht="13.5" thickBot="1">
      <c r="A62" s="122">
        <v>0</v>
      </c>
      <c r="B62" s="275" t="e">
        <f>VLOOKUP(A62,'пр.взв.'!B24:C49,2,FALSE)</f>
        <v>#N/A</v>
      </c>
      <c r="C62" s="123"/>
      <c r="D62" s="124"/>
      <c r="E62" s="125"/>
      <c r="F62" s="88"/>
      <c r="G62" s="88"/>
      <c r="H62" s="88"/>
      <c r="N62" s="2"/>
      <c r="O62" s="2"/>
    </row>
    <row r="63" spans="1:15" ht="12.75">
      <c r="A63" s="122"/>
      <c r="B63" s="276"/>
      <c r="C63" s="126"/>
      <c r="D63" s="124"/>
      <c r="E63" s="127">
        <v>0</v>
      </c>
      <c r="F63" s="267" t="e">
        <f>VLOOKUP(E63,'пр.взв.'!B18:C43,2,FALSE)</f>
        <v>#N/A</v>
      </c>
      <c r="G63" s="268"/>
      <c r="H63" s="269"/>
      <c r="N63" s="2"/>
      <c r="O63" s="2"/>
    </row>
    <row r="64" spans="1:15" ht="13.5" thickBot="1">
      <c r="A64" s="122">
        <v>0</v>
      </c>
      <c r="B64" s="273" t="e">
        <f>VLOOKUP(A64,'пр.взв.'!B26:C51,2,FALSE)</f>
        <v>#N/A</v>
      </c>
      <c r="C64" s="113"/>
      <c r="D64" s="124"/>
      <c r="E64" s="128"/>
      <c r="F64" s="270"/>
      <c r="G64" s="271"/>
      <c r="H64" s="272"/>
      <c r="N64" s="2"/>
      <c r="O64" s="2"/>
    </row>
    <row r="65" spans="1:15" ht="13.5" thickBot="1">
      <c r="A65" s="122"/>
      <c r="B65" s="274"/>
      <c r="C65" s="113"/>
      <c r="D65" s="124"/>
      <c r="E65" s="118"/>
      <c r="F65" s="88"/>
      <c r="G65" s="88"/>
      <c r="H65" s="88"/>
      <c r="N65" s="2"/>
      <c r="O65" s="2"/>
    </row>
    <row r="66" spans="1:15" ht="12.75">
      <c r="A66" s="114"/>
      <c r="B66" s="113"/>
      <c r="C66" s="125">
        <v>0</v>
      </c>
      <c r="D66" s="275" t="e">
        <f>VLOOKUP(C66,'пр.взв.'!B18:C43,2,FALSE)</f>
        <v>#N/A</v>
      </c>
      <c r="E66" s="118"/>
      <c r="F66" s="88"/>
      <c r="G66" s="88"/>
      <c r="H66" s="88"/>
      <c r="N66" s="2"/>
      <c r="O66" s="2"/>
    </row>
    <row r="67" spans="1:15" ht="13.5" thickBot="1">
      <c r="A67" s="111"/>
      <c r="B67" s="113"/>
      <c r="C67" s="113"/>
      <c r="D67" s="274"/>
      <c r="E67" s="118"/>
      <c r="F67" s="88"/>
      <c r="G67" s="88"/>
      <c r="H67" s="88"/>
      <c r="N67" s="2"/>
      <c r="O67" s="2"/>
    </row>
    <row r="68" spans="14:15" ht="12.75">
      <c r="N68" s="2"/>
      <c r="O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  <row r="79" spans="14:15" ht="12.75">
      <c r="N79" s="2"/>
      <c r="O79" s="2"/>
    </row>
    <row r="80" spans="14:15" ht="12.75">
      <c r="N80" s="2"/>
      <c r="O80" s="2"/>
    </row>
    <row r="81" spans="14:15" ht="12.75">
      <c r="N81" s="2"/>
      <c r="O81" s="2"/>
    </row>
    <row r="82" spans="14:15" ht="12.75">
      <c r="N82" s="2"/>
      <c r="O82" s="2"/>
    </row>
    <row r="83" spans="14:15" ht="12.75">
      <c r="N83" s="2"/>
      <c r="O83" s="2"/>
    </row>
    <row r="84" spans="14:15" ht="12.75">
      <c r="N84" s="2"/>
      <c r="O84" s="2"/>
    </row>
    <row r="85" spans="14:15" ht="12.75">
      <c r="N85" s="2"/>
      <c r="O85" s="2"/>
    </row>
    <row r="86" spans="14:15" ht="12.75">
      <c r="N86" s="2"/>
      <c r="O86" s="2"/>
    </row>
    <row r="87" spans="14:15" ht="12.75">
      <c r="N87" s="2"/>
      <c r="O87" s="2"/>
    </row>
    <row r="88" spans="14:15" ht="12.75">
      <c r="N88" s="2"/>
      <c r="O88" s="2"/>
    </row>
    <row r="89" spans="14:15" ht="12.75">
      <c r="N89" s="2"/>
      <c r="O89" s="2"/>
    </row>
    <row r="90" spans="14:15" ht="12.75">
      <c r="N90" s="2"/>
      <c r="O90" s="2"/>
    </row>
    <row r="91" spans="14:15" ht="12.75">
      <c r="N91" s="2"/>
      <c r="O91" s="2"/>
    </row>
    <row r="92" spans="14:15" ht="12.75">
      <c r="N92" s="2"/>
      <c r="O92" s="2"/>
    </row>
    <row r="93" spans="14:15" ht="12.75">
      <c r="N93" s="2"/>
      <c r="O93" s="2"/>
    </row>
    <row r="94" spans="14:15" ht="12.75">
      <c r="N94" s="2"/>
      <c r="O94" s="2"/>
    </row>
  </sheetData>
  <sheetProtection/>
  <mergeCells count="54">
    <mergeCell ref="B50:B51"/>
    <mergeCell ref="D66:D67"/>
    <mergeCell ref="D52:D53"/>
    <mergeCell ref="B56:B57"/>
    <mergeCell ref="B58:B59"/>
    <mergeCell ref="D60:D61"/>
    <mergeCell ref="B62:B63"/>
    <mergeCell ref="B34:B35"/>
    <mergeCell ref="C34:C35"/>
    <mergeCell ref="B38:C39"/>
    <mergeCell ref="F63:H64"/>
    <mergeCell ref="B64:B65"/>
    <mergeCell ref="B42:B43"/>
    <mergeCell ref="B44:B45"/>
    <mergeCell ref="D46:D47"/>
    <mergeCell ref="B48:B49"/>
    <mergeCell ref="F49:H50"/>
    <mergeCell ref="B20:C21"/>
    <mergeCell ref="H23:H24"/>
    <mergeCell ref="B26:B27"/>
    <mergeCell ref="C26:C27"/>
    <mergeCell ref="B30:B31"/>
    <mergeCell ref="C30:C31"/>
    <mergeCell ref="K15:K16"/>
    <mergeCell ref="L15:L16"/>
    <mergeCell ref="M15:M16"/>
    <mergeCell ref="B16:B17"/>
    <mergeCell ref="C16:C17"/>
    <mergeCell ref="K17:K18"/>
    <mergeCell ref="L17:L18"/>
    <mergeCell ref="M17:M18"/>
    <mergeCell ref="K11:K12"/>
    <mergeCell ref="L11:L12"/>
    <mergeCell ref="M11:M12"/>
    <mergeCell ref="B12:B13"/>
    <mergeCell ref="C12:C13"/>
    <mergeCell ref="K13:K14"/>
    <mergeCell ref="L13:L14"/>
    <mergeCell ref="M13:M14"/>
    <mergeCell ref="K7:K8"/>
    <mergeCell ref="L7:L8"/>
    <mergeCell ref="M7:M8"/>
    <mergeCell ref="B8:B9"/>
    <mergeCell ref="C8:C9"/>
    <mergeCell ref="K9:K10"/>
    <mergeCell ref="L9:L10"/>
    <mergeCell ref="M9:M10"/>
    <mergeCell ref="A1:M1"/>
    <mergeCell ref="A2:M2"/>
    <mergeCell ref="B3:L3"/>
    <mergeCell ref="A4:M4"/>
    <mergeCell ref="K5:K6"/>
    <mergeCell ref="L5:L6"/>
    <mergeCell ref="M5:M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84" r:id="rId2"/>
  <rowBreaks count="1" manualBreakCount="1">
    <brk id="67" max="28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2015-03-10T10:46:21Z</cp:lastPrinted>
  <dcterms:created xsi:type="dcterms:W3CDTF">1996-10-08T23:32:33Z</dcterms:created>
  <dcterms:modified xsi:type="dcterms:W3CDTF">2015-03-10T12:14:19Z</dcterms:modified>
  <cp:category/>
  <cp:version/>
  <cp:contentType/>
  <cp:contentStatus/>
</cp:coreProperties>
</file>