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<sst xmlns="http://schemas.openxmlformats.org/spreadsheetml/2006/main" count="557" uniqueCount="249">
  <si>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</si>
  <si>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</si>
  <si>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</si>
  <si>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</si>
  <si>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</si>
  <si>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</si>
  <si>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</si>
  <si>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</si>
  <si>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</si>
  <si>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</si>
  <si>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</si>
  <si>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</si>
  <si>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</si>
  <si>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</si>
  <si>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</si>
  <si>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</si>
  <si>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</si>
  <si>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</si>
  <si>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</si>
  <si>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</si>
  <si>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</si>
  <si>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</si>
  <si>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</si>
  <si>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</si>
  <si>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</si>
  <si>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</si>
  <si>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</si>
  <si>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</si>
  <si>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</si>
  <si>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</si>
  <si>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11</t>
  </si>
  <si>
    <t>13</t>
  </si>
  <si>
    <t>16</t>
  </si>
  <si>
    <t>17</t>
  </si>
  <si>
    <t>18</t>
  </si>
  <si>
    <t>19</t>
  </si>
  <si>
    <t>20</t>
  </si>
  <si>
    <t>21</t>
  </si>
  <si>
    <t>25</t>
  </si>
  <si>
    <t>26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</si>
  <si>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</si>
  <si>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</si>
  <si>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</si>
  <si>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</si>
  <si>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</si>
  <si>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</si>
  <si>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</si>
  <si>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</si>
  <si>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</si>
  <si>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</si>
  <si>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</si>
  <si>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</si>
  <si>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</si>
  <si>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</si>
  <si>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</si>
  <si>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</si>
  <si>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</si>
  <si>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</si>
  <si>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</si>
  <si>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</si>
  <si>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</si>
  <si>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</si>
  <si>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</si>
  <si>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</si>
  <si>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</si>
  <si>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</si>
  <si>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</si>
  <si>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</si>
  <si>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</si>
  <si>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</si>
  <si>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</si>
  <si>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</si>
  <si>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</si>
  <si>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</si>
  <si>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</si>
  <si>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</si>
  <si>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</si>
  <si>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</si>
  <si>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</si>
  <si>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</si>
  <si>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</si>
  <si>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</si>
  <si>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</si>
  <si>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</si>
  <si>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</si>
  <si>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</si>
  <si>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</si>
  <si>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</si>
  <si>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</si>
  <si>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</si>
  <si>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</si>
  <si>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</si>
  <si>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</si>
  <si>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</si>
  <si>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</si>
  <si>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</si>
  <si>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</si>
  <si>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</si>
  <si>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</si>
  <si>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</si>
  <si>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</si>
  <si>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МОС</t>
  </si>
  <si>
    <t>МОСКВА МО</t>
  </si>
  <si>
    <t>СФО</t>
  </si>
  <si>
    <t>СКФО</t>
  </si>
  <si>
    <t>ЦФО</t>
  </si>
  <si>
    <t>Перетрухин В.Н. Фофанов КН</t>
  </si>
  <si>
    <t>УФО</t>
  </si>
  <si>
    <t>ПФО</t>
  </si>
  <si>
    <t>С-П</t>
  </si>
  <si>
    <t>ДВФО</t>
  </si>
  <si>
    <t>Саратовская МО</t>
  </si>
  <si>
    <t>ЮФО</t>
  </si>
  <si>
    <t>Рязанская Рязань ПР</t>
  </si>
  <si>
    <t>С-Петербург ВС</t>
  </si>
  <si>
    <t>Кусакин СИ Богус ЮЗ</t>
  </si>
  <si>
    <t>Краснодарский Армавир Д</t>
  </si>
  <si>
    <t>Краснодарский Курганинск ФК</t>
  </si>
  <si>
    <t>Потапов ИС Нефедов ДН</t>
  </si>
  <si>
    <t>ХМАО-Югра Нижневартовск МО</t>
  </si>
  <si>
    <t>Сонгуров БА Сонгуров АМ</t>
  </si>
  <si>
    <t>в.к. 57  кг</t>
  </si>
  <si>
    <t>ПЕТУХОВ Никита Александрович</t>
  </si>
  <si>
    <t>16.04.1996, КМС</t>
  </si>
  <si>
    <t>Жиляев Д.С., Коробейников М.Ю.</t>
  </si>
  <si>
    <t>СОРОЧЕНКОВ Артем Максимович</t>
  </si>
  <si>
    <t>17.06.1996, КМС</t>
  </si>
  <si>
    <t>Козонков А.М. Никишин ВА</t>
  </si>
  <si>
    <t>КОЧЕРГИН Тимур Станиславович</t>
  </si>
  <si>
    <t>13.05.1996 КМС</t>
  </si>
  <si>
    <t>Новосибирская, Новосибирск, МО</t>
  </si>
  <si>
    <t>Мордвинов АИ Кондрашева ОА</t>
  </si>
  <si>
    <t>МАНЯНИН Алексей Дмитриевич</t>
  </si>
  <si>
    <t>06.10.1995 КМС</t>
  </si>
  <si>
    <t>Леонтьев А.А. Филимонов СН</t>
  </si>
  <si>
    <t>НУРАЛИЕВ Назарали Нуралиевич</t>
  </si>
  <si>
    <t>02.02.1997 1р</t>
  </si>
  <si>
    <t>ЧЕБОТАРЬ Александр Витальевич</t>
  </si>
  <si>
    <t>18.11.1996 КМС</t>
  </si>
  <si>
    <t>Фунтиков ПВ, Павлов ДА</t>
  </si>
  <si>
    <t>ЛОПАРЕВ Никита Николаевич</t>
  </si>
  <si>
    <t>26.07.1996 КМС</t>
  </si>
  <si>
    <t>Томская Северск МО</t>
  </si>
  <si>
    <t>Вышегородцев ДЕ Вахмистрова НА</t>
  </si>
  <si>
    <t>АЛЕКСЕЕВ Владимир Алексеевич</t>
  </si>
  <si>
    <t>11.01.1995   КМС</t>
  </si>
  <si>
    <t>Чувашская, Чебоксары, МО</t>
  </si>
  <si>
    <t>Малов СА Осипов Д.Н.</t>
  </si>
  <si>
    <t>ГЕВОРКЯН Аркадий Арменович</t>
  </si>
  <si>
    <t>12.06.1995 КМС</t>
  </si>
  <si>
    <t>Нижегородская, Кстово ПР</t>
  </si>
  <si>
    <t>ГУРБАНОВ Сабухи Нажваддин оглы</t>
  </si>
  <si>
    <t>01.04.1996, кмс</t>
  </si>
  <si>
    <t>Нижегородская область, г. Нижний Новгород, ПР</t>
  </si>
  <si>
    <t>Симанов М.В., Гаврилов А.Е.</t>
  </si>
  <si>
    <t>КОЗЛОВ Владимир Михайлович</t>
  </si>
  <si>
    <t>27.08.1995    КМС</t>
  </si>
  <si>
    <t>Рязанская, Рязань Пр</t>
  </si>
  <si>
    <t>Брагин ИЕ Яковенко Д.В.</t>
  </si>
  <si>
    <t>ЛИЦОВ Иван Александрович</t>
  </si>
  <si>
    <t>29.09.1995 КМС</t>
  </si>
  <si>
    <t>Шкапов ПЮ</t>
  </si>
  <si>
    <t>МАНУЧАРЯН Эдуард Арменович</t>
  </si>
  <si>
    <t>20.11.1995 МС</t>
  </si>
  <si>
    <t>Краснодарский край, г. Армавир, МО</t>
  </si>
  <si>
    <t>Погосян В.Г.</t>
  </si>
  <si>
    <t>ПЕТРОСЯН Самвел Вачаганович</t>
  </si>
  <si>
    <t>01.08.1995, КМС</t>
  </si>
  <si>
    <t>СУРИН Александр Игоревич</t>
  </si>
  <si>
    <t>29.06.1996, КМС</t>
  </si>
  <si>
    <t>Рязанская, Рязань, ПР</t>
  </si>
  <si>
    <t>Яковенко ДВ</t>
  </si>
  <si>
    <t>ХАСТАЕВ Руслан Нюргунович</t>
  </si>
  <si>
    <t>21.05.1996 кмс</t>
  </si>
  <si>
    <t>Р.Саха-Якутия Олекминск</t>
  </si>
  <si>
    <t>Герасимов ВМ</t>
  </si>
  <si>
    <t>ИЛЛАРИОНОВ Алексей Петрович</t>
  </si>
  <si>
    <t>30.08.1996 кмс</t>
  </si>
  <si>
    <t>Р.Чувашия Чебоксары МО</t>
  </si>
  <si>
    <t>СПИРИН Дмитрий Владимирович</t>
  </si>
  <si>
    <t>03.04.1996 кмс</t>
  </si>
  <si>
    <t>Коченюк А.А. Карманов СА</t>
  </si>
  <si>
    <t>АРУШАНЯН Сергей Суренович</t>
  </si>
  <si>
    <t>28.05.1996 КМС</t>
  </si>
  <si>
    <t>Ставропольский Михайловск ВС</t>
  </si>
  <si>
    <t xml:space="preserve">Забирко АВ Волобуев ВВ </t>
  </si>
  <si>
    <t>БОРОВИКОВ Евгений Александрович</t>
  </si>
  <si>
    <t>07.12.1996 кмс</t>
  </si>
  <si>
    <t>Свердловская Екатеринбург Д</t>
  </si>
  <si>
    <t>Коростелев АБ</t>
  </si>
  <si>
    <t>ПЕРЕТРУХИН Никита Валерьевич</t>
  </si>
  <si>
    <t>Рязанская Рязань Д</t>
  </si>
  <si>
    <t>МАРУТЯН Арман Мкртычович</t>
  </si>
  <si>
    <t>24.10.1995 кмс</t>
  </si>
  <si>
    <t>Яковенко ДВ Брагин ИЕ</t>
  </si>
  <si>
    <t>БАТЫШЕВ Исхак Довлетович</t>
  </si>
  <si>
    <t>07.09.1995 мс</t>
  </si>
  <si>
    <t>ПАЗЮК Алексей Николаевич</t>
  </si>
  <si>
    <t>27.08.1997 1р</t>
  </si>
  <si>
    <t>Нижегородская Выкса ПР</t>
  </si>
  <si>
    <t>Рогов ДС Ворожеинов АВ</t>
  </si>
  <si>
    <t>МАГОМЕДОВ Булат Фархатович</t>
  </si>
  <si>
    <t xml:space="preserve">Елизанян СК Бородин ВГ </t>
  </si>
  <si>
    <t>МНАЦАКАНЯН Владимир Андреевич</t>
  </si>
  <si>
    <t>27.04.1997 кмс</t>
  </si>
  <si>
    <t>ШЕРИЕВ Муртаз Ауесович</t>
  </si>
  <si>
    <t>06.06.1997 кмс</t>
  </si>
  <si>
    <t>КБР Д</t>
  </si>
  <si>
    <t>Унашхотлов А</t>
  </si>
  <si>
    <t>ЯКИНОВ Арутай Сергеевич</t>
  </si>
  <si>
    <t>11.08.1995 КМС</t>
  </si>
  <si>
    <t>Р.Алтай, Горно-Алтайск, ПР</t>
  </si>
  <si>
    <t>Аткунов СЮ Чичинов РР</t>
  </si>
  <si>
    <t>ИСАЕВ Магомед Эскендерович</t>
  </si>
  <si>
    <t>07.9.1996, КМС</t>
  </si>
  <si>
    <t>ХМАО, Радужный, "Юность"</t>
  </si>
  <si>
    <t>АСКЕРОВ Иманмурза Исабекович</t>
  </si>
  <si>
    <t>12.11.1997 кмс</t>
  </si>
  <si>
    <t>Соколов ТВ Горшков ИВ</t>
  </si>
  <si>
    <t>МУГУЛОВ Каир Акимханович</t>
  </si>
  <si>
    <t>06.01.1996 кмс</t>
  </si>
  <si>
    <t>СЗФО</t>
  </si>
  <si>
    <t>Р.Коми Воркута МО</t>
  </si>
  <si>
    <t>Алехин ВВ</t>
  </si>
  <si>
    <t>МАТАЗОВ Темирлан Бараталиевич</t>
  </si>
  <si>
    <t>28.11.1995 кмс</t>
  </si>
  <si>
    <t>25.11.1996 кмс</t>
  </si>
  <si>
    <t>КОЛЕСНИКОВ Николай Николаевич</t>
  </si>
  <si>
    <t>13.02.1996 кмс</t>
  </si>
  <si>
    <t>Тамбовская Тамбов МО</t>
  </si>
  <si>
    <t>Добровских СБ</t>
  </si>
  <si>
    <t>МУГАЕВ Азамат Селамович</t>
  </si>
  <si>
    <t>13.08.1995 кмс</t>
  </si>
  <si>
    <t>Чеченская МО</t>
  </si>
  <si>
    <t>Асанов ВА</t>
  </si>
  <si>
    <t>34 чел.</t>
  </si>
  <si>
    <t>1</t>
  </si>
  <si>
    <t>4:0</t>
  </si>
  <si>
    <t>3:0</t>
  </si>
  <si>
    <t>3:1</t>
  </si>
  <si>
    <t>3</t>
  </si>
  <si>
    <t>7</t>
  </si>
  <si>
    <t>2:0</t>
  </si>
  <si>
    <t>9</t>
  </si>
  <si>
    <t>9-12</t>
  </si>
  <si>
    <t>13-16</t>
  </si>
  <si>
    <t>17-20</t>
  </si>
  <si>
    <t>21-32</t>
  </si>
  <si>
    <t>Душкин АН Лоповок СЕ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</si>
</sst>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1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0" fontId="72" fillId="0" borderId="12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2" fillId="0" borderId="30" xfId="0" applyNumberFormat="1" applyFont="1" applyBorder="1" applyAlignment="1">
      <alignment horizontal="left" vertical="center" wrapText="1"/>
    </xf>
    <xf numFmtId="0" fontId="72" fillId="0" borderId="0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2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33" borderId="43" xfId="42" applyFont="1" applyFill="1" applyBorder="1" applyAlignment="1" applyProtection="1">
      <alignment horizontal="center" vertical="center" wrapText="1"/>
      <protection/>
    </xf>
    <xf numFmtId="0" fontId="15" fillId="33" borderId="44" xfId="42" applyFont="1" applyFill="1" applyBorder="1" applyAlignment="1" applyProtection="1">
      <alignment horizontal="center" vertical="center" wrapText="1"/>
      <protection/>
    </xf>
    <xf numFmtId="0" fontId="15" fillId="33" borderId="45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49" fontId="0" fillId="0" borderId="48" xfId="0" applyNumberForma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0" fontId="15" fillId="0" borderId="43" xfId="42" applyFont="1" applyBorder="1" applyAlignment="1" applyProtection="1">
      <alignment horizontal="center" vertical="center" wrapText="1"/>
      <protection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3" fillId="0" borderId="4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3" fillId="0" borderId="48" xfId="0" applyFont="1" applyBorder="1" applyAlignment="1">
      <alignment vertical="center" wrapText="1"/>
    </xf>
    <xf numFmtId="49" fontId="73" fillId="0" borderId="48" xfId="0" applyNumberFormat="1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8" xfId="0" applyFont="1" applyBorder="1" applyAlignment="1">
      <alignment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6" fillId="0" borderId="48" xfId="0" applyNumberFormat="1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7" fillId="0" borderId="51" xfId="0" applyFont="1" applyBorder="1" applyAlignment="1">
      <alignment/>
    </xf>
    <xf numFmtId="49" fontId="36" fillId="0" borderId="48" xfId="0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61" xfId="0" applyNumberFormat="1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9" fillId="0" borderId="50" xfId="0" applyNumberFormat="1" applyFont="1" applyBorder="1" applyAlignment="1">
      <alignment horizontal="center"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9" fillId="0" borderId="50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5" borderId="43" xfId="42" applyFont="1" applyFill="1" applyBorder="1" applyAlignment="1" applyProtection="1">
      <alignment horizontal="center" vertical="center"/>
      <protection/>
    </xf>
    <xf numFmtId="0" fontId="24" fillId="35" borderId="44" xfId="42" applyFont="1" applyFill="1" applyBorder="1" applyAlignment="1" applyProtection="1">
      <alignment horizontal="center" vertical="center"/>
      <protection/>
    </xf>
    <xf numFmtId="0" fontId="24" fillId="35" borderId="45" xfId="42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1" xfId="42" applyFont="1" applyFill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7" fillId="0" borderId="14" xfId="42" applyFont="1" applyFill="1" applyBorder="1" applyAlignment="1" applyProtection="1">
      <alignment horizontal="center" vertical="center" wrapText="1"/>
      <protection/>
    </xf>
    <xf numFmtId="0" fontId="7" fillId="35" borderId="48" xfId="0" applyFont="1" applyFill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36" borderId="48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13" xfId="42" applyNumberFormat="1" applyFont="1" applyBorder="1" applyAlignment="1" applyProtection="1">
      <alignment horizontal="left" vertical="center" wrapText="1"/>
      <protection/>
    </xf>
    <xf numFmtId="0" fontId="7" fillId="0" borderId="73" xfId="42" applyNumberFormat="1" applyFont="1" applyBorder="1" applyAlignment="1" applyProtection="1">
      <alignment horizontal="left" vertical="center" wrapText="1"/>
      <protection/>
    </xf>
    <xf numFmtId="0" fontId="72" fillId="0" borderId="74" xfId="42" applyNumberFormat="1" applyFont="1" applyBorder="1" applyAlignment="1" applyProtection="1">
      <alignment horizontal="left" vertical="center" wrapText="1"/>
      <protection/>
    </xf>
    <xf numFmtId="0" fontId="72" fillId="0" borderId="18" xfId="42" applyNumberFormat="1" applyFont="1" applyBorder="1" applyAlignment="1" applyProtection="1">
      <alignment horizontal="left" vertical="center" wrapText="1"/>
      <protection/>
    </xf>
    <xf numFmtId="0" fontId="72" fillId="0" borderId="73" xfId="42" applyNumberFormat="1" applyFont="1" applyBorder="1" applyAlignment="1" applyProtection="1">
      <alignment horizontal="left" vertical="center" wrapText="1"/>
      <protection/>
    </xf>
    <xf numFmtId="0" fontId="72" fillId="0" borderId="27" xfId="0" applyNumberFormat="1" applyFont="1" applyBorder="1" applyAlignment="1">
      <alignment horizontal="left" vertical="center" wrapText="1"/>
    </xf>
    <xf numFmtId="0" fontId="72" fillId="0" borderId="27" xfId="42" applyNumberFormat="1" applyFont="1" applyBorder="1" applyAlignment="1" applyProtection="1">
      <alignment horizontal="left" vertical="center" wrapText="1"/>
      <protection/>
    </xf>
    <xf numFmtId="0" fontId="72" fillId="0" borderId="42" xfId="0" applyNumberFormat="1" applyFont="1" applyBorder="1" applyAlignment="1">
      <alignment horizontal="left" vertical="center" wrapText="1"/>
    </xf>
    <xf numFmtId="0" fontId="7" fillId="0" borderId="31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wrapText="1"/>
    </xf>
    <xf numFmtId="0" fontId="19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8" fillId="0" borderId="30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18" xfId="42" applyNumberFormat="1" applyFont="1" applyBorder="1" applyAlignment="1" applyProtection="1">
      <alignment horizontal="left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17" xfId="42" applyNumberFormat="1" applyFont="1" applyBorder="1" applyAlignment="1" applyProtection="1">
      <alignment horizontal="center" vertical="center" wrapText="1"/>
      <protection/>
    </xf>
    <xf numFmtId="0" fontId="4" fillId="0" borderId="39" xfId="42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/>
    </xf>
    <xf numFmtId="0" fontId="35" fillId="33" borderId="43" xfId="42" applyNumberFormat="1" applyFont="1" applyFill="1" applyBorder="1" applyAlignment="1" applyProtection="1">
      <alignment horizontal="center" vertical="center" wrapText="1"/>
      <protection/>
    </xf>
    <xf numFmtId="0" fontId="35" fillId="33" borderId="44" xfId="42" applyNumberFormat="1" applyFont="1" applyFill="1" applyBorder="1" applyAlignment="1" applyProtection="1">
      <alignment horizontal="center" vertical="center" wrapText="1"/>
      <protection/>
    </xf>
    <xf numFmtId="0" fontId="35" fillId="33" borderId="45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228600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19050</xdr:rowOff>
    </xdr:from>
    <xdr:to>
      <xdr:col>3</xdr:col>
      <xdr:colOff>114300</xdr:colOff>
      <xdr:row>2</xdr:row>
      <xdr:rowOff>190500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905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1">
      <selection activeCell="A54" sqref="A54:H140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0.57421875" style="0" customWidth="1"/>
    <col min="4" max="4" width="13.28125" style="0" customWidth="1"/>
    <col min="5" max="5" width="6.8515625" style="0" customWidth="1"/>
    <col min="6" max="6" width="18.003906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01" t="s">
        <v>26</v>
      </c>
      <c r="B1" s="201"/>
      <c r="C1" s="201"/>
      <c r="D1" s="201"/>
      <c r="E1" s="201"/>
      <c r="F1" s="201"/>
      <c r="G1" s="201"/>
      <c r="H1" s="201"/>
    </row>
    <row r="2" spans="2:8" ht="30" customHeight="1" thickBot="1">
      <c r="B2" s="195" t="s">
        <v>28</v>
      </c>
      <c r="C2" s="195"/>
      <c r="D2" s="198" t="str">
        <f>HYPERLINK('[1]реквизиты'!$A$2)</f>
        <v>Первенство России по САМБО среди юниоров 1995-1996г.р.</v>
      </c>
      <c r="E2" s="199"/>
      <c r="F2" s="199"/>
      <c r="G2" s="199"/>
      <c r="H2" s="200"/>
    </row>
    <row r="3" spans="2:7" ht="15" customHeight="1" thickBot="1">
      <c r="B3" s="204" t="str">
        <f>HYPERLINK('[1]реквизиты'!$A$3)</f>
        <v>16-20 февраля 2015г.           г.Рязань</v>
      </c>
      <c r="C3" s="204"/>
      <c r="D3" s="204"/>
      <c r="F3" s="196" t="str">
        <f>HYPERLINK('пр.взв.'!G3)</f>
        <v>в.к. 57  кг</v>
      </c>
      <c r="G3" s="197"/>
    </row>
    <row r="4" spans="1:8" ht="12.75" customHeight="1">
      <c r="A4" s="161" t="s">
        <v>98</v>
      </c>
      <c r="B4" s="163" t="s">
        <v>3</v>
      </c>
      <c r="C4" s="165" t="s">
        <v>4</v>
      </c>
      <c r="D4" s="167" t="s">
        <v>5</v>
      </c>
      <c r="E4" s="184" t="s">
        <v>6</v>
      </c>
      <c r="F4" s="185"/>
      <c r="G4" s="176" t="s">
        <v>8</v>
      </c>
      <c r="H4" s="202" t="s">
        <v>7</v>
      </c>
    </row>
    <row r="5" spans="1:8" ht="9.75" customHeight="1" thickBot="1">
      <c r="A5" s="162"/>
      <c r="B5" s="164"/>
      <c r="C5" s="166"/>
      <c r="D5" s="168"/>
      <c r="E5" s="186"/>
      <c r="F5" s="187"/>
      <c r="G5" s="177"/>
      <c r="H5" s="203"/>
    </row>
    <row r="6" spans="1:8" ht="15" customHeight="1">
      <c r="A6" s="169">
        <v>1</v>
      </c>
      <c r="B6" s="171">
        <f>'пр.хода'!M32</f>
        <v>3</v>
      </c>
      <c r="C6" s="172" t="str">
        <f>VLOOKUP(B6,'пр.взв.'!B4:H133,2,FALSE)</f>
        <v>ГЕВОРКЯН Аркадий Арменович</v>
      </c>
      <c r="D6" s="174" t="str">
        <f>VLOOKUP(B6,'пр.взв.'!B6:H133,3,FALSE)</f>
        <v>12.06.1995 КМС</v>
      </c>
      <c r="E6" s="178" t="str">
        <f>VLOOKUP(B6,'пр.взв.'!B6:H133,4,FALSE)</f>
        <v>ПФО</v>
      </c>
      <c r="F6" s="182" t="str">
        <f>VLOOKUP(B6,'пр.взв.'!B6:H161,5,FALSE)</f>
        <v>Нижегородская, Кстово ПР</v>
      </c>
      <c r="G6" s="180">
        <f>VLOOKUP(B6,'пр.взв.'!B6:H338,6,FALSE)</f>
        <v>0</v>
      </c>
      <c r="H6" s="172" t="str">
        <f>VLOOKUP(B6,'пр.взв.'!B6:H350,7,FALSE)</f>
        <v>Душкин АН Лоповок СЕ</v>
      </c>
    </row>
    <row r="7" spans="1:8" ht="15" customHeight="1">
      <c r="A7" s="170"/>
      <c r="B7" s="154"/>
      <c r="C7" s="173"/>
      <c r="D7" s="175"/>
      <c r="E7" s="179"/>
      <c r="F7" s="183"/>
      <c r="G7" s="181"/>
      <c r="H7" s="173"/>
    </row>
    <row r="8" spans="1:8" ht="15" customHeight="1">
      <c r="A8" s="170">
        <v>2</v>
      </c>
      <c r="B8" s="154">
        <f>'пр.хода'!M40</f>
        <v>4</v>
      </c>
      <c r="C8" s="155" t="str">
        <f>VLOOKUP(B8,'пр.взв.'!B6:H135,2,FALSE)</f>
        <v>ЧЕБОТАРЬ Александр Витальевич</v>
      </c>
      <c r="D8" s="156" t="str">
        <f>VLOOKUP(B8,'пр.взв.'!B1:H135,3,FALSE)</f>
        <v>18.11.1996 КМС</v>
      </c>
      <c r="E8" s="157" t="str">
        <f>VLOOKUP(B8,'пр.взв.'!B1:H135,4,FALSE)</f>
        <v>МОС</v>
      </c>
      <c r="F8" s="159" t="str">
        <f>VLOOKUP(B8,'пр.взв.'!B1:H163,5,FALSE)</f>
        <v>МОСКВА МО</v>
      </c>
      <c r="G8" s="152">
        <f>VLOOKUP(B8,'пр.взв.'!B1:H340,6,FALSE)</f>
        <v>0</v>
      </c>
      <c r="H8" s="155" t="str">
        <f>VLOOKUP(B8,'пр.взв.'!B1:H352,7,FALSE)</f>
        <v>Фунтиков ПВ, Павлов ДА</v>
      </c>
    </row>
    <row r="9" spans="1:8" ht="15" customHeight="1">
      <c r="A9" s="170"/>
      <c r="B9" s="154"/>
      <c r="C9" s="155"/>
      <c r="D9" s="156"/>
      <c r="E9" s="158"/>
      <c r="F9" s="159"/>
      <c r="G9" s="152"/>
      <c r="H9" s="155"/>
    </row>
    <row r="10" spans="1:8" ht="15" customHeight="1">
      <c r="A10" s="170">
        <v>3</v>
      </c>
      <c r="B10" s="154">
        <v>13</v>
      </c>
      <c r="C10" s="155" t="str">
        <f>VLOOKUP(B10,'пр.взв.'!B1:H137,2,FALSE)</f>
        <v>СУРИН Александр Игоревич</v>
      </c>
      <c r="D10" s="156" t="str">
        <f>VLOOKUP(B10,'пр.взв.'!B1:H137,3,FALSE)</f>
        <v>29.06.1996, КМС</v>
      </c>
      <c r="E10" s="157" t="str">
        <f>VLOOKUP(B10,'пр.взв.'!B1:H137,4,FALSE)</f>
        <v>ЦФО</v>
      </c>
      <c r="F10" s="159" t="str">
        <f>VLOOKUP(B10,'пр.взв.'!B1:H165,5,FALSE)</f>
        <v>Рязанская, Рязань, ПР</v>
      </c>
      <c r="G10" s="152">
        <f>VLOOKUP(B10,'пр.взв.'!B1:H342,6,FALSE)</f>
        <v>0</v>
      </c>
      <c r="H10" s="155" t="str">
        <f>VLOOKUP(B10,'пр.взв.'!B1:H354,7,FALSE)</f>
        <v>Яковенко ДВ</v>
      </c>
    </row>
    <row r="11" spans="1:8" ht="15" customHeight="1">
      <c r="A11" s="170"/>
      <c r="B11" s="154"/>
      <c r="C11" s="155"/>
      <c r="D11" s="156"/>
      <c r="E11" s="158"/>
      <c r="F11" s="159"/>
      <c r="G11" s="152"/>
      <c r="H11" s="155"/>
    </row>
    <row r="12" spans="1:8" ht="15" customHeight="1">
      <c r="A12" s="170">
        <v>3</v>
      </c>
      <c r="B12" s="154">
        <v>25</v>
      </c>
      <c r="C12" s="155" t="str">
        <f>VLOOKUP(B12,'пр.взв.'!B1:H139,2,FALSE)</f>
        <v>АЛЕКСЕЕВ Владимир Алексеевич</v>
      </c>
      <c r="D12" s="156" t="str">
        <f>VLOOKUP(B12,'пр.взв.'!B1:H139,3,FALSE)</f>
        <v>11.01.1995   КМС</v>
      </c>
      <c r="E12" s="157" t="str">
        <f>VLOOKUP(B12,'пр.взв.'!B1:H139,4,FALSE)</f>
        <v>ПФО</v>
      </c>
      <c r="F12" s="159" t="str">
        <f>VLOOKUP(B12,'пр.взв.'!B1:H167,5,FALSE)</f>
        <v>Чувашская, Чебоксары, МО</v>
      </c>
      <c r="G12" s="152">
        <f>VLOOKUP(B12,'пр.взв.'!B1:H344,6,FALSE)</f>
        <v>0</v>
      </c>
      <c r="H12" s="155" t="str">
        <f>VLOOKUP(B12,'пр.взв.'!B1:H356,7,FALSE)</f>
        <v>Малов СА Осипов Д.Н.</v>
      </c>
    </row>
    <row r="13" spans="1:8" ht="15" customHeight="1">
      <c r="A13" s="170"/>
      <c r="B13" s="154"/>
      <c r="C13" s="155"/>
      <c r="D13" s="156"/>
      <c r="E13" s="158"/>
      <c r="F13" s="159"/>
      <c r="G13" s="152"/>
      <c r="H13" s="155"/>
    </row>
    <row r="14" spans="1:8" ht="15" customHeight="1">
      <c r="A14" s="170">
        <v>5</v>
      </c>
      <c r="B14" s="154">
        <v>28</v>
      </c>
      <c r="C14" s="155" t="str">
        <f>VLOOKUP(B14,'пр.взв.'!B1:H141,2,FALSE)</f>
        <v>ГУРБАНОВ Сабухи Нажваддин оглы</v>
      </c>
      <c r="D14" s="156" t="str">
        <f>VLOOKUP(B14,'пр.взв.'!B1:H141,3,FALSE)</f>
        <v>01.04.1996, кмс</v>
      </c>
      <c r="E14" s="157" t="str">
        <f>VLOOKUP(B14,'пр.взв.'!B1:H141,4,FALSE)</f>
        <v>ПФО</v>
      </c>
      <c r="F14" s="159" t="str">
        <f>VLOOKUP(B14,'пр.взв.'!B1:H169,5,FALSE)</f>
        <v>Нижегородская область, г. Нижний Новгород, ПР</v>
      </c>
      <c r="G14" s="152">
        <f>VLOOKUP(B14,'пр.взв.'!B1:H346,6,FALSE)</f>
        <v>0</v>
      </c>
      <c r="H14" s="155" t="str">
        <f>VLOOKUP(B14,'пр.взв.'!B1:H358,7,FALSE)</f>
        <v>Симанов М.В., Гаврилов А.Е.</v>
      </c>
    </row>
    <row r="15" spans="1:8" ht="15" customHeight="1">
      <c r="A15" s="170"/>
      <c r="B15" s="154"/>
      <c r="C15" s="155"/>
      <c r="D15" s="156"/>
      <c r="E15" s="158"/>
      <c r="F15" s="159"/>
      <c r="G15" s="152"/>
      <c r="H15" s="155"/>
    </row>
    <row r="16" spans="1:8" ht="15" customHeight="1">
      <c r="A16" s="170">
        <v>5</v>
      </c>
      <c r="B16" s="154">
        <v>18</v>
      </c>
      <c r="C16" s="155" t="str">
        <f>VLOOKUP(B16,'пр.взв.'!B1:H143,2,FALSE)</f>
        <v>МАНУЧАРЯН Эдуард Арменович</v>
      </c>
      <c r="D16" s="156" t="str">
        <f>VLOOKUP(B16,'пр.взв.'!B1:H143,3,FALSE)</f>
        <v>20.11.1995 МС</v>
      </c>
      <c r="E16" s="157" t="str">
        <f>VLOOKUP(B16,'пр.взв.'!B1:H143,4,FALSE)</f>
        <v>ЮФО</v>
      </c>
      <c r="F16" s="159" t="str">
        <f>VLOOKUP(B16,'пр.взв.'!B1:H171,5,FALSE)</f>
        <v>Краснодарский край, г. Армавир, МО</v>
      </c>
      <c r="G16" s="152">
        <f>VLOOKUP(B16,'пр.взв.'!B1:H348,6,FALSE)</f>
        <v>0</v>
      </c>
      <c r="H16" s="155" t="str">
        <f>VLOOKUP(B16,'пр.взв.'!B1:H360,7,FALSE)</f>
        <v>Погосян В.Г.</v>
      </c>
    </row>
    <row r="17" spans="1:8" ht="15" customHeight="1">
      <c r="A17" s="170"/>
      <c r="B17" s="154"/>
      <c r="C17" s="155"/>
      <c r="D17" s="156"/>
      <c r="E17" s="158"/>
      <c r="F17" s="159"/>
      <c r="G17" s="152"/>
      <c r="H17" s="155"/>
    </row>
    <row r="18" spans="1:8" ht="15" customHeight="1">
      <c r="A18" s="153" t="s">
        <v>99</v>
      </c>
      <c r="B18" s="154">
        <v>31</v>
      </c>
      <c r="C18" s="155" t="str">
        <f>VLOOKUP(B18,'пр.взв.'!B1:H145,2,FALSE)</f>
        <v>ПЕТУХОВ Никита Александрович</v>
      </c>
      <c r="D18" s="156" t="str">
        <f>VLOOKUP(B18,'пр.взв.'!B1:H145,3,FALSE)</f>
        <v>16.04.1996, КМС</v>
      </c>
      <c r="E18" s="157" t="str">
        <f>VLOOKUP(B18,'пр.взв.'!B1:H145,4,FALSE)</f>
        <v>МОС</v>
      </c>
      <c r="F18" s="159" t="str">
        <f>VLOOKUP(B18,'пр.взв.'!B1:H173,5,FALSE)</f>
        <v>МОСКВА МО</v>
      </c>
      <c r="G18" s="152">
        <f>VLOOKUP(B18,'пр.взв.'!B1:H350,6,FALSE)</f>
        <v>0</v>
      </c>
      <c r="H18" s="155" t="str">
        <f>VLOOKUP(B18,'пр.взв.'!B1:H362,7,FALSE)</f>
        <v>Жиляев Д.С., Коробейников М.Ю.</v>
      </c>
    </row>
    <row r="19" spans="1:8" ht="15" customHeight="1">
      <c r="A19" s="153"/>
      <c r="B19" s="154"/>
      <c r="C19" s="155"/>
      <c r="D19" s="156"/>
      <c r="E19" s="158"/>
      <c r="F19" s="159"/>
      <c r="G19" s="152"/>
      <c r="H19" s="155"/>
    </row>
    <row r="20" spans="1:8" ht="15" customHeight="1">
      <c r="A20" s="153" t="s">
        <v>99</v>
      </c>
      <c r="B20" s="154">
        <v>30</v>
      </c>
      <c r="C20" s="155" t="str">
        <f>VLOOKUP(B20,'пр.взв.'!B1:H147,2,FALSE)</f>
        <v>ИЛЛАРИОНОВ Алексей Петрович</v>
      </c>
      <c r="D20" s="156" t="str">
        <f>VLOOKUP(B20,'пр.взв.'!B2:H147,3,FALSE)</f>
        <v>30.08.1996 кмс</v>
      </c>
      <c r="E20" s="157" t="str">
        <f>VLOOKUP(B20,'пр.взв.'!B2:H147,4,FALSE)</f>
        <v>ПФО</v>
      </c>
      <c r="F20" s="159" t="str">
        <f>VLOOKUP(B20,'пр.взв.'!B2:H175,5,FALSE)</f>
        <v>Р.Чувашия Чебоксары МО</v>
      </c>
      <c r="G20" s="152">
        <f>VLOOKUP(B20,'пр.взв.'!B2:H352,6,FALSE)</f>
        <v>0</v>
      </c>
      <c r="H20" s="155" t="str">
        <f>VLOOKUP(B20,'пр.взв.'!B2:H364,7,FALSE)</f>
        <v>Малов СА Осипов Д.Н.</v>
      </c>
    </row>
    <row r="21" spans="1:8" ht="15" customHeight="1">
      <c r="A21" s="153"/>
      <c r="B21" s="154"/>
      <c r="C21" s="155"/>
      <c r="D21" s="156"/>
      <c r="E21" s="158"/>
      <c r="F21" s="159"/>
      <c r="G21" s="152"/>
      <c r="H21" s="155"/>
    </row>
    <row r="22" spans="1:8" ht="15" customHeight="1">
      <c r="A22" s="153" t="s">
        <v>244</v>
      </c>
      <c r="B22" s="154">
        <v>17</v>
      </c>
      <c r="C22" s="155" t="str">
        <f>VLOOKUP(B22,'пр.взв.'!B2:H149,2,FALSE)</f>
        <v>ЯКИНОВ Арутай Сергеевич</v>
      </c>
      <c r="D22" s="156" t="str">
        <f>VLOOKUP(B22,'пр.взв.'!B2:H149,3,FALSE)</f>
        <v>11.08.1995 КМС</v>
      </c>
      <c r="E22" s="157" t="str">
        <f>VLOOKUP(B22,'пр.взв.'!B2:H149,4,FALSE)</f>
        <v>СФО</v>
      </c>
      <c r="F22" s="159" t="str">
        <f>VLOOKUP(B22,'пр.взв.'!B2:H177,5,FALSE)</f>
        <v>Р.Алтай, Горно-Алтайск, ПР</v>
      </c>
      <c r="G22" s="152">
        <f>VLOOKUP(B22,'пр.взв.'!B2:H354,6,FALSE)</f>
        <v>0</v>
      </c>
      <c r="H22" s="155" t="str">
        <f>VLOOKUP(B22,'пр.взв.'!B2:H366,7,FALSE)</f>
        <v>Аткунов СЮ Чичинов РР</v>
      </c>
    </row>
    <row r="23" spans="1:8" ht="15" customHeight="1">
      <c r="A23" s="153"/>
      <c r="B23" s="154"/>
      <c r="C23" s="155"/>
      <c r="D23" s="156"/>
      <c r="E23" s="158"/>
      <c r="F23" s="159"/>
      <c r="G23" s="152"/>
      <c r="H23" s="155"/>
    </row>
    <row r="24" spans="1:8" ht="15" customHeight="1">
      <c r="A24" s="153" t="s">
        <v>244</v>
      </c>
      <c r="B24" s="154">
        <v>19</v>
      </c>
      <c r="C24" s="155" t="str">
        <f>VLOOKUP(B24,'пр.взв.'!B2:H151,2,FALSE)</f>
        <v>АРУШАНЯН Сергей Суренович</v>
      </c>
      <c r="D24" s="156" t="str">
        <f>VLOOKUP(B24,'пр.взв.'!B2:H151,3,FALSE)</f>
        <v>28.05.1996 КМС</v>
      </c>
      <c r="E24" s="157" t="str">
        <f>VLOOKUP(B24,'пр.взв.'!B2:H151,4,FALSE)</f>
        <v>СКФО</v>
      </c>
      <c r="F24" s="159" t="str">
        <f>VLOOKUP(B24,'пр.взв.'!B2:H179,5,FALSE)</f>
        <v>Ставропольский Михайловск ВС</v>
      </c>
      <c r="G24" s="152">
        <f>VLOOKUP(B24,'пр.взв.'!B2:H356,6,FALSE)</f>
        <v>0</v>
      </c>
      <c r="H24" s="155" t="str">
        <f>VLOOKUP(B24,'пр.взв.'!B2:H368,7,FALSE)</f>
        <v>Забирко АВ Волобуев ВВ </v>
      </c>
    </row>
    <row r="25" spans="1:8" ht="15" customHeight="1">
      <c r="A25" s="153"/>
      <c r="B25" s="154"/>
      <c r="C25" s="155"/>
      <c r="D25" s="156"/>
      <c r="E25" s="158"/>
      <c r="F25" s="159"/>
      <c r="G25" s="152"/>
      <c r="H25" s="155"/>
    </row>
    <row r="26" spans="1:8" ht="15" customHeight="1">
      <c r="A26" s="153" t="s">
        <v>244</v>
      </c>
      <c r="B26" s="154">
        <v>26</v>
      </c>
      <c r="C26" s="155" t="str">
        <f>VLOOKUP(B26,'пр.взв.'!B2:H153,2,FALSE)</f>
        <v>ЛИЦОВ Иван Александрович</v>
      </c>
      <c r="D26" s="156" t="str">
        <f>VLOOKUP(B26,'пр.взв.'!B2:H153,3,FALSE)</f>
        <v>29.09.1995 КМС</v>
      </c>
      <c r="E26" s="157" t="str">
        <f>VLOOKUP(B26,'пр.взв.'!B2:H153,4,FALSE)</f>
        <v>ПФО</v>
      </c>
      <c r="F26" s="159" t="str">
        <f>VLOOKUP(B26,'пр.взв.'!B2:H181,5,FALSE)</f>
        <v>Нижегородская, Кстово ПР</v>
      </c>
      <c r="G26" s="152">
        <f>VLOOKUP(B26,'пр.взв.'!B2:H358,6,FALSE)</f>
        <v>0</v>
      </c>
      <c r="H26" s="155" t="str">
        <f>VLOOKUP(B26,'пр.взв.'!B2:H370,7,FALSE)</f>
        <v>Шкапов ПЮ</v>
      </c>
    </row>
    <row r="27" spans="1:8" ht="15" customHeight="1">
      <c r="A27" s="153"/>
      <c r="B27" s="154"/>
      <c r="C27" s="155"/>
      <c r="D27" s="156"/>
      <c r="E27" s="158"/>
      <c r="F27" s="159"/>
      <c r="G27" s="152"/>
      <c r="H27" s="155"/>
    </row>
    <row r="28" spans="1:8" ht="15" customHeight="1">
      <c r="A28" s="153" t="s">
        <v>244</v>
      </c>
      <c r="B28" s="154">
        <v>16</v>
      </c>
      <c r="C28" s="155" t="str">
        <f>VLOOKUP(B28,'пр.взв.'!B2:H155,2,FALSE)</f>
        <v>МАРУТЯН Арман Мкртычович</v>
      </c>
      <c r="D28" s="156" t="str">
        <f>VLOOKUP(B28,'пр.взв.'!B2:H155,3,FALSE)</f>
        <v>24.10.1995 кмс</v>
      </c>
      <c r="E28" s="157" t="str">
        <f>VLOOKUP(B28,'пр.взв.'!B2:H155,4,FALSE)</f>
        <v>ЦФО</v>
      </c>
      <c r="F28" s="159" t="str">
        <f>VLOOKUP(B28,'пр.взв.'!B2:H183,5,FALSE)</f>
        <v>Рязанская Рязань ПР</v>
      </c>
      <c r="G28" s="152">
        <f>VLOOKUP(B28,'пр.взв.'!B2:H360,6,FALSE)</f>
        <v>0</v>
      </c>
      <c r="H28" s="155" t="str">
        <f>VLOOKUP(B28,'пр.взв.'!B2:H372,7,FALSE)</f>
        <v>Яковенко ДВ Брагин ИЕ</v>
      </c>
    </row>
    <row r="29" spans="1:8" ht="15" customHeight="1">
      <c r="A29" s="153"/>
      <c r="B29" s="154"/>
      <c r="C29" s="155"/>
      <c r="D29" s="156"/>
      <c r="E29" s="158"/>
      <c r="F29" s="159"/>
      <c r="G29" s="152"/>
      <c r="H29" s="155"/>
    </row>
    <row r="30" spans="1:8" ht="15" customHeight="1">
      <c r="A30" s="153" t="s">
        <v>245</v>
      </c>
      <c r="B30" s="154">
        <v>9</v>
      </c>
      <c r="C30" s="155" t="str">
        <f>VLOOKUP(B30,'пр.взв.'!B2:H157,2,FALSE)</f>
        <v>МАНЯНИН Алексей Дмитриевич</v>
      </c>
      <c r="D30" s="156" t="str">
        <f>VLOOKUP(B30,'пр.взв.'!B3:H157,3,FALSE)</f>
        <v>06.10.1995 КМС</v>
      </c>
      <c r="E30" s="157" t="str">
        <f>VLOOKUP(B30,'пр.взв.'!B3:H157,4,FALSE)</f>
        <v>МОС</v>
      </c>
      <c r="F30" s="159" t="str">
        <f>VLOOKUP(B30,'пр.взв.'!B3:H185,5,FALSE)</f>
        <v>МОСКВА МО</v>
      </c>
      <c r="G30" s="152">
        <f>VLOOKUP(B30,'пр.взв.'!B3:H362,6,FALSE)</f>
        <v>0</v>
      </c>
      <c r="H30" s="155" t="str">
        <f>VLOOKUP(B30,'пр.взв.'!B3:H374,7,FALSE)</f>
        <v>Леонтьев А.А. Филимонов СН</v>
      </c>
    </row>
    <row r="31" spans="1:8" ht="15" customHeight="1">
      <c r="A31" s="153"/>
      <c r="B31" s="154"/>
      <c r="C31" s="155"/>
      <c r="D31" s="156"/>
      <c r="E31" s="158"/>
      <c r="F31" s="159"/>
      <c r="G31" s="152"/>
      <c r="H31" s="155"/>
    </row>
    <row r="32" spans="1:8" ht="15" customHeight="1">
      <c r="A32" s="153" t="s">
        <v>245</v>
      </c>
      <c r="B32" s="154">
        <v>11</v>
      </c>
      <c r="C32" s="155" t="str">
        <f>VLOOKUP(B32,'пр.взв.'!B3:H159,2,FALSE)</f>
        <v>МУГУЛОВ Каир Акимханович</v>
      </c>
      <c r="D32" s="156" t="str">
        <f>VLOOKUP(B32,'пр.взв.'!B3:H159,3,FALSE)</f>
        <v>06.01.1996 кмс</v>
      </c>
      <c r="E32" s="157" t="str">
        <f>VLOOKUP(B32,'пр.взв.'!B3:H159,4,FALSE)</f>
        <v>СЗФО</v>
      </c>
      <c r="F32" s="159" t="str">
        <f>VLOOKUP(B32,'пр.взв.'!B3:H187,5,FALSE)</f>
        <v>Р.Коми Воркута МО</v>
      </c>
      <c r="G32" s="152">
        <f>VLOOKUP(B32,'пр.взв.'!B3:H364,6,FALSE)</f>
        <v>0</v>
      </c>
      <c r="H32" s="155" t="str">
        <f>VLOOKUP(B32,'пр.взв.'!B3:H376,7,FALSE)</f>
        <v>Алехин ВВ</v>
      </c>
    </row>
    <row r="33" spans="1:8" ht="15" customHeight="1">
      <c r="A33" s="153"/>
      <c r="B33" s="154"/>
      <c r="C33" s="155"/>
      <c r="D33" s="156"/>
      <c r="E33" s="158"/>
      <c r="F33" s="159"/>
      <c r="G33" s="152"/>
      <c r="H33" s="155"/>
    </row>
    <row r="34" spans="1:8" ht="15" customHeight="1">
      <c r="A34" s="153" t="s">
        <v>245</v>
      </c>
      <c r="B34" s="154">
        <v>34</v>
      </c>
      <c r="C34" s="155" t="str">
        <f>VLOOKUP(B34,'пр.взв.'!B3:H161,2,FALSE)</f>
        <v>СОРОЧЕНКОВ Артем Максимович</v>
      </c>
      <c r="D34" s="156" t="str">
        <f>VLOOKUP(B34,'пр.взв.'!B3:H161,3,FALSE)</f>
        <v>17.06.1996, КМС</v>
      </c>
      <c r="E34" s="157" t="str">
        <f>VLOOKUP(B34,'пр.взв.'!B3:H161,4,FALSE)</f>
        <v>МОС</v>
      </c>
      <c r="F34" s="159" t="str">
        <f>VLOOKUP(B34,'пр.взв.'!B3:H189,5,FALSE)</f>
        <v>МОСКВА МО</v>
      </c>
      <c r="G34" s="152">
        <f>VLOOKUP(B34,'пр.взв.'!B3:H366,6,FALSE)</f>
        <v>0</v>
      </c>
      <c r="H34" s="155" t="str">
        <f>VLOOKUP(B34,'пр.взв.'!B3:H378,7,FALSE)</f>
        <v>Козонков А.М. Никишин ВА</v>
      </c>
    </row>
    <row r="35" spans="1:8" ht="15" customHeight="1">
      <c r="A35" s="153"/>
      <c r="B35" s="154"/>
      <c r="C35" s="155"/>
      <c r="D35" s="156"/>
      <c r="E35" s="158"/>
      <c r="F35" s="159"/>
      <c r="G35" s="152"/>
      <c r="H35" s="155"/>
    </row>
    <row r="36" spans="1:8" ht="15" customHeight="1">
      <c r="A36" s="153" t="s">
        <v>245</v>
      </c>
      <c r="B36" s="154">
        <v>20</v>
      </c>
      <c r="C36" s="155" t="str">
        <f>VLOOKUP(B36,'пр.взв.'!B3:H163,2,FALSE)</f>
        <v>КОЛЕСНИКОВ Николай Николаевич</v>
      </c>
      <c r="D36" s="156" t="str">
        <f>VLOOKUP(B36,'пр.взв.'!B3:H163,3,FALSE)</f>
        <v>13.02.1996 кмс</v>
      </c>
      <c r="E36" s="157" t="str">
        <f>VLOOKUP(B36,'пр.взв.'!B3:H163,4,FALSE)</f>
        <v>ЦФО</v>
      </c>
      <c r="F36" s="159" t="str">
        <f>VLOOKUP(B36,'пр.взв.'!B3:H191,5,FALSE)</f>
        <v>Тамбовская Тамбов МО</v>
      </c>
      <c r="G36" s="152">
        <f>VLOOKUP(B36,'пр.взв.'!B3:H368,6,FALSE)</f>
        <v>0</v>
      </c>
      <c r="H36" s="155" t="str">
        <f>VLOOKUP(B36,'пр.взв.'!B3:H380,7,FALSE)</f>
        <v>Добровских СБ</v>
      </c>
    </row>
    <row r="37" spans="1:8" ht="15" customHeight="1">
      <c r="A37" s="153"/>
      <c r="B37" s="154"/>
      <c r="C37" s="155"/>
      <c r="D37" s="156"/>
      <c r="E37" s="158"/>
      <c r="F37" s="159"/>
      <c r="G37" s="152"/>
      <c r="H37" s="155"/>
    </row>
    <row r="38" spans="1:8" ht="15" customHeight="1">
      <c r="A38" s="153" t="s">
        <v>246</v>
      </c>
      <c r="B38" s="154">
        <v>21</v>
      </c>
      <c r="C38" s="155" t="str">
        <f>VLOOKUP(B38,'пр.взв.'!B3:H165,2,FALSE)</f>
        <v>ПАЗЮК Алексей Николаевич</v>
      </c>
      <c r="D38" s="156" t="str">
        <f>VLOOKUP(B38,'пр.взв.'!B3:H165,3,FALSE)</f>
        <v>27.08.1997 1р</v>
      </c>
      <c r="E38" s="157" t="str">
        <f>VLOOKUP(B38,'пр.взв.'!B3:H165,4,FALSE)</f>
        <v>ПФО</v>
      </c>
      <c r="F38" s="159" t="str">
        <f>VLOOKUP(B38,'пр.взв.'!B3:H193,5,FALSE)</f>
        <v>Нижегородская Выкса ПР</v>
      </c>
      <c r="G38" s="152">
        <f>VLOOKUP(B38,'пр.взв.'!B3:H370,6,FALSE)</f>
        <v>0</v>
      </c>
      <c r="H38" s="155" t="str">
        <f>VLOOKUP(B38,'пр.взв.'!B3:H382,7,FALSE)</f>
        <v>Рогов ДС Ворожеинов АВ</v>
      </c>
    </row>
    <row r="39" spans="1:8" ht="15" customHeight="1">
      <c r="A39" s="153"/>
      <c r="B39" s="154"/>
      <c r="C39" s="155"/>
      <c r="D39" s="156"/>
      <c r="E39" s="158"/>
      <c r="F39" s="159"/>
      <c r="G39" s="152"/>
      <c r="H39" s="155"/>
    </row>
    <row r="40" spans="1:8" ht="15" customHeight="1">
      <c r="A40" s="153" t="s">
        <v>246</v>
      </c>
      <c r="B40" s="154">
        <v>7</v>
      </c>
      <c r="C40" s="155" t="str">
        <f>VLOOKUP(B40,'пр.взв.'!B3:H167,2,FALSE)</f>
        <v>ПЕТРОСЯН Самвел Вачаганович</v>
      </c>
      <c r="D40" s="156" t="str">
        <f>VLOOKUP(B40,'пр.взв.'!B5:H167,3,FALSE)</f>
        <v>01.08.1995, КМС</v>
      </c>
      <c r="E40" s="157" t="str">
        <f>VLOOKUP(B40,'пр.взв.'!B5:H167,4,FALSE)</f>
        <v>ЮФО</v>
      </c>
      <c r="F40" s="159" t="str">
        <f>VLOOKUP(B40,'пр.взв.'!B4:H195,5,FALSE)</f>
        <v>Краснодарский край, г. Армавир, МО</v>
      </c>
      <c r="G40" s="152">
        <f>VLOOKUP(B40,'пр.взв.'!B4:H372,6,FALSE)</f>
        <v>0</v>
      </c>
      <c r="H40" s="155" t="str">
        <f>VLOOKUP(B40,'пр.взв.'!B4:H384,7,FALSE)</f>
        <v>Погосян В.Г.</v>
      </c>
    </row>
    <row r="41" spans="1:8" ht="15" customHeight="1">
      <c r="A41" s="153"/>
      <c r="B41" s="154"/>
      <c r="C41" s="155"/>
      <c r="D41" s="156"/>
      <c r="E41" s="158"/>
      <c r="F41" s="159"/>
      <c r="G41" s="152"/>
      <c r="H41" s="155"/>
    </row>
    <row r="42" spans="1:8" ht="15" customHeight="1">
      <c r="A42" s="153" t="s">
        <v>246</v>
      </c>
      <c r="B42" s="154">
        <v>6</v>
      </c>
      <c r="C42" s="155" t="str">
        <f>VLOOKUP(B42,'пр.взв.'!B4:H169,2,FALSE)</f>
        <v>АСКЕРОВ Иманмурза Исабекович</v>
      </c>
      <c r="D42" s="156" t="str">
        <f>VLOOKUP(B42,'пр.взв.'!B4:H169,3,FALSE)</f>
        <v>12.11.1997 кмс</v>
      </c>
      <c r="E42" s="157" t="str">
        <f>VLOOKUP(B42,'пр.взв.'!B4:H169,4,FALSE)</f>
        <v>УФО</v>
      </c>
      <c r="F42" s="159" t="str">
        <f>VLOOKUP(B42,'пр.взв.'!B4:H197,5,FALSE)</f>
        <v>ХМАО-Югра Нижневартовск МО</v>
      </c>
      <c r="G42" s="152">
        <f>VLOOKUP(B42,'пр.взв.'!B4:H374,6,FALSE)</f>
        <v>0</v>
      </c>
      <c r="H42" s="155" t="str">
        <f>VLOOKUP(B42,'пр.взв.'!B4:H386,7,FALSE)</f>
        <v>Соколов ТВ Горшков ИВ</v>
      </c>
    </row>
    <row r="43" spans="1:8" ht="15" customHeight="1">
      <c r="A43" s="153"/>
      <c r="B43" s="154"/>
      <c r="C43" s="155"/>
      <c r="D43" s="156"/>
      <c r="E43" s="158"/>
      <c r="F43" s="159"/>
      <c r="G43" s="152"/>
      <c r="H43" s="155"/>
    </row>
    <row r="44" spans="1:8" ht="15" customHeight="1">
      <c r="A44" s="153" t="s">
        <v>246</v>
      </c>
      <c r="B44" s="154">
        <v>24</v>
      </c>
      <c r="C44" s="155" t="str">
        <f>VLOOKUP(B44,'пр.взв.'!B4:H171,2,FALSE)</f>
        <v>МАГОМЕДОВ Булат Фархатович</v>
      </c>
      <c r="D44" s="156" t="str">
        <f>VLOOKUP(B44,'пр.взв.'!B4:H171,3,FALSE)</f>
        <v>03.04.1996 кмс</v>
      </c>
      <c r="E44" s="157" t="str">
        <f>VLOOKUP(B44,'пр.взв.'!B4:H171,4,FALSE)</f>
        <v>ЮФО</v>
      </c>
      <c r="F44" s="159" t="str">
        <f>VLOOKUP(B44,'пр.взв.'!B4:H199,5,FALSE)</f>
        <v>Краснодарский Армавир Д</v>
      </c>
      <c r="G44" s="152">
        <f>VLOOKUP(B44,'пр.взв.'!B4:H376,6,FALSE)</f>
        <v>0</v>
      </c>
      <c r="H44" s="155" t="str">
        <f>VLOOKUP(B44,'пр.взв.'!B4:H388,7,FALSE)</f>
        <v>Елизанян СК Бородин ВГ </v>
      </c>
    </row>
    <row r="45" spans="1:8" ht="15" customHeight="1">
      <c r="A45" s="153"/>
      <c r="B45" s="154"/>
      <c r="C45" s="155"/>
      <c r="D45" s="156"/>
      <c r="E45" s="158"/>
      <c r="F45" s="159"/>
      <c r="G45" s="152"/>
      <c r="H45" s="155"/>
    </row>
    <row r="46" spans="1:8" ht="15" customHeight="1">
      <c r="A46" s="153" t="s">
        <v>247</v>
      </c>
      <c r="B46" s="154">
        <v>1</v>
      </c>
      <c r="C46" s="155" t="str">
        <f>VLOOKUP(B46,'пр.взв.'!B4:H173,2,FALSE)</f>
        <v>ШЕРИЕВ Муртаз Ауесович</v>
      </c>
      <c r="D46" s="156" t="str">
        <f>VLOOKUP(B46,'пр.взв.'!B6:H173,3,FALSE)</f>
        <v>06.06.1997 кмс</v>
      </c>
      <c r="E46" s="157" t="str">
        <f>VLOOKUP(B46,'пр.взв.'!B4:H173,4,FALSE)</f>
        <v>СКФО</v>
      </c>
      <c r="F46" s="159" t="str">
        <f>VLOOKUP(B46,'пр.взв.'!B4:H201,5,FALSE)</f>
        <v>КБР Д</v>
      </c>
      <c r="G46" s="152">
        <f>VLOOKUP(B46,'пр.взв.'!B4:H378,6,FALSE)</f>
        <v>0</v>
      </c>
      <c r="H46" s="155" t="str">
        <f>VLOOKUP(B46,'пр.взв.'!B4:H390,7,FALSE)</f>
        <v>Унашхотлов А</v>
      </c>
    </row>
    <row r="47" spans="1:8" ht="15" customHeight="1">
      <c r="A47" s="153"/>
      <c r="B47" s="154"/>
      <c r="C47" s="155"/>
      <c r="D47" s="156"/>
      <c r="E47" s="158"/>
      <c r="F47" s="159"/>
      <c r="G47" s="152"/>
      <c r="H47" s="155"/>
    </row>
    <row r="48" spans="1:8" ht="15" customHeight="1">
      <c r="A48" s="153" t="s">
        <v>247</v>
      </c>
      <c r="B48" s="154">
        <v>5</v>
      </c>
      <c r="C48" s="155" t="str">
        <f>VLOOKUP(B48,'пр.взв.'!B4:H175,2,FALSE)</f>
        <v>ИСАЕВ Магомед Эскендерович</v>
      </c>
      <c r="D48" s="156" t="str">
        <f>VLOOKUP(B48,'пр.взв.'!B4:H175,3,FALSE)</f>
        <v>07.9.1996, КМС</v>
      </c>
      <c r="E48" s="157" t="str">
        <f>VLOOKUP(B48,'пр.взв.'!B4:H175,4,FALSE)</f>
        <v>УФО</v>
      </c>
      <c r="F48" s="159" t="str">
        <f>VLOOKUP(B48,'пр.взв.'!B4:H203,5,FALSE)</f>
        <v>ХМАО, Радужный, "Юность"</v>
      </c>
      <c r="G48" s="152">
        <f>VLOOKUP(B48,'пр.взв.'!B4:H380,6,FALSE)</f>
        <v>0</v>
      </c>
      <c r="H48" s="155" t="str">
        <f>VLOOKUP(B48,'пр.взв.'!B4:H392,7,FALSE)</f>
        <v>Сонгуров БА Сонгуров АМ</v>
      </c>
    </row>
    <row r="49" spans="1:8" ht="15" customHeight="1">
      <c r="A49" s="153"/>
      <c r="B49" s="154"/>
      <c r="C49" s="155"/>
      <c r="D49" s="156"/>
      <c r="E49" s="158"/>
      <c r="F49" s="159"/>
      <c r="G49" s="152"/>
      <c r="H49" s="155"/>
    </row>
    <row r="50" spans="1:8" ht="15" customHeight="1">
      <c r="A50" s="153" t="s">
        <v>247</v>
      </c>
      <c r="B50" s="154">
        <v>29</v>
      </c>
      <c r="C50" s="155" t="str">
        <f>VLOOKUP(B50,'пр.взв.'!B4:H177,2,FALSE)</f>
        <v>ХАСТАЕВ Руслан Нюргунович</v>
      </c>
      <c r="D50" s="156" t="str">
        <f>VLOOKUP(B50,'пр.взв.'!B5:H177,3,FALSE)</f>
        <v>21.05.1996 кмс</v>
      </c>
      <c r="E50" s="157" t="str">
        <f>VLOOKUP(B50,'пр.взв.'!B5:H177,4,FALSE)</f>
        <v>ДВФО</v>
      </c>
      <c r="F50" s="159" t="str">
        <f>VLOOKUP(B50,'пр.взв.'!B5:H205,5,FALSE)</f>
        <v>Р.Саха-Якутия Олекминск</v>
      </c>
      <c r="G50" s="152">
        <f>VLOOKUP(B50,'пр.взв.'!B5:H382,6,FALSE)</f>
        <v>0</v>
      </c>
      <c r="H50" s="155" t="str">
        <f>VLOOKUP(B50,'пр.взв.'!B5:H394,7,FALSE)</f>
        <v>Герасимов ВМ</v>
      </c>
    </row>
    <row r="51" spans="1:8" ht="15" customHeight="1">
      <c r="A51" s="153"/>
      <c r="B51" s="154"/>
      <c r="C51" s="155"/>
      <c r="D51" s="156"/>
      <c r="E51" s="158"/>
      <c r="F51" s="159"/>
      <c r="G51" s="152"/>
      <c r="H51" s="155"/>
    </row>
    <row r="52" spans="1:8" ht="15" customHeight="1">
      <c r="A52" s="153" t="s">
        <v>247</v>
      </c>
      <c r="B52" s="154">
        <v>27</v>
      </c>
      <c r="C52" s="155" t="str">
        <f>VLOOKUP(B52,'пр.взв.'!B5:H179,2,FALSE)</f>
        <v>КОЧЕРГИН Тимур Станиславович</v>
      </c>
      <c r="D52" s="156" t="str">
        <f>VLOOKUP(B52,'пр.взв.'!B5:H179,3,FALSE)</f>
        <v>13.05.1996 КМС</v>
      </c>
      <c r="E52" s="157" t="str">
        <f>VLOOKUP(B52,'пр.взв.'!B5:H179,4,FALSE)</f>
        <v>СФО</v>
      </c>
      <c r="F52" s="159" t="str">
        <f>VLOOKUP(B52,'пр.взв.'!B5:H207,5,FALSE)</f>
        <v>Новосибирская, Новосибирск, МО</v>
      </c>
      <c r="G52" s="152">
        <f>VLOOKUP(B52,'пр.взв.'!B5:H384,6,FALSE)</f>
        <v>0</v>
      </c>
      <c r="H52" s="155" t="str">
        <f>VLOOKUP(B52,'пр.взв.'!B5:H396,7,FALSE)</f>
        <v>Мордвинов АИ Кондрашева ОА</v>
      </c>
    </row>
    <row r="53" spans="1:8" ht="15" customHeight="1">
      <c r="A53" s="153"/>
      <c r="B53" s="154"/>
      <c r="C53" s="155"/>
      <c r="D53" s="156"/>
      <c r="E53" s="158"/>
      <c r="F53" s="159"/>
      <c r="G53" s="152"/>
      <c r="H53" s="155"/>
    </row>
    <row r="54" spans="1:8" ht="15" customHeight="1">
      <c r="A54" s="153" t="s">
        <v>247</v>
      </c>
      <c r="B54" s="154">
        <v>23</v>
      </c>
      <c r="C54" s="155" t="str">
        <f>VLOOKUP(B54,'пр.взв.'!B5:H181,2,FALSE)</f>
        <v>БОРОВИКОВ Евгений Александрович</v>
      </c>
      <c r="D54" s="156" t="str">
        <f>VLOOKUP(B54,'пр.взв.'!B5:H181,3,FALSE)</f>
        <v>07.12.1996 кмс</v>
      </c>
      <c r="E54" s="157" t="str">
        <f>VLOOKUP(B54,'пр.взв.'!B7:H181,4,FALSE)</f>
        <v>УФО</v>
      </c>
      <c r="F54" s="159" t="str">
        <f>VLOOKUP(B54,'пр.взв.'!B5:H209,5,FALSE)</f>
        <v>Свердловская Екатеринбург Д</v>
      </c>
      <c r="G54" s="152">
        <f>VLOOKUP(B54,'пр.взв.'!B5:H386,6,FALSE)</f>
        <v>0</v>
      </c>
      <c r="H54" s="155" t="str">
        <f>VLOOKUP(B54,'пр.взв.'!B5:H398,7,FALSE)</f>
        <v>Коростелев АБ</v>
      </c>
    </row>
    <row r="55" spans="1:8" ht="15" customHeight="1">
      <c r="A55" s="153"/>
      <c r="B55" s="154"/>
      <c r="C55" s="155"/>
      <c r="D55" s="156"/>
      <c r="E55" s="158"/>
      <c r="F55" s="159"/>
      <c r="G55" s="152"/>
      <c r="H55" s="155"/>
    </row>
    <row r="56" spans="1:8" ht="15" customHeight="1">
      <c r="A56" s="153" t="s">
        <v>247</v>
      </c>
      <c r="B56" s="154">
        <v>15</v>
      </c>
      <c r="C56" s="155" t="str">
        <f>VLOOKUP(B56,'пр.взв.'!B5:H183,2,FALSE)</f>
        <v>ПЕРЕТРУХИН Никита Валерьевич</v>
      </c>
      <c r="D56" s="156" t="str">
        <f>VLOOKUP(B56,'пр.взв.'!B5:H183,3,FALSE)</f>
        <v>25.11.1996 кмс</v>
      </c>
      <c r="E56" s="157" t="e">
        <f>VLOOKUP(B56,'пр.взв.'!B56:H183,4,FALSE)</f>
        <v>#N/A</v>
      </c>
      <c r="F56" s="159" t="str">
        <f>VLOOKUP(B56,'пр.взв.'!B5:H211,5,FALSE)</f>
        <v>Рязанская Рязань Д</v>
      </c>
      <c r="G56" s="152">
        <f>VLOOKUP(B56,'пр.взв.'!B5:H388,6,FALSE)</f>
        <v>0</v>
      </c>
      <c r="H56" s="155" t="str">
        <f>VLOOKUP(B56,'пр.взв.'!B5:H400,7,FALSE)</f>
        <v>Перетрухин В.Н. Фофанов КН</v>
      </c>
    </row>
    <row r="57" spans="1:8" ht="15" customHeight="1">
      <c r="A57" s="153"/>
      <c r="B57" s="154"/>
      <c r="C57" s="155"/>
      <c r="D57" s="156"/>
      <c r="E57" s="158"/>
      <c r="F57" s="159"/>
      <c r="G57" s="152"/>
      <c r="H57" s="155"/>
    </row>
    <row r="58" spans="1:8" ht="15" customHeight="1">
      <c r="A58" s="153" t="s">
        <v>247</v>
      </c>
      <c r="B58" s="154">
        <v>10</v>
      </c>
      <c r="C58" s="155" t="str">
        <f>VLOOKUP(B58,'пр.взв.'!B5:H185,2,FALSE)</f>
        <v>КОЗЛОВ Владимир Михайлович</v>
      </c>
      <c r="D58" s="156" t="str">
        <f>VLOOKUP(B58,'пр.взв.'!B5:H185,3,FALSE)</f>
        <v>27.08.1995    КМС</v>
      </c>
      <c r="E58" s="157" t="str">
        <f>VLOOKUP(B58,'пр.взв.'!B5:H185,4,FALSE)</f>
        <v>ЦФО</v>
      </c>
      <c r="F58" s="159" t="str">
        <f>VLOOKUP(B58,'пр.взв.'!B5:H213,5,FALSE)</f>
        <v>Рязанская, Рязань Пр</v>
      </c>
      <c r="G58" s="152">
        <f>VLOOKUP(B58,'пр.взв.'!B5:H390,6,FALSE)</f>
        <v>0</v>
      </c>
      <c r="H58" s="155" t="str">
        <f>VLOOKUP(B58,'пр.взв.'!B5:H402,7,FALSE)</f>
        <v>Брагин ИЕ Яковенко Д.В.</v>
      </c>
    </row>
    <row r="59" spans="1:8" ht="15" customHeight="1">
      <c r="A59" s="153"/>
      <c r="B59" s="154"/>
      <c r="C59" s="155"/>
      <c r="D59" s="156"/>
      <c r="E59" s="158"/>
      <c r="F59" s="159"/>
      <c r="G59" s="152"/>
      <c r="H59" s="155"/>
    </row>
    <row r="60" spans="1:8" ht="15" customHeight="1">
      <c r="A60" s="153" t="s">
        <v>247</v>
      </c>
      <c r="B60" s="154">
        <v>22</v>
      </c>
      <c r="C60" s="155" t="str">
        <f>VLOOKUP(B60,'пр.взв.'!B5:H187,2,FALSE)</f>
        <v>СПИРИН Дмитрий Владимирович</v>
      </c>
      <c r="D60" s="156" t="str">
        <f>VLOOKUP(B60,'пр.взв.'!B6:H187,3,FALSE)</f>
        <v>03.04.1996 кмс</v>
      </c>
      <c r="E60" s="157" t="str">
        <f>VLOOKUP(B60,'пр.взв.'!B6:H187,4,FALSE)</f>
        <v>ПФО</v>
      </c>
      <c r="F60" s="159" t="str">
        <f>VLOOKUP(B60,'пр.взв.'!B6:H215,5,FALSE)</f>
        <v>Саратовская МО</v>
      </c>
      <c r="G60" s="152">
        <f>VLOOKUP(B60,'пр.взв.'!B7:H392,6,FALSE)</f>
        <v>0</v>
      </c>
      <c r="H60" s="155" t="str">
        <f>VLOOKUP(B60,'пр.взв.'!B6:H404,7,FALSE)</f>
        <v>Коченюк А.А. Карманов СА</v>
      </c>
    </row>
    <row r="61" spans="1:8" ht="15" customHeight="1">
      <c r="A61" s="153"/>
      <c r="B61" s="154"/>
      <c r="C61" s="155"/>
      <c r="D61" s="156"/>
      <c r="E61" s="158"/>
      <c r="F61" s="159"/>
      <c r="G61" s="152"/>
      <c r="H61" s="155"/>
    </row>
    <row r="62" spans="1:8" ht="15" customHeight="1">
      <c r="A62" s="153" t="s">
        <v>247</v>
      </c>
      <c r="B62" s="154">
        <v>14</v>
      </c>
      <c r="C62" s="155" t="str">
        <f>VLOOKUP(B62,'пр.взв.'!B6:H189,2,FALSE)</f>
        <v>НУРАЛИЕВ Назарали Нуралиевич</v>
      </c>
      <c r="D62" s="156" t="str">
        <f>VLOOKUP(B62,'пр.взв.'!B6:H189,3,FALSE)</f>
        <v>02.02.1997 1р</v>
      </c>
      <c r="E62" s="157" t="str">
        <f>VLOOKUP(B62,'пр.взв.'!B6:H189,4,FALSE)</f>
        <v>МОС</v>
      </c>
      <c r="F62" s="159" t="str">
        <f>VLOOKUP(B62,'пр.взв.'!B6:H217,5,FALSE)</f>
        <v>МОСКВА МО</v>
      </c>
      <c r="G62" s="152">
        <f>VLOOKUP(B62,'пр.взв.'!B6:H394,6,FALSE)</f>
        <v>0</v>
      </c>
      <c r="H62" s="155" t="str">
        <f>VLOOKUP(B62,'пр.взв.'!B6:H406,7,FALSE)</f>
        <v>Леонтьев А.А. Филимонов СН</v>
      </c>
    </row>
    <row r="63" spans="1:8" ht="15" customHeight="1">
      <c r="A63" s="153"/>
      <c r="B63" s="154"/>
      <c r="C63" s="155"/>
      <c r="D63" s="156"/>
      <c r="E63" s="158"/>
      <c r="F63" s="159"/>
      <c r="G63" s="152"/>
      <c r="H63" s="155"/>
    </row>
    <row r="64" spans="1:8" ht="15" customHeight="1">
      <c r="A64" s="153" t="s">
        <v>247</v>
      </c>
      <c r="B64" s="154">
        <v>12</v>
      </c>
      <c r="C64" s="155" t="str">
        <f>VLOOKUP(B64,'пр.взв.'!B6:H191,2,FALSE)</f>
        <v>ЛОПАРЕВ Никита Николаевич</v>
      </c>
      <c r="D64" s="156" t="str">
        <f>VLOOKUP(B64,'пр.взв.'!B6:H191,3,FALSE)</f>
        <v>26.07.1996 КМС</v>
      </c>
      <c r="E64" s="157" t="str">
        <f>VLOOKUP(B64,'пр.взв.'!B6:H191,4,FALSE)</f>
        <v>СФО</v>
      </c>
      <c r="F64" s="159" t="str">
        <f>VLOOKUP(B64,'пр.взв.'!B6:H219,5,FALSE)</f>
        <v>Томская Северск МО</v>
      </c>
      <c r="G64" s="152">
        <f>VLOOKUP(B64,'пр.взв.'!B6:H396,6,FALSE)</f>
        <v>0</v>
      </c>
      <c r="H64" s="155" t="str">
        <f>VLOOKUP(B64,'пр.взв.'!B6:H408,7,FALSE)</f>
        <v>Вышегородцев ДЕ Вахмистрова НА</v>
      </c>
    </row>
    <row r="65" spans="1:8" ht="15" customHeight="1">
      <c r="A65" s="153"/>
      <c r="B65" s="154"/>
      <c r="C65" s="155"/>
      <c r="D65" s="156"/>
      <c r="E65" s="158"/>
      <c r="F65" s="159"/>
      <c r="G65" s="152"/>
      <c r="H65" s="155"/>
    </row>
    <row r="66" spans="1:8" ht="15" customHeight="1">
      <c r="A66" s="153" t="s">
        <v>247</v>
      </c>
      <c r="B66" s="154">
        <v>8</v>
      </c>
      <c r="C66" s="155" t="str">
        <f>VLOOKUP(B66,'пр.взв.'!B6:H193,2,FALSE)</f>
        <v>БАТЫШЕВ Исхак Довлетович</v>
      </c>
      <c r="D66" s="156" t="str">
        <f>VLOOKUP(B66,'пр.взв.'!B6:H193,3,FALSE)</f>
        <v>07.09.1995 мс</v>
      </c>
      <c r="E66" s="157" t="str">
        <f>VLOOKUP(B66,'пр.взв.'!B6:H193,4,FALSE)</f>
        <v>С-П</v>
      </c>
      <c r="F66" s="159" t="str">
        <f>VLOOKUP(B66,'пр.взв.'!B6:H221,5,FALSE)</f>
        <v>С-Петербург ВС</v>
      </c>
      <c r="G66" s="152">
        <f>VLOOKUP(B66,'пр.взв.'!B6:H398,6,FALSE)</f>
        <v>0</v>
      </c>
      <c r="H66" s="155" t="str">
        <f>VLOOKUP(B66,'пр.взв.'!B6:H410,7,FALSE)</f>
        <v>Кусакин СИ Богус ЮЗ</v>
      </c>
    </row>
    <row r="67" spans="1:8" ht="15" customHeight="1">
      <c r="A67" s="153"/>
      <c r="B67" s="154"/>
      <c r="C67" s="155"/>
      <c r="D67" s="156"/>
      <c r="E67" s="158"/>
      <c r="F67" s="159"/>
      <c r="G67" s="152"/>
      <c r="H67" s="155"/>
    </row>
    <row r="68" spans="1:8" ht="15" customHeight="1">
      <c r="A68" s="153" t="s">
        <v>247</v>
      </c>
      <c r="B68" s="154">
        <v>32</v>
      </c>
      <c r="C68" s="155" t="str">
        <f>VLOOKUP(B68,'пр.взв.'!B6:H195,2,FALSE)</f>
        <v>МАТАЗОВ Темирлан Бараталиевич</v>
      </c>
      <c r="D68" s="156" t="str">
        <f>VLOOKUP(B68,'пр.взв.'!B6:H195,3,FALSE)</f>
        <v>28.11.1995 кмс</v>
      </c>
      <c r="E68" s="157" t="str">
        <f>VLOOKUP(B68,'пр.взв.'!B6:H195,4,FALSE)</f>
        <v>СЗФО</v>
      </c>
      <c r="F68" s="159" t="str">
        <f>VLOOKUP(B68,'пр.взв.'!B6:H223,5,FALSE)</f>
        <v>Р.Коми Воркута МО</v>
      </c>
      <c r="G68" s="152">
        <f>VLOOKUP(B68,'пр.взв.'!B6:H400,6,FALSE)</f>
        <v>0</v>
      </c>
      <c r="H68" s="155" t="str">
        <f>VLOOKUP(B68,'пр.взв.'!B6:H412,7,FALSE)</f>
        <v>Алехин ВВ</v>
      </c>
    </row>
    <row r="69" spans="1:8" ht="15" customHeight="1">
      <c r="A69" s="153"/>
      <c r="B69" s="154"/>
      <c r="C69" s="155"/>
      <c r="D69" s="156"/>
      <c r="E69" s="158"/>
      <c r="F69" s="159"/>
      <c r="G69" s="152"/>
      <c r="H69" s="155"/>
    </row>
    <row r="70" spans="1:8" ht="15" customHeight="1">
      <c r="A70" s="153" t="s">
        <v>43</v>
      </c>
      <c r="B70" s="154">
        <v>33</v>
      </c>
      <c r="C70" s="155" t="str">
        <f>VLOOKUP(B70,'пр.взв.'!B6:H197,2,FALSE)</f>
        <v>МНАЦАКАНЯН Владимир Андреевич</v>
      </c>
      <c r="D70" s="156" t="str">
        <f>VLOOKUP(B70,'пр.взв.'!B7:H197,3,FALSE)</f>
        <v>27.04.1997 кмс</v>
      </c>
      <c r="E70" s="157" t="str">
        <f>VLOOKUP(B70,'пр.взв.'!B1:H197,4,FALSE)</f>
        <v>ЮФО</v>
      </c>
      <c r="F70" s="159" t="str">
        <f>VLOOKUP(B70,'пр.взв.'!B7:H225,5,FALSE)</f>
        <v>Краснодарский Курганинск ФК</v>
      </c>
      <c r="G70" s="152">
        <f>VLOOKUP(B70,'пр.взв.'!B7:H402,6,FALSE)</f>
        <v>0</v>
      </c>
      <c r="H70" s="155" t="str">
        <f>VLOOKUP(B70,'пр.взв.'!B7:H414,7,FALSE)</f>
        <v>Потапов ИС Нефедов ДН</v>
      </c>
    </row>
    <row r="71" spans="1:8" ht="15" customHeight="1">
      <c r="A71" s="153"/>
      <c r="B71" s="154"/>
      <c r="C71" s="155"/>
      <c r="D71" s="156"/>
      <c r="E71" s="158"/>
      <c r="F71" s="159"/>
      <c r="G71" s="152"/>
      <c r="H71" s="155"/>
    </row>
    <row r="72" spans="1:8" ht="15" customHeight="1">
      <c r="A72" s="153" t="s">
        <v>44</v>
      </c>
      <c r="B72" s="154">
        <v>2</v>
      </c>
      <c r="C72" s="155" t="str">
        <f>VLOOKUP(B72,'пр.взв.'!B7:H199,2,FALSE)</f>
        <v>МУГАЕВ Азамат Селамович</v>
      </c>
      <c r="D72" s="156" t="str">
        <f>VLOOKUP(B72,'пр.взв.'!B7:H199,3,FALSE)</f>
        <v>13.08.1995 кмс</v>
      </c>
      <c r="E72" s="157" t="str">
        <f>VLOOKUP(B72,'пр.взв.'!B7:H199,4,FALSE)</f>
        <v>СКФО</v>
      </c>
      <c r="F72" s="159" t="str">
        <f>VLOOKUP(B72,'пр.взв.'!B7:H227,5,FALSE)</f>
        <v>Чеченская МО</v>
      </c>
      <c r="G72" s="152">
        <f>VLOOKUP(B72,'пр.взв.'!B7:H404,6,FALSE)</f>
        <v>0</v>
      </c>
      <c r="H72" s="155" t="str">
        <f>VLOOKUP(B72,'пр.взв.'!B7:H416,7,FALSE)</f>
        <v>Асанов ВА</v>
      </c>
    </row>
    <row r="73" spans="1:8" ht="15" customHeight="1">
      <c r="A73" s="153"/>
      <c r="B73" s="154"/>
      <c r="C73" s="155"/>
      <c r="D73" s="156"/>
      <c r="E73" s="158"/>
      <c r="F73" s="159"/>
      <c r="G73" s="152"/>
      <c r="H73" s="155"/>
    </row>
    <row r="74" spans="1:8" ht="11.25" customHeight="1" hidden="1">
      <c r="A74" s="153" t="s">
        <v>45</v>
      </c>
      <c r="B74" s="154"/>
      <c r="C74" s="155" t="e">
        <f>VLOOKUP(B74,'пр.взв.'!B7:H201,2,FALSE)</f>
        <v>#N/A</v>
      </c>
      <c r="D74" s="156" t="e">
        <f>VLOOKUP(B74,'пр.взв.'!B7:H201,3,FALSE)</f>
        <v>#N/A</v>
      </c>
      <c r="E74" s="157" t="e">
        <f>VLOOKUP(B74,'пр.взв.'!B7:H201,4,FALSE)</f>
        <v>#N/A</v>
      </c>
      <c r="F74" s="159" t="e">
        <f>VLOOKUP(B74,'пр.взв.'!B7:H229,5,FALSE)</f>
        <v>#N/A</v>
      </c>
      <c r="G74" s="160" t="e">
        <f>VLOOKUP(B74,'пр.взв.'!B7:H406,6,FALSE)</f>
        <v>#N/A</v>
      </c>
      <c r="H74" s="155" t="e">
        <f>VLOOKUP(B74,'пр.взв.'!B7:H418,7,FALSE)</f>
        <v>#N/A</v>
      </c>
    </row>
    <row r="75" spans="1:8" ht="11.25" customHeight="1" hidden="1">
      <c r="A75" s="153"/>
      <c r="B75" s="154"/>
      <c r="C75" s="155"/>
      <c r="D75" s="156"/>
      <c r="E75" s="158"/>
      <c r="F75" s="159"/>
      <c r="G75" s="160"/>
      <c r="H75" s="155"/>
    </row>
    <row r="76" spans="1:8" ht="11.25" customHeight="1" hidden="1">
      <c r="A76" s="153" t="s">
        <v>46</v>
      </c>
      <c r="B76" s="154"/>
      <c r="C76" s="155" t="e">
        <f>VLOOKUP(B76,'пр.взв.'!B7:H203,2,FALSE)</f>
        <v>#N/A</v>
      </c>
      <c r="D76" s="156" t="e">
        <f>VLOOKUP(B76,'пр.взв.'!B1:H203,3,FALSE)</f>
        <v>#N/A</v>
      </c>
      <c r="E76" s="157" t="e">
        <f>VLOOKUP(B76,'пр.взв.'!B7:H203,4,FALSE)</f>
        <v>#N/A</v>
      </c>
      <c r="F76" s="159" t="e">
        <f>VLOOKUP(B76,'пр.взв.'!B7:H231,5,FALSE)</f>
        <v>#N/A</v>
      </c>
      <c r="G76" s="160" t="e">
        <f>VLOOKUP(B76,'пр.взв.'!B7:H408,6,FALSE)</f>
        <v>#N/A</v>
      </c>
      <c r="H76" s="155" t="e">
        <f>VLOOKUP(B76,'пр.взв.'!B7:H420,7,FALSE)</f>
        <v>#N/A</v>
      </c>
    </row>
    <row r="77" spans="1:8" ht="11.25" customHeight="1" hidden="1">
      <c r="A77" s="153"/>
      <c r="B77" s="154"/>
      <c r="C77" s="155"/>
      <c r="D77" s="156"/>
      <c r="E77" s="158"/>
      <c r="F77" s="159"/>
      <c r="G77" s="160"/>
      <c r="H77" s="155"/>
    </row>
    <row r="78" spans="1:8" ht="11.25" customHeight="1" hidden="1">
      <c r="A78" s="153" t="s">
        <v>47</v>
      </c>
      <c r="B78" s="154"/>
      <c r="C78" s="155" t="e">
        <f>VLOOKUP(B78,'пр.взв.'!B7:H205,2,FALSE)</f>
        <v>#N/A</v>
      </c>
      <c r="D78" s="156" t="e">
        <f>VLOOKUP(B78,'пр.взв.'!B7:H205,3,FALSE)</f>
        <v>#N/A</v>
      </c>
      <c r="E78" s="157" t="e">
        <f>VLOOKUP(B78,'пр.взв.'!B7:H205,4,FALSE)</f>
        <v>#N/A</v>
      </c>
      <c r="F78" s="159" t="e">
        <f>VLOOKUP(B78,'пр.взв.'!B7:H233,5,FALSE)</f>
        <v>#N/A</v>
      </c>
      <c r="G78" s="160" t="e">
        <f>VLOOKUP(B78,'пр.взв.'!B7:H410,6,FALSE)</f>
        <v>#N/A</v>
      </c>
      <c r="H78" s="155" t="e">
        <f>VLOOKUP(B78,'пр.взв.'!B7:H422,7,FALSE)</f>
        <v>#N/A</v>
      </c>
    </row>
    <row r="79" spans="1:8" ht="11.25" customHeight="1" hidden="1">
      <c r="A79" s="153"/>
      <c r="B79" s="154"/>
      <c r="C79" s="155"/>
      <c r="D79" s="156"/>
      <c r="E79" s="158"/>
      <c r="F79" s="159"/>
      <c r="G79" s="160"/>
      <c r="H79" s="155"/>
    </row>
    <row r="80" spans="1:8" ht="11.25" customHeight="1" hidden="1">
      <c r="A80" s="153" t="s">
        <v>48</v>
      </c>
      <c r="B80" s="154"/>
      <c r="C80" s="155" t="e">
        <f>VLOOKUP(B80,'пр.взв.'!B7:H207,2,FALSE)</f>
        <v>#N/A</v>
      </c>
      <c r="D80" s="156" t="e">
        <f>VLOOKUP(B80,'пр.взв.'!B1:H207,3,FALSE)</f>
        <v>#N/A</v>
      </c>
      <c r="E80" s="157" t="e">
        <f>VLOOKUP(B80,'пр.взв.'!B1:H207,4,FALSE)</f>
        <v>#N/A</v>
      </c>
      <c r="F80" s="159" t="e">
        <f>VLOOKUP(B80,'пр.взв.'!B9:H235,5,FALSE)</f>
        <v>#N/A</v>
      </c>
      <c r="G80" s="160" t="e">
        <f>VLOOKUP(B80,'пр.взв.'!B1:H412,6,FALSE)</f>
        <v>#N/A</v>
      </c>
      <c r="H80" s="155" t="e">
        <f>VLOOKUP(B80,'пр.взв.'!B1:H424,7,FALSE)</f>
        <v>#N/A</v>
      </c>
    </row>
    <row r="81" spans="1:8" ht="11.25" customHeight="1" hidden="1">
      <c r="A81" s="153"/>
      <c r="B81" s="154"/>
      <c r="C81" s="155"/>
      <c r="D81" s="156"/>
      <c r="E81" s="158"/>
      <c r="F81" s="159"/>
      <c r="G81" s="160"/>
      <c r="H81" s="155"/>
    </row>
    <row r="82" spans="1:8" ht="11.25" customHeight="1" hidden="1">
      <c r="A82" s="153" t="s">
        <v>49</v>
      </c>
      <c r="B82" s="154"/>
      <c r="C82" s="155" t="e">
        <f>VLOOKUP(B82,'пр.взв.'!B1:H209,2,FALSE)</f>
        <v>#N/A</v>
      </c>
      <c r="D82" s="156" t="e">
        <f>VLOOKUP(B82,'пр.взв.'!B1:H209,3,FALSE)</f>
        <v>#N/A</v>
      </c>
      <c r="E82" s="157" t="e">
        <f>VLOOKUP(B82,'пр.взв.'!B1:H209,4,FALSE)</f>
        <v>#N/A</v>
      </c>
      <c r="F82" s="159" t="e">
        <f>VLOOKUP(B82,'пр.взв.'!B1:H237,5,FALSE)</f>
        <v>#N/A</v>
      </c>
      <c r="G82" s="160" t="e">
        <f>VLOOKUP(B82,'пр.взв.'!B1:H414,6,FALSE)</f>
        <v>#N/A</v>
      </c>
      <c r="H82" s="155" t="e">
        <f>VLOOKUP(B82,'пр.взв.'!B1:H426,7,FALSE)</f>
        <v>#N/A</v>
      </c>
    </row>
    <row r="83" spans="1:8" ht="11.25" customHeight="1" hidden="1">
      <c r="A83" s="153"/>
      <c r="B83" s="154"/>
      <c r="C83" s="155"/>
      <c r="D83" s="156"/>
      <c r="E83" s="158"/>
      <c r="F83" s="159"/>
      <c r="G83" s="160"/>
      <c r="H83" s="155"/>
    </row>
    <row r="84" spans="1:8" ht="11.25" customHeight="1" hidden="1">
      <c r="A84" s="153" t="s">
        <v>50</v>
      </c>
      <c r="B84" s="154"/>
      <c r="C84" s="155" t="e">
        <f>VLOOKUP(B84,'пр.взв.'!B1:H211,2,FALSE)</f>
        <v>#N/A</v>
      </c>
      <c r="D84" s="156" t="e">
        <f>VLOOKUP(B84,'пр.взв.'!B1:H211,3,FALSE)</f>
        <v>#N/A</v>
      </c>
      <c r="E84" s="157" t="e">
        <f>VLOOKUP(B84,'пр.взв.'!B1:H211,4,FALSE)</f>
        <v>#N/A</v>
      </c>
      <c r="F84" s="159" t="e">
        <f>VLOOKUP(B84,'пр.взв.'!B1:H239,5,FALSE)</f>
        <v>#N/A</v>
      </c>
      <c r="G84" s="160" t="e">
        <f>VLOOKUP(B84,'пр.взв.'!B1:H416,6,FALSE)</f>
        <v>#N/A</v>
      </c>
      <c r="H84" s="155" t="e">
        <f>VLOOKUP(B84,'пр.взв.'!B1:H428,7,FALSE)</f>
        <v>#N/A</v>
      </c>
    </row>
    <row r="85" spans="1:8" ht="11.25" customHeight="1" hidden="1">
      <c r="A85" s="153"/>
      <c r="B85" s="154"/>
      <c r="C85" s="155"/>
      <c r="D85" s="156"/>
      <c r="E85" s="158"/>
      <c r="F85" s="159"/>
      <c r="G85" s="160"/>
      <c r="H85" s="155"/>
    </row>
    <row r="86" spans="1:8" ht="11.25" customHeight="1" hidden="1">
      <c r="A86" s="153" t="s">
        <v>51</v>
      </c>
      <c r="B86" s="154"/>
      <c r="C86" s="155" t="e">
        <f>VLOOKUP(B86,'пр.взв.'!B1:H213,2,FALSE)</f>
        <v>#N/A</v>
      </c>
      <c r="D86" s="156" t="e">
        <f>VLOOKUP(B86,'пр.взв.'!B1:H213,3,FALSE)</f>
        <v>#N/A</v>
      </c>
      <c r="E86" s="157" t="e">
        <f>VLOOKUP(B86,'пр.взв.'!B1:H213,4,FALSE)</f>
        <v>#N/A</v>
      </c>
      <c r="F86" s="159" t="e">
        <f>VLOOKUP(B86,'пр.взв.'!B1:H241,5,FALSE)</f>
        <v>#N/A</v>
      </c>
      <c r="G86" s="160" t="e">
        <f>VLOOKUP(B86,пр.взв.!B1H418,6,FALSE)</f>
        <v>#NAME?</v>
      </c>
      <c r="H86" s="155" t="e">
        <f>VLOOKUP(B86,'пр.взв.'!B1:H430,7,FALSE)</f>
        <v>#N/A</v>
      </c>
    </row>
    <row r="87" spans="1:8" ht="11.25" customHeight="1" hidden="1">
      <c r="A87" s="153"/>
      <c r="B87" s="154"/>
      <c r="C87" s="155"/>
      <c r="D87" s="156"/>
      <c r="E87" s="158"/>
      <c r="F87" s="159"/>
      <c r="G87" s="160"/>
      <c r="H87" s="155"/>
    </row>
    <row r="88" spans="1:8" ht="11.25" customHeight="1" hidden="1">
      <c r="A88" s="153" t="s">
        <v>52</v>
      </c>
      <c r="B88" s="154"/>
      <c r="C88" s="155" t="e">
        <f>VLOOKUP(B88,'пр.взв.'!B1:H215,2,FALSE)</f>
        <v>#N/A</v>
      </c>
      <c r="D88" s="156" t="e">
        <f>VLOOKUP(B88,'пр.взв.'!B1:H215,3,FALSE)</f>
        <v>#N/A</v>
      </c>
      <c r="E88" s="157" t="e">
        <f>VLOOKUP(B88,'пр.взв.'!B1:H215,4,FALSE)</f>
        <v>#N/A</v>
      </c>
      <c r="F88" s="159" t="e">
        <f>VLOOKUP(B88,'пр.взв.'!B1:H243,5,FALSE)</f>
        <v>#N/A</v>
      </c>
      <c r="G88" s="160" t="e">
        <f>VLOOKUP(B88,'пр.взв.'!B1:H420,6,FALSE)</f>
        <v>#N/A</v>
      </c>
      <c r="H88" s="155" t="e">
        <f>VLOOKUP(B88,'пр.взв.'!B1:H432,7,FALSE)</f>
        <v>#N/A</v>
      </c>
    </row>
    <row r="89" spans="1:8" ht="11.25" customHeight="1" hidden="1">
      <c r="A89" s="153"/>
      <c r="B89" s="154"/>
      <c r="C89" s="155"/>
      <c r="D89" s="156"/>
      <c r="E89" s="158"/>
      <c r="F89" s="159"/>
      <c r="G89" s="160"/>
      <c r="H89" s="155"/>
    </row>
    <row r="90" spans="1:8" ht="11.25" customHeight="1" hidden="1">
      <c r="A90" s="153" t="s">
        <v>53</v>
      </c>
      <c r="B90" s="154"/>
      <c r="C90" s="155" t="e">
        <f>VLOOKUP(B90,'пр.взв.'!B1:H217,2,FALSE)</f>
        <v>#N/A</v>
      </c>
      <c r="D90" s="156" t="e">
        <f>VLOOKUP(B90,'пр.взв.'!B1:H217,3,FALSE)</f>
        <v>#N/A</v>
      </c>
      <c r="E90" s="157" t="e">
        <f>VLOOKUP(B90,'пр.взв.'!B1:H217,4,FALSE)</f>
        <v>#N/A</v>
      </c>
      <c r="F90" s="159" t="e">
        <f>VLOOKUP(B90,'пр.взв.'!B1:H245,5,FALSE)</f>
        <v>#N/A</v>
      </c>
      <c r="G90" s="160" t="e">
        <f>VLOOKUP(B90,'пр.взв.'!B1:H422,6,FALSE)</f>
        <v>#N/A</v>
      </c>
      <c r="H90" s="155" t="e">
        <f>VLOOKUP(B90,'пр.взв.'!B1:H434,7,FALSE)</f>
        <v>#N/A</v>
      </c>
    </row>
    <row r="91" spans="1:8" ht="11.25" customHeight="1" hidden="1">
      <c r="A91" s="153"/>
      <c r="B91" s="154"/>
      <c r="C91" s="155"/>
      <c r="D91" s="156"/>
      <c r="E91" s="158"/>
      <c r="F91" s="159"/>
      <c r="G91" s="160"/>
      <c r="H91" s="155"/>
    </row>
    <row r="92" spans="1:8" ht="12.75" hidden="1">
      <c r="A92" s="153" t="s">
        <v>54</v>
      </c>
      <c r="B92" s="154"/>
      <c r="C92" s="155" t="e">
        <f>VLOOKUP(B92,'пр.взв.'!B1:H219,2,FALSE)</f>
        <v>#N/A</v>
      </c>
      <c r="D92" s="156" t="e">
        <f>VLOOKUP(B92,'пр.взв.'!B1:H219,3,FALSE)</f>
        <v>#N/A</v>
      </c>
      <c r="E92" s="157" t="e">
        <f>VLOOKUP(B92,'пр.взв.'!B1:H219,4,FALSE)</f>
        <v>#N/A</v>
      </c>
      <c r="F92" s="159" t="e">
        <f>VLOOKUP(B92,'пр.взв.'!B1:H247,5,FALSE)</f>
        <v>#N/A</v>
      </c>
      <c r="G92" s="160" t="e">
        <f>VLOOKUP(B92,'пр.взв.'!B1:H424,6,FALSE)</f>
        <v>#N/A</v>
      </c>
      <c r="H92" s="155" t="e">
        <f>VLOOKUP(B92,'пр.взв.'!B1:H436,7,FALSE)</f>
        <v>#N/A</v>
      </c>
    </row>
    <row r="93" spans="1:8" ht="12.75" hidden="1">
      <c r="A93" s="153"/>
      <c r="B93" s="154"/>
      <c r="C93" s="155"/>
      <c r="D93" s="156"/>
      <c r="E93" s="158"/>
      <c r="F93" s="159"/>
      <c r="G93" s="160"/>
      <c r="H93" s="155"/>
    </row>
    <row r="94" spans="1:8" ht="12.75" hidden="1">
      <c r="A94" s="153" t="s">
        <v>55</v>
      </c>
      <c r="B94" s="154"/>
      <c r="C94" s="155" t="e">
        <f>VLOOKUP(B94,'пр.взв.'!B1:H221,2,FALSE)</f>
        <v>#N/A</v>
      </c>
      <c r="D94" s="156" t="e">
        <f>VLOOKUP(B94,'пр.взв.'!B1:H221,3,FALSE)</f>
        <v>#N/A</v>
      </c>
      <c r="E94" s="157" t="e">
        <f>VLOOKUP(B94,'пр.взв.'!B1:H221,4,FALSE)</f>
        <v>#N/A</v>
      </c>
      <c r="F94" s="159" t="e">
        <f>VLOOKUP(B94,'пр.взв.'!B1:H249,5,FALSE)</f>
        <v>#N/A</v>
      </c>
      <c r="G94" s="160" t="e">
        <f>VLOOKUP(B94,'пр.взв.'!B1:H426,6,FALSE)</f>
        <v>#N/A</v>
      </c>
      <c r="H94" s="155" t="e">
        <f>VLOOKUP(B94,'пр.взв.'!B1:H438,7,FALSE)</f>
        <v>#N/A</v>
      </c>
    </row>
    <row r="95" spans="1:8" ht="12.75" hidden="1">
      <c r="A95" s="153"/>
      <c r="B95" s="154"/>
      <c r="C95" s="155"/>
      <c r="D95" s="156"/>
      <c r="E95" s="158"/>
      <c r="F95" s="159"/>
      <c r="G95" s="160"/>
      <c r="H95" s="155"/>
    </row>
    <row r="96" spans="1:8" ht="12.75" hidden="1">
      <c r="A96" s="153" t="s">
        <v>56</v>
      </c>
      <c r="B96" s="154"/>
      <c r="C96" s="155" t="e">
        <f>VLOOKUP(B96,'пр.взв.'!B1:H223,2,FALSE)</f>
        <v>#N/A</v>
      </c>
      <c r="D96" s="156" t="e">
        <f>VLOOKUP(B96,'пр.взв.'!B1:H223,3,FALSE)</f>
        <v>#N/A</v>
      </c>
      <c r="E96" s="157" t="e">
        <f>VLOOKUP(B96,'пр.взв.'!B1:H223,4,FALSE)</f>
        <v>#N/A</v>
      </c>
      <c r="F96" s="159" t="e">
        <f>VLOOKUP(B96,'пр.взв.'!B1:H251,5,FALSE)</f>
        <v>#N/A</v>
      </c>
      <c r="G96" s="160" t="e">
        <f>VLOOKUP(B96,'пр.взв.'!B1:H428,6,FALSE)</f>
        <v>#N/A</v>
      </c>
      <c r="H96" s="155" t="e">
        <f>VLOOKUP(B96,'пр.взв.'!B1:H440,7,FALSE)</f>
        <v>#N/A</v>
      </c>
    </row>
    <row r="97" spans="1:8" ht="12.75" hidden="1">
      <c r="A97" s="153"/>
      <c r="B97" s="154"/>
      <c r="C97" s="155"/>
      <c r="D97" s="156"/>
      <c r="E97" s="158"/>
      <c r="F97" s="159"/>
      <c r="G97" s="160"/>
      <c r="H97" s="155"/>
    </row>
    <row r="98" spans="1:8" ht="12.75" hidden="1">
      <c r="A98" s="153" t="s">
        <v>57</v>
      </c>
      <c r="B98" s="154"/>
      <c r="C98" s="155" t="e">
        <f>VLOOKUP(B98,'пр.взв.'!B1:H225,2,FALSE)</f>
        <v>#N/A</v>
      </c>
      <c r="D98" s="156" t="e">
        <f>VLOOKUP(B98,'пр.взв.'!B1:H225,3,FALSE)</f>
        <v>#N/A</v>
      </c>
      <c r="E98" s="157" t="e">
        <f>VLOOKUP(B98,'пр.взв.'!B1:H225,4,FALSE)</f>
        <v>#N/A</v>
      </c>
      <c r="F98" s="159" t="e">
        <f>VLOOKUP(B98,'пр.взв.'!B1:H253,5,FALSE)</f>
        <v>#N/A</v>
      </c>
      <c r="G98" s="160" t="e">
        <f>VLOOKUP(B98,'пр.взв.'!B1:H430,6,FALSE)</f>
        <v>#N/A</v>
      </c>
      <c r="H98" s="155" t="e">
        <f>VLOOKUP(B98,'пр.взв.'!B1:H442,7,FALSE)</f>
        <v>#N/A</v>
      </c>
    </row>
    <row r="99" spans="1:8" ht="12.75" hidden="1">
      <c r="A99" s="153"/>
      <c r="B99" s="154"/>
      <c r="C99" s="155"/>
      <c r="D99" s="156"/>
      <c r="E99" s="158"/>
      <c r="F99" s="159"/>
      <c r="G99" s="160"/>
      <c r="H99" s="155"/>
    </row>
    <row r="100" spans="1:8" ht="12.75" hidden="1">
      <c r="A100" s="153" t="s">
        <v>58</v>
      </c>
      <c r="B100" s="154"/>
      <c r="C100" s="155" t="e">
        <f>VLOOKUP(B100,'пр.взв.'!B1:H227,2,FALSE)</f>
        <v>#N/A</v>
      </c>
      <c r="D100" s="156" t="e">
        <f>VLOOKUP(B100,'пр.взв.'!B1:H227,3,FALSE)</f>
        <v>#N/A</v>
      </c>
      <c r="E100" s="157" t="e">
        <f>VLOOKUP(B100,'пр.взв.'!B1:H227,4,FALSE)</f>
        <v>#N/A</v>
      </c>
      <c r="F100" s="159" t="e">
        <f>VLOOKUP(B100,'пр.взв.'!B1:H255,5,FALSE)</f>
        <v>#N/A</v>
      </c>
      <c r="G100" s="160" t="e">
        <f>VLOOKUP(B100,'пр.взв.'!B1:H432,6,FALSE)</f>
        <v>#N/A</v>
      </c>
      <c r="H100" s="155" t="e">
        <f>VLOOKUP(B100,'пр.взв.'!B1:H444,7,FALSE)</f>
        <v>#N/A</v>
      </c>
    </row>
    <row r="101" spans="1:8" ht="12.75" hidden="1">
      <c r="A101" s="153"/>
      <c r="B101" s="154"/>
      <c r="C101" s="155"/>
      <c r="D101" s="156"/>
      <c r="E101" s="158"/>
      <c r="F101" s="159"/>
      <c r="G101" s="160"/>
      <c r="H101" s="155"/>
    </row>
    <row r="102" spans="1:8" ht="12.75" hidden="1">
      <c r="A102" s="153" t="s">
        <v>59</v>
      </c>
      <c r="B102" s="154"/>
      <c r="C102" s="155" t="e">
        <f>VLOOKUP(B102,'пр.взв.'!B1:H229,2,FALSE)</f>
        <v>#N/A</v>
      </c>
      <c r="D102" s="156" t="e">
        <f>VLOOKUP(B102,'пр.взв.'!B1:H229,3,FALSE)</f>
        <v>#N/A</v>
      </c>
      <c r="E102" s="157" t="e">
        <f>VLOOKUP(B102,'пр.взв.'!B1:H229,4,FALSE)</f>
        <v>#N/A</v>
      </c>
      <c r="F102" s="159" t="e">
        <f>VLOOKUP(B102,'пр.взв.'!B1:H257,5,FALSE)</f>
        <v>#N/A</v>
      </c>
      <c r="G102" s="160" t="e">
        <f>VLOOKUP(B102,'пр.взв.'!B1:H434,6,FALSE)</f>
        <v>#N/A</v>
      </c>
      <c r="H102" s="155" t="e">
        <f>VLOOKUP(B102,'пр.взв.'!B1:H446,7,FALSE)</f>
        <v>#N/A</v>
      </c>
    </row>
    <row r="103" spans="1:8" ht="12.75" hidden="1">
      <c r="A103" s="153"/>
      <c r="B103" s="154"/>
      <c r="C103" s="155"/>
      <c r="D103" s="156"/>
      <c r="E103" s="158"/>
      <c r="F103" s="159"/>
      <c r="G103" s="160"/>
      <c r="H103" s="155"/>
    </row>
    <row r="104" spans="1:8" ht="12.75" hidden="1">
      <c r="A104" s="153" t="s">
        <v>60</v>
      </c>
      <c r="B104" s="154"/>
      <c r="C104" s="155" t="e">
        <f>VLOOKUP(B104,'пр.взв.'!B1:H231,2,FALSE)</f>
        <v>#N/A</v>
      </c>
      <c r="D104" s="156" t="e">
        <f>VLOOKUP(B104,'пр.взв.'!B1:H231,3,FALSE)</f>
        <v>#N/A</v>
      </c>
      <c r="E104" s="157" t="e">
        <f>VLOOKUP(B104,'пр.взв.'!B1:H231,4,FALSE)</f>
        <v>#N/A</v>
      </c>
      <c r="F104" s="159" t="e">
        <f>VLOOKUP(B104,'пр.взв.'!B1:H259,5,FALSE)</f>
        <v>#N/A</v>
      </c>
      <c r="G104" s="160" t="e">
        <f>VLOOKUP(B104,'пр.взв.'!B1:H436,6,FALSE)</f>
        <v>#N/A</v>
      </c>
      <c r="H104" s="155" t="e">
        <f>VLOOKUP(B104,'пр.взв.'!B1:H448,7,FALSE)</f>
        <v>#N/A</v>
      </c>
    </row>
    <row r="105" spans="1:8" ht="12.75" hidden="1">
      <c r="A105" s="153"/>
      <c r="B105" s="154"/>
      <c r="C105" s="155"/>
      <c r="D105" s="156"/>
      <c r="E105" s="158"/>
      <c r="F105" s="159"/>
      <c r="G105" s="160"/>
      <c r="H105" s="155"/>
    </row>
    <row r="106" spans="1:8" ht="12.75" hidden="1">
      <c r="A106" s="153" t="s">
        <v>61</v>
      </c>
      <c r="B106" s="154"/>
      <c r="C106" s="155" t="e">
        <f>VLOOKUP(B106,'пр.взв.'!B1:H233,2,FALSE)</f>
        <v>#N/A</v>
      </c>
      <c r="D106" s="156" t="e">
        <f>VLOOKUP(B106,'пр.взв.'!B1:H233,3,FALSE)</f>
        <v>#N/A</v>
      </c>
      <c r="E106" s="157" t="e">
        <f>VLOOKUP(B106,'пр.взв.'!B1:H233,4,FALSE)</f>
        <v>#N/A</v>
      </c>
      <c r="F106" s="159" t="e">
        <f>VLOOKUP(B106,'пр.взв.'!B1:H261,5,FALSE)</f>
        <v>#N/A</v>
      </c>
      <c r="G106" s="160" t="e">
        <f>VLOOKUP(B106,'пр.взв.'!B1:H438,6,FALSE)</f>
        <v>#N/A</v>
      </c>
      <c r="H106" s="155" t="e">
        <f>VLOOKUP(B106,'пр.взв.'!B1:H450,7,FALSE)</f>
        <v>#N/A</v>
      </c>
    </row>
    <row r="107" spans="1:8" ht="12.75" hidden="1">
      <c r="A107" s="153"/>
      <c r="B107" s="154"/>
      <c r="C107" s="155"/>
      <c r="D107" s="156"/>
      <c r="E107" s="158"/>
      <c r="F107" s="159"/>
      <c r="G107" s="160"/>
      <c r="H107" s="155"/>
    </row>
    <row r="108" spans="1:8" ht="12.75" hidden="1">
      <c r="A108" s="153" t="s">
        <v>62</v>
      </c>
      <c r="B108" s="154"/>
      <c r="C108" s="155" t="e">
        <f>VLOOKUP(B108,'пр.взв.'!B1:H235,2,FALSE)</f>
        <v>#N/A</v>
      </c>
      <c r="D108" s="156" t="e">
        <f>VLOOKUP(B108,'пр.взв.'!B1:H235,3,FALSE)</f>
        <v>#N/A</v>
      </c>
      <c r="E108" s="157" t="e">
        <f>VLOOKUP(B108,'пр.взв.'!B1:H235,4,FALSE)</f>
        <v>#N/A</v>
      </c>
      <c r="F108" s="159" t="e">
        <f>VLOOKUP(B108,'пр.взв.'!B1:H263,5,FALSE)</f>
        <v>#N/A</v>
      </c>
      <c r="G108" s="160" t="e">
        <f>VLOOKUP(B108,'пр.взв.'!B1:H440,6,FALSE)</f>
        <v>#N/A</v>
      </c>
      <c r="H108" s="155" t="e">
        <f>VLOOKUP(B108,'пр.взв.'!B1:H452,7,FALSE)</f>
        <v>#N/A</v>
      </c>
    </row>
    <row r="109" spans="1:8" ht="12.75" hidden="1">
      <c r="A109" s="153"/>
      <c r="B109" s="154"/>
      <c r="C109" s="155"/>
      <c r="D109" s="156"/>
      <c r="E109" s="158"/>
      <c r="F109" s="159"/>
      <c r="G109" s="160"/>
      <c r="H109" s="155"/>
    </row>
    <row r="110" spans="1:8" ht="12.75" hidden="1">
      <c r="A110" s="153" t="s">
        <v>63</v>
      </c>
      <c r="B110" s="154"/>
      <c r="C110" s="155" t="e">
        <f>VLOOKUP(B110,'пр.взв.'!B1:H237,2,FALSE)</f>
        <v>#N/A</v>
      </c>
      <c r="D110" s="156" t="e">
        <f>VLOOKUP(B110,'пр.взв.'!B1:H237,3,FALSE)</f>
        <v>#N/A</v>
      </c>
      <c r="E110" s="157" t="e">
        <f>VLOOKUP(B110,'пр.взв.'!B1:H237,4,FALSE)</f>
        <v>#N/A</v>
      </c>
      <c r="F110" s="159" t="e">
        <f>VLOOKUP(B110,'пр.взв.'!B1:H265,5,FALSE)</f>
        <v>#N/A</v>
      </c>
      <c r="G110" s="160" t="e">
        <f>VLOOKUP(B110,'пр.взв.'!B1:H442,6,FALSE)</f>
        <v>#N/A</v>
      </c>
      <c r="H110" s="155" t="e">
        <f>VLOOKUP(B110,'пр.взв.'!B1:H454,7,FALSE)</f>
        <v>#N/A</v>
      </c>
    </row>
    <row r="111" spans="1:8" ht="12.75" hidden="1">
      <c r="A111" s="153"/>
      <c r="B111" s="154"/>
      <c r="C111" s="155"/>
      <c r="D111" s="156"/>
      <c r="E111" s="158"/>
      <c r="F111" s="159"/>
      <c r="G111" s="160"/>
      <c r="H111" s="155"/>
    </row>
    <row r="112" spans="1:8" ht="12.75" hidden="1">
      <c r="A112" s="153" t="s">
        <v>64</v>
      </c>
      <c r="B112" s="154"/>
      <c r="C112" s="155" t="e">
        <f>VLOOKUP(B112,'пр.взв.'!B1:H239,2,FALSE)</f>
        <v>#N/A</v>
      </c>
      <c r="D112" s="156" t="e">
        <f>VLOOKUP(B112,'пр.взв.'!B1:H239,3,FALSE)</f>
        <v>#N/A</v>
      </c>
      <c r="E112" s="157" t="e">
        <f>VLOOKUP(B112,'пр.взв.'!B1:H239,4,FALSE)</f>
        <v>#N/A</v>
      </c>
      <c r="F112" s="159" t="e">
        <f>VLOOKUP(B112,'пр.взв.'!B1:H267,5,FALSE)</f>
        <v>#N/A</v>
      </c>
      <c r="G112" s="160" t="e">
        <f>VLOOKUP(B112,'пр.взв.'!B1:H444,6,FALSE)</f>
        <v>#N/A</v>
      </c>
      <c r="H112" s="155" t="e">
        <f>VLOOKUP(B112,'пр.взв.'!B1:H456,7,FALSE)</f>
        <v>#N/A</v>
      </c>
    </row>
    <row r="113" spans="1:8" ht="12.75" hidden="1">
      <c r="A113" s="153"/>
      <c r="B113" s="154"/>
      <c r="C113" s="155"/>
      <c r="D113" s="156"/>
      <c r="E113" s="158"/>
      <c r="F113" s="159"/>
      <c r="G113" s="160"/>
      <c r="H113" s="155"/>
    </row>
    <row r="114" spans="1:8" ht="12.75" hidden="1">
      <c r="A114" s="153" t="s">
        <v>65</v>
      </c>
      <c r="B114" s="154"/>
      <c r="C114" s="155" t="e">
        <f>VLOOKUP(B114,'пр.взв.'!B1:H241,2,FALSE)</f>
        <v>#N/A</v>
      </c>
      <c r="D114" s="156" t="e">
        <f>VLOOKUP(B114,'пр.взв.'!B1:H241,3,FALSE)</f>
        <v>#N/A</v>
      </c>
      <c r="E114" s="157" t="e">
        <f>VLOOKUP(B114,'пр.взв.'!B1:H241,4,FALSE)</f>
        <v>#N/A</v>
      </c>
      <c r="F114" s="159" t="e">
        <f>VLOOKUP(B114,'пр.взв.'!B1:H269,5,FALSE)</f>
        <v>#N/A</v>
      </c>
      <c r="G114" s="160" t="e">
        <f>VLOOKUP(B114,'пр.взв.'!B1:H446,6,FALSE)</f>
        <v>#N/A</v>
      </c>
      <c r="H114" s="155" t="e">
        <f>VLOOKUP(B114,'пр.взв.'!B1:H458,7,FALSE)</f>
        <v>#N/A</v>
      </c>
    </row>
    <row r="115" spans="1:8" ht="12.75" hidden="1">
      <c r="A115" s="153"/>
      <c r="B115" s="154"/>
      <c r="C115" s="155"/>
      <c r="D115" s="156"/>
      <c r="E115" s="158"/>
      <c r="F115" s="159"/>
      <c r="G115" s="160"/>
      <c r="H115" s="155"/>
    </row>
    <row r="116" spans="1:8" ht="12.75" hidden="1">
      <c r="A116" s="153" t="s">
        <v>66</v>
      </c>
      <c r="B116" s="154"/>
      <c r="C116" s="155" t="e">
        <f>VLOOKUP(B116,'пр.взв.'!B1:H243,2,FALSE)</f>
        <v>#N/A</v>
      </c>
      <c r="D116" s="156" t="e">
        <f>VLOOKUP(B116,'пр.взв.'!B1:H243,3,FALSE)</f>
        <v>#N/A</v>
      </c>
      <c r="E116" s="157" t="e">
        <f>VLOOKUP(B116,'пр.взв.'!B1:H243,4,FALSE)</f>
        <v>#N/A</v>
      </c>
      <c r="F116" s="159" t="e">
        <f>VLOOKUP(B116,'пр.взв.'!B1:H271,5,FALSE)</f>
        <v>#N/A</v>
      </c>
      <c r="G116" s="160" t="e">
        <f>VLOOKUP(B116,'пр.взв.'!B1:H448,6,FALSE)</f>
        <v>#N/A</v>
      </c>
      <c r="H116" s="155" t="e">
        <f>VLOOKUP(B116,'пр.взв.'!B1:H460,7,FALSE)</f>
        <v>#N/A</v>
      </c>
    </row>
    <row r="117" spans="1:8" ht="12.75" hidden="1">
      <c r="A117" s="153"/>
      <c r="B117" s="154"/>
      <c r="C117" s="155"/>
      <c r="D117" s="156"/>
      <c r="E117" s="158"/>
      <c r="F117" s="159"/>
      <c r="G117" s="160"/>
      <c r="H117" s="155"/>
    </row>
    <row r="118" spans="1:8" ht="12.75" hidden="1">
      <c r="A118" s="153" t="s">
        <v>67</v>
      </c>
      <c r="B118" s="154"/>
      <c r="C118" s="155" t="e">
        <f>VLOOKUP(B118,'пр.взв.'!B1:H245,2,FALSE)</f>
        <v>#N/A</v>
      </c>
      <c r="D118" s="156" t="e">
        <f>VLOOKUP(B118,'пр.взв.'!B1:H245,3,FALSE)</f>
        <v>#N/A</v>
      </c>
      <c r="E118" s="157" t="e">
        <f>VLOOKUP(B118,'пр.взв.'!B1:H245,4,FALSE)</f>
        <v>#N/A</v>
      </c>
      <c r="F118" s="159" t="e">
        <f>VLOOKUP(B118,'пр.взв.'!B1:H273,5,FALSE)</f>
        <v>#N/A</v>
      </c>
      <c r="G118" s="160" t="e">
        <f>VLOOKUP(B118,'пр.взв.'!B1:H450,6,FALSE)</f>
        <v>#N/A</v>
      </c>
      <c r="H118" s="155" t="e">
        <f>VLOOKUP(B118,'пр.взв.'!B1:H462,7,FALSE)</f>
        <v>#N/A</v>
      </c>
    </row>
    <row r="119" spans="1:8" ht="12.75" hidden="1">
      <c r="A119" s="153"/>
      <c r="B119" s="154"/>
      <c r="C119" s="155"/>
      <c r="D119" s="156"/>
      <c r="E119" s="158"/>
      <c r="F119" s="159"/>
      <c r="G119" s="160"/>
      <c r="H119" s="155"/>
    </row>
    <row r="120" spans="1:8" ht="12.75" hidden="1">
      <c r="A120" s="153" t="s">
        <v>68</v>
      </c>
      <c r="B120" s="154"/>
      <c r="C120" s="155" t="e">
        <f>VLOOKUP(B120,'пр.взв.'!B1:H247,2,FALSE)</f>
        <v>#N/A</v>
      </c>
      <c r="D120" s="156" t="e">
        <f>VLOOKUP(B120,'пр.взв.'!B1:H247,3,FALSE)</f>
        <v>#N/A</v>
      </c>
      <c r="E120" s="157" t="e">
        <f>VLOOKUP(B120,'пр.взв.'!B1:H247,4,FALSE)</f>
        <v>#N/A</v>
      </c>
      <c r="F120" s="159" t="e">
        <f>VLOOKUP(B120,'пр.взв.'!B1:H275,5,FALSE)</f>
        <v>#N/A</v>
      </c>
      <c r="G120" s="160" t="e">
        <f>VLOOKUP(B120,'пр.взв.'!B1:H452,6,FALSE)</f>
        <v>#N/A</v>
      </c>
      <c r="H120" s="155" t="e">
        <f>VLOOKUP(B120,'пр.взв.'!B1:H464,7,FALSE)</f>
        <v>#N/A</v>
      </c>
    </row>
    <row r="121" spans="1:8" ht="12.75" hidden="1">
      <c r="A121" s="153"/>
      <c r="B121" s="154"/>
      <c r="C121" s="155"/>
      <c r="D121" s="156"/>
      <c r="E121" s="158"/>
      <c r="F121" s="159"/>
      <c r="G121" s="160"/>
      <c r="H121" s="155"/>
    </row>
    <row r="122" spans="1:8" ht="12.75" hidden="1">
      <c r="A122" s="153" t="s">
        <v>69</v>
      </c>
      <c r="B122" s="154"/>
      <c r="C122" s="155" t="e">
        <f>VLOOKUP(B122,'пр.взв.'!B1:H249,2,FALSE)</f>
        <v>#N/A</v>
      </c>
      <c r="D122" s="156" t="e">
        <f>VLOOKUP(B122,'пр.взв.'!B1:H249,3,FALSE)</f>
        <v>#N/A</v>
      </c>
      <c r="E122" s="157" t="e">
        <f>VLOOKUP(B122,'пр.взв.'!B1:H249,4,FALSE)</f>
        <v>#N/A</v>
      </c>
      <c r="F122" s="159" t="e">
        <f>VLOOKUP(B122,'пр.взв.'!B1:H277,5,FALSE)</f>
        <v>#N/A</v>
      </c>
      <c r="G122" s="160" t="e">
        <f>VLOOKUP(B122,'пр.взв.'!B1:H454,6,FALSE)</f>
        <v>#N/A</v>
      </c>
      <c r="H122" s="155" t="e">
        <f>VLOOKUP(B122,'пр.взв.'!B1:H466,7,FALSE)</f>
        <v>#N/A</v>
      </c>
    </row>
    <row r="123" spans="1:8" ht="12.75" hidden="1">
      <c r="A123" s="153"/>
      <c r="B123" s="154"/>
      <c r="C123" s="155"/>
      <c r="D123" s="156"/>
      <c r="E123" s="158"/>
      <c r="F123" s="159"/>
      <c r="G123" s="160"/>
      <c r="H123" s="155"/>
    </row>
    <row r="124" spans="1:8" ht="12.75" hidden="1">
      <c r="A124" s="153" t="s">
        <v>70</v>
      </c>
      <c r="B124" s="154"/>
      <c r="C124" s="155" t="e">
        <f>VLOOKUP(B124,'пр.взв.'!B1:H251,2,FALSE)</f>
        <v>#N/A</v>
      </c>
      <c r="D124" s="156" t="e">
        <f>VLOOKUP(B124,'пр.взв.'!B1:H251,3,FALSE)</f>
        <v>#N/A</v>
      </c>
      <c r="E124" s="157" t="e">
        <f>VLOOKUP(B124,'пр.взв.'!B1:H251,4,FALSE)</f>
        <v>#N/A</v>
      </c>
      <c r="F124" s="159" t="e">
        <f>VLOOKUP(B124,'пр.взв.'!B1:H279,5,FALSE)</f>
        <v>#N/A</v>
      </c>
      <c r="G124" s="160" t="e">
        <f>VLOOKUP(B124,'пр.взв.'!B1:H456,6,FALSE)</f>
        <v>#N/A</v>
      </c>
      <c r="H124" s="155" t="e">
        <f>VLOOKUP(B124,'пр.взв.'!B1:H468,7,FALSE)</f>
        <v>#N/A</v>
      </c>
    </row>
    <row r="125" spans="1:8" ht="12.75" hidden="1">
      <c r="A125" s="153"/>
      <c r="B125" s="154"/>
      <c r="C125" s="155"/>
      <c r="D125" s="156"/>
      <c r="E125" s="158"/>
      <c r="F125" s="159"/>
      <c r="G125" s="160"/>
      <c r="H125" s="155"/>
    </row>
    <row r="126" spans="1:8" ht="12.75" hidden="1">
      <c r="A126" s="153" t="s">
        <v>71</v>
      </c>
      <c r="B126" s="154"/>
      <c r="C126" s="155" t="e">
        <f>VLOOKUP(B126,'пр.взв.'!B1:H253,2,FALSE)</f>
        <v>#N/A</v>
      </c>
      <c r="D126" s="156" t="e">
        <f>VLOOKUP(B126,'пр.взв.'!B1:H253,3,FALSE)</f>
        <v>#N/A</v>
      </c>
      <c r="E126" s="157" t="e">
        <f>VLOOKUP(B126,'пр.взв.'!B1:H253,4,FALSE)</f>
        <v>#N/A</v>
      </c>
      <c r="F126" s="159" t="e">
        <f>VLOOKUP(B126,'пр.взв.'!B1:H281,5,FALSE)</f>
        <v>#N/A</v>
      </c>
      <c r="G126" s="160" t="e">
        <f>VLOOKUP(B126,'пр.взв.'!B1:H458,6,FALSE)</f>
        <v>#N/A</v>
      </c>
      <c r="H126" s="155" t="e">
        <f>VLOOKUP(B126,'пр.взв.'!B1:H470,7,FALSE)</f>
        <v>#N/A</v>
      </c>
    </row>
    <row r="127" spans="1:8" ht="12.75" hidden="1">
      <c r="A127" s="153"/>
      <c r="B127" s="154"/>
      <c r="C127" s="155"/>
      <c r="D127" s="156"/>
      <c r="E127" s="158"/>
      <c r="F127" s="159"/>
      <c r="G127" s="160"/>
      <c r="H127" s="155"/>
    </row>
    <row r="128" spans="1:8" ht="12.75" hidden="1">
      <c r="A128" s="153" t="s">
        <v>72</v>
      </c>
      <c r="B128" s="154"/>
      <c r="C128" s="155" t="e">
        <f>VLOOKUP(B128,'пр.взв.'!B1:H255,2,FALSE)</f>
        <v>#N/A</v>
      </c>
      <c r="D128" s="156" t="e">
        <f>VLOOKUP(B128,'пр.взв.'!B1:H255,3,FALSE)</f>
        <v>#N/A</v>
      </c>
      <c r="E128" s="157" t="e">
        <f>VLOOKUP(B128,'пр.взв.'!B1:H255,4,FALSE)</f>
        <v>#N/A</v>
      </c>
      <c r="F128" s="159" t="e">
        <f>VLOOKUP(B128,'пр.взв.'!B1:H283,5,FALSE)</f>
        <v>#N/A</v>
      </c>
      <c r="G128" s="160" t="e">
        <f>VLOOKUP(B128,'пр.взв.'!B1:H460,6,FALSE)</f>
        <v>#N/A</v>
      </c>
      <c r="H128" s="155" t="e">
        <f>VLOOKUP(B128,'пр.взв.'!B1:H472,7,FALSE)</f>
        <v>#N/A</v>
      </c>
    </row>
    <row r="129" spans="1:8" ht="12.75" hidden="1">
      <c r="A129" s="153"/>
      <c r="B129" s="154"/>
      <c r="C129" s="155"/>
      <c r="D129" s="156"/>
      <c r="E129" s="158"/>
      <c r="F129" s="159"/>
      <c r="G129" s="160"/>
      <c r="H129" s="155"/>
    </row>
    <row r="130" spans="1:8" ht="12.75" hidden="1">
      <c r="A130" s="153" t="s">
        <v>73</v>
      </c>
      <c r="B130" s="154"/>
      <c r="C130" s="155" t="e">
        <f>VLOOKUP(B130,'пр.взв.'!B1:H257,2,FALSE)</f>
        <v>#N/A</v>
      </c>
      <c r="D130" s="156" t="e">
        <f>VLOOKUP(B130,'пр.взв.'!B1:H257,3,FALSE)</f>
        <v>#N/A</v>
      </c>
      <c r="E130" s="157" t="e">
        <f>VLOOKUP(B130,'пр.взв.'!B1:H257,4,FALSE)</f>
        <v>#N/A</v>
      </c>
      <c r="F130" s="159" t="e">
        <f>VLOOKUP(B130,'пр.взв.'!B1:H285,5,FALSE)</f>
        <v>#N/A</v>
      </c>
      <c r="G130" s="160" t="e">
        <f>VLOOKUP(B130,'пр.взв.'!B1:H462,6,FALSE)</f>
        <v>#N/A</v>
      </c>
      <c r="H130" s="155" t="e">
        <f>VLOOKUP(B130,'пр.взв.'!B1:H474,7,FALSE)</f>
        <v>#N/A</v>
      </c>
    </row>
    <row r="131" spans="1:8" ht="12.75" hidden="1">
      <c r="A131" s="153"/>
      <c r="B131" s="154"/>
      <c r="C131" s="155"/>
      <c r="D131" s="156"/>
      <c r="E131" s="158"/>
      <c r="F131" s="159"/>
      <c r="G131" s="160"/>
      <c r="H131" s="155"/>
    </row>
    <row r="132" spans="1:8" ht="12.75" hidden="1">
      <c r="A132" s="153" t="s">
        <v>74</v>
      </c>
      <c r="B132" s="154"/>
      <c r="C132" s="155" t="e">
        <f>VLOOKUP(B132,'пр.взв.'!B1:H259,2,FALSE)</f>
        <v>#N/A</v>
      </c>
      <c r="D132" s="156" t="e">
        <f>VLOOKUP(B132,'пр.взв.'!B1:H259,3,FALSE)</f>
        <v>#N/A</v>
      </c>
      <c r="E132" s="157" t="e">
        <f>VLOOKUP(B132,'пр.взв.'!B1:H259,4,FALSE)</f>
        <v>#N/A</v>
      </c>
      <c r="F132" s="159" t="e">
        <f>VLOOKUP(B132,'пр.взв.'!B1:H287,5,FALSE)</f>
        <v>#N/A</v>
      </c>
      <c r="G132" s="160" t="e">
        <f>VLOOKUP(B132,'пр.взв.'!B1:H464,6,FALSE)</f>
        <v>#N/A</v>
      </c>
      <c r="H132" s="155" t="e">
        <f>VLOOKUP(B132,'пр.взв.'!B1:H476,7,FALSE)</f>
        <v>#N/A</v>
      </c>
    </row>
    <row r="133" spans="1:8" ht="13.5" hidden="1" thickBot="1">
      <c r="A133" s="191"/>
      <c r="B133" s="192"/>
      <c r="C133" s="193"/>
      <c r="D133" s="194"/>
      <c r="E133" s="188"/>
      <c r="F133" s="189"/>
      <c r="G133" s="190"/>
      <c r="H133" s="193"/>
    </row>
    <row r="135" spans="1:10" ht="12.75">
      <c r="A135" s="72" t="str">
        <f>HYPERLINK('[1]реквизиты'!$A$6)</f>
        <v>Гл. судья, судья МК</v>
      </c>
      <c r="B135" s="43"/>
      <c r="C135" s="71"/>
      <c r="D135" s="73"/>
      <c r="E135" s="73"/>
      <c r="F135" s="74" t="str">
        <f>'[1]реквизиты'!$G$7</f>
        <v>И.Р.Стахеев</v>
      </c>
      <c r="H135" s="88" t="str">
        <f>'[1]реквизиты'!$G$8</f>
        <v>/г. Гороховец/</v>
      </c>
      <c r="I135" s="51"/>
      <c r="J135" s="43"/>
    </row>
    <row r="136" spans="1:10" ht="12.75">
      <c r="A136" s="71"/>
      <c r="B136" s="43"/>
      <c r="C136" s="71"/>
      <c r="D136" s="73"/>
      <c r="E136" s="73"/>
      <c r="F136" s="73"/>
      <c r="H136" s="87"/>
      <c r="I136" s="47"/>
      <c r="J136" s="43"/>
    </row>
    <row r="137" spans="1:10" ht="12.75">
      <c r="A137" s="71"/>
      <c r="B137" s="43"/>
      <c r="C137" s="71"/>
      <c r="D137" s="73"/>
      <c r="E137" s="73"/>
      <c r="F137" s="73"/>
      <c r="H137" s="58"/>
      <c r="I137" s="51"/>
      <c r="J137" s="43"/>
    </row>
    <row r="138" spans="1:10" ht="12.75">
      <c r="A138" s="72" t="str">
        <f>HYPERLINK('[1]реквизиты'!$A$8)</f>
        <v>Гл. секретарь, судья МК</v>
      </c>
      <c r="B138" s="43"/>
      <c r="C138" s="71"/>
      <c r="D138" s="73"/>
      <c r="E138" s="73"/>
      <c r="F138" s="75" t="str">
        <f>'[1]реквизиты'!$G$9</f>
        <v>Д.Е.Вышегородцев</v>
      </c>
      <c r="H138" s="88" t="str">
        <f>'[1]реквизиты'!$G$10</f>
        <v>/г.Северск/</v>
      </c>
      <c r="I138" s="51"/>
      <c r="J138" s="43"/>
    </row>
    <row r="139" spans="1:10" ht="12.75">
      <c r="A139" s="51"/>
      <c r="B139" s="71"/>
      <c r="C139" s="71"/>
      <c r="D139" s="71"/>
      <c r="E139" s="73"/>
      <c r="F139" s="73"/>
      <c r="H139" s="71"/>
      <c r="I139" s="47"/>
      <c r="J139" s="43"/>
    </row>
    <row r="140" spans="1:10" ht="12.75">
      <c r="A140" s="47"/>
      <c r="B140" s="71"/>
      <c r="C140" s="71"/>
      <c r="D140" s="71"/>
      <c r="E140" s="73"/>
      <c r="F140" s="73"/>
      <c r="G140" s="73"/>
      <c r="H140" s="71"/>
      <c r="I140" s="47"/>
      <c r="J140" s="43"/>
    </row>
  </sheetData>
  <sheetProtection/>
  <mergeCells count="524"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28:H129"/>
    <mergeCell ref="H130:H131"/>
    <mergeCell ref="H116:H117"/>
    <mergeCell ref="H118:H119"/>
    <mergeCell ref="H104:H105"/>
    <mergeCell ref="H106:H107"/>
    <mergeCell ref="H108:H109"/>
    <mergeCell ref="H110:H111"/>
    <mergeCell ref="H80:H81"/>
    <mergeCell ref="H82:H83"/>
    <mergeCell ref="H84:H85"/>
    <mergeCell ref="H86:H87"/>
    <mergeCell ref="H88:H89"/>
    <mergeCell ref="H90:H91"/>
    <mergeCell ref="H60:H61"/>
    <mergeCell ref="H62:H63"/>
    <mergeCell ref="H64:H65"/>
    <mergeCell ref="H66:H67"/>
    <mergeCell ref="H92:H93"/>
    <mergeCell ref="H94:H95"/>
    <mergeCell ref="H72:H73"/>
    <mergeCell ref="H74:H75"/>
    <mergeCell ref="H76:H77"/>
    <mergeCell ref="H78:H79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26:A127"/>
    <mergeCell ref="B126:B127"/>
    <mergeCell ref="A130:A131"/>
    <mergeCell ref="B130:B131"/>
    <mergeCell ref="C130:C131"/>
    <mergeCell ref="D130:D131"/>
    <mergeCell ref="E130:E131"/>
    <mergeCell ref="F130:F131"/>
    <mergeCell ref="G130:G131"/>
    <mergeCell ref="A124:A125"/>
    <mergeCell ref="B124:B125"/>
    <mergeCell ref="C128:C129"/>
    <mergeCell ref="D128:D129"/>
    <mergeCell ref="E128:E129"/>
    <mergeCell ref="F128:F129"/>
    <mergeCell ref="A128:A129"/>
    <mergeCell ref="B128:B129"/>
    <mergeCell ref="F122:F123"/>
    <mergeCell ref="C126:C127"/>
    <mergeCell ref="D126:D127"/>
    <mergeCell ref="E126:E127"/>
    <mergeCell ref="F126:F127"/>
    <mergeCell ref="G122:G123"/>
    <mergeCell ref="C124:C125"/>
    <mergeCell ref="D124:D125"/>
    <mergeCell ref="E124:E125"/>
    <mergeCell ref="G126:G127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A116:A117"/>
    <mergeCell ref="B116:B117"/>
    <mergeCell ref="C120:C121"/>
    <mergeCell ref="D120:D121"/>
    <mergeCell ref="E120:E121"/>
    <mergeCell ref="F120:F121"/>
    <mergeCell ref="A120:A121"/>
    <mergeCell ref="B120:B121"/>
    <mergeCell ref="F114:F115"/>
    <mergeCell ref="C118:C119"/>
    <mergeCell ref="D118:D119"/>
    <mergeCell ref="E118:E119"/>
    <mergeCell ref="F118:F119"/>
    <mergeCell ref="G114:G115"/>
    <mergeCell ref="C116:C117"/>
    <mergeCell ref="D116:D117"/>
    <mergeCell ref="E116:E117"/>
    <mergeCell ref="G118:G119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A108:A109"/>
    <mergeCell ref="B108:B109"/>
    <mergeCell ref="C112:C113"/>
    <mergeCell ref="D112:D113"/>
    <mergeCell ref="E112:E113"/>
    <mergeCell ref="F112:F113"/>
    <mergeCell ref="A112:A113"/>
    <mergeCell ref="B112:B113"/>
    <mergeCell ref="F106:F107"/>
    <mergeCell ref="C110:C111"/>
    <mergeCell ref="D110:D111"/>
    <mergeCell ref="E110:E111"/>
    <mergeCell ref="F110:F111"/>
    <mergeCell ref="G106:G107"/>
    <mergeCell ref="C108:C109"/>
    <mergeCell ref="D108:D109"/>
    <mergeCell ref="E108:E109"/>
    <mergeCell ref="G110:G111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A100:A101"/>
    <mergeCell ref="B100:B101"/>
    <mergeCell ref="C104:C105"/>
    <mergeCell ref="D104:D105"/>
    <mergeCell ref="E104:E105"/>
    <mergeCell ref="F104:F105"/>
    <mergeCell ref="A104:A105"/>
    <mergeCell ref="B104:B105"/>
    <mergeCell ref="C102:C103"/>
    <mergeCell ref="D102:D103"/>
    <mergeCell ref="E102:E103"/>
    <mergeCell ref="F102:F103"/>
    <mergeCell ref="F98:F99"/>
    <mergeCell ref="G98:G99"/>
    <mergeCell ref="G100:G101"/>
    <mergeCell ref="G102:G103"/>
    <mergeCell ref="C100:C101"/>
    <mergeCell ref="D100:D101"/>
    <mergeCell ref="E100:E101"/>
    <mergeCell ref="F100:F101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A96:A97"/>
    <mergeCell ref="B96:B97"/>
    <mergeCell ref="G92:G93"/>
    <mergeCell ref="A94:A95"/>
    <mergeCell ref="B94:B95"/>
    <mergeCell ref="C94:C95"/>
    <mergeCell ref="D94:D95"/>
    <mergeCell ref="E94:E95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F30:F31"/>
    <mergeCell ref="E26:E27"/>
    <mergeCell ref="G26:G27"/>
    <mergeCell ref="E28:E29"/>
    <mergeCell ref="G28:G29"/>
    <mergeCell ref="C26:C27"/>
    <mergeCell ref="D26:D27"/>
    <mergeCell ref="F28:F29"/>
    <mergeCell ref="B28:B29"/>
    <mergeCell ref="C28:C29"/>
    <mergeCell ref="D28:D29"/>
    <mergeCell ref="C30:C31"/>
    <mergeCell ref="D30:D31"/>
    <mergeCell ref="E30:E31"/>
    <mergeCell ref="A30:A31"/>
    <mergeCell ref="B30:B31"/>
    <mergeCell ref="E24:E25"/>
    <mergeCell ref="G24:G25"/>
    <mergeCell ref="C24:C25"/>
    <mergeCell ref="D24:D25"/>
    <mergeCell ref="F24:F25"/>
    <mergeCell ref="F26:F27"/>
    <mergeCell ref="G30:G31"/>
    <mergeCell ref="A28:A29"/>
    <mergeCell ref="F22:F23"/>
    <mergeCell ref="E22:E23"/>
    <mergeCell ref="A22:A23"/>
    <mergeCell ref="B22:B23"/>
    <mergeCell ref="A24:A25"/>
    <mergeCell ref="B24:B25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A18:A19"/>
    <mergeCell ref="G14:G15"/>
    <mergeCell ref="F12:F13"/>
    <mergeCell ref="F14:F15"/>
    <mergeCell ref="C16:C17"/>
    <mergeCell ref="D16:D17"/>
    <mergeCell ref="C14:C15"/>
    <mergeCell ref="D14:D1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4:G5"/>
    <mergeCell ref="E6:E7"/>
    <mergeCell ref="G6:G7"/>
    <mergeCell ref="F6:F7"/>
    <mergeCell ref="E4:F5"/>
    <mergeCell ref="A8:A9"/>
    <mergeCell ref="B8:B9"/>
    <mergeCell ref="F8:F9"/>
    <mergeCell ref="F10:F11"/>
    <mergeCell ref="C6:C7"/>
    <mergeCell ref="D6:D7"/>
    <mergeCell ref="C10:C11"/>
    <mergeCell ref="D10:D11"/>
    <mergeCell ref="F32:F33"/>
    <mergeCell ref="F16:F17"/>
    <mergeCell ref="E14:E15"/>
    <mergeCell ref="C22:C23"/>
    <mergeCell ref="D22:D2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D34:D35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E34:E35"/>
    <mergeCell ref="E36:E37"/>
    <mergeCell ref="C34:C35"/>
    <mergeCell ref="A36:A37"/>
    <mergeCell ref="B36:B37"/>
    <mergeCell ref="C36:C37"/>
    <mergeCell ref="D36:D37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E40:E41"/>
    <mergeCell ref="A42:A43"/>
    <mergeCell ref="B42:B43"/>
    <mergeCell ref="C42:C43"/>
    <mergeCell ref="D42:D43"/>
    <mergeCell ref="E42:E43"/>
    <mergeCell ref="C40:C41"/>
    <mergeCell ref="D40:D41"/>
    <mergeCell ref="A46:A47"/>
    <mergeCell ref="B46:B47"/>
    <mergeCell ref="C46:C47"/>
    <mergeCell ref="D46:D47"/>
    <mergeCell ref="A48:A49"/>
    <mergeCell ref="B48:B49"/>
    <mergeCell ref="C48:C49"/>
    <mergeCell ref="D48:D49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58:C59"/>
    <mergeCell ref="D58:D59"/>
    <mergeCell ref="A58:A59"/>
    <mergeCell ref="B58:B59"/>
    <mergeCell ref="A56:A57"/>
    <mergeCell ref="B56:B57"/>
    <mergeCell ref="G54:G55"/>
    <mergeCell ref="E56:E57"/>
    <mergeCell ref="F56:F57"/>
    <mergeCell ref="G56:G57"/>
    <mergeCell ref="E54:E55"/>
    <mergeCell ref="F58:F59"/>
    <mergeCell ref="F54:F55"/>
    <mergeCell ref="D70:D71"/>
    <mergeCell ref="F60:F61"/>
    <mergeCell ref="G60:G61"/>
    <mergeCell ref="E70:E71"/>
    <mergeCell ref="E58:E59"/>
    <mergeCell ref="E60:E61"/>
    <mergeCell ref="E66:E67"/>
    <mergeCell ref="F66:F67"/>
    <mergeCell ref="G66:G67"/>
    <mergeCell ref="F68:F69"/>
    <mergeCell ref="A60:A61"/>
    <mergeCell ref="B60:B61"/>
    <mergeCell ref="C60:C61"/>
    <mergeCell ref="D60:D61"/>
    <mergeCell ref="G58:G59"/>
    <mergeCell ref="D62:D63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E72:E73"/>
    <mergeCell ref="F72:F73"/>
    <mergeCell ref="D76:D77"/>
    <mergeCell ref="E76:E77"/>
    <mergeCell ref="F76:F77"/>
    <mergeCell ref="A72:A73"/>
    <mergeCell ref="B72:B73"/>
    <mergeCell ref="C72:C73"/>
    <mergeCell ref="D72:D73"/>
    <mergeCell ref="C76:C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E78:E79"/>
    <mergeCell ref="F78:F79"/>
    <mergeCell ref="C78:C79"/>
    <mergeCell ref="D78:D79"/>
    <mergeCell ref="F80:F81"/>
    <mergeCell ref="G82:G83"/>
    <mergeCell ref="A84:A85"/>
    <mergeCell ref="B84:B85"/>
    <mergeCell ref="C84:C85"/>
    <mergeCell ref="D84:D85"/>
    <mergeCell ref="E84:E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D86:D87"/>
    <mergeCell ref="E82:E83"/>
    <mergeCell ref="F82:F83"/>
    <mergeCell ref="C82:C83"/>
    <mergeCell ref="D82:D83"/>
    <mergeCell ref="E86:E87"/>
    <mergeCell ref="F86:F87"/>
    <mergeCell ref="F84:F85"/>
    <mergeCell ref="F88:F89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H10" sqref="H10:H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2.7109375" style="0" customWidth="1"/>
    <col min="4" max="4" width="15.28125" style="0" customWidth="1"/>
    <col min="5" max="5" width="6.8515625" style="0" customWidth="1"/>
    <col min="6" max="6" width="15.140625" style="0" customWidth="1"/>
    <col min="7" max="7" width="8.57421875" style="0" customWidth="1"/>
    <col min="8" max="8" width="20.140625" style="0" customWidth="1"/>
  </cols>
  <sheetData>
    <row r="1" spans="1:8" ht="21.75" customHeight="1" thickBot="1">
      <c r="A1" s="201" t="s">
        <v>26</v>
      </c>
      <c r="B1" s="201"/>
      <c r="C1" s="201"/>
      <c r="D1" s="201"/>
      <c r="E1" s="201"/>
      <c r="F1" s="201"/>
      <c r="G1" s="201"/>
      <c r="H1" s="201"/>
    </row>
    <row r="2" spans="2:8" ht="19.5" customHeight="1" thickBot="1">
      <c r="B2" s="195" t="s">
        <v>29</v>
      </c>
      <c r="C2" s="195"/>
      <c r="D2" s="207" t="str">
        <f>HYPERLINK('[1]реквизиты'!$A$2)</f>
        <v>Первенство России по САМБО среди юниоров 1995-1996г.р.</v>
      </c>
      <c r="E2" s="208"/>
      <c r="F2" s="208"/>
      <c r="G2" s="208"/>
      <c r="H2" s="209"/>
    </row>
    <row r="3" spans="2:8" ht="12.75" customHeight="1">
      <c r="B3" s="27"/>
      <c r="C3" s="210" t="str">
        <f>HYPERLINK('[1]реквизиты'!$A$3)</f>
        <v>16-20 февраля 2015г.           г.Рязань</v>
      </c>
      <c r="D3" s="210"/>
      <c r="E3" s="84"/>
      <c r="G3" s="211" t="s">
        <v>121</v>
      </c>
      <c r="H3" s="211"/>
    </row>
    <row r="4" spans="1:8" ht="12.75" customHeight="1">
      <c r="A4" s="235" t="s">
        <v>2</v>
      </c>
      <c r="B4" s="238" t="s">
        <v>3</v>
      </c>
      <c r="C4" s="235" t="s">
        <v>4</v>
      </c>
      <c r="D4" s="235" t="s">
        <v>5</v>
      </c>
      <c r="E4" s="215" t="s">
        <v>6</v>
      </c>
      <c r="F4" s="246"/>
      <c r="G4" s="235" t="s">
        <v>8</v>
      </c>
      <c r="H4" s="235" t="s">
        <v>7</v>
      </c>
    </row>
    <row r="5" spans="1:8" ht="12.75" customHeight="1">
      <c r="A5" s="236"/>
      <c r="B5" s="239"/>
      <c r="C5" s="236"/>
      <c r="D5" s="236"/>
      <c r="E5" s="216"/>
      <c r="F5" s="247"/>
      <c r="G5" s="236"/>
      <c r="H5" s="236"/>
    </row>
    <row r="6" spans="1:8" ht="12.75" customHeight="1">
      <c r="A6" s="219"/>
      <c r="B6" s="212">
        <v>1</v>
      </c>
      <c r="C6" s="230" t="s">
        <v>205</v>
      </c>
      <c r="D6" s="226" t="s">
        <v>206</v>
      </c>
      <c r="E6" s="225" t="s">
        <v>104</v>
      </c>
      <c r="F6" s="230" t="s">
        <v>207</v>
      </c>
      <c r="G6" s="226"/>
      <c r="H6" s="230" t="s">
        <v>208</v>
      </c>
    </row>
    <row r="7" spans="1:8" ht="15" customHeight="1">
      <c r="A7" s="219"/>
      <c r="B7" s="212"/>
      <c r="C7" s="230"/>
      <c r="D7" s="226"/>
      <c r="E7" s="225"/>
      <c r="F7" s="230"/>
      <c r="G7" s="226"/>
      <c r="H7" s="230"/>
    </row>
    <row r="8" spans="1:8" ht="12.75" customHeight="1">
      <c r="A8" s="219"/>
      <c r="B8" s="212">
        <v>2</v>
      </c>
      <c r="C8" s="220" t="s">
        <v>231</v>
      </c>
      <c r="D8" s="229" t="s">
        <v>232</v>
      </c>
      <c r="E8" s="224" t="s">
        <v>104</v>
      </c>
      <c r="F8" s="227" t="s">
        <v>233</v>
      </c>
      <c r="G8" s="228"/>
      <c r="H8" s="220" t="s">
        <v>234</v>
      </c>
    </row>
    <row r="9" spans="1:8" ht="15" customHeight="1">
      <c r="A9" s="219"/>
      <c r="B9" s="212"/>
      <c r="C9" s="220"/>
      <c r="D9" s="229"/>
      <c r="E9" s="224"/>
      <c r="F9" s="227"/>
      <c r="G9" s="228"/>
      <c r="H9" s="220"/>
    </row>
    <row r="10" spans="1:8" ht="15" customHeight="1">
      <c r="A10" s="219"/>
      <c r="B10" s="212">
        <v>3</v>
      </c>
      <c r="C10" s="230" t="s">
        <v>148</v>
      </c>
      <c r="D10" s="226" t="s">
        <v>149</v>
      </c>
      <c r="E10" s="226" t="s">
        <v>108</v>
      </c>
      <c r="F10" s="230" t="s">
        <v>150</v>
      </c>
      <c r="G10" s="226"/>
      <c r="H10" s="230" t="s">
        <v>248</v>
      </c>
    </row>
    <row r="11" spans="1:8" ht="15.75" customHeight="1">
      <c r="A11" s="219"/>
      <c r="B11" s="212"/>
      <c r="C11" s="230"/>
      <c r="D11" s="226"/>
      <c r="E11" s="226"/>
      <c r="F11" s="230"/>
      <c r="G11" s="226"/>
      <c r="H11" s="230"/>
    </row>
    <row r="12" spans="1:8" ht="12.75" customHeight="1">
      <c r="A12" s="219"/>
      <c r="B12" s="212">
        <v>4</v>
      </c>
      <c r="C12" s="217" t="s">
        <v>137</v>
      </c>
      <c r="D12" s="214" t="s">
        <v>138</v>
      </c>
      <c r="E12" s="225" t="s">
        <v>101</v>
      </c>
      <c r="F12" s="225" t="s">
        <v>102</v>
      </c>
      <c r="G12" s="214"/>
      <c r="H12" s="217" t="s">
        <v>139</v>
      </c>
    </row>
    <row r="13" spans="1:8" ht="15" customHeight="1">
      <c r="A13" s="219"/>
      <c r="B13" s="212"/>
      <c r="C13" s="217"/>
      <c r="D13" s="248"/>
      <c r="E13" s="225"/>
      <c r="F13" s="225"/>
      <c r="G13" s="214"/>
      <c r="H13" s="249"/>
    </row>
    <row r="14" spans="1:8" ht="12.75" customHeight="1">
      <c r="A14" s="219"/>
      <c r="B14" s="212">
        <v>5</v>
      </c>
      <c r="C14" s="230" t="s">
        <v>213</v>
      </c>
      <c r="D14" s="226" t="s">
        <v>214</v>
      </c>
      <c r="E14" s="226" t="s">
        <v>107</v>
      </c>
      <c r="F14" s="230" t="s">
        <v>215</v>
      </c>
      <c r="G14" s="226"/>
      <c r="H14" s="230" t="s">
        <v>120</v>
      </c>
    </row>
    <row r="15" spans="1:8" ht="15" customHeight="1">
      <c r="A15" s="219"/>
      <c r="B15" s="212"/>
      <c r="C15" s="230"/>
      <c r="D15" s="226"/>
      <c r="E15" s="226"/>
      <c r="F15" s="230"/>
      <c r="G15" s="226"/>
      <c r="H15" s="230"/>
    </row>
    <row r="16" spans="1:8" ht="12.75" customHeight="1">
      <c r="A16" s="219"/>
      <c r="B16" s="212">
        <v>6</v>
      </c>
      <c r="C16" s="217" t="s">
        <v>216</v>
      </c>
      <c r="D16" s="219" t="s">
        <v>217</v>
      </c>
      <c r="E16" s="225" t="s">
        <v>107</v>
      </c>
      <c r="F16" s="231" t="s">
        <v>119</v>
      </c>
      <c r="G16" s="214"/>
      <c r="H16" s="217" t="s">
        <v>218</v>
      </c>
    </row>
    <row r="17" spans="1:8" ht="15" customHeight="1">
      <c r="A17" s="219"/>
      <c r="B17" s="212"/>
      <c r="C17" s="217"/>
      <c r="D17" s="219"/>
      <c r="E17" s="225"/>
      <c r="F17" s="231"/>
      <c r="G17" s="214"/>
      <c r="H17" s="217"/>
    </row>
    <row r="18" spans="1:8" ht="12.75" customHeight="1">
      <c r="A18" s="219"/>
      <c r="B18" s="212">
        <v>7</v>
      </c>
      <c r="C18" s="217" t="s">
        <v>166</v>
      </c>
      <c r="D18" s="219" t="s">
        <v>167</v>
      </c>
      <c r="E18" s="226" t="s">
        <v>112</v>
      </c>
      <c r="F18" s="231" t="s">
        <v>164</v>
      </c>
      <c r="G18" s="214"/>
      <c r="H18" s="217" t="s">
        <v>165</v>
      </c>
    </row>
    <row r="19" spans="1:8" ht="15" customHeight="1">
      <c r="A19" s="219"/>
      <c r="B19" s="212"/>
      <c r="C19" s="217"/>
      <c r="D19" s="219"/>
      <c r="E19" s="226"/>
      <c r="F19" s="231"/>
      <c r="G19" s="214"/>
      <c r="H19" s="217"/>
    </row>
    <row r="20" spans="1:8" ht="12.75" customHeight="1">
      <c r="A20" s="219"/>
      <c r="B20" s="212">
        <v>8</v>
      </c>
      <c r="C20" s="230" t="s">
        <v>195</v>
      </c>
      <c r="D20" s="226" t="s">
        <v>196</v>
      </c>
      <c r="E20" s="226" t="s">
        <v>109</v>
      </c>
      <c r="F20" s="231" t="s">
        <v>114</v>
      </c>
      <c r="G20" s="237"/>
      <c r="H20" s="230" t="s">
        <v>115</v>
      </c>
    </row>
    <row r="21" spans="1:8" ht="15" customHeight="1">
      <c r="A21" s="219"/>
      <c r="B21" s="212"/>
      <c r="C21" s="230"/>
      <c r="D21" s="226"/>
      <c r="E21" s="226"/>
      <c r="F21" s="231"/>
      <c r="G21" s="237"/>
      <c r="H21" s="230"/>
    </row>
    <row r="22" spans="1:8" ht="12.75" customHeight="1">
      <c r="A22" s="219"/>
      <c r="B22" s="212">
        <v>9</v>
      </c>
      <c r="C22" s="217" t="s">
        <v>132</v>
      </c>
      <c r="D22" s="219" t="s">
        <v>133</v>
      </c>
      <c r="E22" s="225" t="s">
        <v>101</v>
      </c>
      <c r="F22" s="231" t="s">
        <v>102</v>
      </c>
      <c r="G22" s="214"/>
      <c r="H22" s="217" t="s">
        <v>134</v>
      </c>
    </row>
    <row r="23" spans="1:8" ht="15" customHeight="1">
      <c r="A23" s="219"/>
      <c r="B23" s="212"/>
      <c r="C23" s="217"/>
      <c r="D23" s="219"/>
      <c r="E23" s="225"/>
      <c r="F23" s="231"/>
      <c r="G23" s="214"/>
      <c r="H23" s="217"/>
    </row>
    <row r="24" spans="1:8" ht="12.75" customHeight="1">
      <c r="A24" s="219"/>
      <c r="B24" s="212">
        <v>10</v>
      </c>
      <c r="C24" s="217" t="s">
        <v>155</v>
      </c>
      <c r="D24" s="219" t="s">
        <v>156</v>
      </c>
      <c r="E24" s="226" t="s">
        <v>105</v>
      </c>
      <c r="F24" s="231" t="s">
        <v>157</v>
      </c>
      <c r="G24" s="214"/>
      <c r="H24" s="217" t="s">
        <v>158</v>
      </c>
    </row>
    <row r="25" spans="1:8" ht="15" customHeight="1">
      <c r="A25" s="219"/>
      <c r="B25" s="212"/>
      <c r="C25" s="217"/>
      <c r="D25" s="219"/>
      <c r="E25" s="226"/>
      <c r="F25" s="231"/>
      <c r="G25" s="214"/>
      <c r="H25" s="217"/>
    </row>
    <row r="26" spans="1:8" ht="12.75" customHeight="1">
      <c r="A26" s="219"/>
      <c r="B26" s="212">
        <v>11</v>
      </c>
      <c r="C26" s="220" t="s">
        <v>219</v>
      </c>
      <c r="D26" s="229" t="s">
        <v>220</v>
      </c>
      <c r="E26" s="245" t="s">
        <v>221</v>
      </c>
      <c r="F26" s="227" t="s">
        <v>222</v>
      </c>
      <c r="G26" s="228"/>
      <c r="H26" s="220" t="s">
        <v>223</v>
      </c>
    </row>
    <row r="27" spans="1:8" ht="15" customHeight="1">
      <c r="A27" s="219"/>
      <c r="B27" s="212"/>
      <c r="C27" s="220"/>
      <c r="D27" s="229"/>
      <c r="E27" s="245"/>
      <c r="F27" s="227"/>
      <c r="G27" s="228"/>
      <c r="H27" s="220"/>
    </row>
    <row r="28" spans="1:8" ht="15.75" customHeight="1">
      <c r="A28" s="219"/>
      <c r="B28" s="212">
        <v>12</v>
      </c>
      <c r="C28" s="217" t="s">
        <v>140</v>
      </c>
      <c r="D28" s="219" t="s">
        <v>141</v>
      </c>
      <c r="E28" s="226" t="s">
        <v>103</v>
      </c>
      <c r="F28" s="231" t="s">
        <v>142</v>
      </c>
      <c r="G28" s="214"/>
      <c r="H28" s="217" t="s">
        <v>143</v>
      </c>
    </row>
    <row r="29" spans="1:8" ht="15" customHeight="1">
      <c r="A29" s="219"/>
      <c r="B29" s="212"/>
      <c r="C29" s="217"/>
      <c r="D29" s="219"/>
      <c r="E29" s="226"/>
      <c r="F29" s="231"/>
      <c r="G29" s="214"/>
      <c r="H29" s="217"/>
    </row>
    <row r="30" spans="1:8" ht="12.75" customHeight="1">
      <c r="A30" s="219"/>
      <c r="B30" s="212">
        <v>13</v>
      </c>
      <c r="C30" s="230" t="s">
        <v>168</v>
      </c>
      <c r="D30" s="226" t="s">
        <v>169</v>
      </c>
      <c r="E30" s="226" t="s">
        <v>105</v>
      </c>
      <c r="F30" s="230" t="s">
        <v>170</v>
      </c>
      <c r="G30" s="226"/>
      <c r="H30" s="230" t="s">
        <v>171</v>
      </c>
    </row>
    <row r="31" spans="1:8" ht="15" customHeight="1">
      <c r="A31" s="219"/>
      <c r="B31" s="212"/>
      <c r="C31" s="230"/>
      <c r="D31" s="226"/>
      <c r="E31" s="226"/>
      <c r="F31" s="230"/>
      <c r="G31" s="226"/>
      <c r="H31" s="230"/>
    </row>
    <row r="32" spans="1:8" ht="12.75" customHeight="1">
      <c r="A32" s="219"/>
      <c r="B32" s="212">
        <v>14</v>
      </c>
      <c r="C32" s="217" t="s">
        <v>135</v>
      </c>
      <c r="D32" s="219" t="s">
        <v>136</v>
      </c>
      <c r="E32" s="226" t="s">
        <v>101</v>
      </c>
      <c r="F32" s="231" t="s">
        <v>102</v>
      </c>
      <c r="G32" s="214"/>
      <c r="H32" s="217" t="s">
        <v>134</v>
      </c>
    </row>
    <row r="33" spans="1:8" ht="15" customHeight="1">
      <c r="A33" s="219"/>
      <c r="B33" s="212"/>
      <c r="C33" s="217"/>
      <c r="D33" s="219"/>
      <c r="E33" s="226"/>
      <c r="F33" s="231"/>
      <c r="G33" s="214"/>
      <c r="H33" s="217"/>
    </row>
    <row r="34" spans="1:8" ht="12.75" customHeight="1">
      <c r="A34" s="219"/>
      <c r="B34" s="212">
        <v>15</v>
      </c>
      <c r="C34" s="217" t="s">
        <v>190</v>
      </c>
      <c r="D34" s="219" t="s">
        <v>226</v>
      </c>
      <c r="E34" s="225" t="s">
        <v>105</v>
      </c>
      <c r="F34" s="231" t="s">
        <v>191</v>
      </c>
      <c r="G34" s="214"/>
      <c r="H34" s="217" t="s">
        <v>106</v>
      </c>
    </row>
    <row r="35" spans="1:8" ht="15" customHeight="1">
      <c r="A35" s="219"/>
      <c r="B35" s="212"/>
      <c r="C35" s="217"/>
      <c r="D35" s="219"/>
      <c r="E35" s="225"/>
      <c r="F35" s="231"/>
      <c r="G35" s="214"/>
      <c r="H35" s="217"/>
    </row>
    <row r="36" spans="1:8" ht="15.75" customHeight="1">
      <c r="A36" s="219"/>
      <c r="B36" s="212">
        <v>16</v>
      </c>
      <c r="C36" s="223" t="s">
        <v>192</v>
      </c>
      <c r="D36" s="225" t="s">
        <v>193</v>
      </c>
      <c r="E36" s="225" t="s">
        <v>105</v>
      </c>
      <c r="F36" s="231" t="s">
        <v>113</v>
      </c>
      <c r="G36" s="244"/>
      <c r="H36" s="223" t="s">
        <v>194</v>
      </c>
    </row>
    <row r="37" spans="1:8" ht="12.75" customHeight="1">
      <c r="A37" s="219"/>
      <c r="B37" s="212"/>
      <c r="C37" s="223"/>
      <c r="D37" s="225"/>
      <c r="E37" s="225"/>
      <c r="F37" s="231"/>
      <c r="G37" s="244"/>
      <c r="H37" s="223"/>
    </row>
    <row r="38" spans="1:8" ht="12.75" customHeight="1">
      <c r="A38" s="222"/>
      <c r="B38" s="212">
        <v>17</v>
      </c>
      <c r="C38" s="217" t="s">
        <v>209</v>
      </c>
      <c r="D38" s="219" t="s">
        <v>210</v>
      </c>
      <c r="E38" s="225" t="s">
        <v>103</v>
      </c>
      <c r="F38" s="231" t="s">
        <v>211</v>
      </c>
      <c r="G38" s="214"/>
      <c r="H38" s="217" t="s">
        <v>212</v>
      </c>
    </row>
    <row r="39" spans="1:8" ht="12.75" customHeight="1">
      <c r="A39" s="222"/>
      <c r="B39" s="212"/>
      <c r="C39" s="217"/>
      <c r="D39" s="219"/>
      <c r="E39" s="225"/>
      <c r="F39" s="231"/>
      <c r="G39" s="214"/>
      <c r="H39" s="217"/>
    </row>
    <row r="40" spans="1:8" ht="12.75" customHeight="1">
      <c r="A40" s="222"/>
      <c r="B40" s="212">
        <v>18</v>
      </c>
      <c r="C40" s="217" t="s">
        <v>162</v>
      </c>
      <c r="D40" s="219" t="s">
        <v>163</v>
      </c>
      <c r="E40" s="226" t="s">
        <v>112</v>
      </c>
      <c r="F40" s="231" t="s">
        <v>164</v>
      </c>
      <c r="G40" s="214"/>
      <c r="H40" s="217" t="s">
        <v>165</v>
      </c>
    </row>
    <row r="41" spans="1:8" ht="12.75" customHeight="1">
      <c r="A41" s="222"/>
      <c r="B41" s="212"/>
      <c r="C41" s="217"/>
      <c r="D41" s="219"/>
      <c r="E41" s="226"/>
      <c r="F41" s="231"/>
      <c r="G41" s="214"/>
      <c r="H41" s="217"/>
    </row>
    <row r="42" spans="1:8" ht="12.75" customHeight="1">
      <c r="A42" s="222"/>
      <c r="B42" s="212">
        <v>19</v>
      </c>
      <c r="C42" s="217" t="s">
        <v>182</v>
      </c>
      <c r="D42" s="219" t="s">
        <v>183</v>
      </c>
      <c r="E42" s="231" t="s">
        <v>104</v>
      </c>
      <c r="F42" s="231" t="s">
        <v>184</v>
      </c>
      <c r="G42" s="214"/>
      <c r="H42" s="217" t="s">
        <v>185</v>
      </c>
    </row>
    <row r="43" spans="1:8" ht="12.75" customHeight="1">
      <c r="A43" s="222"/>
      <c r="B43" s="212"/>
      <c r="C43" s="217"/>
      <c r="D43" s="219"/>
      <c r="E43" s="231"/>
      <c r="F43" s="231"/>
      <c r="G43" s="214"/>
      <c r="H43" s="217"/>
    </row>
    <row r="44" spans="1:8" ht="12.75" customHeight="1">
      <c r="A44" s="222"/>
      <c r="B44" s="212">
        <v>20</v>
      </c>
      <c r="C44" s="217" t="s">
        <v>227</v>
      </c>
      <c r="D44" s="232" t="s">
        <v>228</v>
      </c>
      <c r="E44" s="225" t="s">
        <v>105</v>
      </c>
      <c r="F44" s="225" t="s">
        <v>229</v>
      </c>
      <c r="G44" s="225"/>
      <c r="H44" s="223" t="s">
        <v>230</v>
      </c>
    </row>
    <row r="45" spans="1:8" ht="12.75" customHeight="1">
      <c r="A45" s="222"/>
      <c r="B45" s="212"/>
      <c r="C45" s="217"/>
      <c r="D45" s="242"/>
      <c r="E45" s="225"/>
      <c r="F45" s="225"/>
      <c r="G45" s="225"/>
      <c r="H45" s="223"/>
    </row>
    <row r="46" spans="1:8" ht="12.75" customHeight="1">
      <c r="A46" s="222"/>
      <c r="B46" s="212">
        <v>21</v>
      </c>
      <c r="C46" s="230" t="s">
        <v>197</v>
      </c>
      <c r="D46" s="226" t="s">
        <v>198</v>
      </c>
      <c r="E46" s="226" t="s">
        <v>108</v>
      </c>
      <c r="F46" s="226" t="s">
        <v>199</v>
      </c>
      <c r="G46" s="226"/>
      <c r="H46" s="226" t="s">
        <v>200</v>
      </c>
    </row>
    <row r="47" spans="1:8" ht="12.75" customHeight="1">
      <c r="A47" s="222"/>
      <c r="B47" s="212"/>
      <c r="C47" s="230"/>
      <c r="D47" s="226"/>
      <c r="E47" s="226"/>
      <c r="F47" s="226"/>
      <c r="G47" s="226"/>
      <c r="H47" s="226"/>
    </row>
    <row r="48" spans="1:8" ht="12.75" customHeight="1">
      <c r="A48" s="222"/>
      <c r="B48" s="212">
        <v>22</v>
      </c>
      <c r="C48" s="217" t="s">
        <v>179</v>
      </c>
      <c r="D48" s="232" t="s">
        <v>180</v>
      </c>
      <c r="E48" s="226" t="s">
        <v>108</v>
      </c>
      <c r="F48" s="231" t="s">
        <v>111</v>
      </c>
      <c r="G48" s="214"/>
      <c r="H48" s="217" t="s">
        <v>181</v>
      </c>
    </row>
    <row r="49" spans="1:8" ht="12.75" customHeight="1">
      <c r="A49" s="222"/>
      <c r="B49" s="212"/>
      <c r="C49" s="217"/>
      <c r="D49" s="242"/>
      <c r="E49" s="226"/>
      <c r="F49" s="231"/>
      <c r="G49" s="214"/>
      <c r="H49" s="242"/>
    </row>
    <row r="50" spans="1:8" ht="12.75" customHeight="1">
      <c r="A50" s="222"/>
      <c r="B50" s="212">
        <v>23</v>
      </c>
      <c r="C50" s="217" t="s">
        <v>186</v>
      </c>
      <c r="D50" s="232" t="s">
        <v>187</v>
      </c>
      <c r="E50" s="225" t="s">
        <v>107</v>
      </c>
      <c r="F50" s="225" t="s">
        <v>188</v>
      </c>
      <c r="G50" s="214"/>
      <c r="H50" s="218" t="s">
        <v>189</v>
      </c>
    </row>
    <row r="51" spans="1:8" ht="12.75" customHeight="1">
      <c r="A51" s="222"/>
      <c r="B51" s="212"/>
      <c r="C51" s="217"/>
      <c r="D51" s="242"/>
      <c r="E51" s="225"/>
      <c r="F51" s="225"/>
      <c r="G51" s="214"/>
      <c r="H51" s="243"/>
    </row>
    <row r="52" spans="1:8" ht="12.75" customHeight="1">
      <c r="A52" s="222"/>
      <c r="B52" s="212">
        <v>24</v>
      </c>
      <c r="C52" s="217" t="s">
        <v>201</v>
      </c>
      <c r="D52" s="232" t="s">
        <v>180</v>
      </c>
      <c r="E52" s="226" t="s">
        <v>112</v>
      </c>
      <c r="F52" s="226" t="s">
        <v>116</v>
      </c>
      <c r="G52" s="214"/>
      <c r="H52" s="217" t="s">
        <v>202</v>
      </c>
    </row>
    <row r="53" spans="1:8" ht="12.75" customHeight="1">
      <c r="A53" s="222"/>
      <c r="B53" s="212"/>
      <c r="C53" s="217"/>
      <c r="D53" s="219"/>
      <c r="E53" s="226"/>
      <c r="F53" s="226"/>
      <c r="G53" s="214"/>
      <c r="H53" s="242"/>
    </row>
    <row r="54" spans="1:8" ht="12.75" customHeight="1">
      <c r="A54" s="222"/>
      <c r="B54" s="212">
        <v>25</v>
      </c>
      <c r="C54" s="217" t="s">
        <v>144</v>
      </c>
      <c r="D54" s="219" t="s">
        <v>145</v>
      </c>
      <c r="E54" s="226" t="s">
        <v>108</v>
      </c>
      <c r="F54" s="231" t="s">
        <v>146</v>
      </c>
      <c r="G54" s="214"/>
      <c r="H54" s="217" t="s">
        <v>147</v>
      </c>
    </row>
    <row r="55" spans="1:8" ht="12.75" customHeight="1">
      <c r="A55" s="222"/>
      <c r="B55" s="212"/>
      <c r="C55" s="217"/>
      <c r="D55" s="219"/>
      <c r="E55" s="226"/>
      <c r="F55" s="231"/>
      <c r="G55" s="214"/>
      <c r="H55" s="217"/>
    </row>
    <row r="56" spans="1:8" ht="12.75" customHeight="1">
      <c r="A56" s="222"/>
      <c r="B56" s="212">
        <v>26</v>
      </c>
      <c r="C56" s="217" t="s">
        <v>159</v>
      </c>
      <c r="D56" s="219" t="s">
        <v>160</v>
      </c>
      <c r="E56" s="226" t="s">
        <v>108</v>
      </c>
      <c r="F56" s="230" t="s">
        <v>150</v>
      </c>
      <c r="G56" s="214"/>
      <c r="H56" s="217" t="s">
        <v>161</v>
      </c>
    </row>
    <row r="57" spans="1:8" ht="12.75" customHeight="1">
      <c r="A57" s="222"/>
      <c r="B57" s="212"/>
      <c r="C57" s="217"/>
      <c r="D57" s="219"/>
      <c r="E57" s="226"/>
      <c r="F57" s="230"/>
      <c r="G57" s="214"/>
      <c r="H57" s="217"/>
    </row>
    <row r="58" spans="1:8" ht="12.75" customHeight="1">
      <c r="A58" s="222"/>
      <c r="B58" s="212">
        <v>27</v>
      </c>
      <c r="C58" s="217" t="s">
        <v>128</v>
      </c>
      <c r="D58" s="219" t="s">
        <v>129</v>
      </c>
      <c r="E58" s="231" t="s">
        <v>103</v>
      </c>
      <c r="F58" s="250" t="s">
        <v>130</v>
      </c>
      <c r="G58" s="214"/>
      <c r="H58" s="218" t="s">
        <v>131</v>
      </c>
    </row>
    <row r="59" spans="1:8" ht="12.75" customHeight="1">
      <c r="A59" s="222"/>
      <c r="B59" s="212"/>
      <c r="C59" s="217"/>
      <c r="D59" s="219"/>
      <c r="E59" s="231"/>
      <c r="F59" s="251"/>
      <c r="G59" s="214"/>
      <c r="H59" s="221"/>
    </row>
    <row r="60" spans="1:8" ht="12.75" customHeight="1">
      <c r="A60" s="222"/>
      <c r="B60" s="212">
        <v>28</v>
      </c>
      <c r="C60" s="217" t="s">
        <v>151</v>
      </c>
      <c r="D60" s="219" t="s">
        <v>152</v>
      </c>
      <c r="E60" s="226" t="s">
        <v>108</v>
      </c>
      <c r="F60" s="231" t="s">
        <v>153</v>
      </c>
      <c r="G60" s="214"/>
      <c r="H60" s="217" t="s">
        <v>154</v>
      </c>
    </row>
    <row r="61" spans="1:8" ht="12.75" customHeight="1">
      <c r="A61" s="222"/>
      <c r="B61" s="212"/>
      <c r="C61" s="217"/>
      <c r="D61" s="219"/>
      <c r="E61" s="226"/>
      <c r="F61" s="231"/>
      <c r="G61" s="214"/>
      <c r="H61" s="217"/>
    </row>
    <row r="62" spans="1:8" ht="12.75" customHeight="1">
      <c r="A62" s="222"/>
      <c r="B62" s="212">
        <v>29</v>
      </c>
      <c r="C62" s="217" t="s">
        <v>172</v>
      </c>
      <c r="D62" s="219" t="s">
        <v>173</v>
      </c>
      <c r="E62" s="225" t="s">
        <v>110</v>
      </c>
      <c r="F62" s="231" t="s">
        <v>174</v>
      </c>
      <c r="G62" s="214"/>
      <c r="H62" s="217" t="s">
        <v>175</v>
      </c>
    </row>
    <row r="63" spans="1:8" ht="12.75" customHeight="1">
      <c r="A63" s="222"/>
      <c r="B63" s="212"/>
      <c r="C63" s="217"/>
      <c r="D63" s="219"/>
      <c r="E63" s="225"/>
      <c r="F63" s="231"/>
      <c r="G63" s="214"/>
      <c r="H63" s="217"/>
    </row>
    <row r="64" spans="1:8" ht="12.75" customHeight="1">
      <c r="A64" s="222"/>
      <c r="B64" s="212">
        <v>30</v>
      </c>
      <c r="C64" s="217" t="s">
        <v>176</v>
      </c>
      <c r="D64" s="232" t="s">
        <v>177</v>
      </c>
      <c r="E64" s="225" t="s">
        <v>108</v>
      </c>
      <c r="F64" s="231" t="s">
        <v>178</v>
      </c>
      <c r="G64" s="241"/>
      <c r="H64" s="223" t="s">
        <v>147</v>
      </c>
    </row>
    <row r="65" spans="1:8" ht="12.75" customHeight="1">
      <c r="A65" s="222"/>
      <c r="B65" s="212"/>
      <c r="C65" s="217"/>
      <c r="D65" s="232"/>
      <c r="E65" s="225"/>
      <c r="F65" s="231"/>
      <c r="G65" s="241"/>
      <c r="H65" s="223"/>
    </row>
    <row r="66" spans="1:8" ht="12.75" customHeight="1">
      <c r="A66" s="222"/>
      <c r="B66" s="240">
        <v>31</v>
      </c>
      <c r="C66" s="217" t="s">
        <v>122</v>
      </c>
      <c r="D66" s="219" t="s">
        <v>123</v>
      </c>
      <c r="E66" s="226" t="s">
        <v>101</v>
      </c>
      <c r="F66" s="230" t="s">
        <v>102</v>
      </c>
      <c r="G66" s="214"/>
      <c r="H66" s="217" t="s">
        <v>124</v>
      </c>
    </row>
    <row r="67" spans="1:8" ht="12.75" customHeight="1">
      <c r="A67" s="222"/>
      <c r="B67" s="240"/>
      <c r="C67" s="217"/>
      <c r="D67" s="219"/>
      <c r="E67" s="226"/>
      <c r="F67" s="230"/>
      <c r="G67" s="214"/>
      <c r="H67" s="217"/>
    </row>
    <row r="68" spans="1:8" ht="12.75" customHeight="1">
      <c r="A68" s="222"/>
      <c r="B68" s="212">
        <v>32</v>
      </c>
      <c r="C68" s="220" t="s">
        <v>224</v>
      </c>
      <c r="D68" s="229" t="s">
        <v>225</v>
      </c>
      <c r="E68" s="245" t="s">
        <v>221</v>
      </c>
      <c r="F68" s="227" t="s">
        <v>222</v>
      </c>
      <c r="G68" s="228"/>
      <c r="H68" s="220" t="s">
        <v>223</v>
      </c>
    </row>
    <row r="69" spans="1:8" ht="12.75" customHeight="1">
      <c r="A69" s="222"/>
      <c r="B69" s="212"/>
      <c r="C69" s="220"/>
      <c r="D69" s="229"/>
      <c r="E69" s="245"/>
      <c r="F69" s="227"/>
      <c r="G69" s="228"/>
      <c r="H69" s="220"/>
    </row>
    <row r="70" spans="1:8" ht="12.75" customHeight="1">
      <c r="A70" s="222"/>
      <c r="B70" s="212">
        <v>33</v>
      </c>
      <c r="C70" s="223" t="s">
        <v>203</v>
      </c>
      <c r="D70" s="225" t="s">
        <v>204</v>
      </c>
      <c r="E70" s="225" t="s">
        <v>112</v>
      </c>
      <c r="F70" s="225" t="s">
        <v>117</v>
      </c>
      <c r="G70" s="225"/>
      <c r="H70" s="223" t="s">
        <v>118</v>
      </c>
    </row>
    <row r="71" spans="1:8" ht="12.75" customHeight="1">
      <c r="A71" s="222"/>
      <c r="B71" s="212"/>
      <c r="C71" s="223"/>
      <c r="D71" s="225"/>
      <c r="E71" s="225"/>
      <c r="F71" s="225"/>
      <c r="G71" s="225"/>
      <c r="H71" s="223"/>
    </row>
    <row r="72" spans="1:8" ht="12.75" customHeight="1">
      <c r="A72" s="222"/>
      <c r="B72" s="212">
        <v>34</v>
      </c>
      <c r="C72" s="217" t="s">
        <v>125</v>
      </c>
      <c r="D72" s="232" t="s">
        <v>126</v>
      </c>
      <c r="E72" s="226" t="s">
        <v>101</v>
      </c>
      <c r="F72" s="230" t="s">
        <v>102</v>
      </c>
      <c r="G72" s="214"/>
      <c r="H72" s="217" t="s">
        <v>127</v>
      </c>
    </row>
    <row r="73" spans="1:8" ht="12.75" customHeight="1">
      <c r="A73" s="222"/>
      <c r="B73" s="212"/>
      <c r="C73" s="217"/>
      <c r="D73" s="233"/>
      <c r="E73" s="226"/>
      <c r="F73" s="230"/>
      <c r="G73" s="214"/>
      <c r="H73" s="234"/>
    </row>
    <row r="74" spans="1:8" ht="12.75" customHeight="1">
      <c r="A74" s="222"/>
      <c r="B74" s="212"/>
      <c r="C74" s="230"/>
      <c r="D74" s="226"/>
      <c r="E74" s="226"/>
      <c r="F74" s="231"/>
      <c r="G74" s="214"/>
      <c r="H74" s="230"/>
    </row>
    <row r="75" spans="1:8" ht="12.75" customHeight="1">
      <c r="A75" s="222"/>
      <c r="B75" s="212"/>
      <c r="C75" s="230"/>
      <c r="D75" s="226"/>
      <c r="E75" s="226"/>
      <c r="F75" s="231"/>
      <c r="G75" s="214"/>
      <c r="H75" s="230"/>
    </row>
    <row r="76" spans="1:8" ht="12.75" customHeight="1">
      <c r="A76" s="222"/>
      <c r="B76" s="212"/>
      <c r="C76" s="230"/>
      <c r="D76" s="226"/>
      <c r="E76" s="226"/>
      <c r="F76" s="223"/>
      <c r="G76" s="226"/>
      <c r="H76" s="230"/>
    </row>
    <row r="77" spans="1:8" ht="12.75" customHeight="1">
      <c r="A77" s="222"/>
      <c r="B77" s="212"/>
      <c r="C77" s="230"/>
      <c r="D77" s="226"/>
      <c r="E77" s="226"/>
      <c r="F77" s="223"/>
      <c r="G77" s="226"/>
      <c r="H77" s="230"/>
    </row>
    <row r="78" spans="1:8" ht="12.75" customHeight="1">
      <c r="A78" s="222"/>
      <c r="B78" s="212"/>
      <c r="C78" s="223"/>
      <c r="D78" s="225"/>
      <c r="E78" s="225"/>
      <c r="F78" s="223"/>
      <c r="G78" s="225"/>
      <c r="H78" s="223"/>
    </row>
    <row r="79" spans="1:8" ht="12.75" customHeight="1">
      <c r="A79" s="222"/>
      <c r="B79" s="212"/>
      <c r="C79" s="223"/>
      <c r="D79" s="225"/>
      <c r="E79" s="225"/>
      <c r="F79" s="223"/>
      <c r="G79" s="225"/>
      <c r="H79" s="223"/>
    </row>
    <row r="80" spans="1:8" ht="12.75" customHeight="1">
      <c r="A80" s="222"/>
      <c r="B80" s="212"/>
      <c r="C80" s="223"/>
      <c r="D80" s="225"/>
      <c r="E80" s="226"/>
      <c r="F80" s="230"/>
      <c r="G80" s="214"/>
      <c r="H80" s="230"/>
    </row>
    <row r="81" spans="1:8" ht="12.75" customHeight="1">
      <c r="A81" s="222"/>
      <c r="B81" s="212"/>
      <c r="C81" s="223"/>
      <c r="D81" s="225"/>
      <c r="E81" s="226"/>
      <c r="F81" s="230"/>
      <c r="G81" s="214"/>
      <c r="H81" s="230"/>
    </row>
    <row r="82" spans="1:8" ht="12.75" customHeight="1">
      <c r="A82" s="222"/>
      <c r="B82" s="212"/>
      <c r="C82" s="220"/>
      <c r="D82" s="229"/>
      <c r="E82" s="224"/>
      <c r="F82" s="227"/>
      <c r="G82" s="228"/>
      <c r="H82" s="220"/>
    </row>
    <row r="83" spans="1:8" ht="12.75" customHeight="1">
      <c r="A83" s="222"/>
      <c r="B83" s="212"/>
      <c r="C83" s="220"/>
      <c r="D83" s="229"/>
      <c r="E83" s="224"/>
      <c r="F83" s="227"/>
      <c r="G83" s="228"/>
      <c r="H83" s="220"/>
    </row>
    <row r="84" spans="1:8" ht="12.75" customHeight="1">
      <c r="A84" s="205"/>
      <c r="B84" s="212"/>
      <c r="C84" s="217"/>
      <c r="D84" s="219"/>
      <c r="E84" s="215"/>
      <c r="F84" s="213"/>
      <c r="G84" s="214"/>
      <c r="H84" s="218"/>
    </row>
    <row r="85" spans="1:8" ht="12.75" customHeight="1">
      <c r="A85" s="205"/>
      <c r="B85" s="212"/>
      <c r="C85" s="217"/>
      <c r="D85" s="219"/>
      <c r="E85" s="216"/>
      <c r="F85" s="213"/>
      <c r="G85" s="214"/>
      <c r="H85" s="221"/>
    </row>
    <row r="86" spans="1:8" ht="12.75" customHeight="1">
      <c r="A86" s="205"/>
      <c r="B86" s="212"/>
      <c r="C86" s="217"/>
      <c r="D86" s="219"/>
      <c r="E86" s="215"/>
      <c r="F86" s="213"/>
      <c r="G86" s="214"/>
      <c r="H86" s="217"/>
    </row>
    <row r="87" spans="1:8" ht="12.75" customHeight="1">
      <c r="A87" s="205"/>
      <c r="B87" s="212"/>
      <c r="C87" s="217"/>
      <c r="D87" s="219"/>
      <c r="E87" s="216"/>
      <c r="F87" s="213"/>
      <c r="G87" s="214"/>
      <c r="H87" s="218"/>
    </row>
    <row r="88" spans="1:8" ht="12.75" customHeight="1">
      <c r="A88" s="205"/>
      <c r="B88" s="212"/>
      <c r="C88" s="217"/>
      <c r="D88" s="219"/>
      <c r="E88" s="215"/>
      <c r="F88" s="213"/>
      <c r="G88" s="214"/>
      <c r="H88" s="217"/>
    </row>
    <row r="89" spans="1:8" ht="12.75" customHeight="1">
      <c r="A89" s="205"/>
      <c r="B89" s="212"/>
      <c r="C89" s="217"/>
      <c r="D89" s="219"/>
      <c r="E89" s="216"/>
      <c r="F89" s="213"/>
      <c r="G89" s="214"/>
      <c r="H89" s="218"/>
    </row>
    <row r="90" spans="1:8" ht="12.75" customHeight="1">
      <c r="A90" s="205"/>
      <c r="B90" s="212"/>
      <c r="C90" s="217"/>
      <c r="D90" s="219"/>
      <c r="E90" s="215"/>
      <c r="F90" s="213"/>
      <c r="G90" s="214"/>
      <c r="H90" s="217"/>
    </row>
    <row r="91" spans="1:8" ht="12.75" customHeight="1">
      <c r="A91" s="205"/>
      <c r="B91" s="212"/>
      <c r="C91" s="217"/>
      <c r="D91" s="219"/>
      <c r="E91" s="216"/>
      <c r="F91" s="213"/>
      <c r="G91" s="214"/>
      <c r="H91" s="218"/>
    </row>
    <row r="92" spans="1:8" ht="12.75" customHeight="1">
      <c r="A92" s="205"/>
      <c r="B92" s="212"/>
      <c r="C92" s="206"/>
      <c r="D92" s="205"/>
      <c r="E92" s="215"/>
      <c r="F92" s="213"/>
      <c r="G92" s="214"/>
      <c r="H92" s="205"/>
    </row>
    <row r="93" spans="1:8" ht="12.75" customHeight="1">
      <c r="A93" s="205"/>
      <c r="B93" s="212"/>
      <c r="C93" s="206"/>
      <c r="D93" s="205"/>
      <c r="E93" s="216"/>
      <c r="F93" s="213"/>
      <c r="G93" s="214"/>
      <c r="H93" s="205"/>
    </row>
    <row r="94" spans="1:8" ht="12.75" customHeight="1">
      <c r="A94" s="205"/>
      <c r="B94" s="212"/>
      <c r="C94" s="206"/>
      <c r="D94" s="205"/>
      <c r="E94" s="215"/>
      <c r="F94" s="213"/>
      <c r="G94" s="214"/>
      <c r="H94" s="205"/>
    </row>
    <row r="95" spans="1:8" ht="12.75" customHeight="1">
      <c r="A95" s="205"/>
      <c r="B95" s="212"/>
      <c r="C95" s="206"/>
      <c r="D95" s="205"/>
      <c r="E95" s="216"/>
      <c r="F95" s="213"/>
      <c r="G95" s="214"/>
      <c r="H95" s="205"/>
    </row>
    <row r="96" spans="1:8" ht="12.75" customHeight="1">
      <c r="A96" s="205"/>
      <c r="B96" s="212"/>
      <c r="C96" s="206"/>
      <c r="D96" s="205"/>
      <c r="E96" s="215"/>
      <c r="F96" s="213"/>
      <c r="G96" s="214"/>
      <c r="H96" s="205"/>
    </row>
    <row r="97" spans="1:8" ht="12.75" customHeight="1">
      <c r="A97" s="205"/>
      <c r="B97" s="212"/>
      <c r="C97" s="206"/>
      <c r="D97" s="205"/>
      <c r="E97" s="216"/>
      <c r="F97" s="213"/>
      <c r="G97" s="214"/>
      <c r="H97" s="205"/>
    </row>
    <row r="98" spans="1:8" ht="12.75" customHeight="1">
      <c r="A98" s="205"/>
      <c r="B98" s="212">
        <v>47</v>
      </c>
      <c r="C98" s="206"/>
      <c r="D98" s="205"/>
      <c r="E98" s="215"/>
      <c r="F98" s="213"/>
      <c r="G98" s="214"/>
      <c r="H98" s="205"/>
    </row>
    <row r="99" spans="1:8" ht="12.75" customHeight="1">
      <c r="A99" s="205"/>
      <c r="B99" s="212"/>
      <c r="C99" s="206"/>
      <c r="D99" s="205"/>
      <c r="E99" s="216"/>
      <c r="F99" s="213"/>
      <c r="G99" s="214"/>
      <c r="H99" s="205"/>
    </row>
    <row r="100" spans="1:8" ht="12.75" customHeight="1">
      <c r="A100" s="205"/>
      <c r="B100" s="212">
        <v>48</v>
      </c>
      <c r="C100" s="206"/>
      <c r="D100" s="205"/>
      <c r="E100" s="215"/>
      <c r="F100" s="213"/>
      <c r="G100" s="214"/>
      <c r="H100" s="205"/>
    </row>
    <row r="101" spans="1:8" ht="12.75" customHeight="1">
      <c r="A101" s="205"/>
      <c r="B101" s="212"/>
      <c r="C101" s="206"/>
      <c r="D101" s="205"/>
      <c r="E101" s="216"/>
      <c r="F101" s="213"/>
      <c r="G101" s="214"/>
      <c r="H101" s="205"/>
    </row>
    <row r="102" spans="1:8" ht="12.75" customHeight="1">
      <c r="A102" s="205"/>
      <c r="B102" s="212">
        <v>49</v>
      </c>
      <c r="C102" s="206"/>
      <c r="D102" s="205"/>
      <c r="E102" s="215"/>
      <c r="F102" s="213"/>
      <c r="G102" s="214"/>
      <c r="H102" s="205"/>
    </row>
    <row r="103" spans="1:8" ht="12.75" customHeight="1">
      <c r="A103" s="205"/>
      <c r="B103" s="212"/>
      <c r="C103" s="206"/>
      <c r="D103" s="205"/>
      <c r="E103" s="216"/>
      <c r="F103" s="213"/>
      <c r="G103" s="214"/>
      <c r="H103" s="205"/>
    </row>
    <row r="104" spans="1:8" ht="12.75" customHeight="1">
      <c r="A104" s="205"/>
      <c r="B104" s="212">
        <v>50</v>
      </c>
      <c r="C104" s="206"/>
      <c r="D104" s="205"/>
      <c r="E104" s="215"/>
      <c r="F104" s="213"/>
      <c r="G104" s="214"/>
      <c r="H104" s="205"/>
    </row>
    <row r="105" spans="1:8" ht="12.75" customHeight="1">
      <c r="A105" s="205"/>
      <c r="B105" s="212"/>
      <c r="C105" s="206"/>
      <c r="D105" s="205"/>
      <c r="E105" s="216"/>
      <c r="F105" s="213"/>
      <c r="G105" s="214"/>
      <c r="H105" s="205"/>
    </row>
    <row r="106" spans="1:8" ht="12.75" customHeight="1">
      <c r="A106" s="205"/>
      <c r="B106" s="212">
        <v>51</v>
      </c>
      <c r="C106" s="206"/>
      <c r="D106" s="205"/>
      <c r="E106" s="215"/>
      <c r="F106" s="213"/>
      <c r="G106" s="214"/>
      <c r="H106" s="205"/>
    </row>
    <row r="107" spans="1:8" ht="12.75" customHeight="1">
      <c r="A107" s="205"/>
      <c r="B107" s="212"/>
      <c r="C107" s="206"/>
      <c r="D107" s="205"/>
      <c r="E107" s="216"/>
      <c r="F107" s="213"/>
      <c r="G107" s="214"/>
      <c r="H107" s="205"/>
    </row>
    <row r="108" spans="1:8" ht="12.75" customHeight="1">
      <c r="A108" s="205"/>
      <c r="B108" s="212">
        <v>52</v>
      </c>
      <c r="C108" s="206"/>
      <c r="D108" s="205"/>
      <c r="E108" s="215"/>
      <c r="F108" s="213"/>
      <c r="G108" s="214"/>
      <c r="H108" s="205"/>
    </row>
    <row r="109" spans="1:8" ht="12.75" customHeight="1">
      <c r="A109" s="205"/>
      <c r="B109" s="212"/>
      <c r="C109" s="206"/>
      <c r="D109" s="205"/>
      <c r="E109" s="216"/>
      <c r="F109" s="213"/>
      <c r="G109" s="214"/>
      <c r="H109" s="205"/>
    </row>
    <row r="110" spans="1:8" ht="12.75" customHeight="1">
      <c r="A110" s="205"/>
      <c r="B110" s="212">
        <v>53</v>
      </c>
      <c r="C110" s="206"/>
      <c r="D110" s="205"/>
      <c r="E110" s="215"/>
      <c r="F110" s="213"/>
      <c r="G110" s="214"/>
      <c r="H110" s="205"/>
    </row>
    <row r="111" spans="1:8" ht="12.75" customHeight="1">
      <c r="A111" s="205"/>
      <c r="B111" s="212"/>
      <c r="C111" s="206"/>
      <c r="D111" s="205"/>
      <c r="E111" s="216"/>
      <c r="F111" s="213"/>
      <c r="G111" s="214"/>
      <c r="H111" s="205"/>
    </row>
    <row r="112" spans="1:8" ht="12.75" customHeight="1">
      <c r="A112" s="205"/>
      <c r="B112" s="212">
        <v>54</v>
      </c>
      <c r="C112" s="206"/>
      <c r="D112" s="205"/>
      <c r="E112" s="215"/>
      <c r="F112" s="213"/>
      <c r="G112" s="214"/>
      <c r="H112" s="205"/>
    </row>
    <row r="113" spans="1:8" ht="12.75" customHeight="1">
      <c r="A113" s="205"/>
      <c r="B113" s="212"/>
      <c r="C113" s="206"/>
      <c r="D113" s="205"/>
      <c r="E113" s="216"/>
      <c r="F113" s="213"/>
      <c r="G113" s="214"/>
      <c r="H113" s="205"/>
    </row>
    <row r="114" spans="1:8" ht="12.75" customHeight="1">
      <c r="A114" s="205"/>
      <c r="B114" s="212">
        <v>55</v>
      </c>
      <c r="C114" s="206"/>
      <c r="D114" s="205"/>
      <c r="E114" s="215"/>
      <c r="F114" s="213"/>
      <c r="G114" s="214"/>
      <c r="H114" s="205"/>
    </row>
    <row r="115" spans="1:8" ht="12.75" customHeight="1">
      <c r="A115" s="205"/>
      <c r="B115" s="212"/>
      <c r="C115" s="206"/>
      <c r="D115" s="205"/>
      <c r="E115" s="216"/>
      <c r="F115" s="213"/>
      <c r="G115" s="214"/>
      <c r="H115" s="205"/>
    </row>
    <row r="116" spans="1:8" ht="12.75" customHeight="1">
      <c r="A116" s="205"/>
      <c r="B116" s="212">
        <v>56</v>
      </c>
      <c r="C116" s="206"/>
      <c r="D116" s="205"/>
      <c r="E116" s="215"/>
      <c r="F116" s="213"/>
      <c r="G116" s="214"/>
      <c r="H116" s="205"/>
    </row>
    <row r="117" spans="1:8" ht="12.75" customHeight="1">
      <c r="A117" s="205"/>
      <c r="B117" s="212"/>
      <c r="C117" s="206"/>
      <c r="D117" s="205"/>
      <c r="E117" s="216"/>
      <c r="F117" s="213"/>
      <c r="G117" s="214"/>
      <c r="H117" s="205"/>
    </row>
    <row r="118" spans="1:8" ht="12.75" customHeight="1">
      <c r="A118" s="205"/>
      <c r="B118" s="212">
        <v>57</v>
      </c>
      <c r="C118" s="206"/>
      <c r="D118" s="205"/>
      <c r="E118" s="215"/>
      <c r="F118" s="213"/>
      <c r="G118" s="214"/>
      <c r="H118" s="205"/>
    </row>
    <row r="119" spans="1:8" ht="12.75" customHeight="1">
      <c r="A119" s="205"/>
      <c r="B119" s="212"/>
      <c r="C119" s="206"/>
      <c r="D119" s="205"/>
      <c r="E119" s="216"/>
      <c r="F119" s="213"/>
      <c r="G119" s="214"/>
      <c r="H119" s="205"/>
    </row>
    <row r="120" spans="1:8" ht="12.75" customHeight="1">
      <c r="A120" s="205"/>
      <c r="B120" s="212">
        <v>58</v>
      </c>
      <c r="C120" s="206"/>
      <c r="D120" s="205"/>
      <c r="E120" s="215"/>
      <c r="F120" s="213"/>
      <c r="G120" s="214"/>
      <c r="H120" s="205"/>
    </row>
    <row r="121" spans="1:8" ht="12.75" customHeight="1">
      <c r="A121" s="205"/>
      <c r="B121" s="212"/>
      <c r="C121" s="206"/>
      <c r="D121" s="205"/>
      <c r="E121" s="216"/>
      <c r="F121" s="213"/>
      <c r="G121" s="214"/>
      <c r="H121" s="205"/>
    </row>
    <row r="122" spans="1:8" ht="12.75" customHeight="1">
      <c r="A122" s="205"/>
      <c r="B122" s="212">
        <v>59</v>
      </c>
      <c r="C122" s="206"/>
      <c r="D122" s="205"/>
      <c r="E122" s="215"/>
      <c r="F122" s="213"/>
      <c r="G122" s="214"/>
      <c r="H122" s="205"/>
    </row>
    <row r="123" spans="1:8" ht="12.75" customHeight="1">
      <c r="A123" s="205"/>
      <c r="B123" s="212"/>
      <c r="C123" s="206"/>
      <c r="D123" s="205"/>
      <c r="E123" s="216"/>
      <c r="F123" s="213"/>
      <c r="G123" s="214"/>
      <c r="H123" s="205"/>
    </row>
    <row r="124" spans="1:8" ht="12.75" customHeight="1">
      <c r="A124" s="205"/>
      <c r="B124" s="212">
        <v>60</v>
      </c>
      <c r="C124" s="206"/>
      <c r="D124" s="205"/>
      <c r="E124" s="215"/>
      <c r="F124" s="213"/>
      <c r="G124" s="214"/>
      <c r="H124" s="205"/>
    </row>
    <row r="125" spans="1:8" ht="12.75" customHeight="1">
      <c r="A125" s="205"/>
      <c r="B125" s="212"/>
      <c r="C125" s="206"/>
      <c r="D125" s="205"/>
      <c r="E125" s="216"/>
      <c r="F125" s="213"/>
      <c r="G125" s="214"/>
      <c r="H125" s="205"/>
    </row>
    <row r="126" spans="1:8" ht="12.75" customHeight="1">
      <c r="A126" s="205"/>
      <c r="B126" s="212">
        <v>61</v>
      </c>
      <c r="C126" s="206"/>
      <c r="D126" s="205"/>
      <c r="E126" s="215"/>
      <c r="F126" s="213"/>
      <c r="G126" s="214"/>
      <c r="H126" s="205"/>
    </row>
    <row r="127" spans="1:8" ht="12.75" customHeight="1">
      <c r="A127" s="205"/>
      <c r="B127" s="212"/>
      <c r="C127" s="206"/>
      <c r="D127" s="205"/>
      <c r="E127" s="216"/>
      <c r="F127" s="213"/>
      <c r="G127" s="214"/>
      <c r="H127" s="205"/>
    </row>
    <row r="128" spans="1:8" ht="12.75" customHeight="1">
      <c r="A128" s="205"/>
      <c r="B128" s="212">
        <v>62</v>
      </c>
      <c r="C128" s="206"/>
      <c r="D128" s="205"/>
      <c r="E128" s="215"/>
      <c r="F128" s="213"/>
      <c r="G128" s="214"/>
      <c r="H128" s="205"/>
    </row>
    <row r="129" spans="1:8" ht="12.75" customHeight="1">
      <c r="A129" s="205"/>
      <c r="B129" s="212"/>
      <c r="C129" s="206"/>
      <c r="D129" s="205"/>
      <c r="E129" s="216"/>
      <c r="F129" s="213"/>
      <c r="G129" s="214"/>
      <c r="H129" s="205"/>
    </row>
    <row r="130" spans="1:8" ht="12.75">
      <c r="A130" s="205"/>
      <c r="B130" s="212">
        <v>63</v>
      </c>
      <c r="C130" s="206"/>
      <c r="D130" s="205"/>
      <c r="E130" s="215"/>
      <c r="F130" s="213"/>
      <c r="G130" s="214"/>
      <c r="H130" s="205"/>
    </row>
    <row r="131" spans="1:8" ht="12.75">
      <c r="A131" s="205"/>
      <c r="B131" s="212"/>
      <c r="C131" s="206"/>
      <c r="D131" s="205"/>
      <c r="E131" s="216"/>
      <c r="F131" s="213"/>
      <c r="G131" s="214"/>
      <c r="H131" s="205"/>
    </row>
    <row r="132" spans="1:8" ht="12.75">
      <c r="A132" s="205"/>
      <c r="B132" s="212">
        <v>64</v>
      </c>
      <c r="C132" s="206"/>
      <c r="D132" s="205"/>
      <c r="E132" s="215"/>
      <c r="F132" s="213"/>
      <c r="G132" s="214"/>
      <c r="H132" s="205"/>
    </row>
    <row r="133" spans="1:8" ht="12.75">
      <c r="A133" s="205"/>
      <c r="B133" s="212"/>
      <c r="C133" s="206"/>
      <c r="D133" s="205"/>
      <c r="E133" s="216"/>
      <c r="F133" s="213"/>
      <c r="G133" s="214"/>
      <c r="H133" s="205"/>
    </row>
    <row r="134" spans="1:7" ht="12.75">
      <c r="A134" s="23"/>
      <c r="B134" s="4"/>
      <c r="C134" s="24"/>
      <c r="D134" s="24"/>
      <c r="E134" s="24"/>
      <c r="F134" s="25"/>
      <c r="G134" s="26"/>
    </row>
    <row r="135" spans="1:8" ht="12.75">
      <c r="A135" s="23"/>
      <c r="B135" s="4"/>
      <c r="C135" s="24"/>
      <c r="D135" s="24"/>
      <c r="E135" s="24"/>
      <c r="F135" s="25"/>
      <c r="G135" s="26"/>
      <c r="H135" s="4"/>
    </row>
    <row r="136" spans="1:8" ht="12.75">
      <c r="A136" s="4"/>
      <c r="B136" s="4"/>
      <c r="C136" s="4"/>
      <c r="D136" s="4"/>
      <c r="E136" s="4"/>
      <c r="F136" s="4"/>
      <c r="H136" s="4"/>
    </row>
  </sheetData>
  <sheetProtection/>
  <mergeCells count="524">
    <mergeCell ref="E116:E117"/>
    <mergeCell ref="E120:E121"/>
    <mergeCell ref="E130:E131"/>
    <mergeCell ref="E122:E123"/>
    <mergeCell ref="E124:E125"/>
    <mergeCell ref="E126:E127"/>
    <mergeCell ref="E128:E129"/>
    <mergeCell ref="E118:E119"/>
    <mergeCell ref="E92:E93"/>
    <mergeCell ref="E100:E101"/>
    <mergeCell ref="E84:E85"/>
    <mergeCell ref="E86:E87"/>
    <mergeCell ref="E88:E89"/>
    <mergeCell ref="E108:E109"/>
    <mergeCell ref="E102:E103"/>
    <mergeCell ref="E106:E107"/>
    <mergeCell ref="E48:E49"/>
    <mergeCell ref="E50:E51"/>
    <mergeCell ref="E52:E53"/>
    <mergeCell ref="E104:E105"/>
    <mergeCell ref="E66:E67"/>
    <mergeCell ref="E68:E69"/>
    <mergeCell ref="E70:E71"/>
    <mergeCell ref="E72:E73"/>
    <mergeCell ref="E74:E75"/>
    <mergeCell ref="E76:E77"/>
    <mergeCell ref="E58:E59"/>
    <mergeCell ref="E54:E55"/>
    <mergeCell ref="E56:E57"/>
    <mergeCell ref="F48:F49"/>
    <mergeCell ref="F58:F59"/>
    <mergeCell ref="E30:E31"/>
    <mergeCell ref="E32:E33"/>
    <mergeCell ref="E34:E35"/>
    <mergeCell ref="E42:E43"/>
    <mergeCell ref="E44:E45"/>
    <mergeCell ref="E8:E9"/>
    <mergeCell ref="E10:E11"/>
    <mergeCell ref="E12:E13"/>
    <mergeCell ref="E14:E15"/>
    <mergeCell ref="F6:F7"/>
    <mergeCell ref="F18:F19"/>
    <mergeCell ref="E16:E17"/>
    <mergeCell ref="E18:E19"/>
    <mergeCell ref="A32:A33"/>
    <mergeCell ref="B32:B33"/>
    <mergeCell ref="C32:C33"/>
    <mergeCell ref="D32:D33"/>
    <mergeCell ref="E28:E29"/>
    <mergeCell ref="A28:A29"/>
    <mergeCell ref="B28:B29"/>
    <mergeCell ref="C28:C29"/>
    <mergeCell ref="D28:D29"/>
    <mergeCell ref="A30:A31"/>
    <mergeCell ref="F32:F33"/>
    <mergeCell ref="H32:H33"/>
    <mergeCell ref="H28:H29"/>
    <mergeCell ref="F30:F31"/>
    <mergeCell ref="H30:H31"/>
    <mergeCell ref="G30:G31"/>
    <mergeCell ref="B30:B31"/>
    <mergeCell ref="C30:C31"/>
    <mergeCell ref="D30:D31"/>
    <mergeCell ref="F20:F21"/>
    <mergeCell ref="H20:H21"/>
    <mergeCell ref="F22:F23"/>
    <mergeCell ref="H22:H23"/>
    <mergeCell ref="G22:G23"/>
    <mergeCell ref="F28:F29"/>
    <mergeCell ref="E22:E23"/>
    <mergeCell ref="E24:E25"/>
    <mergeCell ref="H26:H27"/>
    <mergeCell ref="F24:F25"/>
    <mergeCell ref="H24:H25"/>
    <mergeCell ref="G26:G27"/>
    <mergeCell ref="G24:G25"/>
    <mergeCell ref="B26:B27"/>
    <mergeCell ref="C26:C27"/>
    <mergeCell ref="D26:D27"/>
    <mergeCell ref="C24:C25"/>
    <mergeCell ref="A24:A25"/>
    <mergeCell ref="A26:A27"/>
    <mergeCell ref="B24:B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C16:C17"/>
    <mergeCell ref="C18:C19"/>
    <mergeCell ref="D18:D19"/>
    <mergeCell ref="H12:H13"/>
    <mergeCell ref="D16:D17"/>
    <mergeCell ref="F14:F15"/>
    <mergeCell ref="H14:H15"/>
    <mergeCell ref="G12:G13"/>
    <mergeCell ref="A18:A19"/>
    <mergeCell ref="B18:B19"/>
    <mergeCell ref="F16:F17"/>
    <mergeCell ref="A16:A17"/>
    <mergeCell ref="B16:B17"/>
    <mergeCell ref="A6:A7"/>
    <mergeCell ref="B6:B7"/>
    <mergeCell ref="C6:C7"/>
    <mergeCell ref="D6:D7"/>
    <mergeCell ref="B10:B11"/>
    <mergeCell ref="C10:C11"/>
    <mergeCell ref="D10:D11"/>
    <mergeCell ref="C8:C9"/>
    <mergeCell ref="A8:A9"/>
    <mergeCell ref="B8:B9"/>
    <mergeCell ref="C34:C35"/>
    <mergeCell ref="D34:D35"/>
    <mergeCell ref="F34:F35"/>
    <mergeCell ref="A34:A35"/>
    <mergeCell ref="A10:A11"/>
    <mergeCell ref="A12:A13"/>
    <mergeCell ref="B12:B13"/>
    <mergeCell ref="C12:C13"/>
    <mergeCell ref="D12:D13"/>
    <mergeCell ref="F12:F13"/>
    <mergeCell ref="D8:D9"/>
    <mergeCell ref="H6:H7"/>
    <mergeCell ref="F10:F11"/>
    <mergeCell ref="H10:H11"/>
    <mergeCell ref="G4:G5"/>
    <mergeCell ref="G6:G7"/>
    <mergeCell ref="G8:G9"/>
    <mergeCell ref="F8:F9"/>
    <mergeCell ref="E4:F5"/>
    <mergeCell ref="E6:E7"/>
    <mergeCell ref="H38:H39"/>
    <mergeCell ref="G38:G39"/>
    <mergeCell ref="E38:E39"/>
    <mergeCell ref="H34:H35"/>
    <mergeCell ref="G34:G35"/>
    <mergeCell ref="H4:H5"/>
    <mergeCell ref="H16:H17"/>
    <mergeCell ref="H18:H19"/>
    <mergeCell ref="E26:E27"/>
    <mergeCell ref="F26:F27"/>
    <mergeCell ref="H42:H43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B40:B41"/>
    <mergeCell ref="C42:C43"/>
    <mergeCell ref="D42:D43"/>
    <mergeCell ref="F40:F41"/>
    <mergeCell ref="H40:H41"/>
    <mergeCell ref="G40:G41"/>
    <mergeCell ref="E40:E41"/>
    <mergeCell ref="C40:C41"/>
    <mergeCell ref="D40:D41"/>
    <mergeCell ref="F42:F43"/>
    <mergeCell ref="F44:F45"/>
    <mergeCell ref="H44:H45"/>
    <mergeCell ref="A36:A37"/>
    <mergeCell ref="A38:A39"/>
    <mergeCell ref="A40:A41"/>
    <mergeCell ref="B34:B35"/>
    <mergeCell ref="B36:B37"/>
    <mergeCell ref="A42:A43"/>
    <mergeCell ref="B42:B43"/>
    <mergeCell ref="B38:B39"/>
    <mergeCell ref="G42:G43"/>
    <mergeCell ref="G44:G45"/>
    <mergeCell ref="A46:A47"/>
    <mergeCell ref="B46:B47"/>
    <mergeCell ref="C46:C47"/>
    <mergeCell ref="D46:D47"/>
    <mergeCell ref="A44:A45"/>
    <mergeCell ref="B44:B45"/>
    <mergeCell ref="C44:C45"/>
    <mergeCell ref="D44:D45"/>
    <mergeCell ref="H48:H49"/>
    <mergeCell ref="G46:G47"/>
    <mergeCell ref="G48:G49"/>
    <mergeCell ref="F46:F47"/>
    <mergeCell ref="H46:H47"/>
    <mergeCell ref="A48:A49"/>
    <mergeCell ref="B48:B49"/>
    <mergeCell ref="C48:C49"/>
    <mergeCell ref="D48:D49"/>
    <mergeCell ref="E46:E47"/>
    <mergeCell ref="A50:A51"/>
    <mergeCell ref="B50:B51"/>
    <mergeCell ref="C50:C51"/>
    <mergeCell ref="D50:D51"/>
    <mergeCell ref="F50:F51"/>
    <mergeCell ref="H50:H51"/>
    <mergeCell ref="G50:G51"/>
    <mergeCell ref="A52:A53"/>
    <mergeCell ref="B52:B53"/>
    <mergeCell ref="C52:C53"/>
    <mergeCell ref="D52:D53"/>
    <mergeCell ref="F52:F53"/>
    <mergeCell ref="H52:H53"/>
    <mergeCell ref="G52:G53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A56:A57"/>
    <mergeCell ref="B56:B57"/>
    <mergeCell ref="C56:C57"/>
    <mergeCell ref="D56:D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E60:E61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A66:A67"/>
    <mergeCell ref="B66:B67"/>
    <mergeCell ref="C66:C67"/>
    <mergeCell ref="D66:D67"/>
    <mergeCell ref="A64:A65"/>
    <mergeCell ref="B64:B65"/>
    <mergeCell ref="C64:C65"/>
    <mergeCell ref="D64:D65"/>
    <mergeCell ref="F68:F69"/>
    <mergeCell ref="H68:H69"/>
    <mergeCell ref="G66:G67"/>
    <mergeCell ref="G68:G69"/>
    <mergeCell ref="E62:E63"/>
    <mergeCell ref="E64:E65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H8:H9"/>
    <mergeCell ref="A72:A73"/>
    <mergeCell ref="B72:B73"/>
    <mergeCell ref="C72:C73"/>
    <mergeCell ref="D72:D73"/>
    <mergeCell ref="F72:F73"/>
    <mergeCell ref="G72:G73"/>
    <mergeCell ref="H72:H73"/>
    <mergeCell ref="F66:F67"/>
    <mergeCell ref="H66:H67"/>
    <mergeCell ref="A70:A71"/>
    <mergeCell ref="B70:B71"/>
    <mergeCell ref="A74:A75"/>
    <mergeCell ref="B74:B75"/>
    <mergeCell ref="G10:G11"/>
    <mergeCell ref="H70:H71"/>
    <mergeCell ref="A68:A69"/>
    <mergeCell ref="B68:B69"/>
    <mergeCell ref="C68:C69"/>
    <mergeCell ref="D68:D69"/>
    <mergeCell ref="D74:D75"/>
    <mergeCell ref="F70:F71"/>
    <mergeCell ref="G70:G71"/>
    <mergeCell ref="C70:C71"/>
    <mergeCell ref="D70:D71"/>
    <mergeCell ref="F74:F75"/>
    <mergeCell ref="G74:G75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C74:C75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C82:C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90:E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E96:E97"/>
    <mergeCell ref="H96:H97"/>
    <mergeCell ref="G94:G95"/>
    <mergeCell ref="A96:A97"/>
    <mergeCell ref="B96:B97"/>
    <mergeCell ref="C96:C97"/>
    <mergeCell ref="D96:D97"/>
    <mergeCell ref="A94:A95"/>
    <mergeCell ref="B94:B95"/>
    <mergeCell ref="A98:A99"/>
    <mergeCell ref="B98:B99"/>
    <mergeCell ref="C98:C99"/>
    <mergeCell ref="D98:D99"/>
    <mergeCell ref="E98:E99"/>
    <mergeCell ref="F94:F95"/>
    <mergeCell ref="C94:C95"/>
    <mergeCell ref="D94:D95"/>
    <mergeCell ref="E94:E95"/>
    <mergeCell ref="F96:F97"/>
    <mergeCell ref="G96:G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6:B107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G110:G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E114:E115"/>
    <mergeCell ref="H110:H111"/>
    <mergeCell ref="A112:A113"/>
    <mergeCell ref="B112:B113"/>
    <mergeCell ref="C112:C113"/>
    <mergeCell ref="D112:D113"/>
    <mergeCell ref="A110:A111"/>
    <mergeCell ref="B110:B111"/>
    <mergeCell ref="H112:H113"/>
    <mergeCell ref="F110:F111"/>
    <mergeCell ref="C110:C111"/>
    <mergeCell ref="D110:D111"/>
    <mergeCell ref="E110:E111"/>
    <mergeCell ref="F112:F113"/>
    <mergeCell ref="G112:G113"/>
    <mergeCell ref="F114:F115"/>
    <mergeCell ref="G114:G115"/>
    <mergeCell ref="C114:C115"/>
    <mergeCell ref="D114:D115"/>
    <mergeCell ref="E112:E113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A128:A129"/>
    <mergeCell ref="B128:B129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B126:B127"/>
    <mergeCell ref="C126:C127"/>
    <mergeCell ref="D126:D127"/>
    <mergeCell ref="F126:F127"/>
    <mergeCell ref="G126:G127"/>
    <mergeCell ref="H126:H127"/>
    <mergeCell ref="D132:D133"/>
    <mergeCell ref="F132:F133"/>
    <mergeCell ref="G132:G133"/>
    <mergeCell ref="E132:E133"/>
    <mergeCell ref="F128:F129"/>
    <mergeCell ref="G128:G129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F130:F131"/>
    <mergeCell ref="G130:G131"/>
    <mergeCell ref="H130:H131"/>
    <mergeCell ref="C128:C129"/>
    <mergeCell ref="D128:D129"/>
    <mergeCell ref="A1:H1"/>
    <mergeCell ref="B2:C2"/>
    <mergeCell ref="D2:H2"/>
    <mergeCell ref="C3:D3"/>
    <mergeCell ref="G3:H3"/>
    <mergeCell ref="H128:H129"/>
    <mergeCell ref="A126:A1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26">
      <selection activeCell="I180" sqref="A146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2.140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14" t="s">
        <v>80</v>
      </c>
      <c r="C1" s="314"/>
      <c r="D1" s="314"/>
      <c r="E1" s="314"/>
      <c r="F1" s="314"/>
      <c r="G1" s="314"/>
      <c r="H1" s="314"/>
      <c r="I1" s="314"/>
      <c r="K1" s="314" t="s">
        <v>80</v>
      </c>
      <c r="L1" s="314"/>
      <c r="M1" s="314"/>
      <c r="N1" s="314"/>
      <c r="O1" s="314"/>
      <c r="P1" s="314"/>
      <c r="Q1" s="314"/>
      <c r="R1" s="314"/>
    </row>
    <row r="2" spans="2:18" ht="15.75">
      <c r="B2" s="315" t="str">
        <f>'пр.взв.'!G3</f>
        <v>в.к. 57  кг</v>
      </c>
      <c r="C2" s="314"/>
      <c r="D2" s="314"/>
      <c r="E2" s="314"/>
      <c r="F2" s="314"/>
      <c r="G2" s="314"/>
      <c r="H2" s="314"/>
      <c r="I2" s="314"/>
      <c r="K2" s="315" t="str">
        <f>B2</f>
        <v>в.к. 57  кг</v>
      </c>
      <c r="L2" s="314"/>
      <c r="M2" s="314"/>
      <c r="N2" s="314"/>
      <c r="O2" s="314"/>
      <c r="P2" s="314"/>
      <c r="Q2" s="314"/>
      <c r="R2" s="314"/>
    </row>
    <row r="3" spans="2:18" ht="16.5" thickBot="1">
      <c r="B3" s="36" t="s">
        <v>81</v>
      </c>
      <c r="C3" s="37" t="s">
        <v>82</v>
      </c>
      <c r="D3" s="38" t="s">
        <v>89</v>
      </c>
      <c r="E3" s="37"/>
      <c r="F3" s="36"/>
      <c r="G3" s="37"/>
      <c r="H3" s="37"/>
      <c r="I3" s="37"/>
      <c r="J3" s="37"/>
      <c r="K3" s="36" t="s">
        <v>1</v>
      </c>
      <c r="L3" s="37" t="s">
        <v>82</v>
      </c>
      <c r="M3" s="38" t="s">
        <v>89</v>
      </c>
      <c r="N3" s="37"/>
      <c r="O3" s="36"/>
      <c r="P3" s="37"/>
      <c r="Q3" s="37"/>
      <c r="R3" s="37"/>
    </row>
    <row r="4" spans="1:18" ht="12.75">
      <c r="A4" s="290" t="s">
        <v>84</v>
      </c>
      <c r="B4" s="292" t="s">
        <v>3</v>
      </c>
      <c r="C4" s="286" t="s">
        <v>4</v>
      </c>
      <c r="D4" s="286" t="s">
        <v>13</v>
      </c>
      <c r="E4" s="286" t="s">
        <v>14</v>
      </c>
      <c r="F4" s="286" t="s">
        <v>15</v>
      </c>
      <c r="G4" s="288" t="s">
        <v>85</v>
      </c>
      <c r="H4" s="282" t="s">
        <v>86</v>
      </c>
      <c r="I4" s="284" t="s">
        <v>17</v>
      </c>
      <c r="J4" s="290" t="s">
        <v>84</v>
      </c>
      <c r="K4" s="292" t="s">
        <v>3</v>
      </c>
      <c r="L4" s="286" t="s">
        <v>4</v>
      </c>
      <c r="M4" s="286" t="s">
        <v>13</v>
      </c>
      <c r="N4" s="286" t="s">
        <v>14</v>
      </c>
      <c r="O4" s="286" t="s">
        <v>15</v>
      </c>
      <c r="P4" s="288" t="s">
        <v>85</v>
      </c>
      <c r="Q4" s="282" t="s">
        <v>86</v>
      </c>
      <c r="R4" s="284" t="s">
        <v>17</v>
      </c>
    </row>
    <row r="5" spans="1:18" ht="13.5" thickBot="1">
      <c r="A5" s="291"/>
      <c r="B5" s="293" t="s">
        <v>87</v>
      </c>
      <c r="C5" s="287"/>
      <c r="D5" s="287"/>
      <c r="E5" s="287"/>
      <c r="F5" s="287"/>
      <c r="G5" s="289"/>
      <c r="H5" s="283"/>
      <c r="I5" s="285" t="s">
        <v>88</v>
      </c>
      <c r="J5" s="291"/>
      <c r="K5" s="293" t="s">
        <v>87</v>
      </c>
      <c r="L5" s="287"/>
      <c r="M5" s="287"/>
      <c r="N5" s="287"/>
      <c r="O5" s="287"/>
      <c r="P5" s="289"/>
      <c r="Q5" s="283"/>
      <c r="R5" s="285" t="s">
        <v>88</v>
      </c>
    </row>
    <row r="6" spans="1:18" ht="12.75" customHeight="1">
      <c r="A6" s="271">
        <v>1</v>
      </c>
      <c r="B6" s="266">
        <v>1</v>
      </c>
      <c r="C6" s="274" t="str">
        <f>VLOOKUP(B6,'пр.взв.'!B6:H133,2,FALSE)</f>
        <v>ШЕРИЕВ Муртаз Ауесович</v>
      </c>
      <c r="D6" s="261" t="str">
        <f>VLOOKUP(B6,'пр.взв.'!B6:H133,3,FALSE)</f>
        <v>06.06.1997 кмс</v>
      </c>
      <c r="E6" s="261" t="str">
        <f>VLOOKUP(B6,'пр.взв.'!B1:H133,4,FALSE)</f>
        <v>СКФО</v>
      </c>
      <c r="F6" s="296"/>
      <c r="G6" s="301"/>
      <c r="H6" s="252"/>
      <c r="I6" s="236"/>
      <c r="J6" s="263">
        <v>9</v>
      </c>
      <c r="K6" s="266">
        <v>2</v>
      </c>
      <c r="L6" s="274" t="str">
        <f>VLOOKUP(K6,'пр.взв.'!B6:H133,2,FALSE)</f>
        <v>МУГАЕВ Азамат Селамович</v>
      </c>
      <c r="M6" s="261" t="str">
        <f>VLOOKUP(K6,'пр.взв.'!B6:H133,3,FALSE)</f>
        <v>13.08.1995 кмс</v>
      </c>
      <c r="N6" s="261" t="str">
        <f>VLOOKUP(K6,'пр.взв.'!B6:H133,4,FALSE)</f>
        <v>СКФО</v>
      </c>
      <c r="O6" s="296"/>
      <c r="P6" s="301"/>
      <c r="Q6" s="252"/>
      <c r="R6" s="236"/>
    </row>
    <row r="7" spans="1:18" ht="12.75" customHeight="1">
      <c r="A7" s="272"/>
      <c r="B7" s="267"/>
      <c r="C7" s="275"/>
      <c r="D7" s="262"/>
      <c r="E7" s="262"/>
      <c r="F7" s="262"/>
      <c r="G7" s="262"/>
      <c r="H7" s="214"/>
      <c r="I7" s="219"/>
      <c r="J7" s="264"/>
      <c r="K7" s="267"/>
      <c r="L7" s="275"/>
      <c r="M7" s="262"/>
      <c r="N7" s="262"/>
      <c r="O7" s="262"/>
      <c r="P7" s="262"/>
      <c r="Q7" s="214"/>
      <c r="R7" s="219"/>
    </row>
    <row r="8" spans="1:18" ht="12.75" customHeight="1">
      <c r="A8" s="272"/>
      <c r="B8" s="253">
        <v>33</v>
      </c>
      <c r="C8" s="259" t="str">
        <f>VLOOKUP(B8,'пр.взв.'!B9:H133,2,FALSE)</f>
        <v>МНАЦАКАНЯН Владимир Андреевич</v>
      </c>
      <c r="D8" s="257" t="str">
        <f>VLOOKUP(B8,'пр.взв.'!B2:H135,3,FALSE)</f>
        <v>27.04.1997 кмс</v>
      </c>
      <c r="E8" s="257" t="str">
        <f>VLOOKUP(B8,'пр.взв.'!B1:H135,4,FALSE)</f>
        <v>ЮФО</v>
      </c>
      <c r="F8" s="280"/>
      <c r="G8" s="280"/>
      <c r="H8" s="235"/>
      <c r="I8" s="235"/>
      <c r="J8" s="264"/>
      <c r="K8" s="253">
        <v>34</v>
      </c>
      <c r="L8" s="259" t="str">
        <f>VLOOKUP(K8,'пр.взв.'!B2:H135,2,FALSE)</f>
        <v>СОРОЧЕНКОВ Артем Максимович</v>
      </c>
      <c r="M8" s="257" t="str">
        <f>VLOOKUP(K8,'пр.взв.'!B1:H135,3,FALSE)</f>
        <v>17.06.1996, КМС</v>
      </c>
      <c r="N8" s="257" t="str">
        <f>VLOOKUP(K8,'пр.взв.'!B1:H135,4,FALSE)</f>
        <v>МОС</v>
      </c>
      <c r="O8" s="280"/>
      <c r="P8" s="280"/>
      <c r="Q8" s="235"/>
      <c r="R8" s="235"/>
    </row>
    <row r="9" spans="1:18" ht="13.5" customHeight="1" thickBot="1">
      <c r="A9" s="273"/>
      <c r="B9" s="254"/>
      <c r="C9" s="260"/>
      <c r="D9" s="258"/>
      <c r="E9" s="258"/>
      <c r="F9" s="281"/>
      <c r="G9" s="281"/>
      <c r="H9" s="270"/>
      <c r="I9" s="270"/>
      <c r="J9" s="265"/>
      <c r="K9" s="254"/>
      <c r="L9" s="260"/>
      <c r="M9" s="258"/>
      <c r="N9" s="258"/>
      <c r="O9" s="281"/>
      <c r="P9" s="281"/>
      <c r="Q9" s="270"/>
      <c r="R9" s="270"/>
    </row>
    <row r="10" spans="1:18" ht="12.75" customHeight="1">
      <c r="A10" s="271">
        <v>2</v>
      </c>
      <c r="B10" s="266">
        <v>17</v>
      </c>
      <c r="C10" s="279" t="str">
        <f>VLOOKUP(B10,'пр.взв.'!B1:H133,2,FALSE)</f>
        <v>ЯКИНОВ Арутай Сергеевич</v>
      </c>
      <c r="D10" s="277" t="str">
        <f>VLOOKUP(B10,'пр.взв.'!B1:H137,3,FALSE)</f>
        <v>11.08.1995 КМС</v>
      </c>
      <c r="E10" s="277" t="str">
        <f>VLOOKUP(B10,'пр.взв.'!B1:H137,4,FALSE)</f>
        <v>СФО</v>
      </c>
      <c r="F10" s="294"/>
      <c r="G10" s="295"/>
      <c r="H10" s="276"/>
      <c r="I10" s="277"/>
      <c r="J10" s="263">
        <v>10</v>
      </c>
      <c r="K10" s="266">
        <v>18</v>
      </c>
      <c r="L10" s="279" t="str">
        <f>VLOOKUP(K10,'пр.взв.'!B1:H137,2,FALSE)</f>
        <v>МАНУЧАРЯН Эдуард Арменович</v>
      </c>
      <c r="M10" s="277" t="str">
        <f>VLOOKUP(K10,'пр.взв.'!B1:H137,3,FALSE)</f>
        <v>20.11.1995 МС</v>
      </c>
      <c r="N10" s="277" t="str">
        <f>VLOOKUP(K10,'пр.взв.'!B1:H137,4,FALSE)</f>
        <v>ЮФО</v>
      </c>
      <c r="O10" s="294"/>
      <c r="P10" s="295"/>
      <c r="Q10" s="276"/>
      <c r="R10" s="277"/>
    </row>
    <row r="11" spans="1:18" ht="12.75" customHeight="1">
      <c r="A11" s="272"/>
      <c r="B11" s="267"/>
      <c r="C11" s="275"/>
      <c r="D11" s="262"/>
      <c r="E11" s="262"/>
      <c r="F11" s="262"/>
      <c r="G11" s="262"/>
      <c r="H11" s="214"/>
      <c r="I11" s="219"/>
      <c r="J11" s="264"/>
      <c r="K11" s="267"/>
      <c r="L11" s="275"/>
      <c r="M11" s="262"/>
      <c r="N11" s="262"/>
      <c r="O11" s="262"/>
      <c r="P11" s="262"/>
      <c r="Q11" s="214"/>
      <c r="R11" s="219"/>
    </row>
    <row r="12" spans="1:18" ht="12.75" customHeight="1">
      <c r="A12" s="272"/>
      <c r="B12" s="253">
        <v>49</v>
      </c>
      <c r="C12" s="259">
        <f>VLOOKUP(B12,'пр.взв.'!B1:H133,2,FALSE)</f>
        <v>0</v>
      </c>
      <c r="D12" s="257">
        <f>VLOOKUP(B12,'пр.взв.'!B1:H139,3,FALSE)</f>
        <v>0</v>
      </c>
      <c r="E12" s="257">
        <f>VLOOKUP(B12,'пр.взв.'!B1:H139,4,FALSE)</f>
        <v>0</v>
      </c>
      <c r="F12" s="280"/>
      <c r="G12" s="280"/>
      <c r="H12" s="235"/>
      <c r="I12" s="235"/>
      <c r="J12" s="264"/>
      <c r="K12" s="253">
        <v>50</v>
      </c>
      <c r="L12" s="259">
        <f>VLOOKUP(K12,'пр.взв.'!B1:H139,2,FALSE)</f>
        <v>0</v>
      </c>
      <c r="M12" s="257">
        <f>VLOOKUP(K12,'пр.взв.'!B1:H139,3,FALSE)</f>
        <v>0</v>
      </c>
      <c r="N12" s="257">
        <f>VLOOKUP(K12,'пр.взв.'!B1:H139,4,FALSE)</f>
        <v>0</v>
      </c>
      <c r="O12" s="280"/>
      <c r="P12" s="280"/>
      <c r="Q12" s="235"/>
      <c r="R12" s="235"/>
    </row>
    <row r="13" spans="1:18" ht="13.5" customHeight="1" thickBot="1">
      <c r="A13" s="273"/>
      <c r="B13" s="254"/>
      <c r="C13" s="260"/>
      <c r="D13" s="258"/>
      <c r="E13" s="258"/>
      <c r="F13" s="281"/>
      <c r="G13" s="281"/>
      <c r="H13" s="270"/>
      <c r="I13" s="270"/>
      <c r="J13" s="265"/>
      <c r="K13" s="254"/>
      <c r="L13" s="260"/>
      <c r="M13" s="258"/>
      <c r="N13" s="258"/>
      <c r="O13" s="281"/>
      <c r="P13" s="281"/>
      <c r="Q13" s="270"/>
      <c r="R13" s="270"/>
    </row>
    <row r="14" spans="1:18" ht="12.75" customHeight="1">
      <c r="A14" s="271">
        <v>3</v>
      </c>
      <c r="B14" s="266">
        <v>9</v>
      </c>
      <c r="C14" s="274" t="str">
        <f>VLOOKUP(B14,'пр.взв.'!B1:H781,2,FALSE)</f>
        <v>МАНЯНИН Алексей Дмитриевич</v>
      </c>
      <c r="D14" s="261" t="str">
        <f>VLOOKUP(B14,'пр.взв.'!B1:H141,3,FALSE)</f>
        <v>06.10.1995 КМС</v>
      </c>
      <c r="E14" s="261" t="str">
        <f>VLOOKUP(B14,'пр.взв.'!B1:H141,4,FALSE)</f>
        <v>МОС</v>
      </c>
      <c r="F14" s="296"/>
      <c r="G14" s="301"/>
      <c r="H14" s="252"/>
      <c r="I14" s="236"/>
      <c r="J14" s="263">
        <v>11</v>
      </c>
      <c r="K14" s="266">
        <v>10</v>
      </c>
      <c r="L14" s="274" t="str">
        <f>VLOOKUP(K14,'пр.взв.'!B1:H141,2,FALSE)</f>
        <v>КОЗЛОВ Владимир Михайлович</v>
      </c>
      <c r="M14" s="261" t="str">
        <f>VLOOKUP(K14,'пр.взв.'!B1:H141,3,FALSE)</f>
        <v>27.08.1995    КМС</v>
      </c>
      <c r="N14" s="261" t="str">
        <f>VLOOKUP(K14,'пр.взв.'!B1:H141,4,FALSE)</f>
        <v>ЦФО</v>
      </c>
      <c r="O14" s="296"/>
      <c r="P14" s="301"/>
      <c r="Q14" s="252"/>
      <c r="R14" s="236"/>
    </row>
    <row r="15" spans="1:18" ht="12.75" customHeight="1">
      <c r="A15" s="272"/>
      <c r="B15" s="267"/>
      <c r="C15" s="275"/>
      <c r="D15" s="262"/>
      <c r="E15" s="262"/>
      <c r="F15" s="262"/>
      <c r="G15" s="262"/>
      <c r="H15" s="214"/>
      <c r="I15" s="219"/>
      <c r="J15" s="264"/>
      <c r="K15" s="267"/>
      <c r="L15" s="275"/>
      <c r="M15" s="262"/>
      <c r="N15" s="262"/>
      <c r="O15" s="262"/>
      <c r="P15" s="262"/>
      <c r="Q15" s="214"/>
      <c r="R15" s="219"/>
    </row>
    <row r="16" spans="1:18" ht="12.75" customHeight="1">
      <c r="A16" s="272"/>
      <c r="B16" s="253">
        <v>41</v>
      </c>
      <c r="C16" s="259" t="e">
        <f>VLOOKUP(B16,'пр.взв.'!B1:H801,2,FALSE)</f>
        <v>#N/A</v>
      </c>
      <c r="D16" s="257" t="e">
        <f>VLOOKUP(B16,'пр.взв.'!B1:H143,3,FALSE)</f>
        <v>#N/A</v>
      </c>
      <c r="E16" s="257" t="e">
        <f>VLOOKUP(B16,'пр.взв.'!B1:H143,4,FALSE)</f>
        <v>#N/A</v>
      </c>
      <c r="F16" s="280"/>
      <c r="G16" s="280"/>
      <c r="H16" s="235"/>
      <c r="I16" s="235"/>
      <c r="J16" s="264"/>
      <c r="K16" s="253">
        <v>42</v>
      </c>
      <c r="L16" s="259" t="e">
        <f>VLOOKUP(K16,'пр.взв.'!B1:H143,2,FALSE)</f>
        <v>#N/A</v>
      </c>
      <c r="M16" s="257" t="e">
        <f>VLOOKUP(K16,'пр.взв.'!B1:H143,3,FALSE)</f>
        <v>#N/A</v>
      </c>
      <c r="N16" s="257" t="e">
        <f>VLOOKUP(K16,'пр.взв.'!B1:H143,4,FALSE)</f>
        <v>#N/A</v>
      </c>
      <c r="O16" s="280"/>
      <c r="P16" s="280"/>
      <c r="Q16" s="235"/>
      <c r="R16" s="235"/>
    </row>
    <row r="17" spans="1:18" ht="13.5" customHeight="1" thickBot="1">
      <c r="A17" s="273"/>
      <c r="B17" s="254"/>
      <c r="C17" s="260"/>
      <c r="D17" s="258"/>
      <c r="E17" s="258"/>
      <c r="F17" s="281"/>
      <c r="G17" s="281"/>
      <c r="H17" s="270"/>
      <c r="I17" s="270"/>
      <c r="J17" s="265"/>
      <c r="K17" s="254"/>
      <c r="L17" s="260"/>
      <c r="M17" s="258"/>
      <c r="N17" s="258"/>
      <c r="O17" s="281"/>
      <c r="P17" s="281"/>
      <c r="Q17" s="270"/>
      <c r="R17" s="270"/>
    </row>
    <row r="18" spans="1:18" ht="12.75" customHeight="1">
      <c r="A18" s="271">
        <v>4</v>
      </c>
      <c r="B18" s="266">
        <v>25</v>
      </c>
      <c r="C18" s="279" t="str">
        <f>VLOOKUP(B18,'пр.взв.'!B1:H821,2,FALSE)</f>
        <v>АЛЕКСЕЕВ Владимир Алексеевич</v>
      </c>
      <c r="D18" s="277" t="str">
        <f>VLOOKUP(B18,'пр.взв.'!B1:H145,3,FALSE)</f>
        <v>11.01.1995   КМС</v>
      </c>
      <c r="E18" s="277" t="str">
        <f>VLOOKUP(B18,'пр.взв.'!B1:H145,4,FALSE)</f>
        <v>ПФО</v>
      </c>
      <c r="F18" s="294"/>
      <c r="G18" s="295"/>
      <c r="H18" s="276"/>
      <c r="I18" s="277"/>
      <c r="J18" s="263">
        <v>12</v>
      </c>
      <c r="K18" s="266">
        <v>26</v>
      </c>
      <c r="L18" s="279" t="str">
        <f>VLOOKUP(K18,'пр.взв.'!B1:H145,2,FALSE)</f>
        <v>ЛИЦОВ Иван Александрович</v>
      </c>
      <c r="M18" s="277" t="str">
        <f>VLOOKUP(K18,'пр.взв.'!B1:H145,3,FALSE)</f>
        <v>29.09.1995 КМС</v>
      </c>
      <c r="N18" s="277" t="str">
        <f>VLOOKUP(K18,'пр.взв.'!B1:H145,4,FALSE)</f>
        <v>ПФО</v>
      </c>
      <c r="O18" s="262"/>
      <c r="P18" s="302"/>
      <c r="Q18" s="214"/>
      <c r="R18" s="257"/>
    </row>
    <row r="19" spans="1:18" ht="12.75" customHeight="1">
      <c r="A19" s="272"/>
      <c r="B19" s="267"/>
      <c r="C19" s="275"/>
      <c r="D19" s="262"/>
      <c r="E19" s="262"/>
      <c r="F19" s="262"/>
      <c r="G19" s="262"/>
      <c r="H19" s="214"/>
      <c r="I19" s="219"/>
      <c r="J19" s="264"/>
      <c r="K19" s="267"/>
      <c r="L19" s="275"/>
      <c r="M19" s="262"/>
      <c r="N19" s="262"/>
      <c r="O19" s="262"/>
      <c r="P19" s="262"/>
      <c r="Q19" s="214"/>
      <c r="R19" s="219"/>
    </row>
    <row r="20" spans="1:18" ht="12.75" customHeight="1">
      <c r="A20" s="272"/>
      <c r="B20" s="253">
        <v>57</v>
      </c>
      <c r="C20" s="259">
        <f>VLOOKUP(B20,'пр.взв.'!B2:H841,2,FALSE)</f>
        <v>0</v>
      </c>
      <c r="D20" s="257">
        <f>VLOOKUP(B20,'пр.взв.'!B2:H147,3,FALSE)</f>
        <v>0</v>
      </c>
      <c r="E20" s="257">
        <f>VLOOKUP(B20,'пр.взв.'!B2:H147,4,FALSE)</f>
        <v>0</v>
      </c>
      <c r="F20" s="280"/>
      <c r="G20" s="280"/>
      <c r="H20" s="235"/>
      <c r="I20" s="235"/>
      <c r="J20" s="264"/>
      <c r="K20" s="253">
        <v>58</v>
      </c>
      <c r="L20" s="259">
        <f>VLOOKUP(K20,'пр.взв.'!B2:H147,2,FALSE)</f>
        <v>0</v>
      </c>
      <c r="M20" s="257">
        <f>VLOOKUP(K20,'пр.взв.'!B2:H147,3,FALSE)</f>
        <v>0</v>
      </c>
      <c r="N20" s="257">
        <f>VLOOKUP(K20,'пр.взв.'!B2:H147,4,FALSE)</f>
        <v>0</v>
      </c>
      <c r="O20" s="280"/>
      <c r="P20" s="280"/>
      <c r="Q20" s="235"/>
      <c r="R20" s="235"/>
    </row>
    <row r="21" spans="1:18" ht="13.5" customHeight="1" thickBot="1">
      <c r="A21" s="273"/>
      <c r="B21" s="254"/>
      <c r="C21" s="260"/>
      <c r="D21" s="258"/>
      <c r="E21" s="258"/>
      <c r="F21" s="281"/>
      <c r="G21" s="281"/>
      <c r="H21" s="270"/>
      <c r="I21" s="270"/>
      <c r="J21" s="265"/>
      <c r="K21" s="254"/>
      <c r="L21" s="260"/>
      <c r="M21" s="258"/>
      <c r="N21" s="258"/>
      <c r="O21" s="281"/>
      <c r="P21" s="281"/>
      <c r="Q21" s="270"/>
      <c r="R21" s="270"/>
    </row>
    <row r="22" spans="1:18" ht="12.75" customHeight="1">
      <c r="A22" s="272">
        <v>5</v>
      </c>
      <c r="B22" s="266">
        <v>5</v>
      </c>
      <c r="C22" s="274" t="str">
        <f>VLOOKUP(B22,'пр.взв.'!B2:H861,2,FALSE)</f>
        <v>ИСАЕВ Магомед Эскендерович</v>
      </c>
      <c r="D22" s="261" t="str">
        <f>VLOOKUP(B22,'пр.взв.'!B2:H149,3,FALSE)</f>
        <v>07.9.1996, КМС</v>
      </c>
      <c r="E22" s="261" t="str">
        <f>VLOOKUP(B22,'пр.взв.'!B2:H149,4,FALSE)</f>
        <v>УФО</v>
      </c>
      <c r="F22" s="296"/>
      <c r="G22" s="301"/>
      <c r="H22" s="252"/>
      <c r="I22" s="236"/>
      <c r="J22" s="263">
        <v>13</v>
      </c>
      <c r="K22" s="266">
        <v>6</v>
      </c>
      <c r="L22" s="274" t="str">
        <f>VLOOKUP(K22,'пр.взв.'!B2:H149,2,FALSE)</f>
        <v>АСКЕРОВ Иманмурза Исабекович</v>
      </c>
      <c r="M22" s="261" t="str">
        <f>VLOOKUP(K22,'пр.взв.'!B2:H149,3,FALSE)</f>
        <v>12.11.1997 кмс</v>
      </c>
      <c r="N22" s="261" t="str">
        <f>VLOOKUP(K22,'пр.взв.'!B2:H149,4,FALSE)</f>
        <v>УФО</v>
      </c>
      <c r="O22" s="296"/>
      <c r="P22" s="301"/>
      <c r="Q22" s="252"/>
      <c r="R22" s="236"/>
    </row>
    <row r="23" spans="1:18" ht="12.75" customHeight="1">
      <c r="A23" s="272"/>
      <c r="B23" s="267"/>
      <c r="C23" s="275"/>
      <c r="D23" s="262"/>
      <c r="E23" s="262"/>
      <c r="F23" s="262"/>
      <c r="G23" s="262"/>
      <c r="H23" s="214"/>
      <c r="I23" s="219"/>
      <c r="J23" s="264"/>
      <c r="K23" s="267"/>
      <c r="L23" s="275"/>
      <c r="M23" s="262"/>
      <c r="N23" s="262"/>
      <c r="O23" s="262"/>
      <c r="P23" s="262"/>
      <c r="Q23" s="214"/>
      <c r="R23" s="219"/>
    </row>
    <row r="24" spans="1:18" ht="12.75" customHeight="1">
      <c r="A24" s="272"/>
      <c r="B24" s="253">
        <v>37</v>
      </c>
      <c r="C24" s="259" t="e">
        <f>VLOOKUP(B24,'пр.взв.'!B2:H881,2,FALSE)</f>
        <v>#N/A</v>
      </c>
      <c r="D24" s="257" t="e">
        <f>VLOOKUP(B24,'пр.взв.'!B2:H151,3,FALSE)</f>
        <v>#N/A</v>
      </c>
      <c r="E24" s="257" t="e">
        <f>VLOOKUP(B24,'пр.взв.'!B2:H151,4,FALSE)</f>
        <v>#N/A</v>
      </c>
      <c r="F24" s="280"/>
      <c r="G24" s="280"/>
      <c r="H24" s="235"/>
      <c r="I24" s="235"/>
      <c r="J24" s="264"/>
      <c r="K24" s="253">
        <v>38</v>
      </c>
      <c r="L24" s="259" t="e">
        <f>VLOOKUP(K24,'пр.взв.'!B2:H151,2,FALSE)</f>
        <v>#N/A</v>
      </c>
      <c r="M24" s="257" t="e">
        <f>VLOOKUP(K24,'пр.взв.'!B2:H151,3,FALSE)</f>
        <v>#N/A</v>
      </c>
      <c r="N24" s="257" t="e">
        <f>VLOOKUP(K24,'пр.взв.'!B2:H151,4,FALSE)</f>
        <v>#N/A</v>
      </c>
      <c r="O24" s="280"/>
      <c r="P24" s="280"/>
      <c r="Q24" s="235"/>
      <c r="R24" s="235"/>
    </row>
    <row r="25" spans="1:18" ht="13.5" customHeight="1" thickBot="1">
      <c r="A25" s="273"/>
      <c r="B25" s="254"/>
      <c r="C25" s="260"/>
      <c r="D25" s="258"/>
      <c r="E25" s="258"/>
      <c r="F25" s="281"/>
      <c r="G25" s="281"/>
      <c r="H25" s="270"/>
      <c r="I25" s="270"/>
      <c r="J25" s="265"/>
      <c r="K25" s="254"/>
      <c r="L25" s="260"/>
      <c r="M25" s="258"/>
      <c r="N25" s="258"/>
      <c r="O25" s="281"/>
      <c r="P25" s="281"/>
      <c r="Q25" s="270"/>
      <c r="R25" s="270"/>
    </row>
    <row r="26" spans="1:18" ht="12.75" customHeight="1">
      <c r="A26" s="271">
        <v>6</v>
      </c>
      <c r="B26" s="266">
        <v>21</v>
      </c>
      <c r="C26" s="279" t="str">
        <f>VLOOKUP(B26,'пр.взв.'!B2:H901,2,FALSE)</f>
        <v>ПАЗЮК Алексей Николаевич</v>
      </c>
      <c r="D26" s="277" t="str">
        <f>VLOOKUP(B26,'пр.взв.'!B2:H153,3,FALSE)</f>
        <v>27.08.1997 1р</v>
      </c>
      <c r="E26" s="277" t="str">
        <f>VLOOKUP(B26,'пр.взв.'!B2:H153,4,FALSE)</f>
        <v>ПФО</v>
      </c>
      <c r="F26" s="294"/>
      <c r="G26" s="295"/>
      <c r="H26" s="276"/>
      <c r="I26" s="277"/>
      <c r="J26" s="263">
        <v>14</v>
      </c>
      <c r="K26" s="266">
        <v>22</v>
      </c>
      <c r="L26" s="279" t="str">
        <f>VLOOKUP(K26,'пр.взв.'!B2:H153,2,FALSE)</f>
        <v>СПИРИН Дмитрий Владимирович</v>
      </c>
      <c r="M26" s="277" t="str">
        <f>VLOOKUP(K26,'пр.взв.'!B2:H153,3,FALSE)</f>
        <v>03.04.1996 кмс</v>
      </c>
      <c r="N26" s="277" t="str">
        <f>VLOOKUP(K26,'пр.взв.'!B2:H153,4,FALSE)</f>
        <v>ПФО</v>
      </c>
      <c r="O26" s="294"/>
      <c r="P26" s="295"/>
      <c r="Q26" s="276"/>
      <c r="R26" s="277"/>
    </row>
    <row r="27" spans="1:18" ht="12.75" customHeight="1">
      <c r="A27" s="272"/>
      <c r="B27" s="267"/>
      <c r="C27" s="275"/>
      <c r="D27" s="262"/>
      <c r="E27" s="262"/>
      <c r="F27" s="262"/>
      <c r="G27" s="262"/>
      <c r="H27" s="214"/>
      <c r="I27" s="219"/>
      <c r="J27" s="264"/>
      <c r="K27" s="267"/>
      <c r="L27" s="275"/>
      <c r="M27" s="262"/>
      <c r="N27" s="262"/>
      <c r="O27" s="262"/>
      <c r="P27" s="262"/>
      <c r="Q27" s="214"/>
      <c r="R27" s="219"/>
    </row>
    <row r="28" spans="1:18" ht="12.75" customHeight="1">
      <c r="A28" s="272"/>
      <c r="B28" s="253">
        <v>53</v>
      </c>
      <c r="C28" s="259">
        <f>VLOOKUP(B28,'пр.взв.'!B2:H921,2,FALSE)</f>
        <v>0</v>
      </c>
      <c r="D28" s="257">
        <f>VLOOKUP(B28,'пр.взв.'!B2:H155,3,FALSE)</f>
        <v>0</v>
      </c>
      <c r="E28" s="257">
        <f>VLOOKUP(B28,'пр.взв.'!B2:H155,4,FALSE)</f>
        <v>0</v>
      </c>
      <c r="F28" s="280"/>
      <c r="G28" s="280"/>
      <c r="H28" s="235"/>
      <c r="I28" s="235"/>
      <c r="J28" s="264"/>
      <c r="K28" s="253">
        <v>54</v>
      </c>
      <c r="L28" s="259">
        <f>VLOOKUP(K28,'пр.взв.'!B2:H155,2,FALSE)</f>
        <v>0</v>
      </c>
      <c r="M28" s="257">
        <f>VLOOKUP(K28,'пр.взв.'!B2:H155,3,FALSE)</f>
        <v>0</v>
      </c>
      <c r="N28" s="257">
        <f>VLOOKUP(K28,'пр.взв.'!B2:H155,4,FALSE)</f>
        <v>0</v>
      </c>
      <c r="O28" s="280"/>
      <c r="P28" s="280"/>
      <c r="Q28" s="235"/>
      <c r="R28" s="235"/>
    </row>
    <row r="29" spans="1:18" ht="13.5" customHeight="1" thickBot="1">
      <c r="A29" s="278"/>
      <c r="B29" s="254"/>
      <c r="C29" s="260"/>
      <c r="D29" s="258"/>
      <c r="E29" s="258"/>
      <c r="F29" s="281"/>
      <c r="G29" s="281"/>
      <c r="H29" s="270"/>
      <c r="I29" s="270"/>
      <c r="J29" s="265"/>
      <c r="K29" s="254"/>
      <c r="L29" s="260"/>
      <c r="M29" s="258"/>
      <c r="N29" s="258"/>
      <c r="O29" s="281"/>
      <c r="P29" s="281"/>
      <c r="Q29" s="270"/>
      <c r="R29" s="270"/>
    </row>
    <row r="30" spans="1:18" ht="12.75" customHeight="1">
      <c r="A30" s="271">
        <v>7</v>
      </c>
      <c r="B30" s="266">
        <v>13</v>
      </c>
      <c r="C30" s="274" t="str">
        <f>VLOOKUP(B30,'пр.взв.'!B3:H941,2,FALSE)</f>
        <v>СУРИН Александр Игоревич</v>
      </c>
      <c r="D30" s="261" t="str">
        <f>VLOOKUP(B30,'пр.взв.'!B3:H157,3,FALSE)</f>
        <v>29.06.1996, КМС</v>
      </c>
      <c r="E30" s="261" t="str">
        <f>VLOOKUP(B30,'пр.взв.'!B3:H157,4,FALSE)</f>
        <v>ЦФО</v>
      </c>
      <c r="F30" s="296"/>
      <c r="G30" s="301"/>
      <c r="H30" s="252"/>
      <c r="I30" s="236"/>
      <c r="J30" s="263">
        <v>15</v>
      </c>
      <c r="K30" s="266">
        <v>14</v>
      </c>
      <c r="L30" s="274" t="str">
        <f>VLOOKUP(K30,'пр.взв.'!B3:H157,2,FALSE)</f>
        <v>НУРАЛИЕВ Назарали Нуралиевич</v>
      </c>
      <c r="M30" s="261" t="str">
        <f>VLOOKUP(K30,'пр.взв.'!B3:H157,3,FALSE)</f>
        <v>02.02.1997 1р</v>
      </c>
      <c r="N30" s="261" t="str">
        <f>VLOOKUP(K30,'пр.взв.'!B3:H157,4,FALSE)</f>
        <v>МОС</v>
      </c>
      <c r="O30" s="296"/>
      <c r="P30" s="301"/>
      <c r="Q30" s="252"/>
      <c r="R30" s="236"/>
    </row>
    <row r="31" spans="1:18" ht="12.75" customHeight="1">
      <c r="A31" s="272"/>
      <c r="B31" s="267"/>
      <c r="C31" s="275"/>
      <c r="D31" s="262"/>
      <c r="E31" s="262"/>
      <c r="F31" s="262"/>
      <c r="G31" s="262"/>
      <c r="H31" s="214"/>
      <c r="I31" s="219"/>
      <c r="J31" s="264"/>
      <c r="K31" s="267"/>
      <c r="L31" s="275"/>
      <c r="M31" s="262"/>
      <c r="N31" s="262"/>
      <c r="O31" s="262"/>
      <c r="P31" s="262"/>
      <c r="Q31" s="214"/>
      <c r="R31" s="219"/>
    </row>
    <row r="32" spans="1:18" ht="12.75" customHeight="1">
      <c r="A32" s="272"/>
      <c r="B32" s="253">
        <v>45</v>
      </c>
      <c r="C32" s="259" t="e">
        <f>VLOOKUP(B32,'пр.взв.'!B3:H961,2,FALSE)</f>
        <v>#N/A</v>
      </c>
      <c r="D32" s="257" t="e">
        <f>VLOOKUP(B32,'пр.взв.'!B3:H159,3,FALSE)</f>
        <v>#N/A</v>
      </c>
      <c r="E32" s="257" t="e">
        <f>VLOOKUP(B32,'пр.взв.'!B3:H159,4,FALSE)</f>
        <v>#N/A</v>
      </c>
      <c r="F32" s="280"/>
      <c r="G32" s="280"/>
      <c r="H32" s="235"/>
      <c r="I32" s="235"/>
      <c r="J32" s="264"/>
      <c r="K32" s="253">
        <v>46</v>
      </c>
      <c r="L32" s="259" t="e">
        <f>VLOOKUP(K32,'пр.взв.'!B3:H159,2,FALSE)</f>
        <v>#N/A</v>
      </c>
      <c r="M32" s="257" t="e">
        <f>VLOOKUP(K32,'пр.взв.'!B3:H159,3,FALSE)</f>
        <v>#N/A</v>
      </c>
      <c r="N32" s="257" t="e">
        <f>VLOOKUP(K32,'пр.взв.'!B3:H159,4,FALSE)</f>
        <v>#N/A</v>
      </c>
      <c r="O32" s="280"/>
      <c r="P32" s="280"/>
      <c r="Q32" s="235"/>
      <c r="R32" s="235"/>
    </row>
    <row r="33" spans="1:18" ht="13.5" customHeight="1" thickBot="1">
      <c r="A33" s="273"/>
      <c r="B33" s="254"/>
      <c r="C33" s="260"/>
      <c r="D33" s="258"/>
      <c r="E33" s="258"/>
      <c r="F33" s="281"/>
      <c r="G33" s="281"/>
      <c r="H33" s="270"/>
      <c r="I33" s="270"/>
      <c r="J33" s="265"/>
      <c r="K33" s="254"/>
      <c r="L33" s="260"/>
      <c r="M33" s="258"/>
      <c r="N33" s="258"/>
      <c r="O33" s="281"/>
      <c r="P33" s="281"/>
      <c r="Q33" s="270"/>
      <c r="R33" s="270"/>
    </row>
    <row r="34" spans="1:18" ht="12.75" customHeight="1">
      <c r="A34" s="271">
        <v>8</v>
      </c>
      <c r="B34" s="266">
        <v>29</v>
      </c>
      <c r="C34" s="279" t="str">
        <f>VLOOKUP(B34,'пр.взв.'!B3:H981,2,FALSE)</f>
        <v>ХАСТАЕВ Руслан Нюргунович</v>
      </c>
      <c r="D34" s="261" t="str">
        <f>VLOOKUP(B34,'пр.взв.'!B3:H161,3,FALSE)</f>
        <v>21.05.1996 кмс</v>
      </c>
      <c r="E34" s="261" t="str">
        <f>VLOOKUP(B34,'пр.взв.'!B3:H161,4,FALSE)</f>
        <v>ДВФО</v>
      </c>
      <c r="F34" s="294"/>
      <c r="G34" s="295"/>
      <c r="H34" s="276"/>
      <c r="I34" s="277"/>
      <c r="J34" s="312">
        <v>16</v>
      </c>
      <c r="K34" s="266">
        <v>30</v>
      </c>
      <c r="L34" s="279" t="str">
        <f>VLOOKUP(K34,'пр.взв.'!B3:H161,2,FALSE)</f>
        <v>ИЛЛАРИОНОВ Алексей Петрович</v>
      </c>
      <c r="M34" s="261" t="str">
        <f>VLOOKUP(K34,'пр.взв.'!B3:H161,3,FALSE)</f>
        <v>30.08.1996 кмс</v>
      </c>
      <c r="N34" s="261" t="str">
        <f>VLOOKUP(K34,'пр.взв.'!B3:H161,4,FALSE)</f>
        <v>ПФО</v>
      </c>
      <c r="O34" s="262"/>
      <c r="P34" s="302"/>
      <c r="Q34" s="214"/>
      <c r="R34" s="257"/>
    </row>
    <row r="35" spans="1:18" ht="12.75" customHeight="1">
      <c r="A35" s="272"/>
      <c r="B35" s="267"/>
      <c r="C35" s="275"/>
      <c r="D35" s="262"/>
      <c r="E35" s="262"/>
      <c r="F35" s="262"/>
      <c r="G35" s="262"/>
      <c r="H35" s="214"/>
      <c r="I35" s="219"/>
      <c r="J35" s="297"/>
      <c r="K35" s="267"/>
      <c r="L35" s="275"/>
      <c r="M35" s="262"/>
      <c r="N35" s="262"/>
      <c r="O35" s="262"/>
      <c r="P35" s="262"/>
      <c r="Q35" s="214"/>
      <c r="R35" s="219"/>
    </row>
    <row r="36" spans="1:18" ht="12.75" customHeight="1">
      <c r="A36" s="272"/>
      <c r="B36" s="253">
        <v>61</v>
      </c>
      <c r="C36" s="259">
        <f>VLOOKUP(B36,'пр.взв.'!B3:H1010,2,FALSE)</f>
        <v>0</v>
      </c>
      <c r="D36" s="257">
        <f>VLOOKUP(B36,'пр.взв.'!B3:H163,3,FALSE)</f>
        <v>0</v>
      </c>
      <c r="E36" s="257">
        <f>VLOOKUP(B36,'пр.взв.'!B3:H163,4,FALSE)</f>
        <v>0</v>
      </c>
      <c r="F36" s="280"/>
      <c r="G36" s="280"/>
      <c r="H36" s="235"/>
      <c r="I36" s="235"/>
      <c r="J36" s="297"/>
      <c r="K36" s="253">
        <v>62</v>
      </c>
      <c r="L36" s="259">
        <f>VLOOKUP(K36,'пр.взв.'!B3:H163,2,FALSE)</f>
        <v>0</v>
      </c>
      <c r="M36" s="257">
        <f>VLOOKUP(K36,'пр.взв.'!B3:H163,3,FALSE)</f>
        <v>0</v>
      </c>
      <c r="N36" s="257">
        <f>VLOOKUP(K36,'пр.взв.'!B3:H163,4,FALSE)</f>
        <v>0</v>
      </c>
      <c r="O36" s="280"/>
      <c r="P36" s="280"/>
      <c r="Q36" s="235"/>
      <c r="R36" s="235"/>
    </row>
    <row r="37" spans="1:18" ht="13.5" customHeight="1" thickBot="1">
      <c r="A37" s="278"/>
      <c r="B37" s="310"/>
      <c r="C37" s="311"/>
      <c r="D37" s="309"/>
      <c r="E37" s="309"/>
      <c r="F37" s="306"/>
      <c r="G37" s="306"/>
      <c r="H37" s="305"/>
      <c r="I37" s="305"/>
      <c r="J37" s="313"/>
      <c r="K37" s="310"/>
      <c r="L37" s="311"/>
      <c r="M37" s="309"/>
      <c r="N37" s="309"/>
      <c r="O37" s="306"/>
      <c r="P37" s="306"/>
      <c r="Q37" s="305"/>
      <c r="R37" s="305"/>
    </row>
    <row r="38" spans="1:19" ht="13.5" customHeight="1" thickTop="1">
      <c r="A38" s="271">
        <v>9</v>
      </c>
      <c r="B38" s="299">
        <v>3</v>
      </c>
      <c r="C38" s="274" t="str">
        <f>VLOOKUP(B38,'пр.взв.'!B6:H133,2,FALSE)</f>
        <v>ГЕВОРКЯН Аркадий Арменович</v>
      </c>
      <c r="D38" s="261" t="str">
        <f>VLOOKUP(B38,'пр.взв.'!B3:H165,3,FALSE)</f>
        <v>12.06.1995 КМС</v>
      </c>
      <c r="E38" s="261" t="str">
        <f>VLOOKUP(B38,'пр.взв.'!B3:H165,4,FALSE)</f>
        <v>ПФО</v>
      </c>
      <c r="F38" s="296"/>
      <c r="G38" s="301"/>
      <c r="H38" s="252"/>
      <c r="I38" s="236"/>
      <c r="J38" s="297">
        <v>9</v>
      </c>
      <c r="K38" s="299">
        <v>4</v>
      </c>
      <c r="L38" s="274" t="str">
        <f>VLOOKUP(K38,'пр.взв.'!B3:H165,2,FALSE)</f>
        <v>ЧЕБОТАРЬ Александр Витальевич</v>
      </c>
      <c r="M38" s="261" t="str">
        <f>VLOOKUP(K38,'пр.взв.'!B3:H165,3,FALSE)</f>
        <v>18.11.1996 КМС</v>
      </c>
      <c r="N38" s="261" t="str">
        <f>VLOOKUP(K38,'пр.взв.'!B3:H165,4,FALSE)</f>
        <v>МОС</v>
      </c>
      <c r="O38" s="296"/>
      <c r="P38" s="301"/>
      <c r="Q38" s="252"/>
      <c r="R38" s="307"/>
      <c r="S38" s="2"/>
    </row>
    <row r="39" spans="1:19" ht="12.75" customHeight="1">
      <c r="A39" s="272"/>
      <c r="B39" s="267"/>
      <c r="C39" s="275"/>
      <c r="D39" s="262"/>
      <c r="E39" s="262"/>
      <c r="F39" s="262"/>
      <c r="G39" s="262"/>
      <c r="H39" s="214"/>
      <c r="I39" s="219"/>
      <c r="J39" s="297"/>
      <c r="K39" s="267"/>
      <c r="L39" s="275"/>
      <c r="M39" s="262"/>
      <c r="N39" s="262"/>
      <c r="O39" s="262"/>
      <c r="P39" s="262"/>
      <c r="Q39" s="214"/>
      <c r="R39" s="308"/>
      <c r="S39" s="2"/>
    </row>
    <row r="40" spans="1:19" ht="12.75" customHeight="1">
      <c r="A40" s="272"/>
      <c r="B40" s="253">
        <v>35</v>
      </c>
      <c r="C40" s="259" t="e">
        <f>VLOOKUP(B40,'пр.взв.'!B1:H1104,2,FALSE)</f>
        <v>#N/A</v>
      </c>
      <c r="D40" s="257" t="e">
        <f>VLOOKUP(B40,'пр.взв.'!B4:H167,3,FALSE)</f>
        <v>#N/A</v>
      </c>
      <c r="E40" s="257" t="e">
        <f>VLOOKUP(B40,'пр.взв.'!B4:H167,4,FALSE)</f>
        <v>#N/A</v>
      </c>
      <c r="F40" s="280"/>
      <c r="G40" s="280"/>
      <c r="H40" s="235"/>
      <c r="I40" s="235"/>
      <c r="J40" s="297"/>
      <c r="K40" s="253">
        <v>36</v>
      </c>
      <c r="L40" s="259" t="e">
        <f>VLOOKUP(K40,'пр.взв.'!B4:H167,2,FALSE)</f>
        <v>#N/A</v>
      </c>
      <c r="M40" s="257" t="e">
        <f>VLOOKUP(K40,'пр.взв.'!B4:H167,3,FALSE)</f>
        <v>#N/A</v>
      </c>
      <c r="N40" s="257" t="e">
        <f>VLOOKUP(K40,'пр.взв.'!B4:H167,4,FALSE)</f>
        <v>#N/A</v>
      </c>
      <c r="O40" s="280"/>
      <c r="P40" s="280"/>
      <c r="Q40" s="235"/>
      <c r="R40" s="303"/>
      <c r="S40" s="2"/>
    </row>
    <row r="41" spans="1:19" ht="13.5" customHeight="1" thickBot="1">
      <c r="A41" s="273"/>
      <c r="B41" s="254"/>
      <c r="C41" s="260"/>
      <c r="D41" s="258"/>
      <c r="E41" s="258"/>
      <c r="F41" s="281"/>
      <c r="G41" s="281"/>
      <c r="H41" s="270"/>
      <c r="I41" s="270"/>
      <c r="J41" s="298"/>
      <c r="K41" s="254"/>
      <c r="L41" s="260"/>
      <c r="M41" s="258"/>
      <c r="N41" s="258"/>
      <c r="O41" s="281"/>
      <c r="P41" s="281"/>
      <c r="Q41" s="270"/>
      <c r="R41" s="304"/>
      <c r="S41" s="2"/>
    </row>
    <row r="42" spans="1:18" ht="12.75" customHeight="1">
      <c r="A42" s="271">
        <v>10</v>
      </c>
      <c r="B42" s="266">
        <v>19</v>
      </c>
      <c r="C42" s="279" t="str">
        <f>VLOOKUP(B42,'пр.взв.'!B3:H1106,2,FALSE)</f>
        <v>АРУШАНЯН Сергей Суренович</v>
      </c>
      <c r="D42" s="277" t="str">
        <f>VLOOKUP(B42,'пр.взв.'!B4:H169,3,FALSE)</f>
        <v>28.05.1996 КМС</v>
      </c>
      <c r="E42" s="277" t="str">
        <f>VLOOKUP(B42,'пр.взв.'!B4:H169,4,FALSE)</f>
        <v>СКФО</v>
      </c>
      <c r="F42" s="294"/>
      <c r="G42" s="295"/>
      <c r="H42" s="276"/>
      <c r="I42" s="277"/>
      <c r="J42" s="263">
        <v>10</v>
      </c>
      <c r="K42" s="266">
        <v>20</v>
      </c>
      <c r="L42" s="279" t="str">
        <f>VLOOKUP(K42,'пр.взв.'!B4:H169,2,FALSE)</f>
        <v>КОЛЕСНИКОВ Николай Николаевич</v>
      </c>
      <c r="M42" s="277" t="str">
        <f>VLOOKUP(K42,'пр.взв.'!B4:H169,3,FALSE)</f>
        <v>13.02.1996 кмс</v>
      </c>
      <c r="N42" s="277" t="str">
        <f>VLOOKUP(K42,'пр.взв.'!B4:H169,4,FALSE)</f>
        <v>ЦФО</v>
      </c>
      <c r="O42" s="294"/>
      <c r="P42" s="295"/>
      <c r="Q42" s="276"/>
      <c r="R42" s="277"/>
    </row>
    <row r="43" spans="1:18" ht="12.75" customHeight="1">
      <c r="A43" s="272"/>
      <c r="B43" s="267"/>
      <c r="C43" s="275"/>
      <c r="D43" s="262"/>
      <c r="E43" s="262"/>
      <c r="F43" s="262"/>
      <c r="G43" s="262"/>
      <c r="H43" s="214"/>
      <c r="I43" s="219"/>
      <c r="J43" s="264"/>
      <c r="K43" s="267"/>
      <c r="L43" s="275"/>
      <c r="M43" s="262"/>
      <c r="N43" s="262"/>
      <c r="O43" s="262"/>
      <c r="P43" s="262"/>
      <c r="Q43" s="214"/>
      <c r="R43" s="219"/>
    </row>
    <row r="44" spans="1:18" ht="12.75" customHeight="1">
      <c r="A44" s="272"/>
      <c r="B44" s="253">
        <v>51</v>
      </c>
      <c r="C44" s="259">
        <f>VLOOKUP(B44,'пр.взв.'!B3:H1108,2,FALSE)</f>
        <v>0</v>
      </c>
      <c r="D44" s="257">
        <f>VLOOKUP(B44,'пр.взв.'!B4:H171,3,FALSE)</f>
        <v>0</v>
      </c>
      <c r="E44" s="257">
        <f>VLOOKUP(B44,'пр.взв.'!B4:H171,4,FALSE)</f>
        <v>0</v>
      </c>
      <c r="F44" s="280"/>
      <c r="G44" s="280"/>
      <c r="H44" s="235"/>
      <c r="I44" s="235"/>
      <c r="J44" s="264"/>
      <c r="K44" s="253">
        <v>52</v>
      </c>
      <c r="L44" s="259">
        <f>VLOOKUP(K44,'пр.взв.'!B4:H171,2,FALSE)</f>
        <v>0</v>
      </c>
      <c r="M44" s="257">
        <f>VLOOKUP(K44,'пр.взв.'!B4:H171,3,FALSE)</f>
        <v>0</v>
      </c>
      <c r="N44" s="257">
        <f>VLOOKUP(K44,'пр.взв.'!B4:H171,4,FALSE)</f>
        <v>0</v>
      </c>
      <c r="O44" s="280"/>
      <c r="P44" s="280"/>
      <c r="Q44" s="235"/>
      <c r="R44" s="235"/>
    </row>
    <row r="45" spans="1:18" ht="13.5" customHeight="1" thickBot="1">
      <c r="A45" s="278"/>
      <c r="B45" s="254"/>
      <c r="C45" s="260"/>
      <c r="D45" s="258"/>
      <c r="E45" s="258"/>
      <c r="F45" s="281"/>
      <c r="G45" s="281"/>
      <c r="H45" s="270"/>
      <c r="I45" s="270"/>
      <c r="J45" s="265"/>
      <c r="K45" s="254"/>
      <c r="L45" s="260"/>
      <c r="M45" s="258"/>
      <c r="N45" s="258"/>
      <c r="O45" s="281"/>
      <c r="P45" s="281"/>
      <c r="Q45" s="270"/>
      <c r="R45" s="270"/>
    </row>
    <row r="46" spans="1:18" ht="12.75" customHeight="1">
      <c r="A46" s="271">
        <v>11</v>
      </c>
      <c r="B46" s="266">
        <v>11</v>
      </c>
      <c r="C46" s="274" t="str">
        <f>VLOOKUP(B46,'пр.взв.'!B3:H1101,2,FALSE)</f>
        <v>МУГУЛОВ Каир Акимханович</v>
      </c>
      <c r="D46" s="261" t="str">
        <f>VLOOKUP(B46,'пр.взв.'!B4:H173,3,FALSE)</f>
        <v>06.01.1996 кмс</v>
      </c>
      <c r="E46" s="261" t="str">
        <f>VLOOKUP(B46,'пр.взв.'!B4:H173,4,FALSE)</f>
        <v>СЗФО</v>
      </c>
      <c r="F46" s="296"/>
      <c r="G46" s="301"/>
      <c r="H46" s="252"/>
      <c r="I46" s="236"/>
      <c r="J46" s="263">
        <v>11</v>
      </c>
      <c r="K46" s="266">
        <v>12</v>
      </c>
      <c r="L46" s="274" t="str">
        <f>VLOOKUP(K46,'пр.взв.'!B4:H173,2,FALSE)</f>
        <v>ЛОПАРЕВ Никита Николаевич</v>
      </c>
      <c r="M46" s="261" t="str">
        <f>VLOOKUP(K46,'пр.взв.'!B4:H173,3,FALSE)</f>
        <v>26.07.1996 КМС</v>
      </c>
      <c r="N46" s="261" t="str">
        <f>VLOOKUP(K46,'пр.взв.'!B4:H173,4,FALSE)</f>
        <v>СФО</v>
      </c>
      <c r="O46" s="296"/>
      <c r="P46" s="301"/>
      <c r="Q46" s="252"/>
      <c r="R46" s="236"/>
    </row>
    <row r="47" spans="1:18" ht="12.75" customHeight="1">
      <c r="A47" s="272"/>
      <c r="B47" s="267"/>
      <c r="C47" s="275"/>
      <c r="D47" s="262"/>
      <c r="E47" s="262"/>
      <c r="F47" s="262"/>
      <c r="G47" s="262"/>
      <c r="H47" s="214"/>
      <c r="I47" s="219"/>
      <c r="J47" s="264"/>
      <c r="K47" s="267"/>
      <c r="L47" s="275"/>
      <c r="M47" s="262"/>
      <c r="N47" s="262"/>
      <c r="O47" s="262"/>
      <c r="P47" s="262"/>
      <c r="Q47" s="214"/>
      <c r="R47" s="219"/>
    </row>
    <row r="48" spans="1:18" ht="12.75" customHeight="1">
      <c r="A48" s="272"/>
      <c r="B48" s="253">
        <v>43</v>
      </c>
      <c r="C48" s="259" t="e">
        <f>VLOOKUP(B48,'пр.взв.'!B3:H112,2,FALSE)</f>
        <v>#N/A</v>
      </c>
      <c r="D48" s="257" t="e">
        <f>VLOOKUP(B48,'пр.взв.'!B4:H175,3,FALSE)</f>
        <v>#N/A</v>
      </c>
      <c r="E48" s="257" t="e">
        <f>VLOOKUP(B48,'пр.взв.'!B4:H175,4,FALSE)</f>
        <v>#N/A</v>
      </c>
      <c r="F48" s="280"/>
      <c r="G48" s="280"/>
      <c r="H48" s="235"/>
      <c r="I48" s="235"/>
      <c r="J48" s="264"/>
      <c r="K48" s="253">
        <v>44</v>
      </c>
      <c r="L48" s="259" t="e">
        <f>VLOOKUP(K48,'пр.взв.'!B4:H175,2,FALSE)</f>
        <v>#N/A</v>
      </c>
      <c r="M48" s="257" t="e">
        <f>VLOOKUP(K48,'пр.взв.'!B4:H175,3,FALSE)</f>
        <v>#N/A</v>
      </c>
      <c r="N48" s="257" t="e">
        <f>VLOOKUP(K48,'пр.взв.'!B4:H175,4,FALSE)</f>
        <v>#N/A</v>
      </c>
      <c r="O48" s="280"/>
      <c r="P48" s="280"/>
      <c r="Q48" s="235"/>
      <c r="R48" s="235"/>
    </row>
    <row r="49" spans="1:18" ht="13.5" customHeight="1" thickBot="1">
      <c r="A49" s="273"/>
      <c r="B49" s="254"/>
      <c r="C49" s="260"/>
      <c r="D49" s="258"/>
      <c r="E49" s="258"/>
      <c r="F49" s="281"/>
      <c r="G49" s="281"/>
      <c r="H49" s="270"/>
      <c r="I49" s="270"/>
      <c r="J49" s="265"/>
      <c r="K49" s="254"/>
      <c r="L49" s="260"/>
      <c r="M49" s="258"/>
      <c r="N49" s="258"/>
      <c r="O49" s="281"/>
      <c r="P49" s="281"/>
      <c r="Q49" s="270"/>
      <c r="R49" s="270"/>
    </row>
    <row r="50" spans="1:18" ht="12.75" customHeight="1">
      <c r="A50" s="271">
        <v>12</v>
      </c>
      <c r="B50" s="266">
        <v>27</v>
      </c>
      <c r="C50" s="279" t="str">
        <f>VLOOKUP(B50,'пр.взв.'!B3:H114,2,FALSE)</f>
        <v>КОЧЕРГИН Тимур Станиславович</v>
      </c>
      <c r="D50" s="277" t="str">
        <f>VLOOKUP(B50,'пр.взв.'!B5:H177,3,FALSE)</f>
        <v>13.05.1996 КМС</v>
      </c>
      <c r="E50" s="277" t="str">
        <f>VLOOKUP(B50,'пр.взв.'!B5:H177,4,FALSE)</f>
        <v>СФО</v>
      </c>
      <c r="F50" s="294"/>
      <c r="G50" s="295"/>
      <c r="H50" s="276"/>
      <c r="I50" s="277"/>
      <c r="J50" s="263">
        <v>12</v>
      </c>
      <c r="K50" s="266">
        <v>28</v>
      </c>
      <c r="L50" s="279" t="str">
        <f>VLOOKUP(K50,'пр.взв.'!B5:H177,2,FALSE)</f>
        <v>ГУРБАНОВ Сабухи Нажваддин оглы</v>
      </c>
      <c r="M50" s="277" t="str">
        <f>VLOOKUP(K50,'пр.взв.'!B5:H177,3,FALSE)</f>
        <v>01.04.1996, кмс</v>
      </c>
      <c r="N50" s="277" t="str">
        <f>VLOOKUP(K50,'пр.взв.'!B5:H177,4,FALSE)</f>
        <v>ПФО</v>
      </c>
      <c r="O50" s="262"/>
      <c r="P50" s="302"/>
      <c r="Q50" s="214"/>
      <c r="R50" s="257"/>
    </row>
    <row r="51" spans="1:18" ht="12.75" customHeight="1">
      <c r="A51" s="272"/>
      <c r="B51" s="267"/>
      <c r="C51" s="275"/>
      <c r="D51" s="262"/>
      <c r="E51" s="262"/>
      <c r="F51" s="262"/>
      <c r="G51" s="262"/>
      <c r="H51" s="214"/>
      <c r="I51" s="219"/>
      <c r="J51" s="264"/>
      <c r="K51" s="267"/>
      <c r="L51" s="275"/>
      <c r="M51" s="262"/>
      <c r="N51" s="262"/>
      <c r="O51" s="262"/>
      <c r="P51" s="262"/>
      <c r="Q51" s="214"/>
      <c r="R51" s="219"/>
    </row>
    <row r="52" spans="1:18" ht="12.75" customHeight="1">
      <c r="A52" s="272"/>
      <c r="B52" s="253">
        <v>59</v>
      </c>
      <c r="C52" s="259">
        <f>VLOOKUP(B52,'пр.взв.'!B3:H1160,2,FALSE)</f>
        <v>0</v>
      </c>
      <c r="D52" s="257">
        <f>VLOOKUP(B52,'пр.взв.'!B5:H179,3,FALSE)</f>
        <v>0</v>
      </c>
      <c r="E52" s="257">
        <f>VLOOKUP(B52,'пр.взв.'!B5:H179,4,FALSE)</f>
        <v>0</v>
      </c>
      <c r="F52" s="280"/>
      <c r="G52" s="280"/>
      <c r="H52" s="235"/>
      <c r="I52" s="235"/>
      <c r="J52" s="264"/>
      <c r="K52" s="253">
        <v>60</v>
      </c>
      <c r="L52" s="259">
        <f>VLOOKUP(K52,'пр.взв.'!B5:H179,2,FALSE)</f>
        <v>0</v>
      </c>
      <c r="M52" s="257">
        <f>VLOOKUP(K52,'пр.взв.'!B5:H179,3,FALSE)</f>
        <v>0</v>
      </c>
      <c r="N52" s="257">
        <f>VLOOKUP(K52,'пр.взв.'!B5:H179,4,FALSE)</f>
        <v>0</v>
      </c>
      <c r="O52" s="280"/>
      <c r="P52" s="280"/>
      <c r="Q52" s="235"/>
      <c r="R52" s="235"/>
    </row>
    <row r="53" spans="1:18" ht="13.5" customHeight="1" thickBot="1">
      <c r="A53" s="278"/>
      <c r="B53" s="254"/>
      <c r="C53" s="260"/>
      <c r="D53" s="258"/>
      <c r="E53" s="258"/>
      <c r="F53" s="281"/>
      <c r="G53" s="281"/>
      <c r="H53" s="270"/>
      <c r="I53" s="270"/>
      <c r="J53" s="265"/>
      <c r="K53" s="254"/>
      <c r="L53" s="260"/>
      <c r="M53" s="258"/>
      <c r="N53" s="258"/>
      <c r="O53" s="281"/>
      <c r="P53" s="281"/>
      <c r="Q53" s="270"/>
      <c r="R53" s="270"/>
    </row>
    <row r="54" spans="1:18" ht="12.75" customHeight="1">
      <c r="A54" s="271">
        <v>13</v>
      </c>
      <c r="B54" s="266">
        <v>7</v>
      </c>
      <c r="C54" s="274" t="str">
        <f>VLOOKUP(B54,'пр.взв.'!B3:H118,2,FALSE)</f>
        <v>ПЕТРОСЯН Самвел Вачаганович</v>
      </c>
      <c r="D54" s="261" t="str">
        <f>VLOOKUP(B54,'пр.взв.'!B5:H181,3,FALSE)</f>
        <v>01.08.1995, КМС</v>
      </c>
      <c r="E54" s="261" t="str">
        <f>VLOOKUP(B54,'пр.взв.'!B5:H181,4,FALSE)</f>
        <v>ЮФО</v>
      </c>
      <c r="F54" s="296"/>
      <c r="G54" s="301"/>
      <c r="H54" s="252"/>
      <c r="I54" s="236"/>
      <c r="J54" s="263">
        <v>13</v>
      </c>
      <c r="K54" s="266">
        <v>8</v>
      </c>
      <c r="L54" s="274" t="str">
        <f>VLOOKUP(K54,'пр.взв.'!B5:H181,2,FALSE)</f>
        <v>БАТЫШЕВ Исхак Довлетович</v>
      </c>
      <c r="M54" s="261" t="str">
        <f>VLOOKUP(K54,'пр.взв.'!B5:H181,3,FALSE)</f>
        <v>07.09.1995 мс</v>
      </c>
      <c r="N54" s="261" t="str">
        <f>VLOOKUP(K54,'пр.взв.'!B5:H181,4,FALSE)</f>
        <v>С-П</v>
      </c>
      <c r="O54" s="296"/>
      <c r="P54" s="301"/>
      <c r="Q54" s="252"/>
      <c r="R54" s="236"/>
    </row>
    <row r="55" spans="1:18" ht="12.75" customHeight="1">
      <c r="A55" s="272"/>
      <c r="B55" s="267"/>
      <c r="C55" s="275"/>
      <c r="D55" s="262"/>
      <c r="E55" s="262"/>
      <c r="F55" s="262"/>
      <c r="G55" s="262"/>
      <c r="H55" s="214"/>
      <c r="I55" s="219"/>
      <c r="J55" s="264"/>
      <c r="K55" s="267"/>
      <c r="L55" s="275"/>
      <c r="M55" s="262"/>
      <c r="N55" s="262"/>
      <c r="O55" s="262"/>
      <c r="P55" s="262"/>
      <c r="Q55" s="214"/>
      <c r="R55" s="219"/>
    </row>
    <row r="56" spans="1:18" ht="12.75" customHeight="1">
      <c r="A56" s="272"/>
      <c r="B56" s="253">
        <v>39</v>
      </c>
      <c r="C56" s="259" t="e">
        <f>VLOOKUP(B56,'пр.взв.'!B3:H120,2,FALSE)</f>
        <v>#N/A</v>
      </c>
      <c r="D56" s="257" t="e">
        <f>VLOOKUP(B56,'пр.взв.'!B5:H183,3,FALSE)</f>
        <v>#N/A</v>
      </c>
      <c r="E56" s="257" t="e">
        <f>VLOOKUP(B56,'пр.взв.'!B5:H183,4,FALSE)</f>
        <v>#N/A</v>
      </c>
      <c r="F56" s="280"/>
      <c r="G56" s="280"/>
      <c r="H56" s="235"/>
      <c r="I56" s="235"/>
      <c r="J56" s="264"/>
      <c r="K56" s="253">
        <v>40</v>
      </c>
      <c r="L56" s="259" t="e">
        <f>VLOOKUP(K56,'пр.взв.'!B5:H183,2,FALSE)</f>
        <v>#N/A</v>
      </c>
      <c r="M56" s="257" t="e">
        <f>VLOOKUP(K56,'пр.взв.'!B5:H183,3,FALSE)</f>
        <v>#N/A</v>
      </c>
      <c r="N56" s="257" t="e">
        <f>VLOOKUP(K56,'пр.взв.'!B5:H183,4,FALSE)</f>
        <v>#N/A</v>
      </c>
      <c r="O56" s="280"/>
      <c r="P56" s="280"/>
      <c r="Q56" s="235"/>
      <c r="R56" s="235"/>
    </row>
    <row r="57" spans="1:18" ht="12.75" customHeight="1" thickBot="1">
      <c r="A57" s="273"/>
      <c r="B57" s="254"/>
      <c r="C57" s="260"/>
      <c r="D57" s="258"/>
      <c r="E57" s="258"/>
      <c r="F57" s="281"/>
      <c r="G57" s="281"/>
      <c r="H57" s="270"/>
      <c r="I57" s="270"/>
      <c r="J57" s="265"/>
      <c r="K57" s="254"/>
      <c r="L57" s="260"/>
      <c r="M57" s="258"/>
      <c r="N57" s="258"/>
      <c r="O57" s="281"/>
      <c r="P57" s="281"/>
      <c r="Q57" s="270"/>
      <c r="R57" s="270"/>
    </row>
    <row r="58" spans="1:18" ht="12.75" customHeight="1">
      <c r="A58" s="271">
        <v>14</v>
      </c>
      <c r="B58" s="266">
        <v>23</v>
      </c>
      <c r="C58" s="279" t="str">
        <f>VLOOKUP(B58,'пр.взв.'!B3:H122,2,FALSE)</f>
        <v>БОРОВИКОВ Евгений Александрович</v>
      </c>
      <c r="D58" s="277" t="str">
        <f>VLOOKUP(B58,'пр.взв.'!B5:H185,3,FALSE)</f>
        <v>07.12.1996 кмс</v>
      </c>
      <c r="E58" s="277" t="str">
        <f>VLOOKUP(B58,'пр.взв.'!B5:H185,4,FALSE)</f>
        <v>УФО</v>
      </c>
      <c r="F58" s="294"/>
      <c r="G58" s="295"/>
      <c r="H58" s="276"/>
      <c r="I58" s="277"/>
      <c r="J58" s="263">
        <v>14</v>
      </c>
      <c r="K58" s="266">
        <v>24</v>
      </c>
      <c r="L58" s="279" t="str">
        <f>VLOOKUP(K58,'пр.взв.'!B5:H185,2,FALSE)</f>
        <v>МАГОМЕДОВ Булат Фархатович</v>
      </c>
      <c r="M58" s="277" t="str">
        <f>VLOOKUP(K58,'пр.взв.'!B5:H185,3,FALSE)</f>
        <v>03.04.1996 кмс</v>
      </c>
      <c r="N58" s="277" t="str">
        <f>VLOOKUP(K58,'пр.взв.'!B5:H185,4,FALSE)</f>
        <v>ЮФО</v>
      </c>
      <c r="O58" s="294"/>
      <c r="P58" s="295"/>
      <c r="Q58" s="276"/>
      <c r="R58" s="277"/>
    </row>
    <row r="59" spans="1:18" ht="12.75" customHeight="1">
      <c r="A59" s="272"/>
      <c r="B59" s="267"/>
      <c r="C59" s="275"/>
      <c r="D59" s="262"/>
      <c r="E59" s="262"/>
      <c r="F59" s="262"/>
      <c r="G59" s="262"/>
      <c r="H59" s="214"/>
      <c r="I59" s="219"/>
      <c r="J59" s="264"/>
      <c r="K59" s="267"/>
      <c r="L59" s="275"/>
      <c r="M59" s="262"/>
      <c r="N59" s="262"/>
      <c r="O59" s="262"/>
      <c r="P59" s="262"/>
      <c r="Q59" s="214"/>
      <c r="R59" s="219"/>
    </row>
    <row r="60" spans="1:18" ht="12.75" customHeight="1">
      <c r="A60" s="272"/>
      <c r="B60" s="253">
        <v>55</v>
      </c>
      <c r="C60" s="259">
        <f>VLOOKUP(B60,'пр.взв.'!B3:H124,2,FALSE)</f>
        <v>0</v>
      </c>
      <c r="D60" s="257">
        <f>VLOOKUP(B60,'пр.взв.'!B6:H187,3,FALSE)</f>
        <v>0</v>
      </c>
      <c r="E60" s="257">
        <f>VLOOKUP(B60,'пр.взв.'!B6:H187,4,FALSE)</f>
        <v>0</v>
      </c>
      <c r="F60" s="280"/>
      <c r="G60" s="280"/>
      <c r="H60" s="235"/>
      <c r="I60" s="235"/>
      <c r="J60" s="264"/>
      <c r="K60" s="253">
        <v>56</v>
      </c>
      <c r="L60" s="259">
        <f>VLOOKUP(K60,'пр.взв.'!B1:H187,2,FALSE)</f>
        <v>0</v>
      </c>
      <c r="M60" s="257">
        <f>VLOOKUP(K60,'пр.взв.'!B6:H187,3,FALSE)</f>
        <v>0</v>
      </c>
      <c r="N60" s="257">
        <f>VLOOKUP(K60,'пр.взв.'!B6:H187,4,FALSE)</f>
        <v>0</v>
      </c>
      <c r="O60" s="280"/>
      <c r="P60" s="280"/>
      <c r="Q60" s="235"/>
      <c r="R60" s="235"/>
    </row>
    <row r="61" spans="1:18" ht="13.5" customHeight="1" thickBot="1">
      <c r="A61" s="278"/>
      <c r="B61" s="254"/>
      <c r="C61" s="260"/>
      <c r="D61" s="258"/>
      <c r="E61" s="258"/>
      <c r="F61" s="281"/>
      <c r="G61" s="281"/>
      <c r="H61" s="270"/>
      <c r="I61" s="270"/>
      <c r="J61" s="265"/>
      <c r="K61" s="254"/>
      <c r="L61" s="260"/>
      <c r="M61" s="258"/>
      <c r="N61" s="258"/>
      <c r="O61" s="281"/>
      <c r="P61" s="281"/>
      <c r="Q61" s="270"/>
      <c r="R61" s="270"/>
    </row>
    <row r="62" spans="1:18" ht="12.75" customHeight="1">
      <c r="A62" s="271">
        <v>15</v>
      </c>
      <c r="B62" s="266">
        <v>15</v>
      </c>
      <c r="C62" s="274" t="str">
        <f>VLOOKUP(B62,'пр.взв.'!B3:H126,2,FALSE)</f>
        <v>ПЕРЕТРУХИН Никита Валерьевич</v>
      </c>
      <c r="D62" s="261" t="str">
        <f>VLOOKUP(B62,'пр.взв.'!B6:H189,3,FALSE)</f>
        <v>25.11.1996 кмс</v>
      </c>
      <c r="E62" s="261" t="str">
        <f>VLOOKUP(B62,'пр.взв.'!B6:H189,4,FALSE)</f>
        <v>ЦФО</v>
      </c>
      <c r="F62" s="296"/>
      <c r="G62" s="301"/>
      <c r="H62" s="252"/>
      <c r="I62" s="236"/>
      <c r="J62" s="263">
        <v>15</v>
      </c>
      <c r="K62" s="266">
        <v>16</v>
      </c>
      <c r="L62" s="274" t="str">
        <f>VLOOKUP(K62,'пр.взв.'!B2:H189,2,FALSE)</f>
        <v>МАРУТЯН Арман Мкртычович</v>
      </c>
      <c r="M62" s="261" t="str">
        <f>VLOOKUP(K62,'пр.взв.'!B6:H189,3,FALSE)</f>
        <v>24.10.1995 кмс</v>
      </c>
      <c r="N62" s="261" t="str">
        <f>VLOOKUP(K62,'пр.взв.'!B6:H189,4,FALSE)</f>
        <v>ЦФО</v>
      </c>
      <c r="O62" s="296"/>
      <c r="P62" s="301"/>
      <c r="Q62" s="252"/>
      <c r="R62" s="236"/>
    </row>
    <row r="63" spans="1:18" ht="12.75" customHeight="1">
      <c r="A63" s="272"/>
      <c r="B63" s="267"/>
      <c r="C63" s="275"/>
      <c r="D63" s="262"/>
      <c r="E63" s="262"/>
      <c r="F63" s="262"/>
      <c r="G63" s="262"/>
      <c r="H63" s="214"/>
      <c r="I63" s="219"/>
      <c r="J63" s="264"/>
      <c r="K63" s="267"/>
      <c r="L63" s="275"/>
      <c r="M63" s="262"/>
      <c r="N63" s="262"/>
      <c r="O63" s="262"/>
      <c r="P63" s="262"/>
      <c r="Q63" s="214"/>
      <c r="R63" s="219"/>
    </row>
    <row r="64" spans="1:18" ht="12.75" customHeight="1">
      <c r="A64" s="272"/>
      <c r="B64" s="253">
        <v>47</v>
      </c>
      <c r="C64" s="259">
        <f>VLOOKUP(B64,'пр.взв.'!B3:H128,2,FALSE)</f>
        <v>0</v>
      </c>
      <c r="D64" s="257">
        <f>VLOOKUP(B64,'пр.взв.'!B6:H191,3,FALSE)</f>
        <v>0</v>
      </c>
      <c r="E64" s="257">
        <f>VLOOKUP(B64,'пр.взв.'!B6:H191,4,FALSE)</f>
        <v>0</v>
      </c>
      <c r="F64" s="280"/>
      <c r="G64" s="280"/>
      <c r="H64" s="235"/>
      <c r="I64" s="235"/>
      <c r="J64" s="264"/>
      <c r="K64" s="253">
        <v>48</v>
      </c>
      <c r="L64" s="259">
        <f>VLOOKUP(K64,'пр.взв.'!B4:H191,2,FALSE)</f>
        <v>0</v>
      </c>
      <c r="M64" s="257">
        <f>VLOOKUP(K64,'пр.взв.'!B6:H191,3,FALSE)</f>
        <v>0</v>
      </c>
      <c r="N64" s="257">
        <f>VLOOKUP(K64,'пр.взв.'!B6:H191,4,FALSE)</f>
        <v>0</v>
      </c>
      <c r="O64" s="280"/>
      <c r="P64" s="280"/>
      <c r="Q64" s="235"/>
      <c r="R64" s="235"/>
    </row>
    <row r="65" spans="1:18" ht="13.5" customHeight="1" thickBot="1">
      <c r="A65" s="273"/>
      <c r="B65" s="254"/>
      <c r="C65" s="260"/>
      <c r="D65" s="258"/>
      <c r="E65" s="258"/>
      <c r="F65" s="281"/>
      <c r="G65" s="281"/>
      <c r="H65" s="270"/>
      <c r="I65" s="270"/>
      <c r="J65" s="265"/>
      <c r="K65" s="254"/>
      <c r="L65" s="260"/>
      <c r="M65" s="258"/>
      <c r="N65" s="258"/>
      <c r="O65" s="281"/>
      <c r="P65" s="281"/>
      <c r="Q65" s="270"/>
      <c r="R65" s="270"/>
    </row>
    <row r="66" spans="1:18" ht="12.75" customHeight="1">
      <c r="A66" s="271">
        <v>16</v>
      </c>
      <c r="B66" s="266">
        <v>31</v>
      </c>
      <c r="C66" s="274" t="str">
        <f>VLOOKUP(B66,'пр.взв.'!B3:H130,2,FALSE)</f>
        <v>ПЕТУХОВ Никита Александрович</v>
      </c>
      <c r="D66" s="261" t="str">
        <f>VLOOKUP(B66,'пр.взв.'!B6:H193,3,FALSE)</f>
        <v>16.04.1996, КМС</v>
      </c>
      <c r="E66" s="261" t="str">
        <f>VLOOKUP(B66,'пр.взв.'!B6:H193,4,FALSE)</f>
        <v>МОС</v>
      </c>
      <c r="F66" s="262"/>
      <c r="G66" s="302"/>
      <c r="H66" s="214"/>
      <c r="I66" s="257"/>
      <c r="J66" s="263">
        <v>16</v>
      </c>
      <c r="K66" s="266">
        <v>32</v>
      </c>
      <c r="L66" s="274" t="str">
        <f>VLOOKUP(K66,'пр.взв.'!B6:H193,2,FALSE)</f>
        <v>МАТАЗОВ Темирлан Бараталиевич</v>
      </c>
      <c r="M66" s="261" t="str">
        <f>VLOOKUP(K66,'пр.взв.'!B6:H193,3,FALSE)</f>
        <v>28.11.1995 кмс</v>
      </c>
      <c r="N66" s="261" t="str">
        <f>VLOOKUP(K66,'пр.взв.'!B6:H193,4,FALSE)</f>
        <v>СЗФО</v>
      </c>
      <c r="O66" s="262"/>
      <c r="P66" s="302"/>
      <c r="Q66" s="214"/>
      <c r="R66" s="257"/>
    </row>
    <row r="67" spans="1:18" ht="12.75" customHeight="1">
      <c r="A67" s="272"/>
      <c r="B67" s="267"/>
      <c r="C67" s="275"/>
      <c r="D67" s="262"/>
      <c r="E67" s="262"/>
      <c r="F67" s="262"/>
      <c r="G67" s="262"/>
      <c r="H67" s="214"/>
      <c r="I67" s="219"/>
      <c r="J67" s="264"/>
      <c r="K67" s="267"/>
      <c r="L67" s="275"/>
      <c r="M67" s="262"/>
      <c r="N67" s="262"/>
      <c r="O67" s="262"/>
      <c r="P67" s="262"/>
      <c r="Q67" s="214"/>
      <c r="R67" s="219"/>
    </row>
    <row r="68" spans="1:18" ht="12.75" customHeight="1">
      <c r="A68" s="272"/>
      <c r="B68" s="253">
        <v>63</v>
      </c>
      <c r="C68" s="259">
        <f>VLOOKUP(B68,'пр.взв.'!B3:H132,2,FALSE)</f>
        <v>0</v>
      </c>
      <c r="D68" s="257">
        <f>VLOOKUP(B68,'пр.взв.'!B6:H195,3,FALSE)</f>
        <v>0</v>
      </c>
      <c r="E68" s="257">
        <f>VLOOKUP(B68,'пр.взв.'!B6:H195,4,FALSE)</f>
        <v>0</v>
      </c>
      <c r="F68" s="280"/>
      <c r="G68" s="280"/>
      <c r="H68" s="235"/>
      <c r="I68" s="235"/>
      <c r="J68" s="264"/>
      <c r="K68" s="253">
        <v>64</v>
      </c>
      <c r="L68" s="259">
        <f>VLOOKUP(K68,'пр.взв.'!B1:H195,2,FALSE)</f>
        <v>0</v>
      </c>
      <c r="M68" s="257">
        <f>VLOOKUP(K68,'пр.взв.'!B6:H195,3,FALSE)</f>
        <v>0</v>
      </c>
      <c r="N68" s="257">
        <f>VLOOKUP(K68,'пр.взв.'!B6:H195,4,FALSE)</f>
        <v>0</v>
      </c>
      <c r="O68" s="280"/>
      <c r="P68" s="280"/>
      <c r="Q68" s="235"/>
      <c r="R68" s="235"/>
    </row>
    <row r="69" spans="1:18" ht="12.75" customHeight="1">
      <c r="A69" s="278"/>
      <c r="B69" s="267"/>
      <c r="C69" s="275"/>
      <c r="D69" s="262"/>
      <c r="E69" s="262"/>
      <c r="F69" s="296"/>
      <c r="G69" s="296"/>
      <c r="H69" s="236"/>
      <c r="I69" s="236"/>
      <c r="J69" s="300"/>
      <c r="K69" s="267"/>
      <c r="L69" s="275"/>
      <c r="M69" s="262"/>
      <c r="N69" s="262"/>
      <c r="O69" s="296"/>
      <c r="P69" s="296"/>
      <c r="Q69" s="236"/>
      <c r="R69" s="236"/>
    </row>
    <row r="70" spans="1:18" ht="12.75" customHeight="1">
      <c r="A70" s="39"/>
      <c r="B70" s="40"/>
      <c r="C70" s="41"/>
      <c r="D70" s="14"/>
      <c r="E70" s="14"/>
      <c r="F70" s="14"/>
      <c r="G70" s="14"/>
      <c r="H70" s="42"/>
      <c r="I70" s="42"/>
      <c r="J70" s="39"/>
      <c r="K70" s="40"/>
      <c r="L70" s="41"/>
      <c r="M70" s="14"/>
      <c r="N70" s="14"/>
      <c r="O70" s="14"/>
      <c r="P70" s="14"/>
      <c r="Q70" s="42"/>
      <c r="R70" s="42"/>
    </row>
    <row r="71" spans="2:18" ht="25.5" customHeight="1" thickBot="1">
      <c r="B71" s="36" t="s">
        <v>81</v>
      </c>
      <c r="C71" s="37" t="s">
        <v>82</v>
      </c>
      <c r="D71" s="38" t="s">
        <v>83</v>
      </c>
      <c r="E71" s="37"/>
      <c r="F71" s="36" t="str">
        <f>B2</f>
        <v>в.к. 57  кг</v>
      </c>
      <c r="G71" s="37"/>
      <c r="H71" s="37"/>
      <c r="I71" s="37"/>
      <c r="J71" s="37"/>
      <c r="K71" s="36" t="s">
        <v>1</v>
      </c>
      <c r="L71" s="37" t="s">
        <v>82</v>
      </c>
      <c r="M71" s="38" t="s">
        <v>83</v>
      </c>
      <c r="N71" s="37"/>
      <c r="O71" s="36" t="str">
        <f>F71</f>
        <v>в.к. 57  кг</v>
      </c>
      <c r="P71" s="37"/>
      <c r="Q71" s="37"/>
      <c r="R71" s="37"/>
    </row>
    <row r="72" spans="1:18" ht="12.75">
      <c r="A72" s="290" t="s">
        <v>84</v>
      </c>
      <c r="B72" s="292" t="s">
        <v>3</v>
      </c>
      <c r="C72" s="286" t="s">
        <v>4</v>
      </c>
      <c r="D72" s="286" t="s">
        <v>13</v>
      </c>
      <c r="E72" s="286" t="s">
        <v>14</v>
      </c>
      <c r="F72" s="286" t="s">
        <v>15</v>
      </c>
      <c r="G72" s="288" t="s">
        <v>85</v>
      </c>
      <c r="H72" s="282" t="s">
        <v>86</v>
      </c>
      <c r="I72" s="284" t="s">
        <v>17</v>
      </c>
      <c r="J72" s="290" t="s">
        <v>84</v>
      </c>
      <c r="K72" s="292" t="s">
        <v>3</v>
      </c>
      <c r="L72" s="286" t="s">
        <v>4</v>
      </c>
      <c r="M72" s="286" t="s">
        <v>13</v>
      </c>
      <c r="N72" s="286" t="s">
        <v>14</v>
      </c>
      <c r="O72" s="286" t="s">
        <v>15</v>
      </c>
      <c r="P72" s="288" t="s">
        <v>85</v>
      </c>
      <c r="Q72" s="282" t="s">
        <v>86</v>
      </c>
      <c r="R72" s="284" t="s">
        <v>17</v>
      </c>
    </row>
    <row r="73" spans="1:18" ht="12.75" customHeight="1" thickBot="1">
      <c r="A73" s="291"/>
      <c r="B73" s="293" t="s">
        <v>87</v>
      </c>
      <c r="C73" s="287"/>
      <c r="D73" s="287"/>
      <c r="E73" s="287"/>
      <c r="F73" s="287"/>
      <c r="G73" s="289"/>
      <c r="H73" s="283"/>
      <c r="I73" s="285" t="s">
        <v>88</v>
      </c>
      <c r="J73" s="291"/>
      <c r="K73" s="293" t="s">
        <v>87</v>
      </c>
      <c r="L73" s="287"/>
      <c r="M73" s="287"/>
      <c r="N73" s="287"/>
      <c r="O73" s="287"/>
      <c r="P73" s="289"/>
      <c r="Q73" s="283"/>
      <c r="R73" s="285" t="s">
        <v>88</v>
      </c>
    </row>
    <row r="74" spans="1:18" ht="13.5" customHeight="1">
      <c r="A74" s="271">
        <v>1</v>
      </c>
      <c r="B74" s="266" t="str">
        <f>'пр.хода'!E6</f>
        <v>1</v>
      </c>
      <c r="C74" s="230" t="s">
        <v>205</v>
      </c>
      <c r="D74" s="226" t="s">
        <v>206</v>
      </c>
      <c r="E74" s="225" t="s">
        <v>104</v>
      </c>
      <c r="F74" s="261"/>
      <c r="G74" s="266"/>
      <c r="H74" s="274"/>
      <c r="I74" s="261"/>
      <c r="J74" s="263">
        <v>9</v>
      </c>
      <c r="K74" s="266">
        <f>'пр.хода'!AA6</f>
        <v>34</v>
      </c>
      <c r="L74" s="268" t="str">
        <f>VLOOKUP(K74,'пр.взв.'!B6:H133,2,FALSE)</f>
        <v>СОРОЧЕНКОВ Артем Максимович</v>
      </c>
      <c r="M74" s="261" t="str">
        <f>VLOOKUP(K74,'пр.взв.'!B6:H133,3,FALSE)</f>
        <v>17.06.1996, КМС</v>
      </c>
      <c r="N74" s="261" t="str">
        <f>VLOOKUP(K74,'пр.взв.'!B6:H133,4,FALSE)</f>
        <v>МОС</v>
      </c>
      <c r="O74" s="296"/>
      <c r="P74" s="301"/>
      <c r="Q74" s="252"/>
      <c r="R74" s="236"/>
    </row>
    <row r="75" spans="1:18" ht="12.75" customHeight="1">
      <c r="A75" s="272"/>
      <c r="B75" s="267"/>
      <c r="C75" s="230"/>
      <c r="D75" s="226"/>
      <c r="E75" s="225"/>
      <c r="F75" s="262"/>
      <c r="G75" s="267"/>
      <c r="H75" s="275"/>
      <c r="I75" s="262"/>
      <c r="J75" s="264"/>
      <c r="K75" s="267"/>
      <c r="L75" s="269"/>
      <c r="M75" s="262"/>
      <c r="N75" s="262"/>
      <c r="O75" s="262"/>
      <c r="P75" s="262"/>
      <c r="Q75" s="214"/>
      <c r="R75" s="219"/>
    </row>
    <row r="76" spans="1:18" ht="12.75" customHeight="1">
      <c r="A76" s="272"/>
      <c r="B76" s="253">
        <f>'пр.хода'!E10</f>
        <v>17</v>
      </c>
      <c r="C76" s="255" t="str">
        <f>VLOOKUP(B76,'пр.взв.'!B8:H548,2,FALSE)</f>
        <v>ЯКИНОВ Арутай Сергеевич</v>
      </c>
      <c r="D76" s="257" t="str">
        <f>VLOOKUP(B76,'пр.взв.'!B5:H135,3,FALSE)</f>
        <v>11.08.1995 КМС</v>
      </c>
      <c r="E76" s="257" t="str">
        <f>VLOOKUP(B76,'пр.взв.'!B4:H135,4,FALSE)</f>
        <v>СФО</v>
      </c>
      <c r="F76" s="257"/>
      <c r="G76" s="253"/>
      <c r="H76" s="259"/>
      <c r="I76" s="257"/>
      <c r="J76" s="264"/>
      <c r="K76" s="253">
        <f>'пр.хода'!AA10</f>
        <v>18</v>
      </c>
      <c r="L76" s="255" t="str">
        <f>VLOOKUP(K76,'пр.взв.'!B2:H135,2,FALSE)</f>
        <v>МАНУЧАРЯН Эдуард Арменович</v>
      </c>
      <c r="M76" s="257" t="str">
        <f>VLOOKUP(K76,'пр.взв.'!B2:H135,3,FALSE)</f>
        <v>20.11.1995 МС</v>
      </c>
      <c r="N76" s="257" t="str">
        <f>VLOOKUP(K76,'пр.взв.'!B1:H135,4,FALSE)</f>
        <v>ЮФО</v>
      </c>
      <c r="O76" s="280"/>
      <c r="P76" s="280"/>
      <c r="Q76" s="235"/>
      <c r="R76" s="235"/>
    </row>
    <row r="77" spans="1:18" ht="12.75" customHeight="1" thickBot="1">
      <c r="A77" s="273"/>
      <c r="B77" s="254"/>
      <c r="C77" s="256"/>
      <c r="D77" s="258"/>
      <c r="E77" s="258"/>
      <c r="F77" s="258"/>
      <c r="G77" s="254"/>
      <c r="H77" s="260"/>
      <c r="I77" s="258"/>
      <c r="J77" s="265"/>
      <c r="K77" s="254"/>
      <c r="L77" s="256"/>
      <c r="M77" s="258"/>
      <c r="N77" s="258"/>
      <c r="O77" s="281"/>
      <c r="P77" s="281"/>
      <c r="Q77" s="270"/>
      <c r="R77" s="270"/>
    </row>
    <row r="78" spans="1:18" ht="12.75" customHeight="1">
      <c r="A78" s="271">
        <v>2</v>
      </c>
      <c r="B78" s="266">
        <f>'пр.хода'!E14</f>
        <v>9</v>
      </c>
      <c r="C78" s="268" t="str">
        <f>VLOOKUP(B78,'пр.взв.'!B1:H550,2,FALSE)</f>
        <v>МАНЯНИН Алексей Дмитриевич</v>
      </c>
      <c r="D78" s="277" t="str">
        <f>VLOOKUP(B78,'пр.взв.'!B1:H137,3,FALSE)</f>
        <v>06.10.1995 КМС</v>
      </c>
      <c r="E78" s="277" t="str">
        <f>VLOOKUP(B78,'пр.взв.'!B1:H137,4,FALSE)</f>
        <v>МОС</v>
      </c>
      <c r="F78" s="277"/>
      <c r="G78" s="266"/>
      <c r="H78" s="279"/>
      <c r="I78" s="277"/>
      <c r="J78" s="263">
        <v>10</v>
      </c>
      <c r="K78" s="266">
        <f>'пр.хода'!AA14</f>
        <v>10</v>
      </c>
      <c r="L78" s="268" t="str">
        <f>VLOOKUP(K78,'пр.взв.'!B1:H137,2,FALSE)</f>
        <v>КОЗЛОВ Владимир Михайлович</v>
      </c>
      <c r="M78" s="277" t="str">
        <f>VLOOKUP(K78,'пр.взв.'!B1:H137,3,FALSE)</f>
        <v>27.08.1995    КМС</v>
      </c>
      <c r="N78" s="277" t="str">
        <f>VLOOKUP(K78,'пр.взв.'!B1:H137,4,FALSE)</f>
        <v>ЦФО</v>
      </c>
      <c r="O78" s="294"/>
      <c r="P78" s="295"/>
      <c r="Q78" s="276"/>
      <c r="R78" s="277"/>
    </row>
    <row r="79" spans="1:18" ht="12.75">
      <c r="A79" s="272"/>
      <c r="B79" s="267"/>
      <c r="C79" s="269"/>
      <c r="D79" s="262"/>
      <c r="E79" s="262"/>
      <c r="F79" s="262"/>
      <c r="G79" s="267"/>
      <c r="H79" s="275"/>
      <c r="I79" s="262"/>
      <c r="J79" s="264"/>
      <c r="K79" s="267"/>
      <c r="L79" s="269"/>
      <c r="M79" s="262"/>
      <c r="N79" s="262"/>
      <c r="O79" s="262"/>
      <c r="P79" s="262"/>
      <c r="Q79" s="214"/>
      <c r="R79" s="219"/>
    </row>
    <row r="80" spans="1:18" ht="12.75">
      <c r="A80" s="272"/>
      <c r="B80" s="253">
        <f>'пр.хода'!E18</f>
        <v>25</v>
      </c>
      <c r="C80" s="255" t="str">
        <f>VLOOKUP(B80,'пр.взв.'!B1:H552,2,FALSE)</f>
        <v>АЛЕКСЕЕВ Владимир Алексеевич</v>
      </c>
      <c r="D80" s="257" t="str">
        <f>VLOOKUP(B80,'пр.взв.'!B1:H139,3,FALSE)</f>
        <v>11.01.1995   КМС</v>
      </c>
      <c r="E80" s="257" t="str">
        <f>VLOOKUP(B80,'пр.взв.'!B1:H139,4,FALSE)</f>
        <v>ПФО</v>
      </c>
      <c r="F80" s="257"/>
      <c r="G80" s="253"/>
      <c r="H80" s="259"/>
      <c r="I80" s="257"/>
      <c r="J80" s="264"/>
      <c r="K80" s="253">
        <f>'пр.хода'!AA18</f>
        <v>26</v>
      </c>
      <c r="L80" s="255" t="str">
        <f>VLOOKUP(K80,'пр.взв.'!B1:H139,2,FALSE)</f>
        <v>ЛИЦОВ Иван Александрович</v>
      </c>
      <c r="M80" s="257" t="str">
        <f>VLOOKUP(K80,'пр.взв.'!B1:H139,3,FALSE)</f>
        <v>29.09.1995 КМС</v>
      </c>
      <c r="N80" s="257" t="str">
        <f>VLOOKUP(K80,'пр.взв.'!B1:H139,4,FALSE)</f>
        <v>ПФО</v>
      </c>
      <c r="O80" s="280"/>
      <c r="P80" s="280"/>
      <c r="Q80" s="235"/>
      <c r="R80" s="235"/>
    </row>
    <row r="81" spans="1:18" ht="13.5" thickBot="1">
      <c r="A81" s="273"/>
      <c r="B81" s="254"/>
      <c r="C81" s="256"/>
      <c r="D81" s="258"/>
      <c r="E81" s="258"/>
      <c r="F81" s="258"/>
      <c r="G81" s="254"/>
      <c r="H81" s="260"/>
      <c r="I81" s="258"/>
      <c r="J81" s="265"/>
      <c r="K81" s="254"/>
      <c r="L81" s="256"/>
      <c r="M81" s="258"/>
      <c r="N81" s="258"/>
      <c r="O81" s="281"/>
      <c r="P81" s="281"/>
      <c r="Q81" s="270"/>
      <c r="R81" s="270"/>
    </row>
    <row r="82" spans="1:18" ht="12.75" customHeight="1">
      <c r="A82" s="271">
        <v>3</v>
      </c>
      <c r="B82" s="266">
        <f>'пр.хода'!E22</f>
        <v>5</v>
      </c>
      <c r="C82" s="268" t="str">
        <f>VLOOKUP(B82,'пр.взв.'!B1:H554,2,FALSE)</f>
        <v>ИСАЕВ Магомед Эскендерович</v>
      </c>
      <c r="D82" s="261" t="str">
        <f>VLOOKUP(B82,'пр.взв.'!B1:H141,3,FALSE)</f>
        <v>07.9.1996, КМС</v>
      </c>
      <c r="E82" s="261" t="str">
        <f>VLOOKUP(B82,'пр.взв.'!B1:H141,4,FALSE)</f>
        <v>УФО</v>
      </c>
      <c r="F82" s="261"/>
      <c r="G82" s="266"/>
      <c r="H82" s="274"/>
      <c r="I82" s="261"/>
      <c r="J82" s="263">
        <v>11</v>
      </c>
      <c r="K82" s="266">
        <f>'пр.хода'!AA22</f>
        <v>6</v>
      </c>
      <c r="L82" s="268" t="str">
        <f>VLOOKUP(K82,'пр.взв.'!B1:H141,2,FALSE)</f>
        <v>АСКЕРОВ Иманмурза Исабекович</v>
      </c>
      <c r="M82" s="261" t="str">
        <f>VLOOKUP(K82,'пр.взв.'!B1:H141,3,FALSE)</f>
        <v>12.11.1997 кмс</v>
      </c>
      <c r="N82" s="261" t="str">
        <f>VLOOKUP(K82,'пр.взв.'!B1:H141,4,FALSE)</f>
        <v>УФО</v>
      </c>
      <c r="O82" s="296"/>
      <c r="P82" s="301"/>
      <c r="Q82" s="252"/>
      <c r="R82" s="236"/>
    </row>
    <row r="83" spans="1:18" ht="13.5" customHeight="1">
      <c r="A83" s="272"/>
      <c r="B83" s="267"/>
      <c r="C83" s="269"/>
      <c r="D83" s="262"/>
      <c r="E83" s="262"/>
      <c r="F83" s="262"/>
      <c r="G83" s="267"/>
      <c r="H83" s="275"/>
      <c r="I83" s="262"/>
      <c r="J83" s="264"/>
      <c r="K83" s="267"/>
      <c r="L83" s="269"/>
      <c r="M83" s="262"/>
      <c r="N83" s="262"/>
      <c r="O83" s="262"/>
      <c r="P83" s="262"/>
      <c r="Q83" s="214"/>
      <c r="R83" s="219"/>
    </row>
    <row r="84" spans="1:18" ht="12.75" customHeight="1">
      <c r="A84" s="272"/>
      <c r="B84" s="253">
        <f>'пр.хода'!E26</f>
        <v>21</v>
      </c>
      <c r="C84" s="255" t="str">
        <f>VLOOKUP(B84,'пр.взв.'!B1:H556,2,FALSE)</f>
        <v>ПАЗЮК Алексей Николаевич</v>
      </c>
      <c r="D84" s="257" t="str">
        <f>VLOOKUP(B84,'пр.взв.'!B1:H143,3,FALSE)</f>
        <v>27.08.1997 1р</v>
      </c>
      <c r="E84" s="257" t="str">
        <f>VLOOKUP(B84,'пр.взв.'!B1:H143,4,FALSE)</f>
        <v>ПФО</v>
      </c>
      <c r="F84" s="257"/>
      <c r="G84" s="253"/>
      <c r="H84" s="259"/>
      <c r="I84" s="257"/>
      <c r="J84" s="264"/>
      <c r="K84" s="253">
        <f>'пр.хода'!AA26</f>
        <v>22</v>
      </c>
      <c r="L84" s="255" t="str">
        <f>VLOOKUP(K84,'пр.взв.'!B1:H143,2,FALSE)</f>
        <v>СПИРИН Дмитрий Владимирович</v>
      </c>
      <c r="M84" s="257" t="str">
        <f>VLOOKUP(K84,'пр.взв.'!B1:H143,3,FALSE)</f>
        <v>03.04.1996 кмс</v>
      </c>
      <c r="N84" s="257" t="str">
        <f>VLOOKUP(K84,'пр.взв.'!B1:H143,4,FALSE)</f>
        <v>ПФО</v>
      </c>
      <c r="O84" s="280"/>
      <c r="P84" s="280"/>
      <c r="Q84" s="235"/>
      <c r="R84" s="235"/>
    </row>
    <row r="85" spans="1:18" ht="12.75" customHeight="1" thickBot="1">
      <c r="A85" s="273"/>
      <c r="B85" s="254"/>
      <c r="C85" s="256"/>
      <c r="D85" s="258"/>
      <c r="E85" s="258"/>
      <c r="F85" s="258"/>
      <c r="G85" s="254"/>
      <c r="H85" s="260"/>
      <c r="I85" s="258"/>
      <c r="J85" s="265"/>
      <c r="K85" s="254"/>
      <c r="L85" s="256"/>
      <c r="M85" s="258"/>
      <c r="N85" s="258"/>
      <c r="O85" s="281"/>
      <c r="P85" s="281"/>
      <c r="Q85" s="270"/>
      <c r="R85" s="270"/>
    </row>
    <row r="86" spans="1:18" ht="12.75" customHeight="1">
      <c r="A86" s="271">
        <v>4</v>
      </c>
      <c r="B86" s="266">
        <f>'пр.хода'!E30</f>
        <v>13</v>
      </c>
      <c r="C86" s="268" t="str">
        <f>VLOOKUP(B86,'пр.взв.'!B1:H558,2,FALSE)</f>
        <v>СУРИН Александр Игоревич</v>
      </c>
      <c r="D86" s="277" t="str">
        <f>VLOOKUP(B86,'пр.взв.'!B1:H145,3,FALSE)</f>
        <v>29.06.1996, КМС</v>
      </c>
      <c r="E86" s="277" t="str">
        <f>VLOOKUP(B86,'пр.взв.'!B1:H145,4,FALSE)</f>
        <v>ЦФО</v>
      </c>
      <c r="F86" s="277"/>
      <c r="G86" s="266"/>
      <c r="H86" s="279"/>
      <c r="I86" s="277"/>
      <c r="J86" s="263">
        <v>12</v>
      </c>
      <c r="K86" s="266">
        <f>'пр.хода'!AA30</f>
        <v>14</v>
      </c>
      <c r="L86" s="268" t="str">
        <f>VLOOKUP(K86,'пр.взв.'!B1:H145,2,FALSE)</f>
        <v>НУРАЛИЕВ Назарали Нуралиевич</v>
      </c>
      <c r="M86" s="277" t="str">
        <f>VLOOKUP(K86,'пр.взв.'!B1:H145,3,FALSE)</f>
        <v>02.02.1997 1р</v>
      </c>
      <c r="N86" s="277" t="str">
        <f>VLOOKUP(K86,'пр.взв.'!B1:H145,4,FALSE)</f>
        <v>МОС</v>
      </c>
      <c r="O86" s="262"/>
      <c r="P86" s="302"/>
      <c r="Q86" s="214"/>
      <c r="R86" s="257"/>
    </row>
    <row r="87" spans="1:18" ht="13.5" customHeight="1">
      <c r="A87" s="272"/>
      <c r="B87" s="267"/>
      <c r="C87" s="269"/>
      <c r="D87" s="262"/>
      <c r="E87" s="262"/>
      <c r="F87" s="262"/>
      <c r="G87" s="267"/>
      <c r="H87" s="275"/>
      <c r="I87" s="262"/>
      <c r="J87" s="264"/>
      <c r="K87" s="267"/>
      <c r="L87" s="269"/>
      <c r="M87" s="262"/>
      <c r="N87" s="262"/>
      <c r="O87" s="262"/>
      <c r="P87" s="262"/>
      <c r="Q87" s="214"/>
      <c r="R87" s="219"/>
    </row>
    <row r="88" spans="1:18" ht="12.75" customHeight="1">
      <c r="A88" s="272"/>
      <c r="B88" s="253">
        <f>'пр.хода'!E34</f>
        <v>29</v>
      </c>
      <c r="C88" s="255" t="str">
        <f>VLOOKUP(B88,'пр.взв.'!B2:H560,2,FALSE)</f>
        <v>ХАСТАЕВ Руслан Нюргунович</v>
      </c>
      <c r="D88" s="257" t="str">
        <f>VLOOKUP(B88,'пр.взв.'!B2:H147,3,FALSE)</f>
        <v>21.05.1996 кмс</v>
      </c>
      <c r="E88" s="257" t="str">
        <f>VLOOKUP(B88,'пр.взв.'!B2:H147,4,FALSE)</f>
        <v>ДВФО</v>
      </c>
      <c r="F88" s="257"/>
      <c r="G88" s="253"/>
      <c r="H88" s="259"/>
      <c r="I88" s="257"/>
      <c r="J88" s="264"/>
      <c r="K88" s="253">
        <f>'пр.хода'!AA34</f>
        <v>30</v>
      </c>
      <c r="L88" s="255" t="str">
        <f>VLOOKUP(K88,'пр.взв.'!B2:H147,2,FALSE)</f>
        <v>ИЛЛАРИОНОВ Алексей Петрович</v>
      </c>
      <c r="M88" s="257" t="str">
        <f>VLOOKUP(K88,'пр.взв.'!B2:H147,3,FALSE)</f>
        <v>30.08.1996 кмс</v>
      </c>
      <c r="N88" s="257" t="str">
        <f>VLOOKUP(K88,'пр.взв.'!B2:H147,4,FALSE)</f>
        <v>ПФО</v>
      </c>
      <c r="O88" s="280"/>
      <c r="P88" s="280"/>
      <c r="Q88" s="235"/>
      <c r="R88" s="235"/>
    </row>
    <row r="89" spans="1:18" ht="12.75" customHeight="1" thickBot="1">
      <c r="A89" s="273"/>
      <c r="B89" s="254"/>
      <c r="C89" s="256"/>
      <c r="D89" s="258"/>
      <c r="E89" s="258"/>
      <c r="F89" s="258"/>
      <c r="G89" s="254"/>
      <c r="H89" s="260"/>
      <c r="I89" s="258"/>
      <c r="J89" s="265"/>
      <c r="K89" s="254"/>
      <c r="L89" s="256"/>
      <c r="M89" s="258"/>
      <c r="N89" s="258"/>
      <c r="O89" s="281"/>
      <c r="P89" s="281"/>
      <c r="Q89" s="270"/>
      <c r="R89" s="270"/>
    </row>
    <row r="90" spans="1:18" ht="12.75" customHeight="1">
      <c r="A90" s="272">
        <v>5</v>
      </c>
      <c r="B90" s="266">
        <f>'пр.хода'!E39</f>
        <v>3</v>
      </c>
      <c r="C90" s="268" t="str">
        <f>VLOOKUP(B90,'пр.взв.'!B2:H562,2,FALSE)</f>
        <v>ГЕВОРКЯН Аркадий Арменович</v>
      </c>
      <c r="D90" s="261" t="str">
        <f>VLOOKUP(B90,'пр.взв.'!B2:H149,3,FALSE)</f>
        <v>12.06.1995 КМС</v>
      </c>
      <c r="E90" s="261" t="str">
        <f>VLOOKUP(B90,'пр.взв.'!B2:H149,4,FALSE)</f>
        <v>ПФО</v>
      </c>
      <c r="F90" s="261"/>
      <c r="G90" s="266"/>
      <c r="H90" s="274"/>
      <c r="I90" s="261"/>
      <c r="J90" s="263">
        <v>13</v>
      </c>
      <c r="K90" s="266">
        <f>'пр.хода'!AA39</f>
        <v>4</v>
      </c>
      <c r="L90" s="268" t="str">
        <f>VLOOKUP(K90,'пр.взв.'!B2:H149,2,FALSE)</f>
        <v>ЧЕБОТАРЬ Александр Витальевич</v>
      </c>
      <c r="M90" s="261" t="str">
        <f>VLOOKUP(K90,'пр.взв.'!B2:H149,3,FALSE)</f>
        <v>18.11.1996 КМС</v>
      </c>
      <c r="N90" s="261" t="str">
        <f>VLOOKUP(K90,'пр.взв.'!B2:H149,4,FALSE)</f>
        <v>МОС</v>
      </c>
      <c r="O90" s="296"/>
      <c r="P90" s="301"/>
      <c r="Q90" s="252"/>
      <c r="R90" s="236"/>
    </row>
    <row r="91" spans="1:18" ht="12.75" customHeight="1">
      <c r="A91" s="272"/>
      <c r="B91" s="267"/>
      <c r="C91" s="269"/>
      <c r="D91" s="262"/>
      <c r="E91" s="262"/>
      <c r="F91" s="262"/>
      <c r="G91" s="267"/>
      <c r="H91" s="275"/>
      <c r="I91" s="262"/>
      <c r="J91" s="264"/>
      <c r="K91" s="267"/>
      <c r="L91" s="269"/>
      <c r="M91" s="262"/>
      <c r="N91" s="262"/>
      <c r="O91" s="262"/>
      <c r="P91" s="262"/>
      <c r="Q91" s="214"/>
      <c r="R91" s="219"/>
    </row>
    <row r="92" spans="1:18" ht="12.75">
      <c r="A92" s="272"/>
      <c r="B92" s="253">
        <f>'пр.хода'!E43</f>
        <v>19</v>
      </c>
      <c r="C92" s="255" t="str">
        <f>VLOOKUP(B92,'пр.взв.'!B2:H564,2,FALSE)</f>
        <v>АРУШАНЯН Сергей Суренович</v>
      </c>
      <c r="D92" s="257" t="str">
        <f>VLOOKUP(B92,'пр.взв.'!B2:H151,3,FALSE)</f>
        <v>28.05.1996 КМС</v>
      </c>
      <c r="E92" s="257" t="str">
        <f>VLOOKUP(B92,'пр.взв.'!B2:H151,4,FALSE)</f>
        <v>СКФО</v>
      </c>
      <c r="F92" s="257"/>
      <c r="G92" s="253"/>
      <c r="H92" s="259"/>
      <c r="I92" s="257"/>
      <c r="J92" s="264"/>
      <c r="K92" s="253">
        <f>'пр.хода'!AA43</f>
        <v>20</v>
      </c>
      <c r="L92" s="255" t="str">
        <f>VLOOKUP(K92,'пр.взв.'!B2:H151,2,FALSE)</f>
        <v>КОЛЕСНИКОВ Николай Николаевич</v>
      </c>
      <c r="M92" s="257" t="str">
        <f>VLOOKUP(K92,'пр.взв.'!B2:H151,3,FALSE)</f>
        <v>13.02.1996 кмс</v>
      </c>
      <c r="N92" s="257" t="str">
        <f>VLOOKUP(K92,'пр.взв.'!B2:H151,4,FALSE)</f>
        <v>ЦФО</v>
      </c>
      <c r="O92" s="280"/>
      <c r="P92" s="280"/>
      <c r="Q92" s="235"/>
      <c r="R92" s="235"/>
    </row>
    <row r="93" spans="1:18" ht="12.75" customHeight="1" thickBot="1">
      <c r="A93" s="273"/>
      <c r="B93" s="254"/>
      <c r="C93" s="256"/>
      <c r="D93" s="258"/>
      <c r="E93" s="258"/>
      <c r="F93" s="258"/>
      <c r="G93" s="254"/>
      <c r="H93" s="260"/>
      <c r="I93" s="258"/>
      <c r="J93" s="265"/>
      <c r="K93" s="254"/>
      <c r="L93" s="256"/>
      <c r="M93" s="258"/>
      <c r="N93" s="258"/>
      <c r="O93" s="281"/>
      <c r="P93" s="281"/>
      <c r="Q93" s="270"/>
      <c r="R93" s="270"/>
    </row>
    <row r="94" spans="1:18" ht="12.75" customHeight="1">
      <c r="A94" s="271">
        <v>6</v>
      </c>
      <c r="B94" s="266">
        <f>'пр.хода'!E47</f>
        <v>11</v>
      </c>
      <c r="C94" s="268" t="str">
        <f>VLOOKUP(B94,'пр.взв.'!B2:H566,2,FALSE)</f>
        <v>МУГУЛОВ Каир Акимханович</v>
      </c>
      <c r="D94" s="277" t="str">
        <f>VLOOKUP(B94,'пр.взв.'!B2:H153,3,FALSE)</f>
        <v>06.01.1996 кмс</v>
      </c>
      <c r="E94" s="277" t="str">
        <f>VLOOKUP(B94,'пр.взв.'!B2:H153,4,FALSE)</f>
        <v>СЗФО</v>
      </c>
      <c r="F94" s="277"/>
      <c r="G94" s="266"/>
      <c r="H94" s="279"/>
      <c r="I94" s="277"/>
      <c r="J94" s="263">
        <v>14</v>
      </c>
      <c r="K94" s="266">
        <f>'пр.хода'!AA47</f>
        <v>12</v>
      </c>
      <c r="L94" s="268" t="str">
        <f>VLOOKUP(K94,'пр.взв.'!B2:H153,2,FALSE)</f>
        <v>ЛОПАРЕВ Никита Николаевич</v>
      </c>
      <c r="M94" s="277" t="str">
        <f>VLOOKUP(K94,'пр.взв.'!B2:H153,3,FALSE)</f>
        <v>26.07.1996 КМС</v>
      </c>
      <c r="N94" s="277" t="str">
        <f>VLOOKUP(K94,'пр.взв.'!B2:H153,4,FALSE)</f>
        <v>СФО</v>
      </c>
      <c r="O94" s="294"/>
      <c r="P94" s="295"/>
      <c r="Q94" s="276"/>
      <c r="R94" s="277"/>
    </row>
    <row r="95" spans="1:18" ht="12.75" customHeight="1">
      <c r="A95" s="272"/>
      <c r="B95" s="267"/>
      <c r="C95" s="269"/>
      <c r="D95" s="262"/>
      <c r="E95" s="262"/>
      <c r="F95" s="262"/>
      <c r="G95" s="267"/>
      <c r="H95" s="275"/>
      <c r="I95" s="262"/>
      <c r="J95" s="264"/>
      <c r="K95" s="267"/>
      <c r="L95" s="269"/>
      <c r="M95" s="262"/>
      <c r="N95" s="262"/>
      <c r="O95" s="262"/>
      <c r="P95" s="262"/>
      <c r="Q95" s="214"/>
      <c r="R95" s="219"/>
    </row>
    <row r="96" spans="1:18" ht="13.5" customHeight="1">
      <c r="A96" s="272"/>
      <c r="B96" s="253">
        <f>'пр.хода'!E51</f>
        <v>27</v>
      </c>
      <c r="C96" s="255" t="str">
        <f>VLOOKUP(B96,'пр.взв.'!B2:H568,2,FALSE)</f>
        <v>КОЧЕРГИН Тимур Станиславович</v>
      </c>
      <c r="D96" s="257" t="str">
        <f>VLOOKUP(B96,'пр.взв.'!B2:H155,3,FALSE)</f>
        <v>13.05.1996 КМС</v>
      </c>
      <c r="E96" s="257" t="str">
        <f>VLOOKUP(B96,'пр.взв.'!B2:H155,4,FALSE)</f>
        <v>СФО</v>
      </c>
      <c r="F96" s="257"/>
      <c r="G96" s="253"/>
      <c r="H96" s="259"/>
      <c r="I96" s="257"/>
      <c r="J96" s="264"/>
      <c r="K96" s="253">
        <f>'пр.хода'!AA51</f>
        <v>28</v>
      </c>
      <c r="L96" s="255" t="str">
        <f>VLOOKUP(K96,'пр.взв.'!B2:H155,2,FALSE)</f>
        <v>ГУРБАНОВ Сабухи Нажваддин оглы</v>
      </c>
      <c r="M96" s="257" t="str">
        <f>VLOOKUP(K96,'пр.взв.'!B2:H155,3,FALSE)</f>
        <v>01.04.1996, кмс</v>
      </c>
      <c r="N96" s="257" t="str">
        <f>VLOOKUP(K96,'пр.взв.'!B2:H155,4,FALSE)</f>
        <v>ПФО</v>
      </c>
      <c r="O96" s="280"/>
      <c r="P96" s="280"/>
      <c r="Q96" s="235"/>
      <c r="R96" s="235"/>
    </row>
    <row r="97" spans="1:18" ht="12.75" customHeight="1" thickBot="1">
      <c r="A97" s="278"/>
      <c r="B97" s="254"/>
      <c r="C97" s="256"/>
      <c r="D97" s="258"/>
      <c r="E97" s="258"/>
      <c r="F97" s="258"/>
      <c r="G97" s="254"/>
      <c r="H97" s="260"/>
      <c r="I97" s="258"/>
      <c r="J97" s="265"/>
      <c r="K97" s="254"/>
      <c r="L97" s="256"/>
      <c r="M97" s="258"/>
      <c r="N97" s="258"/>
      <c r="O97" s="281"/>
      <c r="P97" s="281"/>
      <c r="Q97" s="270"/>
      <c r="R97" s="270"/>
    </row>
    <row r="98" spans="1:18" ht="12.75" customHeight="1">
      <c r="A98" s="271">
        <v>7</v>
      </c>
      <c r="B98" s="266">
        <f>'пр.хода'!E55</f>
        <v>7</v>
      </c>
      <c r="C98" s="268" t="str">
        <f>VLOOKUP(B98,'пр.взв.'!B3:H570,2,FALSE)</f>
        <v>ПЕТРОСЯН Самвел Вачаганович</v>
      </c>
      <c r="D98" s="261" t="str">
        <f>VLOOKUP(B98,'пр.взв.'!B3:H157,3,FALSE)</f>
        <v>01.08.1995, КМС</v>
      </c>
      <c r="E98" s="261" t="str">
        <f>VLOOKUP(B98,'пр.взв.'!B3:H157,4,FALSE)</f>
        <v>ЮФО</v>
      </c>
      <c r="F98" s="261"/>
      <c r="G98" s="266"/>
      <c r="H98" s="274"/>
      <c r="I98" s="261"/>
      <c r="J98" s="263">
        <v>15</v>
      </c>
      <c r="K98" s="266">
        <f>'пр.хода'!AA55</f>
        <v>8</v>
      </c>
      <c r="L98" s="268" t="str">
        <f>VLOOKUP(K98,'пр.взв.'!B3:H157,2,FALSE)</f>
        <v>БАТЫШЕВ Исхак Довлетович</v>
      </c>
      <c r="M98" s="261" t="str">
        <f>VLOOKUP(K98,'пр.взв.'!B3:H157,3,FALSE)</f>
        <v>07.09.1995 мс</v>
      </c>
      <c r="N98" s="261" t="str">
        <f>VLOOKUP(K98,'пр.взв.'!B3:H157,4,FALSE)</f>
        <v>С-П</v>
      </c>
      <c r="O98" s="296"/>
      <c r="P98" s="301"/>
      <c r="Q98" s="252"/>
      <c r="R98" s="236"/>
    </row>
    <row r="99" spans="1:18" ht="12.75" customHeight="1">
      <c r="A99" s="272"/>
      <c r="B99" s="267"/>
      <c r="C99" s="269"/>
      <c r="D99" s="262"/>
      <c r="E99" s="262"/>
      <c r="F99" s="262"/>
      <c r="G99" s="267"/>
      <c r="H99" s="275"/>
      <c r="I99" s="262"/>
      <c r="J99" s="264"/>
      <c r="K99" s="267"/>
      <c r="L99" s="269"/>
      <c r="M99" s="262"/>
      <c r="N99" s="262"/>
      <c r="O99" s="262"/>
      <c r="P99" s="262"/>
      <c r="Q99" s="214"/>
      <c r="R99" s="219"/>
    </row>
    <row r="100" spans="1:18" ht="12.75" customHeight="1">
      <c r="A100" s="272"/>
      <c r="B100" s="253">
        <f>'пр.хода'!E59</f>
        <v>23</v>
      </c>
      <c r="C100" s="255" t="str">
        <f>VLOOKUP(B100,'пр.взв.'!B3:H572,2,FALSE)</f>
        <v>БОРОВИКОВ Евгений Александрович</v>
      </c>
      <c r="D100" s="257" t="str">
        <f>VLOOKUP(B100,'пр.взв.'!B3:H159,3,FALSE)</f>
        <v>07.12.1996 кмс</v>
      </c>
      <c r="E100" s="257" t="str">
        <f>VLOOKUP(B100,'пр.взв.'!B2:H159,4,FALSE)</f>
        <v>УФО</v>
      </c>
      <c r="F100" s="257"/>
      <c r="G100" s="253"/>
      <c r="H100" s="259"/>
      <c r="I100" s="257"/>
      <c r="J100" s="264"/>
      <c r="K100" s="253">
        <f>'пр.хода'!AA59</f>
        <v>24</v>
      </c>
      <c r="L100" s="255" t="str">
        <f>VLOOKUP(K100,'пр.взв.'!B3:H159,2,FALSE)</f>
        <v>МАГОМЕДОВ Булат Фархатович</v>
      </c>
      <c r="M100" s="257" t="str">
        <f>VLOOKUP(K100,'пр.взв.'!B3:H159,3,FALSE)</f>
        <v>03.04.1996 кмс</v>
      </c>
      <c r="N100" s="257" t="str">
        <f>VLOOKUP(K100,'пр.взв.'!B3:H159,4,FALSE)</f>
        <v>ЮФО</v>
      </c>
      <c r="O100" s="280"/>
      <c r="P100" s="280"/>
      <c r="Q100" s="235"/>
      <c r="R100" s="235"/>
    </row>
    <row r="101" spans="1:18" ht="13.5" thickBot="1">
      <c r="A101" s="273"/>
      <c r="B101" s="254"/>
      <c r="C101" s="256"/>
      <c r="D101" s="258"/>
      <c r="E101" s="258"/>
      <c r="F101" s="258"/>
      <c r="G101" s="254"/>
      <c r="H101" s="260"/>
      <c r="I101" s="258"/>
      <c r="J101" s="265"/>
      <c r="K101" s="254"/>
      <c r="L101" s="256"/>
      <c r="M101" s="258"/>
      <c r="N101" s="258"/>
      <c r="O101" s="281"/>
      <c r="P101" s="281"/>
      <c r="Q101" s="270"/>
      <c r="R101" s="270"/>
    </row>
    <row r="102" spans="1:18" ht="12.75" customHeight="1">
      <c r="A102" s="271">
        <v>8</v>
      </c>
      <c r="B102" s="266">
        <f>'пр.хода'!E63</f>
        <v>15</v>
      </c>
      <c r="C102" s="268" t="str">
        <f>VLOOKUP(B102,'пр.взв.'!B3:H574,2,FALSE)</f>
        <v>ПЕРЕТРУХИН Никита Валерьевич</v>
      </c>
      <c r="D102" s="261" t="str">
        <f>VLOOKUP(B102,'пр.взв.'!B3:H161,3,FALSE)</f>
        <v>25.11.1996 кмс</v>
      </c>
      <c r="E102" s="261" t="str">
        <f>VLOOKUP(B102,'пр.взв.'!B3:H161,4,FALSE)</f>
        <v>ЦФО</v>
      </c>
      <c r="F102" s="261"/>
      <c r="G102" s="266"/>
      <c r="H102" s="274"/>
      <c r="I102" s="261"/>
      <c r="J102" s="263">
        <v>16</v>
      </c>
      <c r="K102" s="266">
        <f>'пр.хода'!AA63</f>
        <v>16</v>
      </c>
      <c r="L102" s="268" t="str">
        <f>VLOOKUP(K102,'пр.взв.'!B3:H161,2,FALSE)</f>
        <v>МАРУТЯН Арман Мкртычович</v>
      </c>
      <c r="M102" s="261" t="str">
        <f>VLOOKUP(K102,'пр.взв.'!B3:H161,3,FALSE)</f>
        <v>24.10.1995 кмс</v>
      </c>
      <c r="N102" s="261" t="str">
        <f>VLOOKUP(K102,'пр.взв.'!B3:H161,4,FALSE)</f>
        <v>ЦФО</v>
      </c>
      <c r="O102" s="262"/>
      <c r="P102" s="302"/>
      <c r="Q102" s="214"/>
      <c r="R102" s="257"/>
    </row>
    <row r="103" spans="1:18" ht="12.75" customHeight="1">
      <c r="A103" s="272"/>
      <c r="B103" s="267"/>
      <c r="C103" s="269"/>
      <c r="D103" s="262"/>
      <c r="E103" s="262"/>
      <c r="F103" s="262"/>
      <c r="G103" s="267"/>
      <c r="H103" s="275"/>
      <c r="I103" s="262"/>
      <c r="J103" s="264"/>
      <c r="K103" s="267"/>
      <c r="L103" s="269"/>
      <c r="M103" s="262"/>
      <c r="N103" s="262"/>
      <c r="O103" s="262"/>
      <c r="P103" s="262"/>
      <c r="Q103" s="214"/>
      <c r="R103" s="219"/>
    </row>
    <row r="104" spans="1:18" ht="12.75" customHeight="1">
      <c r="A104" s="272"/>
      <c r="B104" s="253">
        <f>'пр.хода'!E67</f>
        <v>31</v>
      </c>
      <c r="C104" s="255" t="str">
        <f>VLOOKUP(B104,'пр.взв.'!B3:H576,2,FALSE)</f>
        <v>ПЕТУХОВ Никита Александрович</v>
      </c>
      <c r="D104" s="257" t="str">
        <f>VLOOKUP(B104,'пр.взв.'!B3:H163,3,FALSE)</f>
        <v>16.04.1996, КМС</v>
      </c>
      <c r="E104" s="257" t="str">
        <f>VLOOKUP(B104,'пр.взв.'!B3:H163,4,FALSE)</f>
        <v>МОС</v>
      </c>
      <c r="F104" s="257"/>
      <c r="G104" s="253"/>
      <c r="H104" s="259"/>
      <c r="I104" s="257"/>
      <c r="J104" s="264"/>
      <c r="K104" s="253">
        <f>'пр.хода'!AA67</f>
        <v>32</v>
      </c>
      <c r="L104" s="255" t="str">
        <f>VLOOKUP(K104,'пр.взв.'!B3:H163,2,FALSE)</f>
        <v>МАТАЗОВ Темирлан Бараталиевич</v>
      </c>
      <c r="M104" s="257" t="str">
        <f>VLOOKUP(K104,'пр.взв.'!B3:H163,3,FALSE)</f>
        <v>28.11.1995 кмс</v>
      </c>
      <c r="N104" s="257" t="str">
        <f>VLOOKUP(K104,'пр.взв.'!B3:H163,4,FALSE)</f>
        <v>СЗФО</v>
      </c>
      <c r="O104" s="280"/>
      <c r="P104" s="280"/>
      <c r="Q104" s="235"/>
      <c r="R104" s="235"/>
    </row>
    <row r="105" spans="1:18" ht="12.75" customHeight="1">
      <c r="A105" s="278"/>
      <c r="B105" s="267"/>
      <c r="C105" s="269"/>
      <c r="D105" s="262"/>
      <c r="E105" s="262"/>
      <c r="F105" s="262"/>
      <c r="G105" s="267"/>
      <c r="H105" s="275"/>
      <c r="I105" s="262"/>
      <c r="J105" s="300"/>
      <c r="K105" s="267"/>
      <c r="L105" s="269"/>
      <c r="M105" s="262"/>
      <c r="N105" s="262"/>
      <c r="O105" s="296"/>
      <c r="P105" s="296"/>
      <c r="Q105" s="236"/>
      <c r="R105" s="236"/>
    </row>
    <row r="107" spans="2:18" ht="16.5" thickBot="1">
      <c r="B107" s="36" t="s">
        <v>81</v>
      </c>
      <c r="C107" s="37" t="s">
        <v>82</v>
      </c>
      <c r="D107" s="38" t="s">
        <v>90</v>
      </c>
      <c r="E107" s="37"/>
      <c r="F107" s="36" t="str">
        <f>B2</f>
        <v>в.к. 57  кг</v>
      </c>
      <c r="G107" s="37"/>
      <c r="H107" s="37"/>
      <c r="I107" s="37"/>
      <c r="J107" s="37"/>
      <c r="K107" s="36" t="s">
        <v>1</v>
      </c>
      <c r="L107" s="37" t="s">
        <v>82</v>
      </c>
      <c r="M107" s="38" t="s">
        <v>90</v>
      </c>
      <c r="N107" s="37"/>
      <c r="O107" s="36" t="str">
        <f>F107</f>
        <v>в.к. 57  кг</v>
      </c>
      <c r="P107" s="37"/>
      <c r="Q107" s="37"/>
      <c r="R107" s="37"/>
    </row>
    <row r="108" spans="1:18" ht="12.75">
      <c r="A108" s="290" t="s">
        <v>84</v>
      </c>
      <c r="B108" s="292" t="s">
        <v>3</v>
      </c>
      <c r="C108" s="286" t="s">
        <v>4</v>
      </c>
      <c r="D108" s="286" t="s">
        <v>13</v>
      </c>
      <c r="E108" s="286" t="s">
        <v>14</v>
      </c>
      <c r="F108" s="286" t="s">
        <v>15</v>
      </c>
      <c r="G108" s="288" t="s">
        <v>85</v>
      </c>
      <c r="H108" s="282" t="s">
        <v>86</v>
      </c>
      <c r="I108" s="284" t="s">
        <v>17</v>
      </c>
      <c r="J108" s="290" t="s">
        <v>84</v>
      </c>
      <c r="K108" s="292" t="s">
        <v>3</v>
      </c>
      <c r="L108" s="286" t="s">
        <v>4</v>
      </c>
      <c r="M108" s="286" t="s">
        <v>13</v>
      </c>
      <c r="N108" s="286" t="s">
        <v>14</v>
      </c>
      <c r="O108" s="286" t="s">
        <v>15</v>
      </c>
      <c r="P108" s="288" t="s">
        <v>85</v>
      </c>
      <c r="Q108" s="282" t="s">
        <v>86</v>
      </c>
      <c r="R108" s="284" t="s">
        <v>17</v>
      </c>
    </row>
    <row r="109" spans="1:18" ht="13.5" thickBot="1">
      <c r="A109" s="291"/>
      <c r="B109" s="293" t="s">
        <v>87</v>
      </c>
      <c r="C109" s="287"/>
      <c r="D109" s="287"/>
      <c r="E109" s="287"/>
      <c r="F109" s="287"/>
      <c r="G109" s="289"/>
      <c r="H109" s="283"/>
      <c r="I109" s="285" t="s">
        <v>88</v>
      </c>
      <c r="J109" s="291"/>
      <c r="K109" s="293" t="s">
        <v>87</v>
      </c>
      <c r="L109" s="287"/>
      <c r="M109" s="287"/>
      <c r="N109" s="287"/>
      <c r="O109" s="287"/>
      <c r="P109" s="289"/>
      <c r="Q109" s="283"/>
      <c r="R109" s="285" t="s">
        <v>88</v>
      </c>
    </row>
    <row r="110" spans="1:18" ht="12.75">
      <c r="A110" s="271">
        <v>1</v>
      </c>
      <c r="B110" s="318">
        <v>17</v>
      </c>
      <c r="C110" s="268" t="str">
        <f>VLOOKUP(B110,'пр.взв.'!B2:H582,2,FALSE)</f>
        <v>ЯКИНОВ Арутай Сергеевич</v>
      </c>
      <c r="D110" s="261" t="str">
        <f>VLOOKUP(B110,'пр.взв.'!B2:H169,3,FALSE)</f>
        <v>11.08.1995 КМС</v>
      </c>
      <c r="E110" s="261" t="str">
        <f>VLOOKUP(B110,'пр.взв.'!B2:H169,4,FALSE)</f>
        <v>СФО</v>
      </c>
      <c r="F110" s="296"/>
      <c r="G110" s="301"/>
      <c r="H110" s="252"/>
      <c r="I110" s="236"/>
      <c r="J110" s="263">
        <v>5</v>
      </c>
      <c r="K110" s="318">
        <f>'пр.хода'!Y8</f>
        <v>18</v>
      </c>
      <c r="L110" s="268" t="str">
        <f>VLOOKUP(K110,'пр.взв.'!B2:H169,2,FALSE)</f>
        <v>МАНУЧАРЯН Эдуард Арменович</v>
      </c>
      <c r="M110" s="261" t="str">
        <f>VLOOKUP(K110,'пр.взв.'!B2:H169,3,FALSE)</f>
        <v>20.11.1995 МС</v>
      </c>
      <c r="N110" s="261" t="str">
        <f>VLOOKUP(K110,'пр.взв.'!B2:H169,4,FALSE)</f>
        <v>ЮФО</v>
      </c>
      <c r="O110" s="296"/>
      <c r="P110" s="301"/>
      <c r="Q110" s="252"/>
      <c r="R110" s="236"/>
    </row>
    <row r="111" spans="1:18" ht="12.75">
      <c r="A111" s="272"/>
      <c r="B111" s="316"/>
      <c r="C111" s="269"/>
      <c r="D111" s="262"/>
      <c r="E111" s="262"/>
      <c r="F111" s="262"/>
      <c r="G111" s="262"/>
      <c r="H111" s="214"/>
      <c r="I111" s="219"/>
      <c r="J111" s="264"/>
      <c r="K111" s="316"/>
      <c r="L111" s="269"/>
      <c r="M111" s="262"/>
      <c r="N111" s="262"/>
      <c r="O111" s="262"/>
      <c r="P111" s="262"/>
      <c r="Q111" s="214"/>
      <c r="R111" s="219"/>
    </row>
    <row r="112" spans="1:18" ht="12.75">
      <c r="A112" s="272"/>
      <c r="B112" s="316">
        <v>25</v>
      </c>
      <c r="C112" s="255" t="str">
        <f>VLOOKUP(B112,'пр.взв.'!B1:H584,2,FALSE)</f>
        <v>АЛЕКСЕЕВ Владимир Алексеевич</v>
      </c>
      <c r="D112" s="257" t="str">
        <f>VLOOKUP(B112,'пр.взв.'!B1:H171,3,FALSE)</f>
        <v>11.01.1995   КМС</v>
      </c>
      <c r="E112" s="257" t="str">
        <f>VLOOKUP(B112,'пр.взв.'!B1:H171,4,FALSE)</f>
        <v>ПФО</v>
      </c>
      <c r="F112" s="280"/>
      <c r="G112" s="280"/>
      <c r="H112" s="235"/>
      <c r="I112" s="235"/>
      <c r="J112" s="264"/>
      <c r="K112" s="316">
        <f>'пр.хода'!Y16</f>
        <v>26</v>
      </c>
      <c r="L112" s="255" t="str">
        <f>VLOOKUP(K112,'пр.взв.'!B3:H171,2,FALSE)</f>
        <v>ЛИЦОВ Иван Александрович</v>
      </c>
      <c r="M112" s="257" t="str">
        <f>VLOOKUP(K112,'пр.взв.'!B3:H171,3,FALSE)</f>
        <v>29.09.1995 КМС</v>
      </c>
      <c r="N112" s="257" t="str">
        <f>VLOOKUP(K112,'пр.взв.'!B3:H171,4,FALSE)</f>
        <v>ПФО</v>
      </c>
      <c r="O112" s="280"/>
      <c r="P112" s="280"/>
      <c r="Q112" s="235"/>
      <c r="R112" s="235"/>
    </row>
    <row r="113" spans="1:18" ht="13.5" thickBot="1">
      <c r="A113" s="273"/>
      <c r="B113" s="317"/>
      <c r="C113" s="256"/>
      <c r="D113" s="258"/>
      <c r="E113" s="258"/>
      <c r="F113" s="281"/>
      <c r="G113" s="281"/>
      <c r="H113" s="270"/>
      <c r="I113" s="270"/>
      <c r="J113" s="265"/>
      <c r="K113" s="317"/>
      <c r="L113" s="256"/>
      <c r="M113" s="258"/>
      <c r="N113" s="258"/>
      <c r="O113" s="281"/>
      <c r="P113" s="281"/>
      <c r="Q113" s="270"/>
      <c r="R113" s="270"/>
    </row>
    <row r="114" spans="1:18" ht="12.75">
      <c r="A114" s="271">
        <v>2</v>
      </c>
      <c r="B114" s="318">
        <v>21</v>
      </c>
      <c r="C114" s="268" t="str">
        <f>VLOOKUP(B114,'пр.взв.'!B6:H586,2,FALSE)</f>
        <v>ПАЗЮК Алексей Николаевич</v>
      </c>
      <c r="D114" s="261" t="str">
        <f>VLOOKUP(B114,'пр.взв.'!B6:H173,3,FALSE)</f>
        <v>27.08.1997 1р</v>
      </c>
      <c r="E114" s="261" t="str">
        <f>VLOOKUP(B114,'пр.взв.'!B6:H173,4,FALSE)</f>
        <v>ПФО</v>
      </c>
      <c r="F114" s="294"/>
      <c r="G114" s="295"/>
      <c r="H114" s="276"/>
      <c r="I114" s="277"/>
      <c r="J114" s="263">
        <v>6</v>
      </c>
      <c r="K114" s="318">
        <f>'пр.хода'!Y24</f>
        <v>6</v>
      </c>
      <c r="L114" s="268" t="str">
        <f>VLOOKUP(K114,'пр.взв.'!B6:H173,2,FALSE)</f>
        <v>АСКЕРОВ Иманмурза Исабекович</v>
      </c>
      <c r="M114" s="261" t="str">
        <f>VLOOKUP(K114,'пр.взв.'!B6:H173,3,FALSE)</f>
        <v>12.11.1997 кмс</v>
      </c>
      <c r="N114" s="261" t="str">
        <f>VLOOKUP(K114,'пр.взв.'!B6:H173,4,FALSE)</f>
        <v>УФО</v>
      </c>
      <c r="O114" s="294"/>
      <c r="P114" s="295"/>
      <c r="Q114" s="276"/>
      <c r="R114" s="277"/>
    </row>
    <row r="115" spans="1:18" ht="12.75">
      <c r="A115" s="272"/>
      <c r="B115" s="316"/>
      <c r="C115" s="269"/>
      <c r="D115" s="262"/>
      <c r="E115" s="262"/>
      <c r="F115" s="262"/>
      <c r="G115" s="262"/>
      <c r="H115" s="214"/>
      <c r="I115" s="219"/>
      <c r="J115" s="264"/>
      <c r="K115" s="316"/>
      <c r="L115" s="269"/>
      <c r="M115" s="262"/>
      <c r="N115" s="262"/>
      <c r="O115" s="262"/>
      <c r="P115" s="262"/>
      <c r="Q115" s="214"/>
      <c r="R115" s="219"/>
    </row>
    <row r="116" spans="1:18" ht="12.75">
      <c r="A116" s="272"/>
      <c r="B116" s="316">
        <v>13</v>
      </c>
      <c r="C116" s="255" t="str">
        <f>VLOOKUP(B116,'пр.взв.'!B5:H588,2,FALSE)</f>
        <v>СУРИН Александр Игоревич</v>
      </c>
      <c r="D116" s="257" t="str">
        <f>VLOOKUP(B116,'пр.взв.'!B5:H175,3,FALSE)</f>
        <v>29.06.1996, КМС</v>
      </c>
      <c r="E116" s="257" t="str">
        <f>VLOOKUP(B116,'пр.взв.'!B5:H175,4,FALSE)</f>
        <v>ЦФО</v>
      </c>
      <c r="F116" s="280"/>
      <c r="G116" s="280"/>
      <c r="H116" s="235"/>
      <c r="I116" s="235"/>
      <c r="J116" s="264"/>
      <c r="K116" s="316">
        <f>'пр.хода'!Y32</f>
        <v>30</v>
      </c>
      <c r="L116" s="255" t="str">
        <f>VLOOKUP(K116,'пр.взв.'!B1:H175,2,FALSE)</f>
        <v>ИЛЛАРИОНОВ Алексей Петрович</v>
      </c>
      <c r="M116" s="257" t="str">
        <f>VLOOKUP(K116,'пр.взв.'!B1:H175,3,FALSE)</f>
        <v>30.08.1996 кмс</v>
      </c>
      <c r="N116" s="257" t="str">
        <f>VLOOKUP(K116,'пр.взв.'!B1:H175,4,FALSE)</f>
        <v>ПФО</v>
      </c>
      <c r="O116" s="280"/>
      <c r="P116" s="280"/>
      <c r="Q116" s="235"/>
      <c r="R116" s="235"/>
    </row>
    <row r="117" spans="1:18" ht="13.5" thickBot="1">
      <c r="A117" s="273"/>
      <c r="B117" s="317"/>
      <c r="C117" s="256"/>
      <c r="D117" s="258"/>
      <c r="E117" s="258"/>
      <c r="F117" s="281"/>
      <c r="G117" s="281"/>
      <c r="H117" s="270"/>
      <c r="I117" s="270"/>
      <c r="J117" s="265"/>
      <c r="K117" s="317"/>
      <c r="L117" s="256"/>
      <c r="M117" s="258"/>
      <c r="N117" s="258"/>
      <c r="O117" s="281"/>
      <c r="P117" s="281"/>
      <c r="Q117" s="270"/>
      <c r="R117" s="270"/>
    </row>
    <row r="118" spans="1:18" ht="12.75">
      <c r="A118" s="271">
        <v>3</v>
      </c>
      <c r="B118" s="318">
        <v>3</v>
      </c>
      <c r="C118" s="268" t="str">
        <f>VLOOKUP(B118,'пр.взв.'!B1:H590,2,FALSE)</f>
        <v>ГЕВОРКЯН Аркадий Арменович</v>
      </c>
      <c r="D118" s="261" t="str">
        <f>VLOOKUP(B118,'пр.взв.'!B1:H177,3,FALSE)</f>
        <v>12.06.1995 КМС</v>
      </c>
      <c r="E118" s="261" t="str">
        <f>VLOOKUP(B118,'пр.взв.'!B1:H177,4,FALSE)</f>
        <v>ПФО</v>
      </c>
      <c r="F118" s="296"/>
      <c r="G118" s="301"/>
      <c r="H118" s="252"/>
      <c r="I118" s="236"/>
      <c r="J118" s="263">
        <v>7</v>
      </c>
      <c r="K118" s="318">
        <f>'пр.хода'!Y41</f>
        <v>4</v>
      </c>
      <c r="L118" s="268" t="str">
        <f>VLOOKUP(K118,'пр.взв.'!B1:H177,2,FALSE)</f>
        <v>ЧЕБОТАРЬ Александр Витальевич</v>
      </c>
      <c r="M118" s="261" t="str">
        <f>VLOOKUP(K118,'пр.взв.'!B1:H177,3,FALSE)</f>
        <v>18.11.1996 КМС</v>
      </c>
      <c r="N118" s="261" t="str">
        <f>VLOOKUP(K118,'пр.взв.'!B1:H177,4,FALSE)</f>
        <v>МОС</v>
      </c>
      <c r="O118" s="296"/>
      <c r="P118" s="301"/>
      <c r="Q118" s="252"/>
      <c r="R118" s="236"/>
    </row>
    <row r="119" spans="1:18" ht="12.75">
      <c r="A119" s="272"/>
      <c r="B119" s="316"/>
      <c r="C119" s="269"/>
      <c r="D119" s="262"/>
      <c r="E119" s="262"/>
      <c r="F119" s="262"/>
      <c r="G119" s="262"/>
      <c r="H119" s="214"/>
      <c r="I119" s="219"/>
      <c r="J119" s="264"/>
      <c r="K119" s="316"/>
      <c r="L119" s="269"/>
      <c r="M119" s="262"/>
      <c r="N119" s="262"/>
      <c r="O119" s="262"/>
      <c r="P119" s="262"/>
      <c r="Q119" s="214"/>
      <c r="R119" s="219"/>
    </row>
    <row r="120" spans="1:18" ht="12.75">
      <c r="A120" s="272"/>
      <c r="B120" s="316">
        <v>11</v>
      </c>
      <c r="C120" s="255" t="str">
        <f>VLOOKUP(B120,'пр.взв.'!B1:H592,2,FALSE)</f>
        <v>МУГУЛОВ Каир Акимханович</v>
      </c>
      <c r="D120" s="257" t="str">
        <f>VLOOKUP(B120,'пр.взв.'!B1:H179,3,FALSE)</f>
        <v>06.01.1996 кмс</v>
      </c>
      <c r="E120" s="257" t="str">
        <f>VLOOKUP(B120,'пр.взв.'!B1:H179,4,FALSE)</f>
        <v>СЗФО</v>
      </c>
      <c r="F120" s="280"/>
      <c r="G120" s="280"/>
      <c r="H120" s="235"/>
      <c r="I120" s="235"/>
      <c r="J120" s="264"/>
      <c r="K120" s="316">
        <f>'пр.хода'!Y49</f>
        <v>28</v>
      </c>
      <c r="L120" s="255" t="str">
        <f>VLOOKUP(K120,'пр.взв.'!B1:H179,2,FALSE)</f>
        <v>ГУРБАНОВ Сабухи Нажваддин оглы</v>
      </c>
      <c r="M120" s="257" t="str">
        <f>VLOOKUP(K120,'пр.взв.'!B1:H179,3,FALSE)</f>
        <v>01.04.1996, кмс</v>
      </c>
      <c r="N120" s="257" t="str">
        <f>VLOOKUP(K120,'пр.взв.'!B1:H179,4,FALSE)</f>
        <v>ПФО</v>
      </c>
      <c r="O120" s="280"/>
      <c r="P120" s="280"/>
      <c r="Q120" s="235"/>
      <c r="R120" s="235"/>
    </row>
    <row r="121" spans="1:18" ht="13.5" thickBot="1">
      <c r="A121" s="273"/>
      <c r="B121" s="317"/>
      <c r="C121" s="256"/>
      <c r="D121" s="258"/>
      <c r="E121" s="258"/>
      <c r="F121" s="281"/>
      <c r="G121" s="281"/>
      <c r="H121" s="270"/>
      <c r="I121" s="270"/>
      <c r="J121" s="265"/>
      <c r="K121" s="317"/>
      <c r="L121" s="256"/>
      <c r="M121" s="258"/>
      <c r="N121" s="258"/>
      <c r="O121" s="281"/>
      <c r="P121" s="281"/>
      <c r="Q121" s="270"/>
      <c r="R121" s="270"/>
    </row>
    <row r="122" spans="1:18" ht="12.75">
      <c r="A122" s="271">
        <v>4</v>
      </c>
      <c r="B122" s="318">
        <v>7</v>
      </c>
      <c r="C122" s="268" t="str">
        <f>VLOOKUP(B122,'пр.взв.'!B1:H594,2,FALSE)</f>
        <v>ПЕТРОСЯН Самвел Вачаганович</v>
      </c>
      <c r="D122" s="261" t="str">
        <f>VLOOKUP(B122,'пр.взв.'!B14:H181,3,FALSE)</f>
        <v>01.08.1995, КМС</v>
      </c>
      <c r="E122" s="261" t="str">
        <f>VLOOKUP(B122,'пр.взв.'!B1:H181,4,FALSE)</f>
        <v>ЮФО</v>
      </c>
      <c r="F122" s="262"/>
      <c r="G122" s="302"/>
      <c r="H122" s="214"/>
      <c r="I122" s="257"/>
      <c r="J122" s="263">
        <v>8</v>
      </c>
      <c r="K122" s="318">
        <f>'пр.хода'!Y57</f>
        <v>24</v>
      </c>
      <c r="L122" s="268" t="str">
        <f>VLOOKUP(K122,'пр.взв.'!B1:H181,2,FALSE)</f>
        <v>МАГОМЕДОВ Булат Фархатович</v>
      </c>
      <c r="M122" s="261" t="str">
        <f>VLOOKUP(K122,'пр.взв.'!B1:H181,3,FALSE)</f>
        <v>03.04.1996 кмс</v>
      </c>
      <c r="N122" s="261" t="str">
        <f>VLOOKUP(K122,'пр.взв.'!B1:H181,4,FALSE)</f>
        <v>ЮФО</v>
      </c>
      <c r="O122" s="262"/>
      <c r="P122" s="302"/>
      <c r="Q122" s="214"/>
      <c r="R122" s="257"/>
    </row>
    <row r="123" spans="1:18" ht="12.75">
      <c r="A123" s="272"/>
      <c r="B123" s="316"/>
      <c r="C123" s="269"/>
      <c r="D123" s="262"/>
      <c r="E123" s="262"/>
      <c r="F123" s="262"/>
      <c r="G123" s="262"/>
      <c r="H123" s="214"/>
      <c r="I123" s="219"/>
      <c r="J123" s="264"/>
      <c r="K123" s="316"/>
      <c r="L123" s="269"/>
      <c r="M123" s="262"/>
      <c r="N123" s="262"/>
      <c r="O123" s="262"/>
      <c r="P123" s="262"/>
      <c r="Q123" s="214"/>
      <c r="R123" s="219"/>
    </row>
    <row r="124" spans="1:18" ht="12.75">
      <c r="A124" s="272"/>
      <c r="B124" s="316">
        <v>31</v>
      </c>
      <c r="C124" s="255" t="str">
        <f>VLOOKUP(B124,'пр.взв.'!B1:H596,2,FALSE)</f>
        <v>ПЕТУХОВ Никита Александрович</v>
      </c>
      <c r="D124" s="257" t="str">
        <f>VLOOKUP(B124,'пр.взв.'!B1:H183,3,FALSE)</f>
        <v>16.04.1996, КМС</v>
      </c>
      <c r="E124" s="257" t="str">
        <f>VLOOKUP(B124,'пр.взв.'!B1:H183,4,FALSE)</f>
        <v>МОС</v>
      </c>
      <c r="F124" s="280"/>
      <c r="G124" s="280"/>
      <c r="H124" s="235"/>
      <c r="I124" s="235"/>
      <c r="J124" s="264"/>
      <c r="K124" s="316">
        <f>'пр.хода'!Y65</f>
        <v>16</v>
      </c>
      <c r="L124" s="255" t="str">
        <f>VLOOKUP(K124,'пр.взв.'!B1:H183,2,FALSE)</f>
        <v>МАРУТЯН Арман Мкртычович</v>
      </c>
      <c r="M124" s="257" t="str">
        <f>VLOOKUP(K124,'пр.взв.'!B1:H183,3,FALSE)</f>
        <v>24.10.1995 кмс</v>
      </c>
      <c r="N124" s="257" t="str">
        <f>VLOOKUP(K124,'пр.взв.'!B1:H183,4,FALSE)</f>
        <v>ЦФО</v>
      </c>
      <c r="O124" s="280"/>
      <c r="P124" s="280"/>
      <c r="Q124" s="235"/>
      <c r="R124" s="235"/>
    </row>
    <row r="125" spans="1:18" ht="13.5" thickBot="1">
      <c r="A125" s="278"/>
      <c r="B125" s="316"/>
      <c r="C125" s="269"/>
      <c r="D125" s="262"/>
      <c r="E125" s="262"/>
      <c r="F125" s="296"/>
      <c r="G125" s="296"/>
      <c r="H125" s="236"/>
      <c r="I125" s="236"/>
      <c r="J125" s="300"/>
      <c r="K125" s="316"/>
      <c r="L125" s="256"/>
      <c r="M125" s="258"/>
      <c r="N125" s="258"/>
      <c r="O125" s="296"/>
      <c r="P125" s="296"/>
      <c r="Q125" s="236"/>
      <c r="R125" s="236"/>
    </row>
    <row r="127" spans="2:18" ht="16.5" thickBot="1">
      <c r="B127" s="36" t="s">
        <v>81</v>
      </c>
      <c r="C127" s="37" t="s">
        <v>82</v>
      </c>
      <c r="D127" s="38" t="s">
        <v>91</v>
      </c>
      <c r="E127" s="37"/>
      <c r="F127" s="36" t="str">
        <f>F107</f>
        <v>в.к. 57  кг</v>
      </c>
      <c r="G127" s="37"/>
      <c r="H127" s="37"/>
      <c r="I127" s="37"/>
      <c r="J127" s="37"/>
      <c r="K127" s="36" t="s">
        <v>92</v>
      </c>
      <c r="L127" s="37" t="s">
        <v>82</v>
      </c>
      <c r="M127" s="38" t="s">
        <v>91</v>
      </c>
      <c r="N127" s="37"/>
      <c r="O127" s="36" t="str">
        <f>F127</f>
        <v>в.к. 57  кг</v>
      </c>
      <c r="P127" s="37"/>
      <c r="Q127" s="37"/>
      <c r="R127" s="37"/>
    </row>
    <row r="128" spans="1:18" ht="12.75">
      <c r="A128" s="290" t="s">
        <v>84</v>
      </c>
      <c r="B128" s="292" t="s">
        <v>3</v>
      </c>
      <c r="C128" s="286" t="s">
        <v>4</v>
      </c>
      <c r="D128" s="286" t="s">
        <v>13</v>
      </c>
      <c r="E128" s="286" t="s">
        <v>14</v>
      </c>
      <c r="F128" s="286" t="s">
        <v>15</v>
      </c>
      <c r="G128" s="288" t="s">
        <v>85</v>
      </c>
      <c r="H128" s="282" t="s">
        <v>86</v>
      </c>
      <c r="I128" s="284" t="s">
        <v>17</v>
      </c>
      <c r="J128" s="290" t="s">
        <v>84</v>
      </c>
      <c r="K128" s="292" t="s">
        <v>3</v>
      </c>
      <c r="L128" s="286" t="s">
        <v>4</v>
      </c>
      <c r="M128" s="286" t="s">
        <v>13</v>
      </c>
      <c r="N128" s="286" t="s">
        <v>14</v>
      </c>
      <c r="O128" s="286" t="s">
        <v>15</v>
      </c>
      <c r="P128" s="288" t="s">
        <v>85</v>
      </c>
      <c r="Q128" s="282" t="s">
        <v>86</v>
      </c>
      <c r="R128" s="284" t="s">
        <v>17</v>
      </c>
    </row>
    <row r="129" spans="1:18" ht="13.5" thickBot="1">
      <c r="A129" s="291"/>
      <c r="B129" s="319" t="s">
        <v>87</v>
      </c>
      <c r="C129" s="287"/>
      <c r="D129" s="287"/>
      <c r="E129" s="287"/>
      <c r="F129" s="287"/>
      <c r="G129" s="289"/>
      <c r="H129" s="283"/>
      <c r="I129" s="285" t="s">
        <v>88</v>
      </c>
      <c r="J129" s="291"/>
      <c r="K129" s="319" t="s">
        <v>87</v>
      </c>
      <c r="L129" s="287"/>
      <c r="M129" s="287"/>
      <c r="N129" s="287"/>
      <c r="O129" s="287"/>
      <c r="P129" s="289"/>
      <c r="Q129" s="283"/>
      <c r="R129" s="285" t="s">
        <v>88</v>
      </c>
    </row>
    <row r="130" spans="1:18" ht="12.75">
      <c r="A130" s="271">
        <v>1</v>
      </c>
      <c r="B130" s="318">
        <v>25</v>
      </c>
      <c r="C130" s="268" t="str">
        <f>VLOOKUP(B130,'пр.взв.'!B2:H602,2,FALSE)</f>
        <v>АЛЕКСЕЕВ Владимир Алексеевич</v>
      </c>
      <c r="D130" s="261" t="str">
        <f>VLOOKUP(B130,'пр.взв.'!B2:H189,3,FALSE)</f>
        <v>11.01.1995   КМС</v>
      </c>
      <c r="E130" s="261" t="str">
        <f>VLOOKUP(B130,'пр.взв.'!B2:H189,4,FALSE)</f>
        <v>ПФО</v>
      </c>
      <c r="F130" s="294"/>
      <c r="G130" s="295"/>
      <c r="H130" s="276"/>
      <c r="I130" s="320"/>
      <c r="J130" s="263">
        <v>5</v>
      </c>
      <c r="K130" s="318">
        <f>'пр.хода'!W12</f>
        <v>18</v>
      </c>
      <c r="L130" s="268" t="str">
        <f>VLOOKUP(K130,'пр.взв.'!B2:H189,2,FALSE)</f>
        <v>МАНУЧАРЯН Эдуард Арменович</v>
      </c>
      <c r="M130" s="261" t="str">
        <f>VLOOKUP(K130,'пр.взв.'!B2:H189,3,FALSE)</f>
        <v>20.11.1995 МС</v>
      </c>
      <c r="N130" s="261" t="str">
        <f>VLOOKUP(K130,'пр.взв.'!B2:H189,4,FALSE)</f>
        <v>ЮФО</v>
      </c>
      <c r="O130" s="294"/>
      <c r="P130" s="295"/>
      <c r="Q130" s="276"/>
      <c r="R130" s="320"/>
    </row>
    <row r="131" spans="1:18" ht="12.75">
      <c r="A131" s="272"/>
      <c r="B131" s="316"/>
      <c r="C131" s="269"/>
      <c r="D131" s="262"/>
      <c r="E131" s="262"/>
      <c r="F131" s="262"/>
      <c r="G131" s="262"/>
      <c r="H131" s="214"/>
      <c r="I131" s="219"/>
      <c r="J131" s="264"/>
      <c r="K131" s="316"/>
      <c r="L131" s="269"/>
      <c r="M131" s="262"/>
      <c r="N131" s="262"/>
      <c r="O131" s="262"/>
      <c r="P131" s="262"/>
      <c r="Q131" s="214"/>
      <c r="R131" s="219"/>
    </row>
    <row r="132" spans="1:18" ht="12.75">
      <c r="A132" s="272"/>
      <c r="B132" s="316">
        <v>13</v>
      </c>
      <c r="C132" s="255" t="str">
        <f>VLOOKUP(B132,'пр.взв.'!B2:H604,2,FALSE)</f>
        <v>СУРИН Александр Игоревич</v>
      </c>
      <c r="D132" s="257" t="str">
        <f>VLOOKUP(B132,'пр.взв.'!B2:H191,3,FALSE)</f>
        <v>29.06.1996, КМС</v>
      </c>
      <c r="E132" s="257" t="str">
        <f>VLOOKUP(B132,'пр.взв.'!B2:H191,4,FALSE)</f>
        <v>ЦФО</v>
      </c>
      <c r="F132" s="280"/>
      <c r="G132" s="280"/>
      <c r="H132" s="235"/>
      <c r="I132" s="235"/>
      <c r="J132" s="264"/>
      <c r="K132" s="316">
        <f>'пр.хода'!W28</f>
        <v>30</v>
      </c>
      <c r="L132" s="255" t="str">
        <f>VLOOKUP(K132,'пр.взв.'!B2:H191,2,FALSE)</f>
        <v>ИЛЛАРИОНОВ Алексей Петрович</v>
      </c>
      <c r="M132" s="257" t="str">
        <f>VLOOKUP(K132,'пр.взв.'!B2:H191,3,FALSE)</f>
        <v>30.08.1996 кмс</v>
      </c>
      <c r="N132" s="257" t="str">
        <f>VLOOKUP(K132,'пр.взв.'!B2:H191,4,FALSE)</f>
        <v>ПФО</v>
      </c>
      <c r="O132" s="280"/>
      <c r="P132" s="280"/>
      <c r="Q132" s="235"/>
      <c r="R132" s="235"/>
    </row>
    <row r="133" spans="1:18" ht="13.5" thickBot="1">
      <c r="A133" s="273"/>
      <c r="B133" s="317"/>
      <c r="C133" s="256"/>
      <c r="D133" s="258"/>
      <c r="E133" s="258"/>
      <c r="F133" s="281"/>
      <c r="G133" s="281"/>
      <c r="H133" s="270"/>
      <c r="I133" s="270"/>
      <c r="J133" s="265"/>
      <c r="K133" s="317"/>
      <c r="L133" s="256"/>
      <c r="M133" s="258"/>
      <c r="N133" s="258"/>
      <c r="O133" s="281"/>
      <c r="P133" s="281"/>
      <c r="Q133" s="270"/>
      <c r="R133" s="270"/>
    </row>
    <row r="134" spans="1:18" ht="12.75">
      <c r="A134" s="271">
        <v>2</v>
      </c>
      <c r="B134" s="318">
        <v>3</v>
      </c>
      <c r="C134" s="268" t="str">
        <f>VLOOKUP(B134,'пр.взв.'!B2:H606,2,FALSE)</f>
        <v>ГЕВОРКЯН Аркадий Арменович</v>
      </c>
      <c r="D134" s="277" t="str">
        <f>VLOOKUP(B134,'пр.взв.'!B2:H193,3,FALSE)</f>
        <v>12.06.1995 КМС</v>
      </c>
      <c r="E134" s="277" t="str">
        <f>VLOOKUP(B134,'пр.взв.'!B2:H193,4,FALSE)</f>
        <v>ПФО</v>
      </c>
      <c r="F134" s="294"/>
      <c r="G134" s="295"/>
      <c r="H134" s="276"/>
      <c r="I134" s="277"/>
      <c r="J134" s="263">
        <v>6</v>
      </c>
      <c r="K134" s="318">
        <f>'пр.хода'!W45</f>
        <v>4</v>
      </c>
      <c r="L134" s="268" t="str">
        <f>VLOOKUP(K134,'пр.взв.'!B2:H193,2,FALSE)</f>
        <v>ЧЕБОТАРЬ Александр Витальевич</v>
      </c>
      <c r="M134" s="277" t="str">
        <f>VLOOKUP(K134,'пр.взв.'!B2:H193,3,FALSE)</f>
        <v>18.11.1996 КМС</v>
      </c>
      <c r="N134" s="277" t="str">
        <f>VLOOKUP(K134,'пр.взв.'!B2:H193,4,FALSE)</f>
        <v>МОС</v>
      </c>
      <c r="O134" s="294"/>
      <c r="P134" s="295"/>
      <c r="Q134" s="276"/>
      <c r="R134" s="277"/>
    </row>
    <row r="135" spans="1:18" ht="12.75">
      <c r="A135" s="272"/>
      <c r="B135" s="316"/>
      <c r="C135" s="269"/>
      <c r="D135" s="262"/>
      <c r="E135" s="262"/>
      <c r="F135" s="262"/>
      <c r="G135" s="262"/>
      <c r="H135" s="214"/>
      <c r="I135" s="219"/>
      <c r="J135" s="264"/>
      <c r="K135" s="316"/>
      <c r="L135" s="269"/>
      <c r="M135" s="262"/>
      <c r="N135" s="262"/>
      <c r="O135" s="262"/>
      <c r="P135" s="262"/>
      <c r="Q135" s="214"/>
      <c r="R135" s="219"/>
    </row>
    <row r="136" spans="1:18" ht="12.75">
      <c r="A136" s="272"/>
      <c r="B136" s="316">
        <v>31</v>
      </c>
      <c r="C136" s="255" t="str">
        <f>VLOOKUP(B136,'пр.взв.'!B2:H608,2,FALSE)</f>
        <v>ПЕТУХОВ Никита Александрович</v>
      </c>
      <c r="D136" s="257" t="str">
        <f>VLOOKUP(B136,'пр.взв.'!B2:H195,3,FALSE)</f>
        <v>16.04.1996, КМС</v>
      </c>
      <c r="E136" s="257" t="str">
        <f>VLOOKUP(B136,'пр.взв.'!B2:H195,4,FALSE)</f>
        <v>МОС</v>
      </c>
      <c r="F136" s="280"/>
      <c r="G136" s="280"/>
      <c r="H136" s="235"/>
      <c r="I136" s="235"/>
      <c r="J136" s="264"/>
      <c r="K136" s="316">
        <f>'пр.хода'!W61</f>
        <v>16</v>
      </c>
      <c r="L136" s="255" t="str">
        <f>VLOOKUP(K136,'пр.взв.'!B2:H195,2,FALSE)</f>
        <v>МАРУТЯН Арман Мкртычович</v>
      </c>
      <c r="M136" s="257" t="str">
        <f>VLOOKUP(K136,'пр.взв.'!B2:H195,3,FALSE)</f>
        <v>24.10.1995 кмс</v>
      </c>
      <c r="N136" s="257" t="str">
        <f>VLOOKUP(K136,'пр.взв.'!B2:H195,4,FALSE)</f>
        <v>ЦФО</v>
      </c>
      <c r="O136" s="280"/>
      <c r="P136" s="280"/>
      <c r="Q136" s="235"/>
      <c r="R136" s="235"/>
    </row>
    <row r="137" spans="1:18" ht="12.75">
      <c r="A137" s="278"/>
      <c r="B137" s="316"/>
      <c r="C137" s="269"/>
      <c r="D137" s="262"/>
      <c r="E137" s="262"/>
      <c r="F137" s="296"/>
      <c r="G137" s="296"/>
      <c r="H137" s="236"/>
      <c r="I137" s="236"/>
      <c r="J137" s="300"/>
      <c r="K137" s="316"/>
      <c r="L137" s="269"/>
      <c r="M137" s="262"/>
      <c r="N137" s="262"/>
      <c r="O137" s="296"/>
      <c r="P137" s="296"/>
      <c r="Q137" s="236"/>
      <c r="R137" s="236"/>
    </row>
    <row r="139" spans="2:18" ht="16.5" thickBot="1">
      <c r="B139" s="36" t="s">
        <v>81</v>
      </c>
      <c r="C139" s="78" t="s">
        <v>93</v>
      </c>
      <c r="D139" s="78"/>
      <c r="E139" s="78"/>
      <c r="F139" s="83" t="str">
        <f>F127</f>
        <v>в.к. 57  кг</v>
      </c>
      <c r="G139" s="78"/>
      <c r="H139" s="78"/>
      <c r="I139" s="78"/>
      <c r="J139" s="79"/>
      <c r="K139" s="36" t="s">
        <v>1</v>
      </c>
      <c r="L139" s="78" t="s">
        <v>93</v>
      </c>
      <c r="M139" s="78"/>
      <c r="N139" s="78"/>
      <c r="O139" s="36" t="str">
        <f>F139</f>
        <v>в.к. 57  кг</v>
      </c>
      <c r="P139" s="78"/>
      <c r="Q139" s="78"/>
      <c r="R139" s="78"/>
    </row>
    <row r="140" spans="1:18" ht="12.75">
      <c r="A140" s="290" t="s">
        <v>84</v>
      </c>
      <c r="B140" s="292" t="s">
        <v>3</v>
      </c>
      <c r="C140" s="286" t="s">
        <v>4</v>
      </c>
      <c r="D140" s="286" t="s">
        <v>13</v>
      </c>
      <c r="E140" s="286" t="s">
        <v>14</v>
      </c>
      <c r="F140" s="286" t="s">
        <v>15</v>
      </c>
      <c r="G140" s="288" t="s">
        <v>85</v>
      </c>
      <c r="H140" s="282" t="s">
        <v>86</v>
      </c>
      <c r="I140" s="284" t="s">
        <v>17</v>
      </c>
      <c r="J140" s="290" t="s">
        <v>84</v>
      </c>
      <c r="K140" s="292" t="s">
        <v>3</v>
      </c>
      <c r="L140" s="286" t="s">
        <v>4</v>
      </c>
      <c r="M140" s="286" t="s">
        <v>13</v>
      </c>
      <c r="N140" s="286" t="s">
        <v>14</v>
      </c>
      <c r="O140" s="286" t="s">
        <v>15</v>
      </c>
      <c r="P140" s="288" t="s">
        <v>85</v>
      </c>
      <c r="Q140" s="282" t="s">
        <v>86</v>
      </c>
      <c r="R140" s="284" t="s">
        <v>17</v>
      </c>
    </row>
    <row r="141" spans="1:18" ht="13.5" thickBot="1">
      <c r="A141" s="291"/>
      <c r="B141" s="319" t="s">
        <v>87</v>
      </c>
      <c r="C141" s="287"/>
      <c r="D141" s="287"/>
      <c r="E141" s="287"/>
      <c r="F141" s="287"/>
      <c r="G141" s="289"/>
      <c r="H141" s="283"/>
      <c r="I141" s="285" t="s">
        <v>88</v>
      </c>
      <c r="J141" s="291"/>
      <c r="K141" s="319" t="s">
        <v>87</v>
      </c>
      <c r="L141" s="287"/>
      <c r="M141" s="287"/>
      <c r="N141" s="287"/>
      <c r="O141" s="287"/>
      <c r="P141" s="289"/>
      <c r="Q141" s="283"/>
      <c r="R141" s="285" t="s">
        <v>88</v>
      </c>
    </row>
    <row r="142" spans="1:18" ht="12.75">
      <c r="A142" s="323">
        <v>1</v>
      </c>
      <c r="B142" s="326">
        <f>'пр.хода'!K20</f>
        <v>25</v>
      </c>
      <c r="C142" s="328" t="str">
        <f>VLOOKUP(B142,'пр.взв.'!B1:H614,2,FALSE)</f>
        <v>АЛЕКСЕЕВ Владимир Алексеевич</v>
      </c>
      <c r="D142" s="261" t="str">
        <f>VLOOKUP(B142,'пр.взв.'!B1:H201,3,FALSE)</f>
        <v>11.01.1995   КМС</v>
      </c>
      <c r="E142" s="261" t="str">
        <f>VLOOKUP(B142,'пр.взв.'!B1:H201,4,FALSE)</f>
        <v>ПФО</v>
      </c>
      <c r="F142" s="296"/>
      <c r="G142" s="301"/>
      <c r="H142" s="252"/>
      <c r="I142" s="236"/>
      <c r="J142" s="324">
        <v>2</v>
      </c>
      <c r="K142" s="326">
        <f>'пр.хода'!U20</f>
        <v>18</v>
      </c>
      <c r="L142" s="328" t="str">
        <f>VLOOKUP(K142,'пр.взв.'!B1:H201,2,FALSE)</f>
        <v>МАНУЧАРЯН Эдуард Арменович</v>
      </c>
      <c r="M142" s="261" t="str">
        <f>VLOOKUP(K142,'пр.взв.'!B1:H201,3,FALSE)</f>
        <v>20.11.1995 МС</v>
      </c>
      <c r="N142" s="261" t="str">
        <f>VLOOKUP(K142,'пр.взв.'!B1:H201,4,FALSE)</f>
        <v>ЮФО</v>
      </c>
      <c r="O142" s="296"/>
      <c r="P142" s="301"/>
      <c r="Q142" s="252"/>
      <c r="R142" s="236"/>
    </row>
    <row r="143" spans="1:18" ht="12.75">
      <c r="A143" s="324"/>
      <c r="B143" s="327"/>
      <c r="C143" s="269"/>
      <c r="D143" s="262"/>
      <c r="E143" s="262"/>
      <c r="F143" s="262"/>
      <c r="G143" s="262"/>
      <c r="H143" s="214"/>
      <c r="I143" s="219"/>
      <c r="J143" s="324"/>
      <c r="K143" s="327"/>
      <c r="L143" s="269"/>
      <c r="M143" s="262"/>
      <c r="N143" s="262"/>
      <c r="O143" s="262"/>
      <c r="P143" s="262"/>
      <c r="Q143" s="214"/>
      <c r="R143" s="219"/>
    </row>
    <row r="144" spans="1:18" ht="12.75">
      <c r="A144" s="324"/>
      <c r="B144" s="321">
        <f>'пр.хода'!K53</f>
        <v>3</v>
      </c>
      <c r="C144" s="255" t="str">
        <f>VLOOKUP(B144,'пр.взв.'!B1:H616,2,FALSE)</f>
        <v>ГЕВОРКЯН Аркадий Арменович</v>
      </c>
      <c r="D144" s="257" t="str">
        <f>VLOOKUP(B144,'пр.взв.'!B1:H203,3,FALSE)</f>
        <v>12.06.1995 КМС</v>
      </c>
      <c r="E144" s="257" t="str">
        <f>VLOOKUP(B144,'пр.взв.'!B1:H203,4,FALSE)</f>
        <v>ПФО</v>
      </c>
      <c r="F144" s="280"/>
      <c r="G144" s="280"/>
      <c r="H144" s="235"/>
      <c r="I144" s="235"/>
      <c r="J144" s="324"/>
      <c r="K144" s="321">
        <f>'пр.хода'!U53</f>
        <v>4</v>
      </c>
      <c r="L144" s="255" t="str">
        <f>VLOOKUP(K144,'пр.взв.'!B1:H203,2,FALSE)</f>
        <v>ЧЕБОТАРЬ Александр Витальевич</v>
      </c>
      <c r="M144" s="257" t="str">
        <f>VLOOKUP(K144,'пр.взв.'!B1:H203,3,FALSE)</f>
        <v>18.11.1996 КМС</v>
      </c>
      <c r="N144" s="257" t="str">
        <f>VLOOKUP(K144,'пр.взв.'!B1:H203,4,FALSE)</f>
        <v>МОС</v>
      </c>
      <c r="O144" s="280"/>
      <c r="P144" s="280"/>
      <c r="Q144" s="235"/>
      <c r="R144" s="235"/>
    </row>
    <row r="145" spans="1:18" ht="12.75">
      <c r="A145" s="325"/>
      <c r="B145" s="322"/>
      <c r="C145" s="269"/>
      <c r="D145" s="262"/>
      <c r="E145" s="262"/>
      <c r="F145" s="296"/>
      <c r="G145" s="296"/>
      <c r="H145" s="236"/>
      <c r="I145" s="236"/>
      <c r="J145" s="325"/>
      <c r="K145" s="322"/>
      <c r="L145" s="269"/>
      <c r="M145" s="262"/>
      <c r="N145" s="262"/>
      <c r="O145" s="296"/>
      <c r="P145" s="296"/>
      <c r="Q145" s="236"/>
      <c r="R145" s="236"/>
    </row>
    <row r="147" spans="1:18" ht="15">
      <c r="A147" s="329" t="s">
        <v>94</v>
      </c>
      <c r="B147" s="329"/>
      <c r="C147" s="329"/>
      <c r="D147" s="329"/>
      <c r="E147" s="329"/>
      <c r="F147" s="329"/>
      <c r="G147" s="329"/>
      <c r="H147" s="329"/>
      <c r="I147" s="329"/>
      <c r="J147" s="329" t="s">
        <v>95</v>
      </c>
      <c r="K147" s="329"/>
      <c r="L147" s="329"/>
      <c r="M147" s="329"/>
      <c r="N147" s="329"/>
      <c r="O147" s="329"/>
      <c r="P147" s="329"/>
      <c r="Q147" s="329"/>
      <c r="R147" s="329"/>
    </row>
    <row r="148" spans="2:18" ht="16.5" thickBot="1">
      <c r="B148" s="36" t="s">
        <v>81</v>
      </c>
      <c r="C148" s="80"/>
      <c r="D148" s="80"/>
      <c r="E148" s="80"/>
      <c r="F148" s="81" t="str">
        <f>F139</f>
        <v>в.к. 57  кг</v>
      </c>
      <c r="G148" s="80"/>
      <c r="H148" s="80"/>
      <c r="I148" s="80"/>
      <c r="J148" s="43"/>
      <c r="K148" s="82" t="s">
        <v>1</v>
      </c>
      <c r="L148" s="80"/>
      <c r="M148" s="80"/>
      <c r="N148" s="80"/>
      <c r="O148" s="81" t="str">
        <f>F148</f>
        <v>в.к. 57  кг</v>
      </c>
      <c r="P148" s="79"/>
      <c r="Q148" s="79"/>
      <c r="R148" s="79"/>
    </row>
    <row r="149" spans="1:18" ht="12.75">
      <c r="A149" s="290" t="s">
        <v>84</v>
      </c>
      <c r="B149" s="292" t="s">
        <v>3</v>
      </c>
      <c r="C149" s="286" t="s">
        <v>4</v>
      </c>
      <c r="D149" s="286" t="s">
        <v>13</v>
      </c>
      <c r="E149" s="286" t="s">
        <v>14</v>
      </c>
      <c r="F149" s="286" t="s">
        <v>15</v>
      </c>
      <c r="G149" s="288" t="s">
        <v>85</v>
      </c>
      <c r="H149" s="282" t="s">
        <v>86</v>
      </c>
      <c r="I149" s="284" t="s">
        <v>17</v>
      </c>
      <c r="J149" s="290" t="s">
        <v>84</v>
      </c>
      <c r="K149" s="292" t="s">
        <v>3</v>
      </c>
      <c r="L149" s="286" t="s">
        <v>4</v>
      </c>
      <c r="M149" s="286" t="s">
        <v>13</v>
      </c>
      <c r="N149" s="286" t="s">
        <v>14</v>
      </c>
      <c r="O149" s="286" t="s">
        <v>15</v>
      </c>
      <c r="P149" s="288" t="s">
        <v>85</v>
      </c>
      <c r="Q149" s="282" t="s">
        <v>86</v>
      </c>
      <c r="R149" s="284" t="s">
        <v>17</v>
      </c>
    </row>
    <row r="150" spans="1:18" ht="13.5" thickBot="1">
      <c r="A150" s="291"/>
      <c r="B150" s="319" t="s">
        <v>87</v>
      </c>
      <c r="C150" s="287"/>
      <c r="D150" s="287"/>
      <c r="E150" s="287"/>
      <c r="F150" s="287"/>
      <c r="G150" s="289"/>
      <c r="H150" s="283"/>
      <c r="I150" s="285" t="s">
        <v>88</v>
      </c>
      <c r="J150" s="291"/>
      <c r="K150" s="319" t="s">
        <v>87</v>
      </c>
      <c r="L150" s="287"/>
      <c r="M150" s="287"/>
      <c r="N150" s="287"/>
      <c r="O150" s="287"/>
      <c r="P150" s="289"/>
      <c r="Q150" s="283"/>
      <c r="R150" s="285" t="s">
        <v>88</v>
      </c>
    </row>
    <row r="151" spans="1:18" ht="12.75" hidden="1">
      <c r="A151" s="263">
        <v>1</v>
      </c>
      <c r="B151" s="332">
        <f>'пр.хода'!L7</f>
        <v>0</v>
      </c>
      <c r="C151" s="268" t="e">
        <f>VLOOKUP(B151,'пр.взв.'!B2:H623,2,FALSE)</f>
        <v>#N/A</v>
      </c>
      <c r="D151" s="261" t="e">
        <f>VLOOKUP(B151,'пр.взв.'!B2:H210,3,FALSE)</f>
        <v>#N/A</v>
      </c>
      <c r="E151" s="261" t="e">
        <f>VLOOKUP(B151,'пр.взв.'!B2:H210,4,FALSE)</f>
        <v>#N/A</v>
      </c>
      <c r="F151" s="294"/>
      <c r="G151" s="295"/>
      <c r="H151" s="276"/>
      <c r="I151" s="320"/>
      <c r="J151" s="263">
        <v>3</v>
      </c>
      <c r="K151" s="332">
        <f>'пр.хода'!L56</f>
        <v>0</v>
      </c>
      <c r="L151" s="268" t="e">
        <f>VLOOKUP(K151,'пр.взв.'!B2:H210,2,FALSE)</f>
        <v>#N/A</v>
      </c>
      <c r="M151" s="261" t="e">
        <f>VLOOKUP(K151,'пр.взв.'!B2:H210,3,FALSE)</f>
        <v>#N/A</v>
      </c>
      <c r="N151" s="261" t="e">
        <f>VLOOKUP(K151,'пр.взв.'!B2:H210,4,FALSE)</f>
        <v>#N/A</v>
      </c>
      <c r="O151" s="294"/>
      <c r="P151" s="295"/>
      <c r="Q151" s="276"/>
      <c r="R151" s="320"/>
    </row>
    <row r="152" spans="1:18" ht="12.75" hidden="1">
      <c r="A152" s="264"/>
      <c r="B152" s="333"/>
      <c r="C152" s="269"/>
      <c r="D152" s="262"/>
      <c r="E152" s="262"/>
      <c r="F152" s="262"/>
      <c r="G152" s="262"/>
      <c r="H152" s="214"/>
      <c r="I152" s="219"/>
      <c r="J152" s="264"/>
      <c r="K152" s="333"/>
      <c r="L152" s="269"/>
      <c r="M152" s="262"/>
      <c r="N152" s="262"/>
      <c r="O152" s="262"/>
      <c r="P152" s="262"/>
      <c r="Q152" s="214"/>
      <c r="R152" s="219"/>
    </row>
    <row r="153" spans="1:18" ht="12.75" hidden="1">
      <c r="A153" s="264"/>
      <c r="B153" s="330">
        <f>'пр.хода'!L10</f>
        <v>0</v>
      </c>
      <c r="C153" s="255" t="e">
        <f>VLOOKUP(B153,'пр.взв.'!B2:H625,2,FALSE)</f>
        <v>#N/A</v>
      </c>
      <c r="D153" s="257" t="e">
        <f>VLOOKUP(B153,'пр.взв.'!B2:H212,3,FALSE)</f>
        <v>#N/A</v>
      </c>
      <c r="E153" s="257" t="e">
        <f>VLOOKUP(B153,'пр.взв.'!B2:H212,4,FALSE)</f>
        <v>#N/A</v>
      </c>
      <c r="F153" s="280"/>
      <c r="G153" s="280"/>
      <c r="H153" s="235"/>
      <c r="I153" s="235"/>
      <c r="J153" s="264"/>
      <c r="K153" s="330">
        <f>'пр.хода'!L59</f>
        <v>0</v>
      </c>
      <c r="L153" s="255" t="e">
        <f>VLOOKUP(K153,'пр.взв.'!B2:H212,2,FALSE)</f>
        <v>#N/A</v>
      </c>
      <c r="M153" s="257" t="e">
        <f>VLOOKUP(K153,'пр.взв.'!B2:H212,3,FALSE)</f>
        <v>#N/A</v>
      </c>
      <c r="N153" s="257" t="e">
        <f>VLOOKUP(K153,'пр.взв.'!B2:H212,4,FALSE)</f>
        <v>#N/A</v>
      </c>
      <c r="O153" s="280"/>
      <c r="P153" s="280"/>
      <c r="Q153" s="235"/>
      <c r="R153" s="235"/>
    </row>
    <row r="154" spans="1:18" ht="13.5" hidden="1" thickBot="1">
      <c r="A154" s="300"/>
      <c r="B154" s="331"/>
      <c r="C154" s="256"/>
      <c r="D154" s="258"/>
      <c r="E154" s="258"/>
      <c r="F154" s="281"/>
      <c r="G154" s="281"/>
      <c r="H154" s="270"/>
      <c r="I154" s="270"/>
      <c r="J154" s="300"/>
      <c r="K154" s="331"/>
      <c r="L154" s="256"/>
      <c r="M154" s="258"/>
      <c r="N154" s="258"/>
      <c r="O154" s="281"/>
      <c r="P154" s="281"/>
      <c r="Q154" s="270"/>
      <c r="R154" s="270"/>
    </row>
    <row r="155" spans="1:18" ht="12.75" hidden="1">
      <c r="A155" s="263">
        <v>2</v>
      </c>
      <c r="B155" s="332">
        <f>'пр.хода'!L14</f>
        <v>0</v>
      </c>
      <c r="C155" s="268" t="e">
        <f>VLOOKUP(B155,'пр.взв.'!B2:H627,2,FALSE)</f>
        <v>#N/A</v>
      </c>
      <c r="D155" s="277" t="e">
        <f>VLOOKUP(B155,'пр.взв.'!B2:H214,3,FALSE)</f>
        <v>#N/A</v>
      </c>
      <c r="E155" s="277" t="e">
        <f>VLOOKUP(B155,'пр.взв.'!B2:H214,4,FALSE)</f>
        <v>#N/A</v>
      </c>
      <c r="F155" s="294"/>
      <c r="G155" s="301"/>
      <c r="H155" s="252"/>
      <c r="I155" s="236"/>
      <c r="J155" s="263">
        <v>4</v>
      </c>
      <c r="K155" s="332">
        <f>'пр.хода'!L63</f>
        <v>0</v>
      </c>
      <c r="L155" s="268" t="e">
        <f>VLOOKUP(K155,'пр.взв.'!B2:H214,2,FALSE)</f>
        <v>#N/A</v>
      </c>
      <c r="M155" s="277" t="e">
        <f>VLOOKUP(K155,'пр.взв.'!B2:H214,3,FALSE)</f>
        <v>#N/A</v>
      </c>
      <c r="N155" s="277" t="e">
        <f>VLOOKUP(K155,'пр.взв.'!B2:H214,4,FALSE)</f>
        <v>#N/A</v>
      </c>
      <c r="O155" s="296"/>
      <c r="P155" s="301"/>
      <c r="Q155" s="252"/>
      <c r="R155" s="236"/>
    </row>
    <row r="156" spans="1:18" ht="12.75" hidden="1">
      <c r="A156" s="264"/>
      <c r="B156" s="333"/>
      <c r="C156" s="269"/>
      <c r="D156" s="262"/>
      <c r="E156" s="262"/>
      <c r="F156" s="262"/>
      <c r="G156" s="262"/>
      <c r="H156" s="214"/>
      <c r="I156" s="219"/>
      <c r="J156" s="264"/>
      <c r="K156" s="333"/>
      <c r="L156" s="269"/>
      <c r="M156" s="262"/>
      <c r="N156" s="262"/>
      <c r="O156" s="262"/>
      <c r="P156" s="262"/>
      <c r="Q156" s="214"/>
      <c r="R156" s="219"/>
    </row>
    <row r="157" spans="1:18" ht="12.75" hidden="1">
      <c r="A157" s="264"/>
      <c r="B157" s="330">
        <f>'пр.хода'!L17</f>
        <v>0</v>
      </c>
      <c r="C157" s="255" t="e">
        <f>VLOOKUP(B157,'пр.взв.'!B2:H629,2,FALSE)</f>
        <v>#N/A</v>
      </c>
      <c r="D157" s="257" t="e">
        <f>VLOOKUP(B157,'пр.взв.'!B2:H216,3,FALSE)</f>
        <v>#N/A</v>
      </c>
      <c r="E157" s="257" t="e">
        <f>VLOOKUP(B157,'пр.взв.'!B2:H216,4,FALSE)</f>
        <v>#N/A</v>
      </c>
      <c r="F157" s="280"/>
      <c r="G157" s="280"/>
      <c r="H157" s="235"/>
      <c r="I157" s="235"/>
      <c r="J157" s="264"/>
      <c r="K157" s="330">
        <f>'пр.хода'!L66</f>
        <v>0</v>
      </c>
      <c r="L157" s="255" t="e">
        <f>VLOOKUP(K157,'пр.взв.'!B2:H216,2,FALSE)</f>
        <v>#N/A</v>
      </c>
      <c r="M157" s="257" t="e">
        <f>VLOOKUP(K157,'пр.взв.'!B2:H216,3,FALSE)</f>
        <v>#N/A</v>
      </c>
      <c r="N157" s="257" t="e">
        <f>VLOOKUP(K157,'пр.взв.'!B2:H216,4,FALSE)</f>
        <v>#N/A</v>
      </c>
      <c r="O157" s="280"/>
      <c r="P157" s="280"/>
      <c r="Q157" s="235"/>
      <c r="R157" s="235"/>
    </row>
    <row r="158" spans="1:18" ht="12.75" hidden="1">
      <c r="A158" s="300"/>
      <c r="B158" s="334"/>
      <c r="C158" s="269"/>
      <c r="D158" s="262"/>
      <c r="E158" s="262"/>
      <c r="F158" s="296"/>
      <c r="G158" s="296"/>
      <c r="H158" s="236"/>
      <c r="I158" s="236"/>
      <c r="J158" s="300"/>
      <c r="K158" s="334"/>
      <c r="L158" s="269"/>
      <c r="M158" s="262"/>
      <c r="N158" s="262"/>
      <c r="O158" s="296"/>
      <c r="P158" s="296"/>
      <c r="Q158" s="236"/>
      <c r="R158" s="236"/>
    </row>
    <row r="159" ht="12.75" hidden="1"/>
    <row r="160" spans="1:18" ht="12.75" hidden="1">
      <c r="A160" s="335">
        <v>5</v>
      </c>
      <c r="B160" s="333">
        <v>9</v>
      </c>
      <c r="C160" s="255" t="str">
        <f>VLOOKUP(B160,'пр.взв.'!B3:H632,2,FALSE)</f>
        <v>МАНЯНИН Алексей Дмитриевич</v>
      </c>
      <c r="D160" s="257" t="str">
        <f>VLOOKUP(B160,'пр.взв.'!B3:H219,3,FALSE)</f>
        <v>06.10.1995 КМС</v>
      </c>
      <c r="E160" s="257" t="str">
        <f>VLOOKUP(B160,'пр.взв.'!B3:H219,4,FALSE)</f>
        <v>МОС</v>
      </c>
      <c r="F160" s="262"/>
      <c r="G160" s="302"/>
      <c r="H160" s="214"/>
      <c r="I160" s="219"/>
      <c r="J160" s="335">
        <v>7</v>
      </c>
      <c r="K160" s="333">
        <v>34</v>
      </c>
      <c r="L160" s="255" t="str">
        <f>VLOOKUP(K160,'пр.взв.'!B3:H219,2,FALSE)</f>
        <v>СОРОЧЕНКОВ Артем Максимович</v>
      </c>
      <c r="M160" s="257" t="str">
        <f>VLOOKUP(K160,'пр.взв.'!B3:H219,3,FALSE)</f>
        <v>17.06.1996, КМС</v>
      </c>
      <c r="N160" s="257" t="str">
        <f>VLOOKUP(K160,'пр.взв.'!B3:H219,4,FALSE)</f>
        <v>МОС</v>
      </c>
      <c r="O160" s="262"/>
      <c r="P160" s="302"/>
      <c r="Q160" s="214"/>
      <c r="R160" s="219"/>
    </row>
    <row r="161" spans="1:18" ht="12.75" hidden="1">
      <c r="A161" s="264"/>
      <c r="B161" s="333"/>
      <c r="C161" s="269"/>
      <c r="D161" s="262"/>
      <c r="E161" s="262"/>
      <c r="F161" s="262"/>
      <c r="G161" s="262"/>
      <c r="H161" s="214"/>
      <c r="I161" s="219"/>
      <c r="J161" s="264"/>
      <c r="K161" s="333"/>
      <c r="L161" s="269"/>
      <c r="M161" s="262"/>
      <c r="N161" s="262"/>
      <c r="O161" s="262"/>
      <c r="P161" s="262"/>
      <c r="Q161" s="214"/>
      <c r="R161" s="219"/>
    </row>
    <row r="162" spans="1:18" ht="12.75" hidden="1">
      <c r="A162" s="264"/>
      <c r="B162" s="330">
        <v>17</v>
      </c>
      <c r="C162" s="255" t="str">
        <f>VLOOKUP(B162,'пр.взв.'!B3:H634,2,FALSE)</f>
        <v>ЯКИНОВ Арутай Сергеевич</v>
      </c>
      <c r="D162" s="257" t="str">
        <f>VLOOKUP(B162,'пр.взв.'!B3:H221,3,FALSE)</f>
        <v>11.08.1995 КМС</v>
      </c>
      <c r="E162" s="257" t="str">
        <f>VLOOKUP(B162,'пр.взв.'!B3:H221,4,FALSE)</f>
        <v>СФО</v>
      </c>
      <c r="F162" s="280"/>
      <c r="G162" s="280"/>
      <c r="H162" s="235"/>
      <c r="I162" s="235"/>
      <c r="J162" s="264"/>
      <c r="K162" s="330">
        <v>26</v>
      </c>
      <c r="L162" s="255" t="str">
        <f>VLOOKUP(K162,'пр.взв.'!B3:H221,2,FALSE)</f>
        <v>ЛИЦОВ Иван Александрович</v>
      </c>
      <c r="M162" s="257" t="str">
        <f>VLOOKUP(K162,'пр.взв.'!B3:H221,3,FALSE)</f>
        <v>29.09.1995 КМС</v>
      </c>
      <c r="N162" s="257" t="str">
        <f>VLOOKUP(K162,'пр.взв.'!B3:H221,4,FALSE)</f>
        <v>ПФО</v>
      </c>
      <c r="O162" s="280"/>
      <c r="P162" s="280"/>
      <c r="Q162" s="235"/>
      <c r="R162" s="235"/>
    </row>
    <row r="163" spans="1:18" ht="13.5" hidden="1" thickBot="1">
      <c r="A163" s="265"/>
      <c r="B163" s="331"/>
      <c r="C163" s="256"/>
      <c r="D163" s="258"/>
      <c r="E163" s="258"/>
      <c r="F163" s="281"/>
      <c r="G163" s="281"/>
      <c r="H163" s="270"/>
      <c r="I163" s="270"/>
      <c r="J163" s="265"/>
      <c r="K163" s="331"/>
      <c r="L163" s="256"/>
      <c r="M163" s="258"/>
      <c r="N163" s="258"/>
      <c r="O163" s="281"/>
      <c r="P163" s="281"/>
      <c r="Q163" s="270"/>
      <c r="R163" s="270"/>
    </row>
    <row r="164" spans="1:18" ht="12.75" hidden="1">
      <c r="A164" s="264">
        <v>6</v>
      </c>
      <c r="B164" s="332">
        <v>19</v>
      </c>
      <c r="C164" s="268" t="str">
        <f>VLOOKUP(B164,'пр.взв.'!B3:H636,2,FALSE)</f>
        <v>АРУШАНЯН Сергей Суренович</v>
      </c>
      <c r="D164" s="277" t="str">
        <f>VLOOKUP(B164,'пр.взв.'!B3:H223,3,FALSE)</f>
        <v>28.05.1996 КМС</v>
      </c>
      <c r="E164" s="277" t="str">
        <f>VLOOKUP(B164,'пр.взв.'!B3:H223,4,FALSE)</f>
        <v>СКФО</v>
      </c>
      <c r="F164" s="294"/>
      <c r="G164" s="301"/>
      <c r="H164" s="252"/>
      <c r="I164" s="236"/>
      <c r="J164" s="264">
        <v>8</v>
      </c>
      <c r="K164" s="332">
        <v>20</v>
      </c>
      <c r="L164" s="268" t="str">
        <f>VLOOKUP(K164,'пр.взв.'!B3:H223,2,FALSE)</f>
        <v>КОЛЕСНИКОВ Николай Николаевич</v>
      </c>
      <c r="M164" s="277" t="str">
        <f>VLOOKUP(K164,'пр.взв.'!B3:H223,3,FALSE)</f>
        <v>13.02.1996 кмс</v>
      </c>
      <c r="N164" s="277" t="str">
        <f>VLOOKUP(K164,'пр.взв.'!B3:H223,4,FALSE)</f>
        <v>ЦФО</v>
      </c>
      <c r="O164" s="296"/>
      <c r="P164" s="301"/>
      <c r="Q164" s="252"/>
      <c r="R164" s="236"/>
    </row>
    <row r="165" spans="1:18" ht="12.75" hidden="1">
      <c r="A165" s="264"/>
      <c r="B165" s="333"/>
      <c r="C165" s="269"/>
      <c r="D165" s="262"/>
      <c r="E165" s="262"/>
      <c r="F165" s="262"/>
      <c r="G165" s="262"/>
      <c r="H165" s="214"/>
      <c r="I165" s="219"/>
      <c r="J165" s="264"/>
      <c r="K165" s="333"/>
      <c r="L165" s="269"/>
      <c r="M165" s="262"/>
      <c r="N165" s="262"/>
      <c r="O165" s="262"/>
      <c r="P165" s="262"/>
      <c r="Q165" s="214"/>
      <c r="R165" s="219"/>
    </row>
    <row r="166" spans="1:18" ht="12.75" hidden="1">
      <c r="A166" s="264"/>
      <c r="B166" s="330">
        <v>11</v>
      </c>
      <c r="C166" s="255" t="str">
        <f>VLOOKUP(B166,'пр.взв.'!B3:H638,2,FALSE)</f>
        <v>МУГУЛОВ Каир Акимханович</v>
      </c>
      <c r="D166" s="257" t="str">
        <f>VLOOKUP(B166,'пр.взв.'!B3:H225,3,FALSE)</f>
        <v>06.01.1996 кмс</v>
      </c>
      <c r="E166" s="257" t="str">
        <f>VLOOKUP(B166,'пр.взв.'!B3:H225,4,FALSE)</f>
        <v>СЗФО</v>
      </c>
      <c r="F166" s="280"/>
      <c r="G166" s="280"/>
      <c r="H166" s="235"/>
      <c r="I166" s="235"/>
      <c r="J166" s="264"/>
      <c r="K166" s="330">
        <v>28</v>
      </c>
      <c r="L166" s="255" t="str">
        <f>VLOOKUP(K166,'пр.взв.'!B3:H225,2,FALSE)</f>
        <v>ГУРБАНОВ Сабухи Нажваддин оглы</v>
      </c>
      <c r="M166" s="257" t="str">
        <f>VLOOKUP(K166,'пр.взв.'!B3:H225,3,FALSE)</f>
        <v>01.04.1996, кмс</v>
      </c>
      <c r="N166" s="257" t="str">
        <f>VLOOKUP(K166,'пр.взв.'!B3:H225,4,FALSE)</f>
        <v>ПФО</v>
      </c>
      <c r="O166" s="280"/>
      <c r="P166" s="280"/>
      <c r="Q166" s="235"/>
      <c r="R166" s="235"/>
    </row>
    <row r="167" spans="1:18" ht="12.75" hidden="1">
      <c r="A167" s="300"/>
      <c r="B167" s="334"/>
      <c r="C167" s="269"/>
      <c r="D167" s="262"/>
      <c r="E167" s="262"/>
      <c r="F167" s="296"/>
      <c r="G167" s="296"/>
      <c r="H167" s="236"/>
      <c r="I167" s="236"/>
      <c r="J167" s="300"/>
      <c r="K167" s="334"/>
      <c r="L167" s="269"/>
      <c r="M167" s="262"/>
      <c r="N167" s="262"/>
      <c r="O167" s="296"/>
      <c r="P167" s="296"/>
      <c r="Q167" s="236"/>
      <c r="R167" s="236"/>
    </row>
    <row r="168" ht="12.75" hidden="1"/>
    <row r="169" spans="1:18" ht="12.75" hidden="1">
      <c r="A169" s="335">
        <v>9</v>
      </c>
      <c r="B169" s="333">
        <v>17</v>
      </c>
      <c r="C169" s="255" t="str">
        <f>VLOOKUP(B169,'пр.взв.'!B1:H641,2,FALSE)</f>
        <v>ЯКИНОВ Арутай Сергеевич</v>
      </c>
      <c r="D169" s="257" t="str">
        <f>VLOOKUP(B169,'пр.взв.'!B4:H228,3,FALSE)</f>
        <v>11.08.1995 КМС</v>
      </c>
      <c r="E169" s="257" t="str">
        <f>VLOOKUP(B169,'пр.взв.'!B4:H228,4,FALSE)</f>
        <v>СФО</v>
      </c>
      <c r="F169" s="262"/>
      <c r="G169" s="302"/>
      <c r="H169" s="214"/>
      <c r="I169" s="219"/>
      <c r="J169" s="335">
        <v>11</v>
      </c>
      <c r="K169" s="333">
        <v>26</v>
      </c>
      <c r="L169" s="255" t="str">
        <f>VLOOKUP(K169,'пр.взв.'!B4:H228,2,FALSE)</f>
        <v>ЛИЦОВ Иван Александрович</v>
      </c>
      <c r="M169" s="257" t="str">
        <f>VLOOKUP(K169,'пр.взв.'!B4:H228,3,FALSE)</f>
        <v>29.09.1995 КМС</v>
      </c>
      <c r="N169" s="257" t="str">
        <f>VLOOKUP(K169,'пр.взв.'!B4:H228,4,FALSE)</f>
        <v>ПФО</v>
      </c>
      <c r="O169" s="262"/>
      <c r="P169" s="302"/>
      <c r="Q169" s="214"/>
      <c r="R169" s="219"/>
    </row>
    <row r="170" spans="1:18" ht="12.75" hidden="1">
      <c r="A170" s="264"/>
      <c r="B170" s="333"/>
      <c r="C170" s="269"/>
      <c r="D170" s="262"/>
      <c r="E170" s="262"/>
      <c r="F170" s="262"/>
      <c r="G170" s="262"/>
      <c r="H170" s="214"/>
      <c r="I170" s="219"/>
      <c r="J170" s="264"/>
      <c r="K170" s="333"/>
      <c r="L170" s="269"/>
      <c r="M170" s="262"/>
      <c r="N170" s="262"/>
      <c r="O170" s="262"/>
      <c r="P170" s="262"/>
      <c r="Q170" s="214"/>
      <c r="R170" s="219"/>
    </row>
    <row r="171" spans="1:18" ht="12.75" hidden="1">
      <c r="A171" s="264"/>
      <c r="B171" s="330">
        <v>13</v>
      </c>
      <c r="C171" s="255" t="str">
        <f>VLOOKUP(B171,'пр.взв.'!B1:H643,2,FALSE)</f>
        <v>СУРИН Александр Игоревич</v>
      </c>
      <c r="D171" s="257" t="str">
        <f>VLOOKUP(B171,'пр.взв.'!B4:H230,3,FALSE)</f>
        <v>29.06.1996, КМС</v>
      </c>
      <c r="E171" s="257" t="str">
        <f>VLOOKUP(B171,'пр.взв.'!B4:H230,4,FALSE)</f>
        <v>ЦФО</v>
      </c>
      <c r="F171" s="280"/>
      <c r="G171" s="280"/>
      <c r="H171" s="235"/>
      <c r="I171" s="235"/>
      <c r="J171" s="264"/>
      <c r="K171" s="330">
        <v>30</v>
      </c>
      <c r="L171" s="255" t="str">
        <f>VLOOKUP(K171,'пр.взв.'!B4:H230,2,FALSE)</f>
        <v>ИЛЛАРИОНОВ Алексей Петрович</v>
      </c>
      <c r="M171" s="257" t="str">
        <f>VLOOKUP(K171,'пр.взв.'!B4:H230,3,FALSE)</f>
        <v>30.08.1996 кмс</v>
      </c>
      <c r="N171" s="257" t="str">
        <f>VLOOKUP(K171,'пр.взв.'!B4:H230,4,FALSE)</f>
        <v>ПФО</v>
      </c>
      <c r="O171" s="280"/>
      <c r="P171" s="280"/>
      <c r="Q171" s="235"/>
      <c r="R171" s="235"/>
    </row>
    <row r="172" spans="1:18" ht="13.5" hidden="1" thickBot="1">
      <c r="A172" s="265"/>
      <c r="B172" s="331"/>
      <c r="C172" s="256"/>
      <c r="D172" s="258"/>
      <c r="E172" s="258"/>
      <c r="F172" s="281"/>
      <c r="G172" s="281"/>
      <c r="H172" s="270"/>
      <c r="I172" s="270"/>
      <c r="J172" s="265"/>
      <c r="K172" s="331"/>
      <c r="L172" s="256"/>
      <c r="M172" s="258"/>
      <c r="N172" s="258"/>
      <c r="O172" s="281"/>
      <c r="P172" s="281"/>
      <c r="Q172" s="270"/>
      <c r="R172" s="270"/>
    </row>
    <row r="173" spans="1:18" ht="12.75" hidden="1">
      <c r="A173" s="264">
        <v>10</v>
      </c>
      <c r="B173" s="332">
        <v>19</v>
      </c>
      <c r="C173" s="268" t="str">
        <f>VLOOKUP(B173,'пр.взв.'!B41:H645,2,FALSE)</f>
        <v>АРУШАНЯН Сергей Суренович</v>
      </c>
      <c r="D173" s="277" t="str">
        <f>VLOOKUP(B173,'пр.взв.'!B4:H232,3,FALSE)</f>
        <v>28.05.1996 КМС</v>
      </c>
      <c r="E173" s="277" t="str">
        <f>VLOOKUP(B173,'пр.взв.'!B4:H232,4,FALSE)</f>
        <v>СКФО</v>
      </c>
      <c r="F173" s="294"/>
      <c r="G173" s="301"/>
      <c r="H173" s="252"/>
      <c r="I173" s="236"/>
      <c r="J173" s="264">
        <v>12</v>
      </c>
      <c r="K173" s="332">
        <v>28</v>
      </c>
      <c r="L173" s="268" t="str">
        <f>VLOOKUP(K173,'пр.взв.'!B4:H232,2,FALSE)</f>
        <v>ГУРБАНОВ Сабухи Нажваддин оглы</v>
      </c>
      <c r="M173" s="277" t="str">
        <f>VLOOKUP(K173,'пр.взв.'!B4:H232,3,FALSE)</f>
        <v>01.04.1996, кмс</v>
      </c>
      <c r="N173" s="277" t="str">
        <f>VLOOKUP(K173,'пр.взв.'!B4:H232,4,FALSE)</f>
        <v>ПФО</v>
      </c>
      <c r="O173" s="296"/>
      <c r="P173" s="301"/>
      <c r="Q173" s="252"/>
      <c r="R173" s="236"/>
    </row>
    <row r="174" spans="1:18" ht="12.75" hidden="1">
      <c r="A174" s="264"/>
      <c r="B174" s="333"/>
      <c r="C174" s="269"/>
      <c r="D174" s="262"/>
      <c r="E174" s="262"/>
      <c r="F174" s="262"/>
      <c r="G174" s="262"/>
      <c r="H174" s="214"/>
      <c r="I174" s="219"/>
      <c r="J174" s="264"/>
      <c r="K174" s="333"/>
      <c r="L174" s="269"/>
      <c r="M174" s="262"/>
      <c r="N174" s="262"/>
      <c r="O174" s="262"/>
      <c r="P174" s="262"/>
      <c r="Q174" s="214"/>
      <c r="R174" s="219"/>
    </row>
    <row r="175" spans="1:18" ht="12.75" hidden="1">
      <c r="A175" s="264"/>
      <c r="B175" s="330">
        <v>31</v>
      </c>
      <c r="C175" s="255" t="str">
        <f>VLOOKUP(B175,'пр.взв.'!B41:H647,2,FALSE)</f>
        <v>ПЕТУХОВ Никита Александрович</v>
      </c>
      <c r="D175" s="257" t="str">
        <f>VLOOKUP(B175,'пр.взв.'!B4:H234,3,FALSE)</f>
        <v>16.04.1996, КМС</v>
      </c>
      <c r="E175" s="257" t="str">
        <f>VLOOKUP(B175,'пр.взв.'!B4:H234,4,FALSE)</f>
        <v>МОС</v>
      </c>
      <c r="F175" s="280"/>
      <c r="G175" s="280"/>
      <c r="H175" s="235"/>
      <c r="I175" s="235"/>
      <c r="J175" s="264"/>
      <c r="K175" s="330">
        <v>16</v>
      </c>
      <c r="L175" s="255" t="str">
        <f>VLOOKUP(K175,'пр.взв.'!B4:H234,2,FALSE)</f>
        <v>МАРУТЯН Арман Мкртычович</v>
      </c>
      <c r="M175" s="257" t="str">
        <f>VLOOKUP(K175,'пр.взв.'!B4:H234,3,FALSE)</f>
        <v>24.10.1995 кмс</v>
      </c>
      <c r="N175" s="257" t="str">
        <f>VLOOKUP(K175,'пр.взв.'!B4:H234,4,FALSE)</f>
        <v>ЦФО</v>
      </c>
      <c r="O175" s="280"/>
      <c r="P175" s="280"/>
      <c r="Q175" s="235"/>
      <c r="R175" s="235"/>
    </row>
    <row r="176" spans="1:18" ht="12.75" hidden="1">
      <c r="A176" s="300"/>
      <c r="B176" s="334"/>
      <c r="C176" s="269"/>
      <c r="D176" s="262"/>
      <c r="E176" s="262"/>
      <c r="F176" s="296"/>
      <c r="G176" s="296"/>
      <c r="H176" s="236"/>
      <c r="I176" s="236"/>
      <c r="J176" s="300"/>
      <c r="K176" s="334"/>
      <c r="L176" s="269"/>
      <c r="M176" s="262"/>
      <c r="N176" s="262"/>
      <c r="O176" s="296"/>
      <c r="P176" s="296"/>
      <c r="Q176" s="236"/>
      <c r="R176" s="236"/>
    </row>
    <row r="178" spans="1:18" ht="12.75">
      <c r="A178" s="335">
        <v>13</v>
      </c>
      <c r="B178" s="333">
        <v>13</v>
      </c>
      <c r="C178" s="255" t="str">
        <f>VLOOKUP(B178,'пр.взв.'!B2:H650,2,FALSE)</f>
        <v>СУРИН Александр Игоревич</v>
      </c>
      <c r="D178" s="257" t="str">
        <f>VLOOKUP(B178,'пр.взв.'!B5:H237,3,FALSE)</f>
        <v>29.06.1996, КМС</v>
      </c>
      <c r="E178" s="257" t="str">
        <f>VLOOKUP(B178,'пр.взв.'!B5:H237,4,FALSE)</f>
        <v>ЦФО</v>
      </c>
      <c r="F178" s="262"/>
      <c r="G178" s="302"/>
      <c r="H178" s="214"/>
      <c r="I178" s="219"/>
      <c r="J178" s="335">
        <v>14</v>
      </c>
      <c r="K178" s="333">
        <v>30</v>
      </c>
      <c r="L178" s="255" t="str">
        <f>VLOOKUP(K178,'пр.взв.'!B5:H237,2,FALSE)</f>
        <v>ИЛЛАРИОНОВ Алексей Петрович</v>
      </c>
      <c r="M178" s="257" t="str">
        <f>VLOOKUP(K178,'пр.взв.'!B5:H237,3,FALSE)</f>
        <v>30.08.1996 кмс</v>
      </c>
      <c r="N178" s="257" t="str">
        <f>VLOOKUP(K178,'пр.взв.'!B5:H237,4,FALSE)</f>
        <v>ПФО</v>
      </c>
      <c r="O178" s="262"/>
      <c r="P178" s="302"/>
      <c r="Q178" s="214"/>
      <c r="R178" s="219"/>
    </row>
    <row r="179" spans="1:18" ht="12.75">
      <c r="A179" s="264"/>
      <c r="B179" s="333"/>
      <c r="C179" s="269"/>
      <c r="D179" s="262"/>
      <c r="E179" s="262"/>
      <c r="F179" s="262"/>
      <c r="G179" s="262"/>
      <c r="H179" s="214"/>
      <c r="I179" s="219"/>
      <c r="J179" s="264"/>
      <c r="K179" s="333"/>
      <c r="L179" s="269"/>
      <c r="M179" s="262"/>
      <c r="N179" s="262"/>
      <c r="O179" s="262"/>
      <c r="P179" s="262"/>
      <c r="Q179" s="214"/>
      <c r="R179" s="219"/>
    </row>
    <row r="180" spans="1:18" ht="12.75">
      <c r="A180" s="264"/>
      <c r="B180" s="330">
        <v>31</v>
      </c>
      <c r="C180" s="255" t="str">
        <f>VLOOKUP(B180,'пр.взв.'!B5:H652,2,FALSE)</f>
        <v>ПЕТУХОВ Никита Александрович</v>
      </c>
      <c r="D180" s="257" t="str">
        <f>VLOOKUP(B180,'пр.взв.'!B5:H239,3,FALSE)</f>
        <v>16.04.1996, КМС</v>
      </c>
      <c r="E180" s="257" t="str">
        <f>VLOOKUP(B180,'пр.взв.'!B5:H239,4,FALSE)</f>
        <v>МОС</v>
      </c>
      <c r="F180" s="280"/>
      <c r="G180" s="280"/>
      <c r="H180" s="235"/>
      <c r="I180" s="235"/>
      <c r="J180" s="264"/>
      <c r="K180" s="330">
        <v>28</v>
      </c>
      <c r="L180" s="255" t="str">
        <f>VLOOKUP(K180,'пр.взв.'!B5:H239,2,FALSE)</f>
        <v>ГУРБАНОВ Сабухи Нажваддин оглы</v>
      </c>
      <c r="M180" s="257" t="str">
        <f>VLOOKUP(K180,'пр.взв.'!B5:H239,3,FALSE)</f>
        <v>01.04.1996, кмс</v>
      </c>
      <c r="N180" s="257" t="str">
        <f>VLOOKUP(K180,'пр.взв.'!B5:H239,4,FALSE)</f>
        <v>ПФО</v>
      </c>
      <c r="O180" s="280"/>
      <c r="P180" s="280"/>
      <c r="Q180" s="235"/>
      <c r="R180" s="235"/>
    </row>
    <row r="181" spans="1:18" ht="12.75">
      <c r="A181" s="300"/>
      <c r="B181" s="334"/>
      <c r="C181" s="269"/>
      <c r="D181" s="262"/>
      <c r="E181" s="262"/>
      <c r="F181" s="296"/>
      <c r="G181" s="296"/>
      <c r="H181" s="236"/>
      <c r="I181" s="236"/>
      <c r="J181" s="300"/>
      <c r="K181" s="334"/>
      <c r="L181" s="269"/>
      <c r="M181" s="262"/>
      <c r="N181" s="262"/>
      <c r="O181" s="296"/>
      <c r="P181" s="296"/>
      <c r="Q181" s="236"/>
      <c r="R181" s="236"/>
    </row>
  </sheetData>
  <sheetProtection/>
  <mergeCells count="1406">
    <mergeCell ref="M178:M179"/>
    <mergeCell ref="N178:N179"/>
    <mergeCell ref="H178:H179"/>
    <mergeCell ref="I178:I179"/>
    <mergeCell ref="J178:J181"/>
    <mergeCell ref="K178:K179"/>
    <mergeCell ref="K180:K181"/>
    <mergeCell ref="L180:L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B180:B181"/>
    <mergeCell ref="C180:C181"/>
    <mergeCell ref="D180:D181"/>
    <mergeCell ref="E180:E181"/>
    <mergeCell ref="F180:F181"/>
    <mergeCell ref="G180:G181"/>
    <mergeCell ref="A178:A181"/>
    <mergeCell ref="B178:B179"/>
    <mergeCell ref="C178:C179"/>
    <mergeCell ref="D178:D179"/>
    <mergeCell ref="O175:O176"/>
    <mergeCell ref="P175:P176"/>
    <mergeCell ref="A173:A176"/>
    <mergeCell ref="B173:B174"/>
    <mergeCell ref="C173:C174"/>
    <mergeCell ref="D173:D174"/>
    <mergeCell ref="E178:E179"/>
    <mergeCell ref="F178:F179"/>
    <mergeCell ref="Q178:Q179"/>
    <mergeCell ref="R178:R179"/>
    <mergeCell ref="G178:G179"/>
    <mergeCell ref="Q173:Q174"/>
    <mergeCell ref="J173:J176"/>
    <mergeCell ref="L178:L179"/>
    <mergeCell ref="O178:O179"/>
    <mergeCell ref="P178:P179"/>
    <mergeCell ref="R173:R174"/>
    <mergeCell ref="K175:K176"/>
    <mergeCell ref="L175:L176"/>
    <mergeCell ref="M175:M176"/>
    <mergeCell ref="N175:N176"/>
    <mergeCell ref="Q175:Q176"/>
    <mergeCell ref="R175:R176"/>
    <mergeCell ref="N173:N174"/>
    <mergeCell ref="P173:P174"/>
    <mergeCell ref="Q171:Q172"/>
    <mergeCell ref="R171:R172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O171:O172"/>
    <mergeCell ref="P171:P172"/>
    <mergeCell ref="G175:G176"/>
    <mergeCell ref="H175:H176"/>
    <mergeCell ref="I175:I176"/>
    <mergeCell ref="O173:O174"/>
    <mergeCell ref="K173:K174"/>
    <mergeCell ref="L173:L174"/>
    <mergeCell ref="M173:M174"/>
    <mergeCell ref="H171:H172"/>
    <mergeCell ref="I171:I172"/>
    <mergeCell ref="M171:M172"/>
    <mergeCell ref="N171:N172"/>
    <mergeCell ref="E173:E174"/>
    <mergeCell ref="F173:F174"/>
    <mergeCell ref="F171:F172"/>
    <mergeCell ref="G171:G172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B171:B172"/>
    <mergeCell ref="C171:C172"/>
    <mergeCell ref="D171:D172"/>
    <mergeCell ref="E171:E172"/>
    <mergeCell ref="A169:A172"/>
    <mergeCell ref="B169:B170"/>
    <mergeCell ref="C169:C170"/>
    <mergeCell ref="D169:D170"/>
    <mergeCell ref="M166:M167"/>
    <mergeCell ref="N166:N167"/>
    <mergeCell ref="O166:O167"/>
    <mergeCell ref="P166:P167"/>
    <mergeCell ref="E169:E170"/>
    <mergeCell ref="F169:F170"/>
    <mergeCell ref="M169:M170"/>
    <mergeCell ref="N169:N170"/>
    <mergeCell ref="O169:O170"/>
    <mergeCell ref="P169:P170"/>
    <mergeCell ref="L166:L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R162:R163"/>
    <mergeCell ref="Q164:Q165"/>
    <mergeCell ref="R164:R165"/>
    <mergeCell ref="P164:P165"/>
    <mergeCell ref="G164:G165"/>
    <mergeCell ref="H164:H165"/>
    <mergeCell ref="I164:I165"/>
    <mergeCell ref="J164:J167"/>
    <mergeCell ref="K164:K165"/>
    <mergeCell ref="L164:L165"/>
    <mergeCell ref="Q166:Q167"/>
    <mergeCell ref="E164:E165"/>
    <mergeCell ref="F164:F165"/>
    <mergeCell ref="F162:F163"/>
    <mergeCell ref="G162:G163"/>
    <mergeCell ref="O164:O165"/>
    <mergeCell ref="M164:M165"/>
    <mergeCell ref="N164:N165"/>
    <mergeCell ref="Q162:Q163"/>
    <mergeCell ref="K166:K167"/>
    <mergeCell ref="A164:A167"/>
    <mergeCell ref="B164:B165"/>
    <mergeCell ref="C164:C165"/>
    <mergeCell ref="D164:D165"/>
    <mergeCell ref="O162:O163"/>
    <mergeCell ref="L160:L161"/>
    <mergeCell ref="K162:K163"/>
    <mergeCell ref="L162:L163"/>
    <mergeCell ref="A160:A163"/>
    <mergeCell ref="B160:B161"/>
    <mergeCell ref="M162:M163"/>
    <mergeCell ref="N162:N163"/>
    <mergeCell ref="P162:P163"/>
    <mergeCell ref="M160:M161"/>
    <mergeCell ref="N160:N161"/>
    <mergeCell ref="O160:O161"/>
    <mergeCell ref="R160:R161"/>
    <mergeCell ref="G160:G161"/>
    <mergeCell ref="H160:H161"/>
    <mergeCell ref="I160:I161"/>
    <mergeCell ref="J160:J163"/>
    <mergeCell ref="E160:E161"/>
    <mergeCell ref="F160:F161"/>
    <mergeCell ref="P160:P161"/>
    <mergeCell ref="H162:H163"/>
    <mergeCell ref="I162:I163"/>
    <mergeCell ref="B162:B163"/>
    <mergeCell ref="C162:C163"/>
    <mergeCell ref="D162:D163"/>
    <mergeCell ref="E162:E163"/>
    <mergeCell ref="K160:K161"/>
    <mergeCell ref="Q157:Q158"/>
    <mergeCell ref="L157:L158"/>
    <mergeCell ref="C160:C161"/>
    <mergeCell ref="D160:D161"/>
    <mergeCell ref="Q160:Q161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K157:K158"/>
    <mergeCell ref="M155:M156"/>
    <mergeCell ref="N155:N156"/>
    <mergeCell ref="O155:O156"/>
    <mergeCell ref="P155:P156"/>
    <mergeCell ref="M157:M158"/>
    <mergeCell ref="N157:N158"/>
    <mergeCell ref="O157:O158"/>
    <mergeCell ref="P157:P158"/>
    <mergeCell ref="Q153:Q154"/>
    <mergeCell ref="R153:R154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E155:E156"/>
    <mergeCell ref="F155:F156"/>
    <mergeCell ref="F153:F154"/>
    <mergeCell ref="G153:G154"/>
    <mergeCell ref="A155:A158"/>
    <mergeCell ref="B155:B156"/>
    <mergeCell ref="C155:C156"/>
    <mergeCell ref="D155:D156"/>
    <mergeCell ref="A151:A154"/>
    <mergeCell ref="B151:B152"/>
    <mergeCell ref="N151:N152"/>
    <mergeCell ref="O151:O152"/>
    <mergeCell ref="P151:P152"/>
    <mergeCell ref="H153:H154"/>
    <mergeCell ref="I153:I154"/>
    <mergeCell ref="M153:M154"/>
    <mergeCell ref="N153:N154"/>
    <mergeCell ref="O153:O154"/>
    <mergeCell ref="P153:P154"/>
    <mergeCell ref="C151:C152"/>
    <mergeCell ref="D151:D152"/>
    <mergeCell ref="Q151:Q152"/>
    <mergeCell ref="R151:R152"/>
    <mergeCell ref="G151:G152"/>
    <mergeCell ref="H151:H152"/>
    <mergeCell ref="I151:I152"/>
    <mergeCell ref="J151:J154"/>
    <mergeCell ref="L153:L154"/>
    <mergeCell ref="M151:M152"/>
    <mergeCell ref="P149:P150"/>
    <mergeCell ref="E151:E152"/>
    <mergeCell ref="F151:F152"/>
    <mergeCell ref="B153:B154"/>
    <mergeCell ref="C153:C154"/>
    <mergeCell ref="D153:D154"/>
    <mergeCell ref="E153:E154"/>
    <mergeCell ref="K151:K152"/>
    <mergeCell ref="L151:L152"/>
    <mergeCell ref="K153:K154"/>
    <mergeCell ref="R149:R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4:P145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G144:G145"/>
    <mergeCell ref="H144:H145"/>
    <mergeCell ref="I144:I145"/>
    <mergeCell ref="M144:M145"/>
    <mergeCell ref="N144:N145"/>
    <mergeCell ref="O144:O145"/>
    <mergeCell ref="I142:I143"/>
    <mergeCell ref="J142:J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2:A145"/>
    <mergeCell ref="B142:B143"/>
    <mergeCell ref="C142:C143"/>
    <mergeCell ref="D142:D143"/>
    <mergeCell ref="K142:K143"/>
    <mergeCell ref="L142:L143"/>
    <mergeCell ref="K144:K145"/>
    <mergeCell ref="L144:L145"/>
    <mergeCell ref="G142:G143"/>
    <mergeCell ref="H142:H143"/>
    <mergeCell ref="E142:E143"/>
    <mergeCell ref="F142:F143"/>
    <mergeCell ref="B144:B145"/>
    <mergeCell ref="C144:C145"/>
    <mergeCell ref="D144:D145"/>
    <mergeCell ref="E144:E145"/>
    <mergeCell ref="F144:F145"/>
    <mergeCell ref="K140:K141"/>
    <mergeCell ref="L140:L141"/>
    <mergeCell ref="M140:M141"/>
    <mergeCell ref="N140:N141"/>
    <mergeCell ref="O140:O141"/>
    <mergeCell ref="P140:P141"/>
    <mergeCell ref="A140:A141"/>
    <mergeCell ref="B140:B141"/>
    <mergeCell ref="C140:C141"/>
    <mergeCell ref="D140:D141"/>
    <mergeCell ref="Q140:Q141"/>
    <mergeCell ref="R140:R141"/>
    <mergeCell ref="G140:G141"/>
    <mergeCell ref="H140:H141"/>
    <mergeCell ref="I140:I141"/>
    <mergeCell ref="J140:J141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Q132:Q133"/>
    <mergeCell ref="R132:R133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A134:A137"/>
    <mergeCell ref="B134:B135"/>
    <mergeCell ref="C134:C135"/>
    <mergeCell ref="D134:D135"/>
    <mergeCell ref="O132:O133"/>
    <mergeCell ref="P132:P133"/>
    <mergeCell ref="K136:K137"/>
    <mergeCell ref="L136:L137"/>
    <mergeCell ref="M134:M135"/>
    <mergeCell ref="N134:N135"/>
    <mergeCell ref="H132:H133"/>
    <mergeCell ref="I132:I133"/>
    <mergeCell ref="M132:M133"/>
    <mergeCell ref="N132:N133"/>
    <mergeCell ref="E134:E135"/>
    <mergeCell ref="F134:F135"/>
    <mergeCell ref="F132:F133"/>
    <mergeCell ref="G132:G133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B132:B133"/>
    <mergeCell ref="C132:C133"/>
    <mergeCell ref="D132:D133"/>
    <mergeCell ref="E132:E133"/>
    <mergeCell ref="A130:A133"/>
    <mergeCell ref="B130:B131"/>
    <mergeCell ref="C130:C131"/>
    <mergeCell ref="D130:D131"/>
    <mergeCell ref="M128:M129"/>
    <mergeCell ref="N128:N129"/>
    <mergeCell ref="O128:O129"/>
    <mergeCell ref="P128:P129"/>
    <mergeCell ref="E130:E131"/>
    <mergeCell ref="F130:F131"/>
    <mergeCell ref="M130:M131"/>
    <mergeCell ref="N130:N131"/>
    <mergeCell ref="O130:O131"/>
    <mergeCell ref="P130:P131"/>
    <mergeCell ref="A128:A129"/>
    <mergeCell ref="B128:B129"/>
    <mergeCell ref="C128:C129"/>
    <mergeCell ref="D128:D129"/>
    <mergeCell ref="Q128:Q129"/>
    <mergeCell ref="R128:R129"/>
    <mergeCell ref="G128:G129"/>
    <mergeCell ref="H128:H129"/>
    <mergeCell ref="I128:I129"/>
    <mergeCell ref="J128:J129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K128:K129"/>
    <mergeCell ref="L128:L129"/>
    <mergeCell ref="D124:D125"/>
    <mergeCell ref="E124:E125"/>
    <mergeCell ref="O124:O125"/>
    <mergeCell ref="P124:P125"/>
    <mergeCell ref="Q124:Q125"/>
    <mergeCell ref="R124:R125"/>
    <mergeCell ref="K124:K125"/>
    <mergeCell ref="L124:L125"/>
    <mergeCell ref="M122:M123"/>
    <mergeCell ref="N122:N123"/>
    <mergeCell ref="O122:O123"/>
    <mergeCell ref="P122:P123"/>
    <mergeCell ref="Q120:Q121"/>
    <mergeCell ref="R120:R121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E122:E123"/>
    <mergeCell ref="F122:F123"/>
    <mergeCell ref="F120:F121"/>
    <mergeCell ref="G120:G121"/>
    <mergeCell ref="A122:A125"/>
    <mergeCell ref="B122:B123"/>
    <mergeCell ref="C122:C123"/>
    <mergeCell ref="D122:D123"/>
    <mergeCell ref="B124:B125"/>
    <mergeCell ref="C124:C125"/>
    <mergeCell ref="O118:O119"/>
    <mergeCell ref="P118:P119"/>
    <mergeCell ref="H120:H121"/>
    <mergeCell ref="I120:I121"/>
    <mergeCell ref="M120:M121"/>
    <mergeCell ref="N120:N121"/>
    <mergeCell ref="O120:O121"/>
    <mergeCell ref="P120:P121"/>
    <mergeCell ref="K118:K119"/>
    <mergeCell ref="L118:L119"/>
    <mergeCell ref="A118:A121"/>
    <mergeCell ref="B118:B119"/>
    <mergeCell ref="C118:C119"/>
    <mergeCell ref="D118:D119"/>
    <mergeCell ref="E118:E119"/>
    <mergeCell ref="F118:F119"/>
    <mergeCell ref="Q118:Q119"/>
    <mergeCell ref="R118:R119"/>
    <mergeCell ref="G118:G119"/>
    <mergeCell ref="H118:H119"/>
    <mergeCell ref="I118:I119"/>
    <mergeCell ref="J118:J121"/>
    <mergeCell ref="K120:K121"/>
    <mergeCell ref="L120:L121"/>
    <mergeCell ref="M118:M119"/>
    <mergeCell ref="N118:N119"/>
    <mergeCell ref="O116:O117"/>
    <mergeCell ref="P116:P117"/>
    <mergeCell ref="O114:O115"/>
    <mergeCell ref="P114:P115"/>
    <mergeCell ref="B120:B121"/>
    <mergeCell ref="C120:C121"/>
    <mergeCell ref="D120:D121"/>
    <mergeCell ref="E120:E121"/>
    <mergeCell ref="H116:H117"/>
    <mergeCell ref="I116:I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Q112:Q113"/>
    <mergeCell ref="R112:R113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A114:A117"/>
    <mergeCell ref="B114:B115"/>
    <mergeCell ref="C114:C115"/>
    <mergeCell ref="D114:D115"/>
    <mergeCell ref="O112:O113"/>
    <mergeCell ref="P112:P113"/>
    <mergeCell ref="K116:K117"/>
    <mergeCell ref="L116:L117"/>
    <mergeCell ref="M114:M115"/>
    <mergeCell ref="N114:N115"/>
    <mergeCell ref="H112:H113"/>
    <mergeCell ref="I112:I113"/>
    <mergeCell ref="M112:M113"/>
    <mergeCell ref="N112:N113"/>
    <mergeCell ref="E114:E115"/>
    <mergeCell ref="F114:F115"/>
    <mergeCell ref="F112:F113"/>
    <mergeCell ref="G112:G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B112:B113"/>
    <mergeCell ref="C112:C113"/>
    <mergeCell ref="D112:D113"/>
    <mergeCell ref="E112:E113"/>
    <mergeCell ref="A110:A113"/>
    <mergeCell ref="B110:B111"/>
    <mergeCell ref="C110:C111"/>
    <mergeCell ref="D110:D111"/>
    <mergeCell ref="M108:M109"/>
    <mergeCell ref="N108:N109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B1:I1"/>
    <mergeCell ref="K1:R1"/>
    <mergeCell ref="B2:I2"/>
    <mergeCell ref="K2:R2"/>
    <mergeCell ref="Q108:Q109"/>
    <mergeCell ref="R108:R109"/>
    <mergeCell ref="E108:E109"/>
    <mergeCell ref="F108:F109"/>
    <mergeCell ref="E4:E5"/>
    <mergeCell ref="F4:F5"/>
    <mergeCell ref="E6:E7"/>
    <mergeCell ref="F6:F7"/>
    <mergeCell ref="E8:E9"/>
    <mergeCell ref="F8:F9"/>
    <mergeCell ref="E14:E15"/>
    <mergeCell ref="F14:F15"/>
    <mergeCell ref="M4:M5"/>
    <mergeCell ref="N4:N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G6:G7"/>
    <mergeCell ref="H6:H7"/>
    <mergeCell ref="Q4:Q5"/>
    <mergeCell ref="R4:R5"/>
    <mergeCell ref="O6:O7"/>
    <mergeCell ref="P6:P7"/>
    <mergeCell ref="M6:M7"/>
    <mergeCell ref="N6:N7"/>
    <mergeCell ref="P8:P9"/>
    <mergeCell ref="Q6:Q7"/>
    <mergeCell ref="R6:R7"/>
    <mergeCell ref="Q8:Q9"/>
    <mergeCell ref="O4:O5"/>
    <mergeCell ref="P4:P5"/>
    <mergeCell ref="R8:R9"/>
    <mergeCell ref="A6:A9"/>
    <mergeCell ref="B6:B7"/>
    <mergeCell ref="C6:C7"/>
    <mergeCell ref="D6:D7"/>
    <mergeCell ref="B8:B9"/>
    <mergeCell ref="C8:C9"/>
    <mergeCell ref="D8:D9"/>
    <mergeCell ref="I6:I7"/>
    <mergeCell ref="J6:J9"/>
    <mergeCell ref="K6:K7"/>
    <mergeCell ref="L6:L7"/>
    <mergeCell ref="K8:K9"/>
    <mergeCell ref="L8:L9"/>
    <mergeCell ref="G8:G9"/>
    <mergeCell ref="M8:M9"/>
    <mergeCell ref="N8:N9"/>
    <mergeCell ref="O8:O9"/>
    <mergeCell ref="H8:H9"/>
    <mergeCell ref="I8:I9"/>
    <mergeCell ref="A10:A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K10:K11"/>
    <mergeCell ref="L10:L11"/>
    <mergeCell ref="M12:M13"/>
    <mergeCell ref="N12:N13"/>
    <mergeCell ref="K12:K13"/>
    <mergeCell ref="L12:L13"/>
    <mergeCell ref="F12:F13"/>
    <mergeCell ref="G12:G13"/>
    <mergeCell ref="H12:H13"/>
    <mergeCell ref="I12:I13"/>
    <mergeCell ref="G14:G15"/>
    <mergeCell ref="H14:H15"/>
    <mergeCell ref="Q10:Q11"/>
    <mergeCell ref="R10:R11"/>
    <mergeCell ref="G10:G11"/>
    <mergeCell ref="H10:H11"/>
    <mergeCell ref="P10:P11"/>
    <mergeCell ref="I10:I11"/>
    <mergeCell ref="M10:M11"/>
    <mergeCell ref="N10:N11"/>
    <mergeCell ref="O10:O11"/>
    <mergeCell ref="J10:J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R12:R13"/>
    <mergeCell ref="Q14:Q15"/>
    <mergeCell ref="R14:R15"/>
    <mergeCell ref="Q16:Q17"/>
    <mergeCell ref="R16:R17"/>
    <mergeCell ref="P12:P13"/>
    <mergeCell ref="A14:A17"/>
    <mergeCell ref="B14:B15"/>
    <mergeCell ref="C14:C15"/>
    <mergeCell ref="D14:D15"/>
    <mergeCell ref="B16:B17"/>
    <mergeCell ref="C16:C17"/>
    <mergeCell ref="D16:D17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L18:L19"/>
    <mergeCell ref="Q18:Q19"/>
    <mergeCell ref="O20:O21"/>
    <mergeCell ref="P20:P21"/>
    <mergeCell ref="M18:M19"/>
    <mergeCell ref="N18:N19"/>
    <mergeCell ref="O18:O19"/>
    <mergeCell ref="P18:P19"/>
    <mergeCell ref="M20:M21"/>
    <mergeCell ref="N20:N21"/>
    <mergeCell ref="G18:G19"/>
    <mergeCell ref="H18:H19"/>
    <mergeCell ref="H20:H21"/>
    <mergeCell ref="J18:J21"/>
    <mergeCell ref="K18:K19"/>
    <mergeCell ref="K20:K21"/>
    <mergeCell ref="L20:L21"/>
    <mergeCell ref="R18:R19"/>
    <mergeCell ref="B20:B21"/>
    <mergeCell ref="C20:C21"/>
    <mergeCell ref="D20:D21"/>
    <mergeCell ref="E20:E21"/>
    <mergeCell ref="F20:F21"/>
    <mergeCell ref="Q20:Q21"/>
    <mergeCell ref="R20:R21"/>
    <mergeCell ref="G20:G21"/>
    <mergeCell ref="Q22:Q23"/>
    <mergeCell ref="R22:R23"/>
    <mergeCell ref="Q24:Q25"/>
    <mergeCell ref="R24:R25"/>
    <mergeCell ref="A22:A25"/>
    <mergeCell ref="B22:B23"/>
    <mergeCell ref="C22:C23"/>
    <mergeCell ref="D22:D23"/>
    <mergeCell ref="K24:K25"/>
    <mergeCell ref="L24:L25"/>
    <mergeCell ref="G22:G23"/>
    <mergeCell ref="H22:H23"/>
    <mergeCell ref="E22:E23"/>
    <mergeCell ref="F22:F23"/>
    <mergeCell ref="B24:B25"/>
    <mergeCell ref="C24:C25"/>
    <mergeCell ref="D24:D25"/>
    <mergeCell ref="E24:E25"/>
    <mergeCell ref="F24:F25"/>
    <mergeCell ref="G24:G25"/>
    <mergeCell ref="O22:O23"/>
    <mergeCell ref="P22:P23"/>
    <mergeCell ref="I22:I23"/>
    <mergeCell ref="J22:J25"/>
    <mergeCell ref="K22:K23"/>
    <mergeCell ref="L22:L23"/>
    <mergeCell ref="P24:P25"/>
    <mergeCell ref="M22:M23"/>
    <mergeCell ref="N22:N23"/>
    <mergeCell ref="M24:M25"/>
    <mergeCell ref="N24:N25"/>
    <mergeCell ref="O24:O25"/>
    <mergeCell ref="H24:H25"/>
    <mergeCell ref="I24:I25"/>
    <mergeCell ref="E26:E27"/>
    <mergeCell ref="F26:F27"/>
    <mergeCell ref="M26:M27"/>
    <mergeCell ref="N26:N27"/>
    <mergeCell ref="K26:K27"/>
    <mergeCell ref="L26:L27"/>
    <mergeCell ref="A26:A29"/>
    <mergeCell ref="B26:B27"/>
    <mergeCell ref="C26:C27"/>
    <mergeCell ref="D26:D27"/>
    <mergeCell ref="I26:I27"/>
    <mergeCell ref="J26:J29"/>
    <mergeCell ref="H28:H29"/>
    <mergeCell ref="I28:I29"/>
    <mergeCell ref="M28:M29"/>
    <mergeCell ref="N28:N29"/>
    <mergeCell ref="K28:K29"/>
    <mergeCell ref="L28:L29"/>
    <mergeCell ref="B28:B29"/>
    <mergeCell ref="C28:C29"/>
    <mergeCell ref="D28:D29"/>
    <mergeCell ref="E28:E29"/>
    <mergeCell ref="F28:F29"/>
    <mergeCell ref="G28:G29"/>
    <mergeCell ref="G30:G31"/>
    <mergeCell ref="H30:H31"/>
    <mergeCell ref="Q26:Q27"/>
    <mergeCell ref="R26:R27"/>
    <mergeCell ref="G26:G27"/>
    <mergeCell ref="H26:H27"/>
    <mergeCell ref="O26:O27"/>
    <mergeCell ref="P26:P27"/>
    <mergeCell ref="Q28:Q29"/>
    <mergeCell ref="R28:R29"/>
    <mergeCell ref="M32:M33"/>
    <mergeCell ref="N32:N33"/>
    <mergeCell ref="O32:O33"/>
    <mergeCell ref="P32:P33"/>
    <mergeCell ref="M30:M31"/>
    <mergeCell ref="N30:N31"/>
    <mergeCell ref="Q30:Q31"/>
    <mergeCell ref="R30:R31"/>
    <mergeCell ref="O28:O29"/>
    <mergeCell ref="P28:P29"/>
    <mergeCell ref="Q32:Q33"/>
    <mergeCell ref="R32:R33"/>
    <mergeCell ref="O30:O31"/>
    <mergeCell ref="P30:P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I30:I31"/>
    <mergeCell ref="J30:J33"/>
    <mergeCell ref="K30:K31"/>
    <mergeCell ref="L30:L31"/>
    <mergeCell ref="F32:F33"/>
    <mergeCell ref="G32:G33"/>
    <mergeCell ref="H32:H33"/>
    <mergeCell ref="I32:I33"/>
    <mergeCell ref="K32:K33"/>
    <mergeCell ref="L32:L33"/>
    <mergeCell ref="A34:A37"/>
    <mergeCell ref="B34:B35"/>
    <mergeCell ref="C34:C35"/>
    <mergeCell ref="D34:D35"/>
    <mergeCell ref="E34:E35"/>
    <mergeCell ref="F34:F35"/>
    <mergeCell ref="B36:B37"/>
    <mergeCell ref="C36:C37"/>
    <mergeCell ref="K36:K37"/>
    <mergeCell ref="L36:L37"/>
    <mergeCell ref="D36:D37"/>
    <mergeCell ref="E36:E37"/>
    <mergeCell ref="I34:I35"/>
    <mergeCell ref="J34:J37"/>
    <mergeCell ref="F36:F37"/>
    <mergeCell ref="G36:G37"/>
    <mergeCell ref="G34:G35"/>
    <mergeCell ref="H34:H35"/>
    <mergeCell ref="M34:M35"/>
    <mergeCell ref="Q34:Q35"/>
    <mergeCell ref="N34:N35"/>
    <mergeCell ref="O34:O35"/>
    <mergeCell ref="P34:P35"/>
    <mergeCell ref="K34:K35"/>
    <mergeCell ref="L34:L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N40:N41"/>
    <mergeCell ref="O40:O41"/>
    <mergeCell ref="P40:P41"/>
    <mergeCell ref="N42:N43"/>
    <mergeCell ref="O42:O43"/>
    <mergeCell ref="P42:P43"/>
    <mergeCell ref="Q40:Q41"/>
    <mergeCell ref="R36:R37"/>
    <mergeCell ref="O36:O37"/>
    <mergeCell ref="P36:P37"/>
    <mergeCell ref="P38:P39"/>
    <mergeCell ref="Q38:Q39"/>
    <mergeCell ref="R38:R39"/>
    <mergeCell ref="Q36:Q37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J42:J45"/>
    <mergeCell ref="K42:K43"/>
    <mergeCell ref="L42:L43"/>
    <mergeCell ref="K44:K45"/>
    <mergeCell ref="I42:I43"/>
    <mergeCell ref="F44:F45"/>
    <mergeCell ref="G44:G45"/>
    <mergeCell ref="M44:M45"/>
    <mergeCell ref="N44:N45"/>
    <mergeCell ref="B44:B45"/>
    <mergeCell ref="C44:C45"/>
    <mergeCell ref="D44:D45"/>
    <mergeCell ref="E44:E45"/>
    <mergeCell ref="O44:O45"/>
    <mergeCell ref="P44:P45"/>
    <mergeCell ref="Q42:Q43"/>
    <mergeCell ref="R42:R43"/>
    <mergeCell ref="Q44:Q45"/>
    <mergeCell ref="R44:R45"/>
    <mergeCell ref="E46:E47"/>
    <mergeCell ref="F46:F47"/>
    <mergeCell ref="M46:M47"/>
    <mergeCell ref="N46:N47"/>
    <mergeCell ref="A46:A49"/>
    <mergeCell ref="B46:B47"/>
    <mergeCell ref="C46:C47"/>
    <mergeCell ref="D46:D47"/>
    <mergeCell ref="I46:I47"/>
    <mergeCell ref="J46:J49"/>
    <mergeCell ref="K46:K47"/>
    <mergeCell ref="L46:L47"/>
    <mergeCell ref="M48:M49"/>
    <mergeCell ref="N48:N49"/>
    <mergeCell ref="K48:K49"/>
    <mergeCell ref="L48:L49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Q46:Q47"/>
    <mergeCell ref="R46:R47"/>
    <mergeCell ref="G46:G47"/>
    <mergeCell ref="H46:H47"/>
    <mergeCell ref="O46:O47"/>
    <mergeCell ref="P46:P47"/>
    <mergeCell ref="K52:K53"/>
    <mergeCell ref="L52:L53"/>
    <mergeCell ref="O50:O51"/>
    <mergeCell ref="P50:P51"/>
    <mergeCell ref="M52:M53"/>
    <mergeCell ref="N52:N53"/>
    <mergeCell ref="O52:O53"/>
    <mergeCell ref="P52:P53"/>
    <mergeCell ref="Q48:Q49"/>
    <mergeCell ref="R48:R49"/>
    <mergeCell ref="Q50:Q51"/>
    <mergeCell ref="R50:R51"/>
    <mergeCell ref="O48:O49"/>
    <mergeCell ref="P48:P49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F56:F57"/>
    <mergeCell ref="G56:G57"/>
    <mergeCell ref="G54:G55"/>
    <mergeCell ref="H54:H55"/>
    <mergeCell ref="N54:N55"/>
    <mergeCell ref="O54:O55"/>
    <mergeCell ref="P54:P55"/>
    <mergeCell ref="K54:K55"/>
    <mergeCell ref="L54:L55"/>
    <mergeCell ref="L56:L57"/>
    <mergeCell ref="R54:R55"/>
    <mergeCell ref="H60:H61"/>
    <mergeCell ref="M56:M57"/>
    <mergeCell ref="M60:M61"/>
    <mergeCell ref="N56:N57"/>
    <mergeCell ref="O56:O57"/>
    <mergeCell ref="P56:P57"/>
    <mergeCell ref="H56:H57"/>
    <mergeCell ref="M54:M55"/>
    <mergeCell ref="Q54:Q55"/>
    <mergeCell ref="R56:R57"/>
    <mergeCell ref="R58:R59"/>
    <mergeCell ref="F60:F61"/>
    <mergeCell ref="G60:G61"/>
    <mergeCell ref="I62:I63"/>
    <mergeCell ref="N60:N61"/>
    <mergeCell ref="I56:I57"/>
    <mergeCell ref="Q58:Q59"/>
    <mergeCell ref="Q56:Q57"/>
    <mergeCell ref="K56:K57"/>
    <mergeCell ref="L58:L59"/>
    <mergeCell ref="I60:I61"/>
    <mergeCell ref="K60:K61"/>
    <mergeCell ref="G58:G59"/>
    <mergeCell ref="J62:J65"/>
    <mergeCell ref="K62:K63"/>
    <mergeCell ref="L62:L63"/>
    <mergeCell ref="K64:K65"/>
    <mergeCell ref="F62:F63"/>
    <mergeCell ref="B64:B65"/>
    <mergeCell ref="C64:C65"/>
    <mergeCell ref="D64:D65"/>
    <mergeCell ref="E64:E65"/>
    <mergeCell ref="G62:G63"/>
    <mergeCell ref="R60:R61"/>
    <mergeCell ref="O60:O61"/>
    <mergeCell ref="P60:P61"/>
    <mergeCell ref="Q60:Q61"/>
    <mergeCell ref="O62:O63"/>
    <mergeCell ref="A62:A65"/>
    <mergeCell ref="B62:B63"/>
    <mergeCell ref="C62:C63"/>
    <mergeCell ref="D62:D63"/>
    <mergeCell ref="E62:E63"/>
    <mergeCell ref="Q62:Q63"/>
    <mergeCell ref="H64:H65"/>
    <mergeCell ref="I64:I65"/>
    <mergeCell ref="M62:M63"/>
    <mergeCell ref="N62:N63"/>
    <mergeCell ref="L64:L65"/>
    <mergeCell ref="H62:H63"/>
    <mergeCell ref="R62:R63"/>
    <mergeCell ref="Q64:Q65"/>
    <mergeCell ref="R64:R65"/>
    <mergeCell ref="F64:F65"/>
    <mergeCell ref="G64:G65"/>
    <mergeCell ref="M64:M65"/>
    <mergeCell ref="N64:N65"/>
    <mergeCell ref="O64:O65"/>
    <mergeCell ref="P64:P65"/>
    <mergeCell ref="P62:P63"/>
    <mergeCell ref="E66:E67"/>
    <mergeCell ref="F66:F67"/>
    <mergeCell ref="M66:M67"/>
    <mergeCell ref="N66:N67"/>
    <mergeCell ref="A66:A69"/>
    <mergeCell ref="B66:B67"/>
    <mergeCell ref="C66:C67"/>
    <mergeCell ref="D66:D67"/>
    <mergeCell ref="H68:H69"/>
    <mergeCell ref="O66:O67"/>
    <mergeCell ref="P66:P67"/>
    <mergeCell ref="I66:I67"/>
    <mergeCell ref="J66:J69"/>
    <mergeCell ref="K66:K67"/>
    <mergeCell ref="L66:L67"/>
    <mergeCell ref="I68:I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J74:J77"/>
    <mergeCell ref="I74:I75"/>
    <mergeCell ref="O78:O79"/>
    <mergeCell ref="P74:P75"/>
    <mergeCell ref="O74:O75"/>
    <mergeCell ref="N76:N77"/>
    <mergeCell ref="O76:O77"/>
    <mergeCell ref="N74:N75"/>
    <mergeCell ref="P78:P79"/>
    <mergeCell ref="L82:L83"/>
    <mergeCell ref="B82:B83"/>
    <mergeCell ref="C82:C83"/>
    <mergeCell ref="D82:D83"/>
    <mergeCell ref="E82:E83"/>
    <mergeCell ref="F82:F83"/>
    <mergeCell ref="G82:G83"/>
    <mergeCell ref="H82:H83"/>
    <mergeCell ref="K86:K87"/>
    <mergeCell ref="L86:L87"/>
    <mergeCell ref="R82:R83"/>
    <mergeCell ref="B84:B85"/>
    <mergeCell ref="C84:C85"/>
    <mergeCell ref="D84:D85"/>
    <mergeCell ref="E84:E85"/>
    <mergeCell ref="F84:F85"/>
    <mergeCell ref="G84:G85"/>
    <mergeCell ref="H84:H85"/>
    <mergeCell ref="Q82:Q83"/>
    <mergeCell ref="O82:O83"/>
    <mergeCell ref="P82:P83"/>
    <mergeCell ref="I82:I83"/>
    <mergeCell ref="K82:K83"/>
    <mergeCell ref="I84:I85"/>
    <mergeCell ref="K84:K85"/>
    <mergeCell ref="L84:L85"/>
    <mergeCell ref="M82:M83"/>
    <mergeCell ref="N82:N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Q88:Q89"/>
    <mergeCell ref="R88:R89"/>
    <mergeCell ref="M88:M89"/>
    <mergeCell ref="N88:N89"/>
    <mergeCell ref="O88:O89"/>
    <mergeCell ref="P88:P89"/>
    <mergeCell ref="B90:B91"/>
    <mergeCell ref="C90:C91"/>
    <mergeCell ref="D90:D91"/>
    <mergeCell ref="E90:E91"/>
    <mergeCell ref="K88:K89"/>
    <mergeCell ref="L88:L89"/>
    <mergeCell ref="K90:K91"/>
    <mergeCell ref="L90:L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M92:M93"/>
    <mergeCell ref="N92:N93"/>
    <mergeCell ref="O92:O93"/>
    <mergeCell ref="P92:P93"/>
    <mergeCell ref="I94:I95"/>
    <mergeCell ref="L96:L97"/>
    <mergeCell ref="O96:O97"/>
    <mergeCell ref="P96:P97"/>
    <mergeCell ref="M94:M95"/>
    <mergeCell ref="N94:N95"/>
    <mergeCell ref="O94:O95"/>
    <mergeCell ref="P94:P95"/>
    <mergeCell ref="M96:M97"/>
    <mergeCell ref="N96:N97"/>
    <mergeCell ref="J94:J97"/>
    <mergeCell ref="K94:K95"/>
    <mergeCell ref="L94:L95"/>
    <mergeCell ref="K96:K97"/>
    <mergeCell ref="K92:K93"/>
    <mergeCell ref="L92:L9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O98:O99"/>
    <mergeCell ref="P98:P99"/>
    <mergeCell ref="E102:E103"/>
    <mergeCell ref="F102:F103"/>
    <mergeCell ref="G102:G103"/>
    <mergeCell ref="H102:H103"/>
    <mergeCell ref="P102:P103"/>
    <mergeCell ref="M102:M103"/>
    <mergeCell ref="N102:N103"/>
    <mergeCell ref="I102:I103"/>
    <mergeCell ref="J102:J105"/>
    <mergeCell ref="K102:K103"/>
    <mergeCell ref="M100:M101"/>
    <mergeCell ref="N100:N101"/>
    <mergeCell ref="L102:L103"/>
    <mergeCell ref="M104:M105"/>
    <mergeCell ref="N104:N105"/>
    <mergeCell ref="O104:O105"/>
    <mergeCell ref="O102:O103"/>
    <mergeCell ref="A38:A41"/>
    <mergeCell ref="B38:B39"/>
    <mergeCell ref="C38:C39"/>
    <mergeCell ref="D38:D39"/>
    <mergeCell ref="K104:K105"/>
    <mergeCell ref="L104:L105"/>
    <mergeCell ref="A102:A105"/>
    <mergeCell ref="B102:B103"/>
    <mergeCell ref="C102:C103"/>
    <mergeCell ref="D102:D103"/>
    <mergeCell ref="E38:E39"/>
    <mergeCell ref="F38:F39"/>
    <mergeCell ref="B40:B41"/>
    <mergeCell ref="C40:C41"/>
    <mergeCell ref="D40:D41"/>
    <mergeCell ref="E40:E41"/>
    <mergeCell ref="E58:E59"/>
    <mergeCell ref="F58:F59"/>
    <mergeCell ref="I38:I39"/>
    <mergeCell ref="J38:J41"/>
    <mergeCell ref="K38:K39"/>
    <mergeCell ref="P104:P105"/>
    <mergeCell ref="M98:M99"/>
    <mergeCell ref="N98:N99"/>
    <mergeCell ref="O100:O101"/>
    <mergeCell ref="P100:P101"/>
    <mergeCell ref="K80:K81"/>
    <mergeCell ref="L80:L81"/>
    <mergeCell ref="Q104:Q105"/>
    <mergeCell ref="R104:R105"/>
    <mergeCell ref="Q102:Q103"/>
    <mergeCell ref="R102:R103"/>
    <mergeCell ref="H58:H59"/>
    <mergeCell ref="M38:M39"/>
    <mergeCell ref="N38:N39"/>
    <mergeCell ref="O38:O39"/>
    <mergeCell ref="H38:H39"/>
    <mergeCell ref="N58:N59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M58:M59"/>
    <mergeCell ref="A58:A61"/>
    <mergeCell ref="B58:B59"/>
    <mergeCell ref="C58:C59"/>
    <mergeCell ref="D58:D59"/>
    <mergeCell ref="B60:B61"/>
    <mergeCell ref="C60:C61"/>
    <mergeCell ref="D60:D61"/>
    <mergeCell ref="E60:E61"/>
    <mergeCell ref="K58:K59"/>
    <mergeCell ref="E72:E73"/>
    <mergeCell ref="F72:F73"/>
    <mergeCell ref="G72:G73"/>
    <mergeCell ref="H72:H73"/>
    <mergeCell ref="A72:A73"/>
    <mergeCell ref="B72:B73"/>
    <mergeCell ref="C72:C73"/>
    <mergeCell ref="D72:D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A78:A81"/>
    <mergeCell ref="B78:B79"/>
    <mergeCell ref="C78:C79"/>
    <mergeCell ref="D78:D79"/>
    <mergeCell ref="E78:E79"/>
    <mergeCell ref="F78:F79"/>
    <mergeCell ref="G80:G81"/>
    <mergeCell ref="H80:H81"/>
    <mergeCell ref="J78:J81"/>
    <mergeCell ref="M80:M81"/>
    <mergeCell ref="Q76:Q77"/>
    <mergeCell ref="R76:R77"/>
    <mergeCell ref="G78:G79"/>
    <mergeCell ref="H78:H79"/>
    <mergeCell ref="P76:P77"/>
    <mergeCell ref="N78:N79"/>
    <mergeCell ref="K78:K79"/>
    <mergeCell ref="L78:L79"/>
    <mergeCell ref="M78:M79"/>
    <mergeCell ref="Q78:Q79"/>
    <mergeCell ref="R80:R81"/>
    <mergeCell ref="A82:A85"/>
    <mergeCell ref="J82:J85"/>
    <mergeCell ref="R78:R79"/>
    <mergeCell ref="B80:B81"/>
    <mergeCell ref="C80:C81"/>
    <mergeCell ref="A86:A89"/>
    <mergeCell ref="J86:J89"/>
    <mergeCell ref="N80:N81"/>
    <mergeCell ref="O80:O81"/>
    <mergeCell ref="P80:P81"/>
    <mergeCell ref="Q80:Q81"/>
    <mergeCell ref="I80:I81"/>
    <mergeCell ref="D80:D81"/>
    <mergeCell ref="E80:E81"/>
    <mergeCell ref="F80:F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6">
      <selection activeCell="L15" sqref="L15"/>
    </sheetView>
  </sheetViews>
  <sheetFormatPr defaultColWidth="9.140625" defaultRowHeight="12.75"/>
  <sheetData>
    <row r="1" spans="1:8" ht="30.75" customHeight="1" thickBot="1">
      <c r="A1" s="198" t="str">
        <f>HYPERLINK('[1]реквизиты'!$A$2)</f>
        <v>Первенство России по САМБО среди юниоров 1995-1996г.р.</v>
      </c>
      <c r="B1" s="199"/>
      <c r="C1" s="199"/>
      <c r="D1" s="199"/>
      <c r="E1" s="199"/>
      <c r="F1" s="199"/>
      <c r="G1" s="199"/>
      <c r="H1" s="200"/>
    </row>
    <row r="2" spans="1:8" ht="12.75">
      <c r="A2" s="349" t="str">
        <f>HYPERLINK('[1]реквизиты'!$A$3)</f>
        <v>16-20 февраля 2015г.           г.Рязань</v>
      </c>
      <c r="B2" s="349"/>
      <c r="C2" s="349"/>
      <c r="D2" s="349"/>
      <c r="E2" s="349"/>
      <c r="F2" s="349"/>
      <c r="G2" s="349"/>
      <c r="H2" s="349"/>
    </row>
    <row r="3" spans="1:8" ht="18.75" thickBot="1">
      <c r="A3" s="350" t="s">
        <v>75</v>
      </c>
      <c r="B3" s="350"/>
      <c r="C3" s="350"/>
      <c r="D3" s="350"/>
      <c r="E3" s="350"/>
      <c r="F3" s="350"/>
      <c r="G3" s="350"/>
      <c r="H3" s="350"/>
    </row>
    <row r="4" spans="2:8" ht="18.75" thickBot="1">
      <c r="B4" s="30"/>
      <c r="C4" s="31"/>
      <c r="D4" s="351" t="str">
        <f>HYPERLINK('пр.взв.'!G3)</f>
        <v>в.к. 57  кг</v>
      </c>
      <c r="E4" s="352"/>
      <c r="F4" s="353"/>
      <c r="G4" s="31"/>
      <c r="H4" s="31"/>
    </row>
    <row r="5" spans="1:8" ht="18.75" thickBot="1">
      <c r="A5" s="31"/>
      <c r="B5" s="31"/>
      <c r="C5" s="31"/>
      <c r="D5" s="31"/>
      <c r="E5" s="31"/>
      <c r="F5" s="31"/>
      <c r="G5" s="31"/>
      <c r="H5" s="31"/>
    </row>
    <row r="6" spans="1:10" ht="18">
      <c r="A6" s="357" t="s">
        <v>76</v>
      </c>
      <c r="B6" s="345" t="str">
        <f>VLOOKUP(J6,'пр.взв.'!B6:H133,2,FALSE)</f>
        <v>ГЕВОРКЯН Аркадий Арменович</v>
      </c>
      <c r="C6" s="345"/>
      <c r="D6" s="345"/>
      <c r="E6" s="345"/>
      <c r="F6" s="345"/>
      <c r="G6" s="345"/>
      <c r="H6" s="338" t="str">
        <f>VLOOKUP(J6,'пр.взв.'!B6:H133,3,FALSE)</f>
        <v>12.06.1995 КМС</v>
      </c>
      <c r="I6" s="31"/>
      <c r="J6" s="32">
        <f>'пр.хода'!M32</f>
        <v>3</v>
      </c>
    </row>
    <row r="7" spans="1:10" ht="18">
      <c r="A7" s="358"/>
      <c r="B7" s="346"/>
      <c r="C7" s="346"/>
      <c r="D7" s="346"/>
      <c r="E7" s="346"/>
      <c r="F7" s="346"/>
      <c r="G7" s="346"/>
      <c r="H7" s="347"/>
      <c r="I7" s="31"/>
      <c r="J7" s="32"/>
    </row>
    <row r="8" spans="1:10" ht="18">
      <c r="A8" s="358"/>
      <c r="B8" s="348" t="str">
        <f>VLOOKUP(J6,'пр.взв.'!B6:H133,5,FALSE)</f>
        <v>Нижегородская, Кстово ПР</v>
      </c>
      <c r="C8" s="348"/>
      <c r="D8" s="348"/>
      <c r="E8" s="348"/>
      <c r="F8" s="348"/>
      <c r="G8" s="348"/>
      <c r="H8" s="347"/>
      <c r="I8" s="31"/>
      <c r="J8" s="32"/>
    </row>
    <row r="9" spans="1:10" ht="18.75" thickBot="1">
      <c r="A9" s="359"/>
      <c r="B9" s="340"/>
      <c r="C9" s="340"/>
      <c r="D9" s="340"/>
      <c r="E9" s="340"/>
      <c r="F9" s="340"/>
      <c r="G9" s="340"/>
      <c r="H9" s="341"/>
      <c r="I9" s="31"/>
      <c r="J9" s="32"/>
    </row>
    <row r="10" spans="1:10" ht="18.75" thickBot="1">
      <c r="A10" s="31"/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18">
      <c r="A11" s="354" t="s">
        <v>77</v>
      </c>
      <c r="B11" s="345" t="str">
        <f>VLOOKUP(J11,'пр.взв.'!B6:H133,2,FALSE)</f>
        <v>ЧЕБОТАРЬ Александр Витальевич</v>
      </c>
      <c r="C11" s="345"/>
      <c r="D11" s="345"/>
      <c r="E11" s="345"/>
      <c r="F11" s="345"/>
      <c r="G11" s="345"/>
      <c r="H11" s="338" t="str">
        <f>VLOOKUP(J11,'пр.взв.'!B6:H133,3,FALSE)</f>
        <v>18.11.1996 КМС</v>
      </c>
      <c r="I11" s="31"/>
      <c r="J11" s="32">
        <f>'пр.хода'!M40</f>
        <v>4</v>
      </c>
    </row>
    <row r="12" spans="1:10" ht="18">
      <c r="A12" s="355"/>
      <c r="B12" s="346"/>
      <c r="C12" s="346"/>
      <c r="D12" s="346"/>
      <c r="E12" s="346"/>
      <c r="F12" s="346"/>
      <c r="G12" s="346"/>
      <c r="H12" s="347"/>
      <c r="I12" s="31"/>
      <c r="J12" s="32"/>
    </row>
    <row r="13" spans="1:10" ht="18">
      <c r="A13" s="355"/>
      <c r="B13" s="348" t="str">
        <f>VLOOKUP(J11,'пр.взв.'!B6:H133,5,FALSE)</f>
        <v>МОСКВА МО</v>
      </c>
      <c r="C13" s="348"/>
      <c r="D13" s="348"/>
      <c r="E13" s="348"/>
      <c r="F13" s="348"/>
      <c r="G13" s="348"/>
      <c r="H13" s="347"/>
      <c r="I13" s="31"/>
      <c r="J13" s="32"/>
    </row>
    <row r="14" spans="1:10" ht="18.75" thickBot="1">
      <c r="A14" s="356"/>
      <c r="B14" s="340"/>
      <c r="C14" s="340"/>
      <c r="D14" s="340"/>
      <c r="E14" s="340"/>
      <c r="F14" s="340"/>
      <c r="G14" s="340"/>
      <c r="H14" s="341"/>
      <c r="I14" s="31"/>
      <c r="J14" s="32"/>
    </row>
    <row r="15" spans="1:10" ht="18.75" thickBot="1">
      <c r="A15" s="31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8">
      <c r="A16" s="342" t="s">
        <v>78</v>
      </c>
      <c r="B16" s="345" t="str">
        <f>VLOOKUP(J16,'пр.взв.'!B6:H133,2,FALSE)</f>
        <v>СУРИН Александр Игоревич</v>
      </c>
      <c r="C16" s="345"/>
      <c r="D16" s="345"/>
      <c r="E16" s="345"/>
      <c r="F16" s="345"/>
      <c r="G16" s="345"/>
      <c r="H16" s="338" t="str">
        <f>VLOOKUP(J16,'пр.взв.'!B6:H133,3,FALSE)</f>
        <v>29.06.1996, КМС</v>
      </c>
      <c r="I16" s="31"/>
      <c r="J16" s="102">
        <v>13</v>
      </c>
    </row>
    <row r="17" spans="1:10" ht="18">
      <c r="A17" s="343"/>
      <c r="B17" s="346"/>
      <c r="C17" s="346"/>
      <c r="D17" s="346"/>
      <c r="E17" s="346"/>
      <c r="F17" s="346"/>
      <c r="G17" s="346"/>
      <c r="H17" s="347"/>
      <c r="I17" s="31"/>
      <c r="J17" s="32"/>
    </row>
    <row r="18" spans="1:10" ht="18">
      <c r="A18" s="343"/>
      <c r="B18" s="348" t="str">
        <f>VLOOKUP(J16,'пр.взв.'!B6:H133,5,FALSE)</f>
        <v>Рязанская, Рязань, ПР</v>
      </c>
      <c r="C18" s="348"/>
      <c r="D18" s="348"/>
      <c r="E18" s="348"/>
      <c r="F18" s="348"/>
      <c r="G18" s="348"/>
      <c r="H18" s="347"/>
      <c r="I18" s="31"/>
      <c r="J18" s="32"/>
    </row>
    <row r="19" spans="1:10" ht="18.75" thickBot="1">
      <c r="A19" s="344"/>
      <c r="B19" s="340"/>
      <c r="C19" s="340"/>
      <c r="D19" s="340"/>
      <c r="E19" s="340"/>
      <c r="F19" s="340"/>
      <c r="G19" s="340"/>
      <c r="H19" s="341"/>
      <c r="I19" s="31"/>
      <c r="J19" s="32"/>
    </row>
    <row r="20" spans="1:10" ht="18.75" thickBot="1">
      <c r="A20" s="31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8">
      <c r="A21" s="342" t="s">
        <v>78</v>
      </c>
      <c r="B21" s="345" t="str">
        <f>VLOOKUP(J21,'пр.взв.'!B6:H133,2,FALSE)</f>
        <v>АЛЕКСЕЕВ Владимир Алексеевич</v>
      </c>
      <c r="C21" s="345"/>
      <c r="D21" s="345"/>
      <c r="E21" s="345"/>
      <c r="F21" s="345"/>
      <c r="G21" s="345"/>
      <c r="H21" s="338" t="str">
        <f>VLOOKUP(J21,'пр.взв.'!B6:H133,3,FALSE)</f>
        <v>11.01.1995   КМС</v>
      </c>
      <c r="I21" s="31"/>
      <c r="J21" s="32">
        <v>25</v>
      </c>
    </row>
    <row r="22" spans="1:10" ht="18">
      <c r="A22" s="343"/>
      <c r="B22" s="346"/>
      <c r="C22" s="346"/>
      <c r="D22" s="346"/>
      <c r="E22" s="346"/>
      <c r="F22" s="346"/>
      <c r="G22" s="346"/>
      <c r="H22" s="347"/>
      <c r="I22" s="31"/>
      <c r="J22" s="32"/>
    </row>
    <row r="23" spans="1:9" ht="18">
      <c r="A23" s="343"/>
      <c r="B23" s="348" t="str">
        <f>VLOOKUP(J21,'пр.взв.'!B6:H133,5,FALSE)</f>
        <v>Чувашская, Чебоксары, МО</v>
      </c>
      <c r="C23" s="348"/>
      <c r="D23" s="348"/>
      <c r="E23" s="348"/>
      <c r="F23" s="348"/>
      <c r="G23" s="348"/>
      <c r="H23" s="347"/>
      <c r="I23" s="31"/>
    </row>
    <row r="24" spans="1:9" ht="18.75" thickBot="1">
      <c r="A24" s="344"/>
      <c r="B24" s="340"/>
      <c r="C24" s="340"/>
      <c r="D24" s="340"/>
      <c r="E24" s="340"/>
      <c r="F24" s="340"/>
      <c r="G24" s="340"/>
      <c r="H24" s="341"/>
      <c r="I24" s="31"/>
    </row>
    <row r="25" spans="1:8" ht="18">
      <c r="A25" s="31"/>
      <c r="B25" s="31"/>
      <c r="C25" s="31"/>
      <c r="D25" s="31"/>
      <c r="E25" s="31"/>
      <c r="F25" s="31"/>
      <c r="G25" s="31"/>
      <c r="H25" s="31"/>
    </row>
    <row r="26" spans="1:8" ht="18">
      <c r="A26" s="31" t="s">
        <v>100</v>
      </c>
      <c r="B26" s="31"/>
      <c r="C26" s="31"/>
      <c r="D26" s="31"/>
      <c r="E26" s="31"/>
      <c r="F26" s="31"/>
      <c r="G26" s="31"/>
      <c r="H26" s="31"/>
    </row>
    <row r="27" ht="13.5" thickBot="1"/>
    <row r="28" spans="1:10" ht="12.75">
      <c r="A28" s="336" t="str">
        <f>VLOOKUP(J28,'пр.взв.'!B6:H133,7,FALSE)</f>
        <v>Душкин АН Лоповок СЕ</v>
      </c>
      <c r="B28" s="337"/>
      <c r="C28" s="337"/>
      <c r="D28" s="337"/>
      <c r="E28" s="337"/>
      <c r="F28" s="337"/>
      <c r="G28" s="337"/>
      <c r="H28" s="338"/>
      <c r="J28">
        <f>'пр.хода'!M32</f>
        <v>3</v>
      </c>
    </row>
    <row r="29" spans="1:8" ht="13.5" thickBot="1">
      <c r="A29" s="339"/>
      <c r="B29" s="340"/>
      <c r="C29" s="340"/>
      <c r="D29" s="340"/>
      <c r="E29" s="340"/>
      <c r="F29" s="340"/>
      <c r="G29" s="340"/>
      <c r="H29" s="341"/>
    </row>
    <row r="32" spans="1:8" ht="18">
      <c r="A32" s="31" t="s">
        <v>79</v>
      </c>
      <c r="B32" s="31"/>
      <c r="C32" s="31"/>
      <c r="D32" s="31"/>
      <c r="E32" s="31"/>
      <c r="F32" s="31"/>
      <c r="G32" s="31"/>
      <c r="H32" s="31"/>
    </row>
    <row r="33" spans="1:8" ht="18">
      <c r="A33" s="31"/>
      <c r="B33" s="31"/>
      <c r="C33" s="31"/>
      <c r="D33" s="31"/>
      <c r="E33" s="31"/>
      <c r="F33" s="31"/>
      <c r="G33" s="31"/>
      <c r="H33" s="31"/>
    </row>
    <row r="34" spans="1:8" ht="18">
      <c r="A34" s="31"/>
      <c r="B34" s="31"/>
      <c r="C34" s="31"/>
      <c r="D34" s="31"/>
      <c r="E34" s="31"/>
      <c r="F34" s="31"/>
      <c r="G34" s="31"/>
      <c r="H34" s="31"/>
    </row>
    <row r="35" spans="1:8" ht="18">
      <c r="A35" s="33"/>
      <c r="B35" s="33"/>
      <c r="C35" s="33"/>
      <c r="D35" s="33"/>
      <c r="E35" s="33"/>
      <c r="F35" s="33"/>
      <c r="G35" s="33"/>
      <c r="H35" s="33"/>
    </row>
    <row r="36" spans="1:8" ht="18">
      <c r="A36" s="34"/>
      <c r="B36" s="34"/>
      <c r="C36" s="34"/>
      <c r="D36" s="34"/>
      <c r="E36" s="34"/>
      <c r="F36" s="34"/>
      <c r="G36" s="34"/>
      <c r="H36" s="34"/>
    </row>
    <row r="37" spans="1:8" ht="18">
      <c r="A37" s="33"/>
      <c r="B37" s="33"/>
      <c r="C37" s="33"/>
      <c r="D37" s="33"/>
      <c r="E37" s="33"/>
      <c r="F37" s="33"/>
      <c r="G37" s="33"/>
      <c r="H37" s="33"/>
    </row>
    <row r="38" spans="1:8" ht="18">
      <c r="A38" s="35"/>
      <c r="B38" s="35"/>
      <c r="C38" s="35"/>
      <c r="D38" s="35"/>
      <c r="E38" s="35"/>
      <c r="F38" s="35"/>
      <c r="G38" s="35"/>
      <c r="H38" s="35"/>
    </row>
    <row r="39" spans="1:8" ht="18">
      <c r="A39" s="33"/>
      <c r="B39" s="33"/>
      <c r="C39" s="33"/>
      <c r="D39" s="33"/>
      <c r="E39" s="33"/>
      <c r="F39" s="33"/>
      <c r="G39" s="33"/>
      <c r="H39" s="33"/>
    </row>
    <row r="40" spans="1:8" ht="18">
      <c r="A40" s="35"/>
      <c r="B40" s="35"/>
      <c r="C40" s="35"/>
      <c r="D40" s="35"/>
      <c r="E40" s="35"/>
      <c r="F40" s="35"/>
      <c r="G40" s="35"/>
      <c r="H40" s="35"/>
    </row>
  </sheetData>
  <sheetProtection/>
  <mergeCells count="21">
    <mergeCell ref="B18:H19"/>
    <mergeCell ref="B16:G17"/>
    <mergeCell ref="A6:A9"/>
    <mergeCell ref="B8:H9"/>
    <mergeCell ref="B6:G7"/>
    <mergeCell ref="B11:G12"/>
    <mergeCell ref="B13:H14"/>
    <mergeCell ref="H6:H7"/>
    <mergeCell ref="H16:H17"/>
    <mergeCell ref="H11:H12"/>
    <mergeCell ref="A16:A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6">
      <selection activeCell="I39" sqref="A27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0.421875" style="0" customWidth="1"/>
    <col min="7" max="7" width="18.8515625" style="0" customWidth="1"/>
    <col min="9" max="9" width="11.140625" style="0" customWidth="1"/>
  </cols>
  <sheetData>
    <row r="1" spans="1:9" ht="30" customHeight="1">
      <c r="A1" s="370" t="str">
        <f>HYPERLINK('[1]реквизиты'!$A$2)</f>
        <v>Первенство России по САМБО среди юниоров 1995-1996г.р.</v>
      </c>
      <c r="B1" s="370"/>
      <c r="C1" s="370"/>
      <c r="D1" s="370"/>
      <c r="E1" s="370"/>
      <c r="F1" s="370"/>
      <c r="G1" s="370"/>
      <c r="H1" s="370"/>
      <c r="I1" s="370"/>
    </row>
    <row r="2" spans="4:5" ht="12.75" customHeight="1">
      <c r="D2" s="85" t="s">
        <v>96</v>
      </c>
      <c r="E2" s="86">
        <v>57</v>
      </c>
    </row>
    <row r="3" ht="19.5" customHeight="1">
      <c r="C3" s="14" t="s">
        <v>25</v>
      </c>
    </row>
    <row r="4" ht="21" customHeight="1">
      <c r="C4" s="15" t="s">
        <v>11</v>
      </c>
    </row>
    <row r="5" spans="1:9" ht="12.75">
      <c r="A5" s="219" t="s">
        <v>12</v>
      </c>
      <c r="B5" s="219" t="s">
        <v>3</v>
      </c>
      <c r="C5" s="236" t="s">
        <v>4</v>
      </c>
      <c r="D5" s="219" t="s">
        <v>13</v>
      </c>
      <c r="E5" s="303" t="s">
        <v>14</v>
      </c>
      <c r="F5" s="371"/>
      <c r="G5" s="219" t="s">
        <v>15</v>
      </c>
      <c r="H5" s="219" t="s">
        <v>16</v>
      </c>
      <c r="I5" s="219" t="s">
        <v>17</v>
      </c>
    </row>
    <row r="6" spans="1:9" ht="12.75">
      <c r="A6" s="235"/>
      <c r="B6" s="235"/>
      <c r="C6" s="235"/>
      <c r="D6" s="235"/>
      <c r="E6" s="372"/>
      <c r="F6" s="373"/>
      <c r="G6" s="235"/>
      <c r="H6" s="235"/>
      <c r="I6" s="235"/>
    </row>
    <row r="7" spans="1:9" ht="12.75">
      <c r="A7" s="369"/>
      <c r="B7" s="257">
        <v>13</v>
      </c>
      <c r="C7" s="368" t="str">
        <f>VLOOKUP(B7,'пр.взв.'!B6:H133,2,FALSE)</f>
        <v>СУРИН Александр Игоревич</v>
      </c>
      <c r="D7" s="368" t="str">
        <f>VLOOKUP(B7,'пр.взв.'!B6:H133,3,FALSE)</f>
        <v>29.06.1996, КМС</v>
      </c>
      <c r="E7" s="360" t="str">
        <f>VLOOKUP(B7,'пр.взв.'!B6:H133,4,FALSE)</f>
        <v>ЦФО</v>
      </c>
      <c r="F7" s="362" t="str">
        <f>VLOOKUP(B7,'пр.взв.'!B6:H133,5,FALSE)</f>
        <v>Рязанская, Рязань, ПР</v>
      </c>
      <c r="G7" s="365"/>
      <c r="H7" s="214"/>
      <c r="I7" s="219"/>
    </row>
    <row r="8" spans="1:9" ht="12.75">
      <c r="A8" s="369"/>
      <c r="B8" s="219"/>
      <c r="C8" s="368"/>
      <c r="D8" s="368"/>
      <c r="E8" s="366"/>
      <c r="F8" s="364"/>
      <c r="G8" s="365"/>
      <c r="H8" s="214"/>
      <c r="I8" s="219"/>
    </row>
    <row r="9" spans="1:9" ht="12.75">
      <c r="A9" s="367"/>
      <c r="B9" s="257">
        <v>18</v>
      </c>
      <c r="C9" s="368" t="str">
        <f>VLOOKUP(B9,'пр.взв.'!B1:H135,2,FALSE)</f>
        <v>МАНУЧАРЯН Эдуард Арменович</v>
      </c>
      <c r="D9" s="368" t="str">
        <f>VLOOKUP(B9,'пр.взв.'!B1:H135,3,FALSE)</f>
        <v>20.11.1995 МС</v>
      </c>
      <c r="E9" s="360" t="str">
        <f>VLOOKUP(B9,'пр.взв.'!B1:H135,4,FALSE)</f>
        <v>ЮФО</v>
      </c>
      <c r="F9" s="362" t="str">
        <f>VLOOKUP(B9,'пр.взв.'!B1:H135,5,FALSE)</f>
        <v>Краснодарский край, г. Армавир, МО</v>
      </c>
      <c r="G9" s="365"/>
      <c r="H9" s="219"/>
      <c r="I9" s="219"/>
    </row>
    <row r="10" spans="1:9" ht="12.75">
      <c r="A10" s="367"/>
      <c r="B10" s="219"/>
      <c r="C10" s="368"/>
      <c r="D10" s="368"/>
      <c r="E10" s="361"/>
      <c r="F10" s="363"/>
      <c r="G10" s="365"/>
      <c r="H10" s="219"/>
      <c r="I10" s="219"/>
    </row>
    <row r="11" spans="1:2" ht="34.5" customHeight="1">
      <c r="A11" s="10" t="s">
        <v>18</v>
      </c>
      <c r="B11" s="10"/>
    </row>
    <row r="12" spans="2:9" ht="19.5" customHeight="1">
      <c r="B12" s="10" t="s">
        <v>0</v>
      </c>
      <c r="C12" s="16"/>
      <c r="D12" s="16"/>
      <c r="E12" s="16"/>
      <c r="F12" s="16"/>
      <c r="G12" s="16"/>
      <c r="H12" s="16"/>
      <c r="I12" s="16"/>
    </row>
    <row r="13" spans="2:9" ht="19.5" customHeight="1">
      <c r="B13" s="10" t="s">
        <v>1</v>
      </c>
      <c r="C13" s="16"/>
      <c r="D13" s="16"/>
      <c r="E13" s="16"/>
      <c r="F13" s="16"/>
      <c r="G13" s="16"/>
      <c r="H13" s="16"/>
      <c r="I13" s="16"/>
    </row>
    <row r="14" ht="19.5" customHeight="1"/>
    <row r="15" ht="24" customHeight="1">
      <c r="C15" s="3" t="s">
        <v>97</v>
      </c>
    </row>
    <row r="16" spans="3:5" ht="12.75" customHeight="1">
      <c r="C16" s="15" t="s">
        <v>19</v>
      </c>
      <c r="E16" s="86" t="str">
        <f>HYPERLINK('[2]пр.взв.'!D4)</f>
        <v>в.к.        кг.</v>
      </c>
    </row>
    <row r="17" spans="1:9" ht="12.75">
      <c r="A17" s="219" t="s">
        <v>12</v>
      </c>
      <c r="B17" s="219" t="s">
        <v>3</v>
      </c>
      <c r="C17" s="236" t="s">
        <v>4</v>
      </c>
      <c r="D17" s="219" t="s">
        <v>13</v>
      </c>
      <c r="E17" s="303" t="s">
        <v>14</v>
      </c>
      <c r="F17" s="371"/>
      <c r="G17" s="219" t="s">
        <v>15</v>
      </c>
      <c r="H17" s="219" t="s">
        <v>16</v>
      </c>
      <c r="I17" s="219" t="s">
        <v>17</v>
      </c>
    </row>
    <row r="18" spans="1:9" ht="12.75">
      <c r="A18" s="235"/>
      <c r="B18" s="235"/>
      <c r="C18" s="235"/>
      <c r="D18" s="235"/>
      <c r="E18" s="372"/>
      <c r="F18" s="373"/>
      <c r="G18" s="235"/>
      <c r="H18" s="235"/>
      <c r="I18" s="235"/>
    </row>
    <row r="19" spans="1:9" ht="12.75">
      <c r="A19" s="369"/>
      <c r="B19" s="257">
        <v>28</v>
      </c>
      <c r="C19" s="368" t="str">
        <f>VLOOKUP(B19,'пр.взв.'!B18:H145,2,FALSE)</f>
        <v>ГУРБАНОВ Сабухи Нажваддин оглы</v>
      </c>
      <c r="D19" s="368" t="str">
        <f>VLOOKUP(B19,'пр.взв.'!B18:H145,3,FALSE)</f>
        <v>01.04.1996, кмс</v>
      </c>
      <c r="E19" s="360" t="str">
        <f>VLOOKUP(B19,'пр.взв.'!B18:H145,4,FALSE)</f>
        <v>ПФО</v>
      </c>
      <c r="F19" s="362" t="str">
        <f>VLOOKUP(B19,'пр.взв.'!B18:H145,5,FALSE)</f>
        <v>Нижегородская область, г. Нижний Новгород, ПР</v>
      </c>
      <c r="G19" s="365"/>
      <c r="H19" s="214"/>
      <c r="I19" s="219"/>
    </row>
    <row r="20" spans="1:9" ht="12.75">
      <c r="A20" s="369"/>
      <c r="B20" s="219"/>
      <c r="C20" s="368"/>
      <c r="D20" s="368"/>
      <c r="E20" s="366"/>
      <c r="F20" s="364"/>
      <c r="G20" s="365"/>
      <c r="H20" s="214"/>
      <c r="I20" s="219"/>
    </row>
    <row r="21" spans="1:9" ht="12.75">
      <c r="A21" s="367"/>
      <c r="B21" s="257">
        <v>25</v>
      </c>
      <c r="C21" s="368" t="str">
        <f>VLOOKUP(B21,'пр.взв.'!B13:H147,2,FALSE)</f>
        <v>АЛЕКСЕЕВ Владимир Алексеевич</v>
      </c>
      <c r="D21" s="368" t="str">
        <f>VLOOKUP(B21,'пр.взв.'!B13:H147,3,FALSE)</f>
        <v>11.01.1995   КМС</v>
      </c>
      <c r="E21" s="360" t="str">
        <f>VLOOKUP(B21,'пр.взв.'!B13:H147,4,FALSE)</f>
        <v>ПФО</v>
      </c>
      <c r="F21" s="362" t="str">
        <f>VLOOKUP(B21,'пр.взв.'!B13:H147,5,FALSE)</f>
        <v>Чувашская, Чебоксары, МО</v>
      </c>
      <c r="G21" s="365"/>
      <c r="H21" s="219"/>
      <c r="I21" s="219"/>
    </row>
    <row r="22" spans="1:9" ht="12.75">
      <c r="A22" s="367"/>
      <c r="B22" s="219"/>
      <c r="C22" s="368"/>
      <c r="D22" s="368"/>
      <c r="E22" s="361"/>
      <c r="F22" s="363"/>
      <c r="G22" s="365"/>
      <c r="H22" s="219"/>
      <c r="I22" s="219"/>
    </row>
    <row r="23" spans="1:2" ht="32.25" customHeight="1">
      <c r="A23" s="10" t="s">
        <v>18</v>
      </c>
      <c r="B23" s="10"/>
    </row>
    <row r="24" spans="2:9" ht="19.5" customHeight="1">
      <c r="B24" s="10" t="s">
        <v>0</v>
      </c>
      <c r="C24" s="16"/>
      <c r="D24" s="16"/>
      <c r="E24" s="16"/>
      <c r="F24" s="16"/>
      <c r="G24" s="16"/>
      <c r="H24" s="16"/>
      <c r="I24" s="16"/>
    </row>
    <row r="25" spans="2:9" ht="19.5" customHeight="1">
      <c r="B25" s="10" t="s">
        <v>1</v>
      </c>
      <c r="C25" s="16"/>
      <c r="D25" s="16"/>
      <c r="E25" s="16"/>
      <c r="F25" s="16"/>
      <c r="G25" s="16"/>
      <c r="H25" s="16"/>
      <c r="I25" s="16"/>
    </row>
    <row r="28" ht="12.75" customHeight="1"/>
    <row r="29" spans="3:5" ht="15.75" customHeight="1">
      <c r="C29" s="13" t="s">
        <v>20</v>
      </c>
      <c r="E29" s="86">
        <v>57</v>
      </c>
    </row>
    <row r="30" spans="1:9" ht="12.75">
      <c r="A30" s="219" t="s">
        <v>12</v>
      </c>
      <c r="B30" s="219" t="s">
        <v>3</v>
      </c>
      <c r="C30" s="236" t="s">
        <v>4</v>
      </c>
      <c r="D30" s="219" t="s">
        <v>13</v>
      </c>
      <c r="E30" s="303" t="s">
        <v>14</v>
      </c>
      <c r="F30" s="371"/>
      <c r="G30" s="219" t="s">
        <v>15</v>
      </c>
      <c r="H30" s="219" t="s">
        <v>16</v>
      </c>
      <c r="I30" s="219" t="s">
        <v>17</v>
      </c>
    </row>
    <row r="31" spans="1:9" ht="12.75">
      <c r="A31" s="235"/>
      <c r="B31" s="235"/>
      <c r="C31" s="235"/>
      <c r="D31" s="235"/>
      <c r="E31" s="372"/>
      <c r="F31" s="373"/>
      <c r="G31" s="235"/>
      <c r="H31" s="235"/>
      <c r="I31" s="235"/>
    </row>
    <row r="32" spans="1:9" ht="12.75">
      <c r="A32" s="369"/>
      <c r="B32" s="257">
        <f>'пр.хода'!M36</f>
        <v>3</v>
      </c>
      <c r="C32" s="368" t="str">
        <f>VLOOKUP(B32,'пр.взв.'!B1:H158,2,FALSE)</f>
        <v>ГЕВОРКЯН Аркадий Арменович</v>
      </c>
      <c r="D32" s="368" t="str">
        <f>VLOOKUP(B32,'пр.взв.'!B3:H158,3,FALSE)</f>
        <v>12.06.1995 КМС</v>
      </c>
      <c r="E32" s="360" t="str">
        <f>VLOOKUP(B32,'пр.взв.'!B1:H158,4,FALSE)</f>
        <v>ПФО</v>
      </c>
      <c r="F32" s="362" t="str">
        <f>VLOOKUP(B32,'пр.взв.'!B1:H158,5,FALSE)</f>
        <v>Нижегородская, Кстово ПР</v>
      </c>
      <c r="G32" s="365"/>
      <c r="H32" s="214"/>
      <c r="I32" s="219"/>
    </row>
    <row r="33" spans="1:9" ht="12.75">
      <c r="A33" s="369"/>
      <c r="B33" s="219"/>
      <c r="C33" s="368"/>
      <c r="D33" s="368"/>
      <c r="E33" s="366"/>
      <c r="F33" s="364"/>
      <c r="G33" s="365"/>
      <c r="H33" s="214"/>
      <c r="I33" s="219"/>
    </row>
    <row r="34" spans="1:9" ht="12.75">
      <c r="A34" s="367"/>
      <c r="B34" s="257">
        <f>'пр.хода'!S36</f>
        <v>4</v>
      </c>
      <c r="C34" s="368" t="str">
        <f>VLOOKUP(B34,'пр.взв.'!B2:H160,2,FALSE)</f>
        <v>ЧЕБОТАРЬ Александр Витальевич</v>
      </c>
      <c r="D34" s="368" t="str">
        <f>VLOOKUP(B34,'пр.взв.'!B2:H160,3,FALSE)</f>
        <v>18.11.1996 КМС</v>
      </c>
      <c r="E34" s="360" t="str">
        <f>VLOOKUP(B34,'пр.взв.'!B2:H160,4,FALSE)</f>
        <v>МОС</v>
      </c>
      <c r="F34" s="362" t="str">
        <f>VLOOKUP(B34,'пр.взв.'!B2:H160,5,FALSE)</f>
        <v>МОСКВА МО</v>
      </c>
      <c r="G34" s="365"/>
      <c r="H34" s="219"/>
      <c r="I34" s="219"/>
    </row>
    <row r="35" spans="1:9" ht="12.75">
      <c r="A35" s="367"/>
      <c r="B35" s="219"/>
      <c r="C35" s="368"/>
      <c r="D35" s="368"/>
      <c r="E35" s="361"/>
      <c r="F35" s="363"/>
      <c r="G35" s="365"/>
      <c r="H35" s="219"/>
      <c r="I35" s="219"/>
    </row>
    <row r="36" spans="1:2" ht="38.25" customHeight="1">
      <c r="A36" s="10" t="s">
        <v>18</v>
      </c>
      <c r="B36" s="10"/>
    </row>
    <row r="37" spans="2:9" ht="19.5" customHeight="1">
      <c r="B37" s="10" t="s">
        <v>0</v>
      </c>
      <c r="C37" s="16"/>
      <c r="D37" s="16"/>
      <c r="E37" s="16"/>
      <c r="F37" s="16"/>
      <c r="G37" s="16"/>
      <c r="H37" s="16"/>
      <c r="I37" s="16"/>
    </row>
    <row r="38" spans="2:9" ht="19.5" customHeight="1">
      <c r="B38" s="10" t="s">
        <v>1</v>
      </c>
      <c r="C38" s="16"/>
      <c r="D38" s="16"/>
      <c r="E38" s="16"/>
      <c r="F38" s="16"/>
      <c r="G38" s="16"/>
      <c r="H38" s="16"/>
      <c r="I38" s="16"/>
    </row>
    <row r="42" spans="1:7" ht="12.75">
      <c r="A42" s="5">
        <f>HYPERLINK('[1]реквизиты'!$A$20)</f>
      </c>
      <c r="B42" s="9"/>
      <c r="C42" s="9"/>
      <c r="D42" s="9"/>
      <c r="E42" s="2"/>
      <c r="F42" s="17">
        <f>HYPERLINK('[1]реквизиты'!$G$20)</f>
      </c>
      <c r="G42" s="7">
        <f>HYPERLINK('[1]реквизиты'!$G$21)</f>
      </c>
    </row>
    <row r="43" spans="1:7" ht="12.75">
      <c r="A43" s="9"/>
      <c r="B43" s="9"/>
      <c r="C43" s="9"/>
      <c r="D43" s="9"/>
      <c r="E43" s="2"/>
      <c r="F43" s="28"/>
      <c r="G43" s="2"/>
    </row>
    <row r="44" spans="1:7" ht="12.75">
      <c r="A44" s="6">
        <f>HYPERLINK('[1]реквизиты'!$A$22)</f>
      </c>
      <c r="C44" s="9"/>
      <c r="D44" s="9"/>
      <c r="E44" s="6"/>
      <c r="F44" s="17">
        <f>HYPERLINK('[1]реквизиты'!$G$22)</f>
      </c>
      <c r="G44" s="8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F32:F33"/>
    <mergeCell ref="E21:E22"/>
    <mergeCell ref="F21:F22"/>
    <mergeCell ref="G21:G22"/>
    <mergeCell ref="H21:H22"/>
    <mergeCell ref="A30:A31"/>
    <mergeCell ref="B30:B31"/>
    <mergeCell ref="C30:C31"/>
    <mergeCell ref="D30:D31"/>
    <mergeCell ref="G30:G31"/>
    <mergeCell ref="H30:H31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E7:E8"/>
    <mergeCell ref="H7:H8"/>
    <mergeCell ref="A17:A18"/>
    <mergeCell ref="B17:B18"/>
    <mergeCell ref="C17:C18"/>
    <mergeCell ref="D17:D18"/>
    <mergeCell ref="A9:A10"/>
    <mergeCell ref="B9:B10"/>
    <mergeCell ref="C9:C10"/>
    <mergeCell ref="A5:A6"/>
    <mergeCell ref="B5:B6"/>
    <mergeCell ref="C5:C6"/>
    <mergeCell ref="D5:D6"/>
    <mergeCell ref="G5:G6"/>
    <mergeCell ref="E9:E10"/>
    <mergeCell ref="F9:F10"/>
    <mergeCell ref="F7:F8"/>
    <mergeCell ref="G7:G8"/>
    <mergeCell ref="G9:G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C32">
      <selection activeCell="M41" sqref="M4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97"/>
      <c r="C1" s="97"/>
      <c r="D1" s="97"/>
      <c r="E1" s="97"/>
      <c r="F1" s="426" t="s">
        <v>26</v>
      </c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97"/>
      <c r="AC1" s="427" t="str">
        <f>HYPERLINK('пр.взв.'!G3)</f>
        <v>в.к. 57  кг</v>
      </c>
      <c r="AD1" s="428"/>
      <c r="AE1" s="429"/>
    </row>
    <row r="2" spans="2:31" ht="14.25" customHeight="1" thickBot="1">
      <c r="B2" s="44"/>
      <c r="C2" s="44"/>
      <c r="D2" s="44"/>
      <c r="E2" s="44"/>
      <c r="F2" s="425" t="s">
        <v>27</v>
      </c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4"/>
      <c r="AB2" s="98"/>
      <c r="AC2" s="430"/>
      <c r="AD2" s="431"/>
      <c r="AE2" s="432"/>
    </row>
    <row r="3" spans="1:31" ht="24.75" customHeight="1" thickBot="1">
      <c r="A3" s="43"/>
      <c r="B3" s="44"/>
      <c r="F3" s="437" t="str">
        <f>HYPERLINK('[1]реквизиты'!$A$2)</f>
        <v>Первенство России по САМБО среди юниоров 1995-1996г.р.</v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9"/>
      <c r="AB3" s="99"/>
      <c r="AC3" s="433" t="s">
        <v>235</v>
      </c>
      <c r="AD3" s="434"/>
      <c r="AE3" s="435"/>
    </row>
    <row r="4" spans="1:31" ht="18" customHeight="1" thickBot="1">
      <c r="A4" s="48" t="s">
        <v>9</v>
      </c>
      <c r="B4" s="18"/>
      <c r="C4" s="45"/>
      <c r="D4" s="46"/>
      <c r="K4" s="418" t="str">
        <f>HYPERLINK('[1]реквизиты'!$A$3)</f>
        <v>16-20 февраля 2015г.           г.Рязань</v>
      </c>
      <c r="L4" s="418"/>
      <c r="M4" s="418"/>
      <c r="N4" s="418"/>
      <c r="O4" s="418"/>
      <c r="P4" s="418"/>
      <c r="Q4" s="418"/>
      <c r="R4" s="418"/>
      <c r="S4" s="418"/>
      <c r="T4" s="418"/>
      <c r="U4" s="43"/>
      <c r="AB4" s="436" t="s">
        <v>10</v>
      </c>
      <c r="AC4" s="436"/>
      <c r="AD4" s="436"/>
      <c r="AE4" s="436"/>
    </row>
    <row r="5" spans="1:31" ht="12" customHeight="1" thickBot="1">
      <c r="A5" s="393">
        <v>1</v>
      </c>
      <c r="B5" s="390" t="str">
        <f>VLOOKUP(A5,'пр.взв.'!B6:C133,2,FALSE)</f>
        <v>ШЕРИЕВ Муртаз Ауесович</v>
      </c>
      <c r="C5" s="390" t="str">
        <f>VLOOKUP(A5,'пр.взв.'!B6:H133,3,FALSE)</f>
        <v>06.06.1997 кмс</v>
      </c>
      <c r="D5" s="390" t="str">
        <f>VLOOKUP(A5,'пр.взв.'!B6:F133,4,FALSE)</f>
        <v>СКФО</v>
      </c>
      <c r="E5" s="105"/>
      <c r="F5" s="105"/>
      <c r="G5" s="128"/>
      <c r="H5" s="107"/>
      <c r="I5" s="107"/>
      <c r="J5" s="107"/>
      <c r="K5" s="51"/>
      <c r="L5" s="51"/>
      <c r="M5" s="51"/>
      <c r="N5" s="51"/>
      <c r="O5" s="52"/>
      <c r="S5" s="43"/>
      <c r="T5" s="43"/>
      <c r="U5" s="43"/>
      <c r="AB5" s="382" t="str">
        <f>VLOOKUP(AE5,'пр.взв.'!B1:H211,2,FALSE)</f>
        <v>МУГАЕВ Азамат Селамович</v>
      </c>
      <c r="AC5" s="382" t="str">
        <f>VLOOKUP(AE5,'пр.взв.'!B1:AH133,3,FALSE)</f>
        <v>13.08.1995 кмс</v>
      </c>
      <c r="AD5" s="382" t="str">
        <f>VLOOKUP(AE5,'пр.взв.'!B1:H133,4,FALSE)</f>
        <v>СКФО</v>
      </c>
      <c r="AE5" s="424">
        <v>2</v>
      </c>
    </row>
    <row r="6" spans="1:31" ht="12" customHeight="1">
      <c r="A6" s="391"/>
      <c r="B6" s="155"/>
      <c r="C6" s="155"/>
      <c r="D6" s="155"/>
      <c r="E6" s="120" t="s">
        <v>236</v>
      </c>
      <c r="F6" s="129"/>
      <c r="G6" s="130"/>
      <c r="H6" s="114"/>
      <c r="I6" s="126"/>
      <c r="J6" s="107"/>
      <c r="K6" s="101"/>
      <c r="L6" s="63"/>
      <c r="M6" s="63"/>
      <c r="N6" s="419" t="s">
        <v>22</v>
      </c>
      <c r="O6" s="419"/>
      <c r="P6" s="51"/>
      <c r="Q6" s="51"/>
      <c r="R6" s="60"/>
      <c r="AA6" s="19">
        <v>34</v>
      </c>
      <c r="AB6" s="383"/>
      <c r="AC6" s="383"/>
      <c r="AD6" s="383"/>
      <c r="AE6" s="422"/>
    </row>
    <row r="7" spans="1:31" ht="12" customHeight="1" thickBot="1">
      <c r="A7" s="391">
        <v>33</v>
      </c>
      <c r="B7" s="383" t="str">
        <f>VLOOKUP(A7,'пр.взв.'!B8:C135,2,FALSE)</f>
        <v>МНАЦАКАНЯН Владимир Андреевич</v>
      </c>
      <c r="C7" s="383" t="str">
        <f>VLOOKUP(A7,'пр.взв.'!B8:H135,3,FALSE)</f>
        <v>27.04.1997 кмс</v>
      </c>
      <c r="D7" s="383" t="str">
        <f>VLOOKUP(A7,'пр.взв.'!B8:F135,4,FALSE)</f>
        <v>ЮФО</v>
      </c>
      <c r="E7" s="103" t="s">
        <v>237</v>
      </c>
      <c r="F7" s="131"/>
      <c r="G7" s="129"/>
      <c r="H7" s="132"/>
      <c r="I7" s="119"/>
      <c r="J7" s="133"/>
      <c r="K7" s="101"/>
      <c r="L7" s="376"/>
      <c r="M7" s="376"/>
      <c r="N7" s="105"/>
      <c r="O7" s="105"/>
      <c r="P7" s="105"/>
      <c r="Q7" s="105"/>
      <c r="R7" s="106"/>
      <c r="S7" s="107"/>
      <c r="Z7" s="95"/>
      <c r="AA7" s="103" t="s">
        <v>238</v>
      </c>
      <c r="AB7" s="420" t="str">
        <f>VLOOKUP(AE7,'пр.взв.'!B1:H213,2,FALSE)</f>
        <v>СОРОЧЕНКОВ Артем Максимович</v>
      </c>
      <c r="AC7" s="420" t="str">
        <f>VLOOKUP(AE7,'пр.взв.'!B1:AH135,3,FALSE)</f>
        <v>17.06.1996, КМС</v>
      </c>
      <c r="AD7" s="420" t="str">
        <f>VLOOKUP(AE7,'пр.взв.'!B1:H135,4,FALSE)</f>
        <v>МОС</v>
      </c>
      <c r="AE7" s="422">
        <v>34</v>
      </c>
    </row>
    <row r="8" spans="1:31" ht="12" customHeight="1" thickBot="1">
      <c r="A8" s="392"/>
      <c r="B8" s="155"/>
      <c r="C8" s="155"/>
      <c r="D8" s="155"/>
      <c r="E8" s="129"/>
      <c r="F8" s="134"/>
      <c r="G8" s="120" t="s">
        <v>33</v>
      </c>
      <c r="H8" s="123"/>
      <c r="I8" s="126"/>
      <c r="J8" s="127"/>
      <c r="K8" s="47"/>
      <c r="L8" s="377"/>
      <c r="M8" s="378"/>
      <c r="N8" s="112" t="s">
        <v>243</v>
      </c>
      <c r="O8" s="108"/>
      <c r="P8" s="106"/>
      <c r="Q8" s="150"/>
      <c r="R8" s="150"/>
      <c r="S8" s="107"/>
      <c r="X8" s="1"/>
      <c r="Y8" s="19">
        <v>18</v>
      </c>
      <c r="Z8" s="94"/>
      <c r="AB8" s="421"/>
      <c r="AC8" s="421"/>
      <c r="AD8" s="421"/>
      <c r="AE8" s="423"/>
    </row>
    <row r="9" spans="1:31" ht="12" customHeight="1" thickBot="1">
      <c r="A9" s="393">
        <v>17</v>
      </c>
      <c r="B9" s="390" t="str">
        <f>VLOOKUP(A9,'пр.взв.'!B10:C137,2,FALSE)</f>
        <v>ЯКИНОВ Арутай Сергеевич</v>
      </c>
      <c r="C9" s="390" t="str">
        <f>VLOOKUP(A9,'пр.взв.'!B10:H137,3,FALSE)</f>
        <v>11.08.1995 КМС</v>
      </c>
      <c r="D9" s="390" t="str">
        <f>VLOOKUP(A9,'пр.взв.'!B10:F137,4,FALSE)</f>
        <v>СФО</v>
      </c>
      <c r="E9" s="105"/>
      <c r="F9" s="129"/>
      <c r="G9" s="103" t="s">
        <v>238</v>
      </c>
      <c r="H9" s="135"/>
      <c r="I9" s="136"/>
      <c r="J9" s="107"/>
      <c r="K9" s="49"/>
      <c r="L9" s="109"/>
      <c r="M9" s="110"/>
      <c r="N9" s="149"/>
      <c r="O9" s="111"/>
      <c r="P9" s="112"/>
      <c r="Q9" s="150"/>
      <c r="R9" s="150"/>
      <c r="S9" s="107"/>
      <c r="X9" s="94"/>
      <c r="Y9" s="103" t="s">
        <v>239</v>
      </c>
      <c r="Z9" s="94"/>
      <c r="AB9" s="382" t="str">
        <f>VLOOKUP(AE9,'пр.взв.'!B5:H215,2,FALSE)</f>
        <v>МАНУЧАРЯН Эдуард Арменович</v>
      </c>
      <c r="AC9" s="382" t="str">
        <f>VLOOKUP(AE9,'пр.взв.'!B5:AH137,3,FALSE)</f>
        <v>20.11.1995 МС</v>
      </c>
      <c r="AD9" s="382" t="str">
        <f>VLOOKUP(AE9,'пр.взв.'!B5:H137,4,FALSE)</f>
        <v>ЮФО</v>
      </c>
      <c r="AE9" s="424">
        <v>18</v>
      </c>
    </row>
    <row r="10" spans="1:31" ht="12" customHeight="1">
      <c r="A10" s="391"/>
      <c r="B10" s="155"/>
      <c r="C10" s="155"/>
      <c r="D10" s="155"/>
      <c r="E10" s="120">
        <v>17</v>
      </c>
      <c r="F10" s="137"/>
      <c r="G10" s="129"/>
      <c r="H10" s="114"/>
      <c r="I10" s="138"/>
      <c r="J10" s="119"/>
      <c r="K10" s="51"/>
      <c r="L10" s="379"/>
      <c r="M10" s="380"/>
      <c r="N10" s="151"/>
      <c r="O10" s="106" t="s">
        <v>33</v>
      </c>
      <c r="P10" s="112"/>
      <c r="Q10" s="112"/>
      <c r="R10" s="150"/>
      <c r="S10" s="11"/>
      <c r="X10" s="94"/>
      <c r="Z10" s="96"/>
      <c r="AA10" s="19">
        <v>18</v>
      </c>
      <c r="AB10" s="383"/>
      <c r="AC10" s="383"/>
      <c r="AD10" s="383"/>
      <c r="AE10" s="422"/>
    </row>
    <row r="11" spans="1:31" ht="12" customHeight="1" thickBot="1">
      <c r="A11" s="391">
        <v>49</v>
      </c>
      <c r="B11" s="386">
        <f>VLOOKUP(A11,'пр.взв.'!B12:C139,2,FALSE)</f>
        <v>0</v>
      </c>
      <c r="C11" s="386">
        <f>VLOOKUP(A11,'пр.взв.'!B12:H139,3,FALSE)</f>
        <v>0</v>
      </c>
      <c r="D11" s="386">
        <f>VLOOKUP(A11,'пр.взв.'!B12:F139,4,FALSE)</f>
        <v>0</v>
      </c>
      <c r="E11" s="89"/>
      <c r="F11" s="129"/>
      <c r="G11" s="129"/>
      <c r="H11" s="132"/>
      <c r="I11" s="138"/>
      <c r="J11" s="119"/>
      <c r="L11" s="377"/>
      <c r="M11" s="377"/>
      <c r="N11" s="121" t="s">
        <v>33</v>
      </c>
      <c r="O11" s="113" t="s">
        <v>237</v>
      </c>
      <c r="P11" s="112"/>
      <c r="Q11" s="150"/>
      <c r="R11" s="150"/>
      <c r="S11" s="112"/>
      <c r="T11" s="51"/>
      <c r="X11" s="94"/>
      <c r="AA11" s="103"/>
      <c r="AB11" s="384">
        <f>VLOOKUP(AE11,'пр.взв.'!B5:H217,2,FALSE)</f>
        <v>0</v>
      </c>
      <c r="AC11" s="384">
        <f>VLOOKUP(AE11,'пр.взв.'!B5:AH139,3,FALSE)</f>
        <v>0</v>
      </c>
      <c r="AD11" s="384">
        <f>VLOOKUP(AE11,'пр.взв.'!B5:H139,4,FALSE)</f>
        <v>0</v>
      </c>
      <c r="AE11" s="422">
        <v>50</v>
      </c>
    </row>
    <row r="12" spans="1:31" ht="12" customHeight="1" thickBot="1">
      <c r="A12" s="392"/>
      <c r="B12" s="387"/>
      <c r="C12" s="387"/>
      <c r="D12" s="387"/>
      <c r="E12" s="129"/>
      <c r="F12" s="129"/>
      <c r="G12" s="134"/>
      <c r="H12" s="119"/>
      <c r="I12" s="120" t="s">
        <v>38</v>
      </c>
      <c r="J12" s="139"/>
      <c r="L12" s="107"/>
      <c r="M12" s="112"/>
      <c r="N12" s="150"/>
      <c r="O12" s="151"/>
      <c r="P12" s="112" t="s">
        <v>31</v>
      </c>
      <c r="Q12" s="150"/>
      <c r="R12" s="150"/>
      <c r="S12" s="112"/>
      <c r="T12" s="50"/>
      <c r="W12" s="19">
        <v>18</v>
      </c>
      <c r="X12" s="94"/>
      <c r="AB12" s="385"/>
      <c r="AC12" s="385"/>
      <c r="AD12" s="385"/>
      <c r="AE12" s="423"/>
    </row>
    <row r="13" spans="1:31" ht="12" customHeight="1" thickBot="1">
      <c r="A13" s="393">
        <v>9</v>
      </c>
      <c r="B13" s="390" t="str">
        <f>VLOOKUP(A13,'пр.взв.'!B14:C141,2,FALSE)</f>
        <v>МАНЯНИН Алексей Дмитриевич</v>
      </c>
      <c r="C13" s="390" t="str">
        <f>VLOOKUP(A13,'пр.взв.'!B14:H141,3,FALSE)</f>
        <v>06.10.1995 КМС</v>
      </c>
      <c r="D13" s="390" t="str">
        <f>VLOOKUP(A13,'пр.взв.'!B14:F141,4,FALSE)</f>
        <v>МОС</v>
      </c>
      <c r="E13" s="105"/>
      <c r="F13" s="105"/>
      <c r="G13" s="129"/>
      <c r="H13" s="126"/>
      <c r="I13" s="103" t="s">
        <v>237</v>
      </c>
      <c r="J13" s="140"/>
      <c r="K13" s="21"/>
      <c r="L13" s="107"/>
      <c r="M13" s="112"/>
      <c r="N13" s="150"/>
      <c r="O13" s="121" t="s">
        <v>31</v>
      </c>
      <c r="P13" s="113" t="s">
        <v>238</v>
      </c>
      <c r="Q13" s="150"/>
      <c r="R13" s="150"/>
      <c r="S13" s="114"/>
      <c r="T13" s="64"/>
      <c r="V13" s="95"/>
      <c r="W13" s="103" t="s">
        <v>238</v>
      </c>
      <c r="X13" s="94"/>
      <c r="AB13" s="382" t="str">
        <f>VLOOKUP(AE13,'пр.взв.'!B9:H219,2,FALSE)</f>
        <v>КОЗЛОВ Владимир Михайлович</v>
      </c>
      <c r="AC13" s="382" t="str">
        <f>VLOOKUP(AE13,'пр.взв.'!B9:AH141,3,FALSE)</f>
        <v>27.08.1995    КМС</v>
      </c>
      <c r="AD13" s="382" t="str">
        <f>VLOOKUP(AE13,'пр.взв.'!B9:H141,4,FALSE)</f>
        <v>ЦФО</v>
      </c>
      <c r="AE13" s="424">
        <v>10</v>
      </c>
    </row>
    <row r="14" spans="1:31" ht="12" customHeight="1">
      <c r="A14" s="391"/>
      <c r="B14" s="155"/>
      <c r="C14" s="155"/>
      <c r="D14" s="155"/>
      <c r="E14" s="120">
        <v>9</v>
      </c>
      <c r="F14" s="129"/>
      <c r="G14" s="129"/>
      <c r="H14" s="110"/>
      <c r="I14" s="107"/>
      <c r="J14" s="140"/>
      <c r="K14" s="21"/>
      <c r="L14" s="379"/>
      <c r="M14" s="379"/>
      <c r="N14" s="150"/>
      <c r="O14" s="150"/>
      <c r="P14" s="115"/>
      <c r="Q14" s="150"/>
      <c r="R14" s="150"/>
      <c r="S14" s="114"/>
      <c r="T14" s="64"/>
      <c r="V14" s="94"/>
      <c r="X14" s="94"/>
      <c r="AA14" s="19">
        <v>10</v>
      </c>
      <c r="AB14" s="383"/>
      <c r="AC14" s="383"/>
      <c r="AD14" s="383"/>
      <c r="AE14" s="422"/>
    </row>
    <row r="15" spans="1:31" ht="12" customHeight="1" thickBot="1">
      <c r="A15" s="391">
        <v>41</v>
      </c>
      <c r="B15" s="386" t="e">
        <f>VLOOKUP(A15,'пр.взв.'!B16:C143,2,FALSE)</f>
        <v>#N/A</v>
      </c>
      <c r="C15" s="386" t="e">
        <f>VLOOKUP(A15,'пр.взв.'!B16:H143,3,FALSE)</f>
        <v>#N/A</v>
      </c>
      <c r="D15" s="386" t="e">
        <f>VLOOKUP(A15,'пр.взв.'!B16:F143,4,FALSE)</f>
        <v>#N/A</v>
      </c>
      <c r="E15" s="89"/>
      <c r="F15" s="131"/>
      <c r="G15" s="129"/>
      <c r="H15" s="141"/>
      <c r="I15" s="127"/>
      <c r="J15" s="127"/>
      <c r="K15" s="22"/>
      <c r="L15" s="116"/>
      <c r="M15" s="117"/>
      <c r="N15" s="112" t="s">
        <v>35</v>
      </c>
      <c r="O15" s="150"/>
      <c r="P15" s="118"/>
      <c r="Q15" s="112" t="s">
        <v>31</v>
      </c>
      <c r="R15" s="150"/>
      <c r="S15" s="119"/>
      <c r="T15" s="64"/>
      <c r="V15" s="94"/>
      <c r="X15" s="94"/>
      <c r="Z15" s="95"/>
      <c r="AA15" s="103"/>
      <c r="AB15" s="384" t="e">
        <f>VLOOKUP(AE15,'пр.взв.'!B9:H221,2,FALSE)</f>
        <v>#N/A</v>
      </c>
      <c r="AC15" s="384" t="e">
        <f>VLOOKUP(AE15,'пр.взв.'!B9:AH143,3,FALSE)</f>
        <v>#N/A</v>
      </c>
      <c r="AD15" s="384" t="e">
        <f>VLOOKUP(AE15,'пр.взв.'!B9:H143,4,FALSE)</f>
        <v>#N/A</v>
      </c>
      <c r="AE15" s="422">
        <v>42</v>
      </c>
    </row>
    <row r="16" spans="1:31" ht="12" customHeight="1" thickBot="1">
      <c r="A16" s="392"/>
      <c r="B16" s="387"/>
      <c r="C16" s="387"/>
      <c r="D16" s="387"/>
      <c r="E16" s="129"/>
      <c r="F16" s="134"/>
      <c r="G16" s="120" t="s">
        <v>38</v>
      </c>
      <c r="H16" s="142"/>
      <c r="I16" s="140"/>
      <c r="J16" s="140"/>
      <c r="K16" s="21"/>
      <c r="L16" s="109"/>
      <c r="M16" s="110"/>
      <c r="N16" s="149"/>
      <c r="O16" s="150"/>
      <c r="P16" s="115"/>
      <c r="Q16" s="113" t="s">
        <v>239</v>
      </c>
      <c r="R16" s="150"/>
      <c r="S16" s="114"/>
      <c r="T16" s="51"/>
      <c r="V16" s="94"/>
      <c r="X16" s="96"/>
      <c r="Y16" s="19">
        <v>26</v>
      </c>
      <c r="Z16" s="94"/>
      <c r="AB16" s="385"/>
      <c r="AC16" s="385"/>
      <c r="AD16" s="385"/>
      <c r="AE16" s="423"/>
    </row>
    <row r="17" spans="1:31" ht="12" customHeight="1" thickBot="1">
      <c r="A17" s="393">
        <v>25</v>
      </c>
      <c r="B17" s="390" t="str">
        <f>VLOOKUP(A17,'пр.взв.'!B18:C145,2,FALSE)</f>
        <v>АЛЕКСЕЕВ Владимир Алексеевич</v>
      </c>
      <c r="C17" s="390" t="str">
        <f>VLOOKUP(A17,'пр.взв.'!B18:H145,3,FALSE)</f>
        <v>11.01.1995   КМС</v>
      </c>
      <c r="D17" s="390" t="str">
        <f>VLOOKUP(A17,'пр.взв.'!B18:F145,4,FALSE)</f>
        <v>ПФО</v>
      </c>
      <c r="E17" s="105"/>
      <c r="F17" s="129"/>
      <c r="G17" s="103" t="s">
        <v>238</v>
      </c>
      <c r="H17" s="132"/>
      <c r="I17" s="127"/>
      <c r="J17" s="127"/>
      <c r="K17" s="22"/>
      <c r="L17" s="379"/>
      <c r="M17" s="380"/>
      <c r="N17" s="151"/>
      <c r="O17" s="112" t="s">
        <v>35</v>
      </c>
      <c r="P17" s="115"/>
      <c r="Q17" s="151"/>
      <c r="R17" s="150"/>
      <c r="S17" s="114"/>
      <c r="T17" s="51"/>
      <c r="V17" s="94"/>
      <c r="Y17" s="103" t="s">
        <v>238</v>
      </c>
      <c r="Z17" s="94"/>
      <c r="AB17" s="382" t="str">
        <f>VLOOKUP(AE17,'пр.взв.'!B13:H223,2,FALSE)</f>
        <v>ЛИЦОВ Иван Александрович</v>
      </c>
      <c r="AC17" s="382" t="str">
        <f>VLOOKUP(AE17,'пр.взв.'!B13:AH145,3,FALSE)</f>
        <v>29.09.1995 КМС</v>
      </c>
      <c r="AD17" s="382" t="str">
        <f>VLOOKUP(AE17,'пр.взв.'!B13:H145,4,FALSE)</f>
        <v>ПФО</v>
      </c>
      <c r="AE17" s="424">
        <v>26</v>
      </c>
    </row>
    <row r="18" spans="1:31" ht="12" customHeight="1">
      <c r="A18" s="391"/>
      <c r="B18" s="155"/>
      <c r="C18" s="155"/>
      <c r="D18" s="155"/>
      <c r="E18" s="120">
        <v>25</v>
      </c>
      <c r="F18" s="137"/>
      <c r="G18" s="129"/>
      <c r="H18" s="114"/>
      <c r="I18" s="140"/>
      <c r="J18" s="140"/>
      <c r="K18" s="21"/>
      <c r="L18" s="107"/>
      <c r="M18" s="108"/>
      <c r="N18" s="121" t="s">
        <v>30</v>
      </c>
      <c r="O18" s="113" t="s">
        <v>237</v>
      </c>
      <c r="P18" s="115"/>
      <c r="Q18" s="151"/>
      <c r="R18" s="120" t="s">
        <v>31</v>
      </c>
      <c r="S18" s="114"/>
      <c r="T18" s="51"/>
      <c r="V18" s="94"/>
      <c r="Z18" s="96"/>
      <c r="AA18" s="19">
        <v>26</v>
      </c>
      <c r="AB18" s="383"/>
      <c r="AC18" s="383"/>
      <c r="AD18" s="383"/>
      <c r="AE18" s="422"/>
    </row>
    <row r="19" spans="1:31" ht="12" customHeight="1" thickBot="1">
      <c r="A19" s="391">
        <v>57</v>
      </c>
      <c r="B19" s="386">
        <f>VLOOKUP(A19,'пр.взв.'!B20:C147,2,FALSE)</f>
        <v>0</v>
      </c>
      <c r="C19" s="386">
        <f>VLOOKUP(A19,'пр.взв.'!B20:H147,3,FALSE)</f>
        <v>0</v>
      </c>
      <c r="D19" s="386">
        <f>VLOOKUP(A19,'пр.взв.'!B20:F147,4,FALSE)</f>
        <v>0</v>
      </c>
      <c r="E19" s="89"/>
      <c r="F19" s="129"/>
      <c r="G19" s="129"/>
      <c r="H19" s="132"/>
      <c r="I19" s="127"/>
      <c r="J19" s="127"/>
      <c r="K19" s="22"/>
      <c r="L19" s="107"/>
      <c r="M19" s="112"/>
      <c r="N19" s="150"/>
      <c r="O19" s="151"/>
      <c r="P19" s="121" t="s">
        <v>42</v>
      </c>
      <c r="Q19" s="151"/>
      <c r="R19" s="103" t="s">
        <v>237</v>
      </c>
      <c r="S19" s="114"/>
      <c r="V19" s="94"/>
      <c r="AA19" s="89"/>
      <c r="AB19" s="384">
        <f>VLOOKUP(AE19,'пр.взв.'!B13:H225,2,FALSE)</f>
        <v>0</v>
      </c>
      <c r="AC19" s="384">
        <f>VLOOKUP(AE19,'пр.взв.'!B13:AH147,3,FALSE)</f>
        <v>0</v>
      </c>
      <c r="AD19" s="384">
        <f>VLOOKUP(AE19,'пр.взв.'!B13:H147,4,FALSE)</f>
        <v>0</v>
      </c>
      <c r="AE19" s="422">
        <v>58</v>
      </c>
    </row>
    <row r="20" spans="1:31" ht="12" customHeight="1" thickBot="1">
      <c r="A20" s="392"/>
      <c r="B20" s="387"/>
      <c r="C20" s="387"/>
      <c r="D20" s="387"/>
      <c r="E20" s="129"/>
      <c r="F20" s="129"/>
      <c r="G20" s="129"/>
      <c r="H20" s="114"/>
      <c r="I20" s="140"/>
      <c r="J20" s="140"/>
      <c r="K20" s="19">
        <v>25</v>
      </c>
      <c r="L20" s="122"/>
      <c r="M20" s="123"/>
      <c r="N20" s="150"/>
      <c r="O20" s="121" t="s">
        <v>42</v>
      </c>
      <c r="P20" s="11" t="s">
        <v>237</v>
      </c>
      <c r="Q20" s="151"/>
      <c r="R20" s="150"/>
      <c r="S20" s="114"/>
      <c r="T20" s="1"/>
      <c r="U20" s="19">
        <v>18</v>
      </c>
      <c r="V20" s="94"/>
      <c r="AB20" s="385"/>
      <c r="AC20" s="385"/>
      <c r="AD20" s="385"/>
      <c r="AE20" s="423"/>
    </row>
    <row r="21" spans="1:31" ht="12" customHeight="1" thickBot="1">
      <c r="A21" s="393">
        <v>5</v>
      </c>
      <c r="B21" s="390" t="str">
        <f>VLOOKUP(A21,'пр.взв.'!B6:C133,2,FALSE)</f>
        <v>ИСАЕВ Магомед Эскендерович</v>
      </c>
      <c r="C21" s="390" t="str">
        <f>VLOOKUP(A21,'пр.взв.'!B6:H133,3,FALSE)</f>
        <v>07.9.1996, КМС</v>
      </c>
      <c r="D21" s="390" t="str">
        <f>VLOOKUP(A21,'пр.взв.'!B6:H133,4,FALSE)</f>
        <v>УФО</v>
      </c>
      <c r="E21" s="105"/>
      <c r="F21" s="105"/>
      <c r="G21" s="128"/>
      <c r="H21" s="128"/>
      <c r="I21" s="106"/>
      <c r="J21" s="111"/>
      <c r="K21" s="103" t="s">
        <v>238</v>
      </c>
      <c r="L21" s="124"/>
      <c r="M21" s="125"/>
      <c r="N21" s="112"/>
      <c r="O21" s="150"/>
      <c r="P21" s="112"/>
      <c r="Q21" s="121" t="s">
        <v>34</v>
      </c>
      <c r="R21" s="126"/>
      <c r="S21" s="127"/>
      <c r="T21" s="22"/>
      <c r="U21" s="103" t="s">
        <v>239</v>
      </c>
      <c r="V21" s="94"/>
      <c r="AB21" s="382" t="str">
        <f>VLOOKUP(AE21,'пр.взв.'!B1:H227,2,FALSE)</f>
        <v>АСКЕРОВ Иманмурза Исабекович</v>
      </c>
      <c r="AC21" s="382" t="str">
        <f>VLOOKUP(AE21,'пр.взв.'!B1:AH149,3,FALSE)</f>
        <v>12.11.1997 кмс</v>
      </c>
      <c r="AD21" s="382" t="str">
        <f>VLOOKUP(AE21,'пр.взв.'!B1:H149,4,FALSE)</f>
        <v>УФО</v>
      </c>
      <c r="AE21" s="424">
        <v>6</v>
      </c>
    </row>
    <row r="22" spans="1:31" ht="12" customHeight="1">
      <c r="A22" s="391"/>
      <c r="B22" s="155"/>
      <c r="C22" s="155"/>
      <c r="D22" s="155"/>
      <c r="E22" s="120">
        <v>5</v>
      </c>
      <c r="F22" s="129"/>
      <c r="G22" s="130"/>
      <c r="H22" s="114"/>
      <c r="I22" s="126"/>
      <c r="J22" s="123"/>
      <c r="K22" s="66"/>
      <c r="L22" s="100"/>
      <c r="M22" s="47"/>
      <c r="N22" s="47"/>
      <c r="P22" s="47"/>
      <c r="R22" s="64"/>
      <c r="S22" s="50"/>
      <c r="T22" s="21"/>
      <c r="U22" s="12"/>
      <c r="V22" s="94"/>
      <c r="AA22" s="19">
        <v>6</v>
      </c>
      <c r="AB22" s="383"/>
      <c r="AC22" s="383"/>
      <c r="AD22" s="383"/>
      <c r="AE22" s="422"/>
    </row>
    <row r="23" spans="1:31" ht="12" customHeight="1" thickBot="1">
      <c r="A23" s="391">
        <v>37</v>
      </c>
      <c r="B23" s="386" t="e">
        <f>VLOOKUP(A23,'пр.взв.'!B24:C151,2,FALSE)</f>
        <v>#N/A</v>
      </c>
      <c r="C23" s="386" t="e">
        <f>VLOOKUP(A23,'пр.взв.'!B24:H151,3,FALSE)</f>
        <v>#N/A</v>
      </c>
      <c r="D23" s="386" t="e">
        <f>VLOOKUP(A23,'пр.взв.'!B24:F151,4,FALSE)</f>
        <v>#N/A</v>
      </c>
      <c r="E23" s="103"/>
      <c r="F23" s="131"/>
      <c r="G23" s="129"/>
      <c r="H23" s="132"/>
      <c r="I23" s="119"/>
      <c r="J23" s="126"/>
      <c r="K23" s="22"/>
      <c r="L23" s="100"/>
      <c r="M23" s="50"/>
      <c r="N23" s="51"/>
      <c r="P23" s="51"/>
      <c r="R23" s="51"/>
      <c r="S23" s="50"/>
      <c r="T23" s="21"/>
      <c r="U23" s="12"/>
      <c r="V23" s="94"/>
      <c r="Z23" s="95"/>
      <c r="AA23" s="103"/>
      <c r="AB23" s="384" t="e">
        <f>VLOOKUP(AE23,'пр.взв.'!B17:H229,2,FALSE)</f>
        <v>#N/A</v>
      </c>
      <c r="AC23" s="384" t="e">
        <f>VLOOKUP(AE23,'пр.взв.'!B17:AH151,3,FALSE)</f>
        <v>#N/A</v>
      </c>
      <c r="AD23" s="384" t="e">
        <f>VLOOKUP(AE23,'пр.взв.'!B17:H151,4,FALSE)</f>
        <v>#N/A</v>
      </c>
      <c r="AE23" s="422">
        <v>38</v>
      </c>
    </row>
    <row r="24" spans="1:31" ht="12" customHeight="1" thickBot="1">
      <c r="A24" s="392"/>
      <c r="B24" s="387"/>
      <c r="C24" s="387"/>
      <c r="D24" s="387"/>
      <c r="E24" s="129"/>
      <c r="F24" s="134"/>
      <c r="G24" s="120" t="s">
        <v>37</v>
      </c>
      <c r="H24" s="123"/>
      <c r="I24" s="126"/>
      <c r="J24" s="119"/>
      <c r="K24" s="21"/>
      <c r="L24" s="50"/>
      <c r="M24" s="21"/>
      <c r="N24" s="51"/>
      <c r="O24" s="50"/>
      <c r="P24" s="50"/>
      <c r="Q24" s="50"/>
      <c r="R24" s="50"/>
      <c r="S24" s="53"/>
      <c r="T24" s="92"/>
      <c r="U24" s="65"/>
      <c r="V24" s="94"/>
      <c r="Y24" s="19">
        <v>6</v>
      </c>
      <c r="Z24" s="94"/>
      <c r="AB24" s="385"/>
      <c r="AC24" s="385"/>
      <c r="AD24" s="385"/>
      <c r="AE24" s="423"/>
    </row>
    <row r="25" spans="1:31" ht="12" customHeight="1" thickBot="1">
      <c r="A25" s="393">
        <v>21</v>
      </c>
      <c r="B25" s="390" t="str">
        <f>VLOOKUP(A25,'пр.взв.'!B26:C153,2,FALSE)</f>
        <v>ПАЗЮК Алексей Николаевич</v>
      </c>
      <c r="C25" s="390" t="str">
        <f>VLOOKUP(A25,'пр.взв.'!B26:H153,3,FALSE)</f>
        <v>27.08.1997 1р</v>
      </c>
      <c r="D25" s="390" t="str">
        <f>VLOOKUP(A25,'пр.взв.'!B26:F153,4,FALSE)</f>
        <v>ПФО</v>
      </c>
      <c r="E25" s="105"/>
      <c r="F25" s="129"/>
      <c r="G25" s="103" t="s">
        <v>239</v>
      </c>
      <c r="H25" s="143"/>
      <c r="I25" s="123"/>
      <c r="J25" s="119"/>
      <c r="K25" s="66"/>
      <c r="L25" s="50"/>
      <c r="M25" s="21"/>
      <c r="N25" s="50"/>
      <c r="O25" s="56"/>
      <c r="P25" s="59"/>
      <c r="Q25" s="62"/>
      <c r="R25" s="64"/>
      <c r="S25" s="65"/>
      <c r="T25" s="92"/>
      <c r="U25" s="65"/>
      <c r="V25" s="94"/>
      <c r="X25" s="95"/>
      <c r="Y25" s="103" t="s">
        <v>238</v>
      </c>
      <c r="Z25" s="94"/>
      <c r="AB25" s="382" t="str">
        <f>VLOOKUP(AE25,'пр.взв.'!B21:H231,2,FALSE)</f>
        <v>СПИРИН Дмитрий Владимирович</v>
      </c>
      <c r="AC25" s="382" t="str">
        <f>VLOOKUP(AE25,'пр.взв.'!B21:AH153,3,FALSE)</f>
        <v>03.04.1996 кмс</v>
      </c>
      <c r="AD25" s="382" t="str">
        <f>VLOOKUP(AE25,'пр.взв.'!B21:H153,4,FALSE)</f>
        <v>ПФО</v>
      </c>
      <c r="AE25" s="424">
        <v>22</v>
      </c>
    </row>
    <row r="26" spans="1:31" ht="12" customHeight="1">
      <c r="A26" s="391"/>
      <c r="B26" s="155"/>
      <c r="C26" s="155"/>
      <c r="D26" s="155"/>
      <c r="E26" s="120">
        <v>21</v>
      </c>
      <c r="F26" s="137"/>
      <c r="G26" s="129"/>
      <c r="H26" s="115"/>
      <c r="I26" s="119"/>
      <c r="J26" s="123"/>
      <c r="K26" s="21"/>
      <c r="L26" s="50"/>
      <c r="M26" s="21"/>
      <c r="N26" s="50"/>
      <c r="O26" s="50"/>
      <c r="P26" s="57" t="s">
        <v>21</v>
      </c>
      <c r="Q26" s="50"/>
      <c r="R26" s="50"/>
      <c r="S26" s="65"/>
      <c r="T26" s="92"/>
      <c r="U26" s="65"/>
      <c r="V26" s="94"/>
      <c r="X26" s="94"/>
      <c r="Z26" s="96"/>
      <c r="AA26" s="19">
        <v>22</v>
      </c>
      <c r="AB26" s="383"/>
      <c r="AC26" s="383"/>
      <c r="AD26" s="383"/>
      <c r="AE26" s="422"/>
    </row>
    <row r="27" spans="1:31" ht="12" customHeight="1" thickBot="1">
      <c r="A27" s="391">
        <v>53</v>
      </c>
      <c r="B27" s="386">
        <f>VLOOKUP(A27,'пр.взв.'!B28:C155,2,FALSE)</f>
        <v>0</v>
      </c>
      <c r="C27" s="386">
        <f>VLOOKUP(A27,'пр.взв.'!B28:H155,3,FALSE)</f>
        <v>0</v>
      </c>
      <c r="D27" s="386">
        <f>VLOOKUP(A27,'пр.взв.'!B28:F155,4,FALSE)</f>
        <v>0</v>
      </c>
      <c r="E27" s="103"/>
      <c r="F27" s="129"/>
      <c r="G27" s="129"/>
      <c r="H27" s="141"/>
      <c r="I27" s="119"/>
      <c r="J27" s="126"/>
      <c r="K27" s="22"/>
      <c r="L27" s="63"/>
      <c r="M27" s="22"/>
      <c r="N27" s="412" t="s">
        <v>168</v>
      </c>
      <c r="O27" s="413"/>
      <c r="P27" s="413"/>
      <c r="Q27" s="413"/>
      <c r="R27" s="414"/>
      <c r="S27" s="65"/>
      <c r="T27" s="92"/>
      <c r="U27" s="65"/>
      <c r="V27" s="94"/>
      <c r="X27" s="94"/>
      <c r="AA27" s="103"/>
      <c r="AB27" s="384">
        <f>VLOOKUP(AE27,'пр.взв.'!B21:H233,2,FALSE)</f>
        <v>0</v>
      </c>
      <c r="AC27" s="384">
        <f>VLOOKUP(AE27,'пр.взв.'!B21:AH155,3,FALSE)</f>
        <v>0</v>
      </c>
      <c r="AD27" s="384">
        <f>VLOOKUP(AE27,'пр.взв.'!B21:H155,4,FALSE)</f>
        <v>0</v>
      </c>
      <c r="AE27" s="422">
        <v>53</v>
      </c>
    </row>
    <row r="28" spans="1:31" ht="12" customHeight="1" thickBot="1">
      <c r="A28" s="392"/>
      <c r="B28" s="387"/>
      <c r="C28" s="387"/>
      <c r="D28" s="387"/>
      <c r="E28" s="129"/>
      <c r="F28" s="129"/>
      <c r="G28" s="134"/>
      <c r="H28" s="119"/>
      <c r="I28" s="120" t="s">
        <v>31</v>
      </c>
      <c r="J28" s="144"/>
      <c r="K28" s="21"/>
      <c r="L28" s="50"/>
      <c r="M28" s="21"/>
      <c r="N28" s="415"/>
      <c r="O28" s="416"/>
      <c r="P28" s="416"/>
      <c r="Q28" s="416"/>
      <c r="R28" s="417"/>
      <c r="S28" s="65"/>
      <c r="T28" s="92"/>
      <c r="U28" s="65"/>
      <c r="V28" s="96"/>
      <c r="W28" s="91">
        <v>30</v>
      </c>
      <c r="X28" s="94"/>
      <c r="AB28" s="385"/>
      <c r="AC28" s="385"/>
      <c r="AD28" s="385"/>
      <c r="AE28" s="423"/>
    </row>
    <row r="29" spans="1:31" ht="12" customHeight="1" thickBot="1">
      <c r="A29" s="393">
        <v>13</v>
      </c>
      <c r="B29" s="390" t="str">
        <f>VLOOKUP(A29,'пр.взв.'!B30:C157,2,FALSE)</f>
        <v>СУРИН Александр Игоревич</v>
      </c>
      <c r="C29" s="390" t="str">
        <f>VLOOKUP(A29,'пр.взв.'!B30:H157,3,FALSE)</f>
        <v>29.06.1996, КМС</v>
      </c>
      <c r="D29" s="390" t="str">
        <f>VLOOKUP(A29,'пр.взв.'!B30:F157,4,FALSE)</f>
        <v>ЦФО</v>
      </c>
      <c r="E29" s="105"/>
      <c r="F29" s="105"/>
      <c r="G29" s="129"/>
      <c r="H29" s="126"/>
      <c r="I29" s="103" t="s">
        <v>237</v>
      </c>
      <c r="J29" s="119"/>
      <c r="K29" s="50"/>
      <c r="L29" s="50"/>
      <c r="M29" s="21"/>
      <c r="N29" s="59"/>
      <c r="O29" s="50"/>
      <c r="P29" s="62"/>
      <c r="Q29" s="59"/>
      <c r="R29" s="64"/>
      <c r="S29" s="65"/>
      <c r="T29" s="92"/>
      <c r="U29" s="65"/>
      <c r="W29" s="104" t="s">
        <v>239</v>
      </c>
      <c r="X29" s="94"/>
      <c r="AB29" s="382" t="str">
        <f>VLOOKUP(AE29,'пр.взв.'!B25:H235,2,FALSE)</f>
        <v>НУРАЛИЕВ Назарали Нуралиевич</v>
      </c>
      <c r="AC29" s="382" t="str">
        <f>VLOOKUP(AE29,'пр.взв.'!B25:AH157,3,FALSE)</f>
        <v>02.02.1997 1р</v>
      </c>
      <c r="AD29" s="382" t="str">
        <f>VLOOKUP(AE29,'пр.взв.'!B25:H157,4,FALSE)</f>
        <v>МОС</v>
      </c>
      <c r="AE29" s="424">
        <v>14</v>
      </c>
    </row>
    <row r="30" spans="1:31" ht="12" customHeight="1">
      <c r="A30" s="391"/>
      <c r="B30" s="155"/>
      <c r="C30" s="155"/>
      <c r="D30" s="155"/>
      <c r="E30" s="120">
        <v>13</v>
      </c>
      <c r="F30" s="129"/>
      <c r="G30" s="129"/>
      <c r="H30" s="110"/>
      <c r="I30" s="140"/>
      <c r="J30" s="125"/>
      <c r="K30" s="51"/>
      <c r="L30" s="50"/>
      <c r="M30" s="21"/>
      <c r="N30" s="50"/>
      <c r="O30" s="43"/>
      <c r="P30" s="56"/>
      <c r="Q30" s="59"/>
      <c r="R30" s="64"/>
      <c r="S30" s="65"/>
      <c r="T30" s="92"/>
      <c r="U30" s="65"/>
      <c r="X30" s="94"/>
      <c r="AA30" s="19">
        <v>14</v>
      </c>
      <c r="AB30" s="383"/>
      <c r="AC30" s="383"/>
      <c r="AD30" s="383"/>
      <c r="AE30" s="422"/>
    </row>
    <row r="31" spans="1:31" ht="12" customHeight="1" thickBot="1">
      <c r="A31" s="391">
        <v>45</v>
      </c>
      <c r="B31" s="386" t="e">
        <f>VLOOKUP(A31,'пр.взв.'!B32:C159,2,FALSE)</f>
        <v>#N/A</v>
      </c>
      <c r="C31" s="386" t="e">
        <f>VLOOKUP(A31,'пр.взв.'!B32:H159,3,FALSE)</f>
        <v>#N/A</v>
      </c>
      <c r="D31" s="386" t="e">
        <f>VLOOKUP(A31,'пр.взв.'!B32:F159,4,FALSE)</f>
        <v>#N/A</v>
      </c>
      <c r="E31" s="103"/>
      <c r="F31" s="131"/>
      <c r="G31" s="129"/>
      <c r="H31" s="141"/>
      <c r="I31" s="127"/>
      <c r="J31" s="105"/>
      <c r="K31" s="47"/>
      <c r="L31" s="63"/>
      <c r="M31" s="22"/>
      <c r="N31" s="50"/>
      <c r="O31" s="50"/>
      <c r="P31" s="57" t="s">
        <v>24</v>
      </c>
      <c r="Q31" s="51"/>
      <c r="R31" s="51"/>
      <c r="S31" s="65"/>
      <c r="T31" s="92"/>
      <c r="U31" s="65"/>
      <c r="X31" s="94"/>
      <c r="Z31" s="95"/>
      <c r="AA31" s="103"/>
      <c r="AB31" s="384" t="e">
        <f>VLOOKUP(AE31,'пр.взв.'!B25:H237,2,FALSE)</f>
        <v>#N/A</v>
      </c>
      <c r="AC31" s="384" t="e">
        <f>VLOOKUP(AE31,'пр.взв.'!B25:AH159,3,FALSE)</f>
        <v>#N/A</v>
      </c>
      <c r="AD31" s="384" t="e">
        <f>VLOOKUP(AE31,'пр.взв.'!B25:H159,4,FALSE)</f>
        <v>#N/A</v>
      </c>
      <c r="AE31" s="422">
        <v>46</v>
      </c>
    </row>
    <row r="32" spans="1:31" ht="12" customHeight="1" thickBot="1">
      <c r="A32" s="392"/>
      <c r="B32" s="387"/>
      <c r="C32" s="387"/>
      <c r="D32" s="387"/>
      <c r="E32" s="129"/>
      <c r="F32" s="134"/>
      <c r="G32" s="120" t="s">
        <v>31</v>
      </c>
      <c r="H32" s="142"/>
      <c r="I32" s="140"/>
      <c r="J32" s="125"/>
      <c r="K32" s="51"/>
      <c r="L32" s="50"/>
      <c r="M32" s="29">
        <v>3</v>
      </c>
      <c r="N32" s="50"/>
      <c r="O32" s="50"/>
      <c r="P32" s="51"/>
      <c r="Q32" s="51"/>
      <c r="R32" s="51"/>
      <c r="S32" s="65"/>
      <c r="T32" s="92"/>
      <c r="U32" s="65"/>
      <c r="X32" s="96"/>
      <c r="Y32" s="19">
        <v>30</v>
      </c>
      <c r="Z32" s="94"/>
      <c r="AB32" s="385"/>
      <c r="AC32" s="385"/>
      <c r="AD32" s="385"/>
      <c r="AE32" s="423"/>
    </row>
    <row r="33" spans="1:31" ht="12" customHeight="1" thickBot="1">
      <c r="A33" s="393">
        <v>29</v>
      </c>
      <c r="B33" s="390" t="str">
        <f>VLOOKUP(A33,'пр.взв.'!B34:C161,2,FALSE)</f>
        <v>ХАСТАЕВ Руслан Нюргунович</v>
      </c>
      <c r="C33" s="390" t="str">
        <f>VLOOKUP(A33,'пр.взв.'!B34:H161,3,FALSE)</f>
        <v>21.05.1996 кмс</v>
      </c>
      <c r="D33" s="390" t="str">
        <f>VLOOKUP(A33,'пр.взв.'!B34:F161,4,FALSE)</f>
        <v>ДВФО</v>
      </c>
      <c r="E33" s="105"/>
      <c r="F33" s="129"/>
      <c r="G33" s="103" t="s">
        <v>237</v>
      </c>
      <c r="H33" s="132"/>
      <c r="I33" s="127"/>
      <c r="J33" s="105"/>
      <c r="K33" s="47"/>
      <c r="L33" s="63"/>
      <c r="M33" s="22"/>
      <c r="N33" s="406" t="str">
        <f>VLOOKUP(M32,'пр.взв.'!B6:H133,2,FALSE)</f>
        <v>ГЕВОРКЯН Аркадий Арменович</v>
      </c>
      <c r="O33" s="407"/>
      <c r="P33" s="407"/>
      <c r="Q33" s="407"/>
      <c r="R33" s="408"/>
      <c r="S33" s="65"/>
      <c r="T33" s="92"/>
      <c r="U33" s="65"/>
      <c r="Y33" s="103" t="s">
        <v>237</v>
      </c>
      <c r="Z33" s="94"/>
      <c r="AB33" s="382" t="str">
        <f>VLOOKUP(AE33,'пр.взв.'!B1:H239,2,FALSE)</f>
        <v>ИЛЛАРИОНОВ Алексей Петрович</v>
      </c>
      <c r="AC33" s="382" t="str">
        <f>VLOOKUP(AE33,'пр.взв.'!B1:AH161,3,FALSE)</f>
        <v>30.08.1996 кмс</v>
      </c>
      <c r="AD33" s="382" t="str">
        <f>VLOOKUP(AE33,'пр.взв.'!B1:H161,4,FALSE)</f>
        <v>ПФО</v>
      </c>
      <c r="AE33" s="424">
        <v>30</v>
      </c>
    </row>
    <row r="34" spans="1:31" ht="12" customHeight="1" thickBot="1">
      <c r="A34" s="391"/>
      <c r="B34" s="155"/>
      <c r="C34" s="155"/>
      <c r="D34" s="155"/>
      <c r="E34" s="120">
        <v>29</v>
      </c>
      <c r="F34" s="137"/>
      <c r="G34" s="129"/>
      <c r="H34" s="114"/>
      <c r="I34" s="140"/>
      <c r="J34" s="125"/>
      <c r="K34" s="51"/>
      <c r="L34" s="50"/>
      <c r="M34" s="21"/>
      <c r="N34" s="409"/>
      <c r="O34" s="410"/>
      <c r="P34" s="410"/>
      <c r="Q34" s="410"/>
      <c r="R34" s="411"/>
      <c r="S34" s="65"/>
      <c r="T34" s="92"/>
      <c r="U34" s="43"/>
      <c r="Z34" s="96"/>
      <c r="AA34" s="19">
        <v>30</v>
      </c>
      <c r="AB34" s="383"/>
      <c r="AC34" s="383"/>
      <c r="AD34" s="383"/>
      <c r="AE34" s="422"/>
    </row>
    <row r="35" spans="1:31" ht="12" customHeight="1" thickBot="1">
      <c r="A35" s="391">
        <v>61</v>
      </c>
      <c r="B35" s="388">
        <f>VLOOKUP(A35,'пр.взв.'!B36:C163,2,FALSE)</f>
        <v>0</v>
      </c>
      <c r="C35" s="388">
        <f>VLOOKUP(A35,'пр.взв.'!B36:H163,3,FALSE)</f>
        <v>0</v>
      </c>
      <c r="D35" s="388">
        <f>VLOOKUP(A35,'пр.взв.'!B36:F163,4,FALSE)</f>
        <v>0</v>
      </c>
      <c r="E35" s="103"/>
      <c r="F35" s="129"/>
      <c r="G35" s="129"/>
      <c r="H35" s="132"/>
      <c r="I35" s="127"/>
      <c r="J35" s="105"/>
      <c r="K35" s="47"/>
      <c r="L35" s="63"/>
      <c r="M35" s="22"/>
      <c r="N35" s="63"/>
      <c r="O35" s="63"/>
      <c r="P35" s="47"/>
      <c r="Q35" s="47"/>
      <c r="R35" s="47"/>
      <c r="S35" s="43"/>
      <c r="T35" s="92"/>
      <c r="U35" s="43"/>
      <c r="AA35" s="103"/>
      <c r="AB35" s="384">
        <f>VLOOKUP(AE35,'пр.взв.'!B1:H241,2,FALSE)</f>
        <v>0</v>
      </c>
      <c r="AC35" s="384">
        <f>VLOOKUP(AE35,'пр.взв.'!B1:AH163,3,FALSE)</f>
        <v>0</v>
      </c>
      <c r="AD35" s="384">
        <f>VLOOKUP(AE35,'пр.взв.'!B1:H163,4,FALSE)</f>
        <v>0</v>
      </c>
      <c r="AE35" s="422">
        <v>62</v>
      </c>
    </row>
    <row r="36" spans="1:31" ht="12" customHeight="1" thickBot="1">
      <c r="A36" s="392"/>
      <c r="B36" s="389"/>
      <c r="C36" s="389"/>
      <c r="D36" s="389"/>
      <c r="E36" s="129"/>
      <c r="F36" s="129"/>
      <c r="G36" s="129"/>
      <c r="H36" s="114"/>
      <c r="I36" s="140"/>
      <c r="J36" s="125"/>
      <c r="K36" s="51"/>
      <c r="L36" s="50"/>
      <c r="M36" s="20">
        <v>3</v>
      </c>
      <c r="N36" s="50"/>
      <c r="O36" s="50"/>
      <c r="P36" s="51"/>
      <c r="Q36" s="51"/>
      <c r="R36" s="51"/>
      <c r="S36" s="20">
        <v>4</v>
      </c>
      <c r="T36" s="92"/>
      <c r="U36" s="43"/>
      <c r="AB36" s="385"/>
      <c r="AC36" s="385"/>
      <c r="AD36" s="385"/>
      <c r="AE36" s="423"/>
    </row>
    <row r="37" spans="1:31" ht="3" customHeight="1" thickBot="1">
      <c r="A37" s="67"/>
      <c r="B37" s="68"/>
      <c r="C37" s="68"/>
      <c r="D37" s="47"/>
      <c r="E37" s="129"/>
      <c r="F37" s="129"/>
      <c r="G37" s="129"/>
      <c r="H37" s="140"/>
      <c r="I37" s="119"/>
      <c r="J37" s="125"/>
      <c r="K37" s="51"/>
      <c r="L37" s="50"/>
      <c r="M37" s="69"/>
      <c r="N37" s="50"/>
      <c r="O37" s="50"/>
      <c r="P37" s="51"/>
      <c r="Q37" s="51"/>
      <c r="R37" s="51"/>
      <c r="S37" s="69"/>
      <c r="T37" s="92"/>
      <c r="U37" s="43"/>
      <c r="AB37" s="68"/>
      <c r="AC37" s="68"/>
      <c r="AD37" s="47"/>
      <c r="AE37" s="67"/>
    </row>
    <row r="38" spans="1:31" ht="12" customHeight="1" thickBot="1">
      <c r="A38" s="393">
        <v>3</v>
      </c>
      <c r="B38" s="390" t="str">
        <f>VLOOKUP(A38,'пр.взв.'!B6:H133,2,FALSE)</f>
        <v>ГЕВОРКЯН Аркадий Арменович</v>
      </c>
      <c r="C38" s="390" t="str">
        <f>VLOOKUP(A38,'пр.взв.'!B6:H133,3,FALSE)</f>
        <v>12.06.1995 КМС</v>
      </c>
      <c r="D38" s="390" t="str">
        <f>VLOOKUP(A38,'пр.взв.'!B6:H133,4,FALSE)</f>
        <v>ПФО</v>
      </c>
      <c r="E38" s="105"/>
      <c r="F38" s="105"/>
      <c r="G38" s="128"/>
      <c r="H38" s="125"/>
      <c r="I38" s="145"/>
      <c r="J38" s="140"/>
      <c r="K38" s="51"/>
      <c r="L38" s="50"/>
      <c r="M38" s="90" t="s">
        <v>239</v>
      </c>
      <c r="N38" s="50"/>
      <c r="O38" s="50"/>
      <c r="P38" s="51"/>
      <c r="Q38" s="51"/>
      <c r="R38" s="51"/>
      <c r="S38" s="90" t="s">
        <v>238</v>
      </c>
      <c r="T38" s="92"/>
      <c r="U38" s="43"/>
      <c r="AB38" s="382" t="str">
        <f>VLOOKUP(AE38,'пр.взв.'!B6:H244,2,FALSE)</f>
        <v>ЧЕБОТАРЬ Александр Витальевич</v>
      </c>
      <c r="AC38" s="382" t="str">
        <f>VLOOKUP(AE38,'пр.взв.'!B6:AH166,3,FALSE)</f>
        <v>18.11.1996 КМС</v>
      </c>
      <c r="AD38" s="382" t="str">
        <f>VLOOKUP(AE38,'пр.взв.'!B6:H166,4,FALSE)</f>
        <v>МОС</v>
      </c>
      <c r="AE38" s="424">
        <v>4</v>
      </c>
    </row>
    <row r="39" spans="1:31" ht="12" customHeight="1">
      <c r="A39" s="391"/>
      <c r="B39" s="155"/>
      <c r="C39" s="155"/>
      <c r="D39" s="155"/>
      <c r="E39" s="120">
        <v>3</v>
      </c>
      <c r="F39" s="129"/>
      <c r="G39" s="130"/>
      <c r="H39" s="114"/>
      <c r="I39" s="126"/>
      <c r="J39" s="146"/>
      <c r="K39" s="51"/>
      <c r="L39" s="50"/>
      <c r="M39" s="21"/>
      <c r="N39" s="43"/>
      <c r="O39" s="43"/>
      <c r="P39" s="43"/>
      <c r="Q39" s="43"/>
      <c r="R39" s="43"/>
      <c r="S39" s="43"/>
      <c r="T39" s="92"/>
      <c r="U39" s="43"/>
      <c r="AA39" s="19">
        <v>4</v>
      </c>
      <c r="AB39" s="383"/>
      <c r="AC39" s="383"/>
      <c r="AD39" s="383"/>
      <c r="AE39" s="422"/>
    </row>
    <row r="40" spans="1:43" ht="12" customHeight="1" thickBot="1">
      <c r="A40" s="391">
        <v>35</v>
      </c>
      <c r="B40" s="386" t="e">
        <f>VLOOKUP(A40,'пр.взв.'!B8:H135,2,FALSE)</f>
        <v>#N/A</v>
      </c>
      <c r="C40" s="386" t="e">
        <f>VLOOKUP(A40,'пр.взв.'!B8:H135,3,FALSE)</f>
        <v>#N/A</v>
      </c>
      <c r="D40" s="386" t="e">
        <f>VLOOKUP(A40,'пр.взв.'!B8:H135,4,FALSE)</f>
        <v>#N/A</v>
      </c>
      <c r="E40" s="103"/>
      <c r="F40" s="131"/>
      <c r="G40" s="129"/>
      <c r="H40" s="132"/>
      <c r="I40" s="119"/>
      <c r="J40" s="140"/>
      <c r="K40" s="51"/>
      <c r="L40" s="50"/>
      <c r="M40" s="29">
        <v>4</v>
      </c>
      <c r="N40" s="50"/>
      <c r="O40" s="50"/>
      <c r="P40" s="51"/>
      <c r="Q40" s="51"/>
      <c r="R40" s="51"/>
      <c r="S40" s="43"/>
      <c r="T40" s="92"/>
      <c r="U40" s="43"/>
      <c r="Z40" s="95"/>
      <c r="AA40" s="103"/>
      <c r="AB40" s="384" t="e">
        <f>VLOOKUP(AE40,'пр.взв.'!B6:H246,2,FALSE)</f>
        <v>#N/A</v>
      </c>
      <c r="AC40" s="384" t="e">
        <f>VLOOKUP(AE40,'пр.взв.'!B6:AH168,3,FALSE)</f>
        <v>#N/A</v>
      </c>
      <c r="AD40" s="384" t="e">
        <f>VLOOKUP(AE40,'пр.взв.'!B6:H168,4,FALSE)</f>
        <v>#N/A</v>
      </c>
      <c r="AE40" s="422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392"/>
      <c r="B41" s="387"/>
      <c r="C41" s="387"/>
      <c r="D41" s="387"/>
      <c r="E41" s="129"/>
      <c r="F41" s="134"/>
      <c r="G41" s="120" t="s">
        <v>240</v>
      </c>
      <c r="H41" s="123"/>
      <c r="I41" s="126"/>
      <c r="J41" s="127"/>
      <c r="K41" s="47"/>
      <c r="L41" s="63"/>
      <c r="M41" s="22"/>
      <c r="N41" s="400" t="str">
        <f>VLOOKUP(M40,'пр.взв.'!B6:H147,2,FALSE)</f>
        <v>ЧЕБОТАРЬ Александр Витальевич</v>
      </c>
      <c r="O41" s="401"/>
      <c r="P41" s="401"/>
      <c r="Q41" s="401"/>
      <c r="R41" s="402"/>
      <c r="S41" s="43"/>
      <c r="T41" s="92"/>
      <c r="U41" s="43"/>
      <c r="X41" s="1"/>
      <c r="Y41" s="19">
        <v>4</v>
      </c>
      <c r="Z41" s="94"/>
      <c r="AB41" s="385"/>
      <c r="AC41" s="385"/>
      <c r="AD41" s="385"/>
      <c r="AE41" s="42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393">
        <v>19</v>
      </c>
      <c r="B42" s="390" t="str">
        <f>VLOOKUP(A42,'пр.взв.'!B10:H137,2,FALSE)</f>
        <v>АРУШАНЯН Сергей Суренович</v>
      </c>
      <c r="C42" s="390" t="str">
        <f>VLOOKUP(A42,'пр.взв.'!B10:H137,3,FALSE)</f>
        <v>28.05.1996 КМС</v>
      </c>
      <c r="D42" s="390" t="str">
        <f>VLOOKUP(A42,'пр.взв.'!B10:H137,4,FALSE)</f>
        <v>СКФО</v>
      </c>
      <c r="E42" s="105"/>
      <c r="F42" s="129"/>
      <c r="G42" s="103" t="s">
        <v>239</v>
      </c>
      <c r="H42" s="135"/>
      <c r="I42" s="136"/>
      <c r="J42" s="140"/>
      <c r="K42" s="51"/>
      <c r="L42" s="50"/>
      <c r="M42" s="21"/>
      <c r="N42" s="403"/>
      <c r="O42" s="404"/>
      <c r="P42" s="404"/>
      <c r="Q42" s="404"/>
      <c r="R42" s="405"/>
      <c r="S42" s="43"/>
      <c r="T42" s="92"/>
      <c r="U42" s="43"/>
      <c r="X42" s="94"/>
      <c r="Y42" s="103" t="s">
        <v>239</v>
      </c>
      <c r="Z42" s="94"/>
      <c r="AB42" s="382" t="str">
        <f>VLOOKUP(AE42,'пр.взв.'!B10:H248,2,FALSE)</f>
        <v>КОЛЕСНИКОВ Николай Николаевич</v>
      </c>
      <c r="AC42" s="382" t="str">
        <f>VLOOKUP(AE42,'пр.взв.'!B10:AH170,3,FALSE)</f>
        <v>13.02.1996 кмс</v>
      </c>
      <c r="AD42" s="382" t="str">
        <f>VLOOKUP(AE42,'пр.взв.'!B10:H170,4,FALSE)</f>
        <v>ЦФО</v>
      </c>
      <c r="AE42" s="424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391"/>
      <c r="B43" s="155"/>
      <c r="C43" s="155"/>
      <c r="D43" s="155"/>
      <c r="E43" s="120">
        <v>19</v>
      </c>
      <c r="F43" s="137"/>
      <c r="G43" s="129"/>
      <c r="H43" s="114"/>
      <c r="I43" s="138"/>
      <c r="J43" s="119"/>
      <c r="K43" s="51"/>
      <c r="L43" s="50"/>
      <c r="M43" s="21"/>
      <c r="N43" s="59"/>
      <c r="O43" s="50"/>
      <c r="P43" s="62"/>
      <c r="Q43" s="59"/>
      <c r="R43" s="64"/>
      <c r="S43" s="43"/>
      <c r="T43" s="92"/>
      <c r="U43" s="43"/>
      <c r="X43" s="94"/>
      <c r="Z43" s="96"/>
      <c r="AA43" s="19">
        <v>20</v>
      </c>
      <c r="AB43" s="383"/>
      <c r="AC43" s="383"/>
      <c r="AD43" s="383"/>
      <c r="AE43" s="42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391">
        <v>51</v>
      </c>
      <c r="B44" s="386">
        <f>VLOOKUP(A44,'пр.взв.'!B12:H139,2,FALSE)</f>
        <v>0</v>
      </c>
      <c r="C44" s="386">
        <f>VLOOKUP(A44,'пр.взв.'!B12:H139,3,FALSE)</f>
        <v>0</v>
      </c>
      <c r="D44" s="386">
        <f>VLOOKUP(A44,'пр.взв.'!B12:H139,4,FALSE)</f>
        <v>0</v>
      </c>
      <c r="E44" s="103"/>
      <c r="F44" s="129"/>
      <c r="G44" s="129"/>
      <c r="H44" s="132"/>
      <c r="I44" s="138"/>
      <c r="J44" s="119"/>
      <c r="K44" s="51"/>
      <c r="L44" s="50"/>
      <c r="M44" s="21"/>
      <c r="N44" s="50"/>
      <c r="O44" s="57"/>
      <c r="P44" s="56"/>
      <c r="Q44" s="59"/>
      <c r="R44" s="64"/>
      <c r="S44" s="43"/>
      <c r="T44" s="92"/>
      <c r="U44" s="43"/>
      <c r="X44" s="94"/>
      <c r="AA44" s="89"/>
      <c r="AB44" s="384">
        <f>VLOOKUP(AE44,'пр.взв.'!B10:H250,2,FALSE)</f>
        <v>0</v>
      </c>
      <c r="AC44" s="384">
        <f>VLOOKUP(AE44,'пр.взв.'!B10:AH172,3,FALSE)</f>
        <v>0</v>
      </c>
      <c r="AD44" s="384">
        <f>VLOOKUP(AE44,'пр.взв.'!B10:H172,4,FALSE)</f>
        <v>0</v>
      </c>
      <c r="AE44" s="422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392"/>
      <c r="B45" s="387"/>
      <c r="C45" s="387"/>
      <c r="D45" s="387"/>
      <c r="E45" s="129"/>
      <c r="F45" s="129"/>
      <c r="G45" s="134"/>
      <c r="H45" s="119"/>
      <c r="I45" s="147"/>
      <c r="J45" s="140"/>
      <c r="K45" s="51"/>
      <c r="L45" s="50"/>
      <c r="M45" s="21"/>
      <c r="N45" s="50"/>
      <c r="O45" s="50"/>
      <c r="P45" s="51"/>
      <c r="Q45" s="51"/>
      <c r="R45" s="51"/>
      <c r="S45" s="43"/>
      <c r="T45" s="92"/>
      <c r="U45" s="43"/>
      <c r="W45" s="19">
        <v>4</v>
      </c>
      <c r="X45" s="94"/>
      <c r="AB45" s="385"/>
      <c r="AC45" s="385"/>
      <c r="AD45" s="385"/>
      <c r="AE45" s="423"/>
    </row>
    <row r="46" spans="1:31" ht="12" customHeight="1" thickBot="1">
      <c r="A46" s="393">
        <v>11</v>
      </c>
      <c r="B46" s="390" t="str">
        <f>VLOOKUP(A46,'пр.взв.'!B14:H141,2,FALSE)</f>
        <v>МУГУЛОВ Каир Акимханович</v>
      </c>
      <c r="C46" s="390" t="str">
        <f>VLOOKUP(A46,'пр.взв.'!B14:H141,3,FALSE)</f>
        <v>06.01.1996 кмс</v>
      </c>
      <c r="D46" s="390" t="str">
        <f>VLOOKUP(A46,'пр.взв.'!B14:H141,4,FALSE)</f>
        <v>СЗФО</v>
      </c>
      <c r="E46" s="105"/>
      <c r="F46" s="105"/>
      <c r="G46" s="129"/>
      <c r="H46" s="126"/>
      <c r="I46" s="120" t="s">
        <v>240</v>
      </c>
      <c r="J46" s="139"/>
      <c r="K46" s="50"/>
      <c r="L46" s="50"/>
      <c r="M46" s="21"/>
      <c r="N46" s="50"/>
      <c r="O46" s="50"/>
      <c r="P46" s="51"/>
      <c r="Q46" s="51"/>
      <c r="R46" s="51"/>
      <c r="S46" s="43"/>
      <c r="T46" s="92"/>
      <c r="U46" s="43"/>
      <c r="V46" s="95"/>
      <c r="W46" s="103" t="s">
        <v>238</v>
      </c>
      <c r="X46" s="94"/>
      <c r="AB46" s="382" t="str">
        <f>VLOOKUP(AE46,'пр.взв.'!B14:H252,2,FALSE)</f>
        <v>ЛОПАРЕВ Никита Николаевич</v>
      </c>
      <c r="AC46" s="382" t="str">
        <f>VLOOKUP(AE46,'пр.взв.'!B14:AH174,3,FALSE)</f>
        <v>26.07.1996 КМС</v>
      </c>
      <c r="AD46" s="382" t="str">
        <f>VLOOKUP(AE46,'пр.взв.'!B14:H174,4,FALSE)</f>
        <v>СФО</v>
      </c>
      <c r="AE46" s="424">
        <v>12</v>
      </c>
    </row>
    <row r="47" spans="1:31" ht="12" customHeight="1" thickBot="1">
      <c r="A47" s="391"/>
      <c r="B47" s="155"/>
      <c r="C47" s="155"/>
      <c r="D47" s="155"/>
      <c r="E47" s="120">
        <v>11</v>
      </c>
      <c r="F47" s="129"/>
      <c r="G47" s="129"/>
      <c r="H47" s="110"/>
      <c r="I47" s="103" t="s">
        <v>238</v>
      </c>
      <c r="J47" s="140"/>
      <c r="K47" s="21"/>
      <c r="L47" s="50"/>
      <c r="M47" s="21"/>
      <c r="N47" s="50"/>
      <c r="O47" s="50"/>
      <c r="P47" s="57" t="s">
        <v>21</v>
      </c>
      <c r="Q47" s="50"/>
      <c r="R47" s="50"/>
      <c r="S47" s="43"/>
      <c r="T47" s="92"/>
      <c r="U47" s="43"/>
      <c r="V47" s="94"/>
      <c r="X47" s="94"/>
      <c r="AA47" s="19">
        <v>12</v>
      </c>
      <c r="AB47" s="383"/>
      <c r="AC47" s="383"/>
      <c r="AD47" s="383"/>
      <c r="AE47" s="422"/>
    </row>
    <row r="48" spans="1:31" ht="12" customHeight="1" thickBot="1">
      <c r="A48" s="391">
        <v>43</v>
      </c>
      <c r="B48" s="386" t="e">
        <f>VLOOKUP(A48,'пр.взв.'!B16:H143,2,FALSE)</f>
        <v>#N/A</v>
      </c>
      <c r="C48" s="386" t="e">
        <f>VLOOKUP(A48,'пр.взв.'!B16:H143,3,FALSE)</f>
        <v>#N/A</v>
      </c>
      <c r="D48" s="386" t="e">
        <f>VLOOKUP(A48,'пр.взв.'!B16:H143,4,FALSE)</f>
        <v>#N/A</v>
      </c>
      <c r="E48" s="103"/>
      <c r="F48" s="131"/>
      <c r="G48" s="129"/>
      <c r="H48" s="141"/>
      <c r="I48" s="127"/>
      <c r="J48" s="127"/>
      <c r="K48" s="22"/>
      <c r="L48" s="63"/>
      <c r="M48" s="22"/>
      <c r="N48" s="394" t="s">
        <v>144</v>
      </c>
      <c r="O48" s="395"/>
      <c r="P48" s="395"/>
      <c r="Q48" s="395"/>
      <c r="R48" s="396"/>
      <c r="S48" s="43"/>
      <c r="T48" s="92"/>
      <c r="U48" s="43"/>
      <c r="V48" s="94"/>
      <c r="X48" s="94"/>
      <c r="Z48" s="95"/>
      <c r="AA48" s="103"/>
      <c r="AB48" s="384" t="e">
        <f>VLOOKUP(AE48,'пр.взв.'!B14:H254,2,FALSE)</f>
        <v>#N/A</v>
      </c>
      <c r="AC48" s="384" t="e">
        <f>VLOOKUP(AE48,'пр.взв.'!B14:AH176,3,FALSE)</f>
        <v>#N/A</v>
      </c>
      <c r="AD48" s="384" t="e">
        <f>VLOOKUP(AE48,'пр.взв.'!B14:H176,4,FALSE)</f>
        <v>#N/A</v>
      </c>
      <c r="AE48" s="422">
        <v>44</v>
      </c>
    </row>
    <row r="49" spans="1:31" ht="12" customHeight="1" thickBot="1">
      <c r="A49" s="392"/>
      <c r="B49" s="387"/>
      <c r="C49" s="387"/>
      <c r="D49" s="387"/>
      <c r="E49" s="129"/>
      <c r="F49" s="134"/>
      <c r="G49" s="120" t="s">
        <v>30</v>
      </c>
      <c r="H49" s="142"/>
      <c r="I49" s="140"/>
      <c r="J49" s="140"/>
      <c r="K49" s="21"/>
      <c r="L49" s="50"/>
      <c r="M49" s="21"/>
      <c r="N49" s="397"/>
      <c r="O49" s="398"/>
      <c r="P49" s="398"/>
      <c r="Q49" s="398"/>
      <c r="R49" s="399"/>
      <c r="S49" s="43"/>
      <c r="T49" s="92"/>
      <c r="U49" s="43"/>
      <c r="V49" s="94"/>
      <c r="X49" s="96"/>
      <c r="Y49" s="19">
        <v>28</v>
      </c>
      <c r="Z49" s="94"/>
      <c r="AB49" s="385"/>
      <c r="AC49" s="385"/>
      <c r="AD49" s="385"/>
      <c r="AE49" s="423"/>
    </row>
    <row r="50" spans="1:31" ht="12" customHeight="1" thickBot="1">
      <c r="A50" s="393">
        <v>27</v>
      </c>
      <c r="B50" s="390" t="str">
        <f>VLOOKUP(A50,'пр.взв.'!B18:H145,2,FALSE)</f>
        <v>КОЧЕРГИН Тимур Станиславович</v>
      </c>
      <c r="C50" s="390" t="str">
        <f>VLOOKUP(A50,'пр.взв.'!B18:H145,3,FALSE)</f>
        <v>13.05.1996 КМС</v>
      </c>
      <c r="D50" s="390" t="str">
        <f>VLOOKUP(A50,'пр.взв.'!B18:H145,4,FALSE)</f>
        <v>СФО</v>
      </c>
      <c r="E50" s="105"/>
      <c r="F50" s="129"/>
      <c r="G50" s="103" t="s">
        <v>237</v>
      </c>
      <c r="H50" s="132"/>
      <c r="I50" s="127"/>
      <c r="J50" s="127"/>
      <c r="K50" s="22"/>
      <c r="L50" s="63"/>
      <c r="M50" s="22"/>
      <c r="N50" s="63"/>
      <c r="O50" s="63"/>
      <c r="P50" s="47"/>
      <c r="Q50" s="47"/>
      <c r="R50" s="47"/>
      <c r="S50" s="43"/>
      <c r="T50" s="92"/>
      <c r="U50" s="65"/>
      <c r="V50" s="94"/>
      <c r="Y50" s="103" t="s">
        <v>237</v>
      </c>
      <c r="Z50" s="94"/>
      <c r="AB50" s="382" t="str">
        <f>VLOOKUP(AE50,'пр.взв.'!B18:H256,2,FALSE)</f>
        <v>ГУРБАНОВ Сабухи Нажваддин оглы</v>
      </c>
      <c r="AC50" s="382" t="str">
        <f>VLOOKUP(AE50,'пр.взв.'!B18:AH178,3,FALSE)</f>
        <v>01.04.1996, кмс</v>
      </c>
      <c r="AD50" s="382" t="str">
        <f>VLOOKUP(AE50,'пр.взв.'!B18:H178,4,FALSE)</f>
        <v>ПФО</v>
      </c>
      <c r="AE50" s="424">
        <v>28</v>
      </c>
    </row>
    <row r="51" spans="1:31" ht="12" customHeight="1">
      <c r="A51" s="391"/>
      <c r="B51" s="155"/>
      <c r="C51" s="155"/>
      <c r="D51" s="155"/>
      <c r="E51" s="120">
        <v>27</v>
      </c>
      <c r="F51" s="137"/>
      <c r="G51" s="129"/>
      <c r="H51" s="114"/>
      <c r="I51" s="140"/>
      <c r="J51" s="140"/>
      <c r="K51" s="21"/>
      <c r="L51" s="50"/>
      <c r="M51" s="21"/>
      <c r="N51" s="50"/>
      <c r="O51" s="50"/>
      <c r="P51" s="51"/>
      <c r="Q51" s="51"/>
      <c r="R51" s="51"/>
      <c r="S51" s="43"/>
      <c r="T51" s="92"/>
      <c r="U51" s="65"/>
      <c r="V51" s="94"/>
      <c r="Z51" s="96"/>
      <c r="AA51" s="19">
        <v>28</v>
      </c>
      <c r="AB51" s="383"/>
      <c r="AC51" s="383"/>
      <c r="AD51" s="383"/>
      <c r="AE51" s="422"/>
    </row>
    <row r="52" spans="1:31" ht="12" customHeight="1" thickBot="1">
      <c r="A52" s="391">
        <v>59</v>
      </c>
      <c r="B52" s="386">
        <f>VLOOKUP(A52,'пр.взв.'!B20:H147,2,FALSE)</f>
        <v>0</v>
      </c>
      <c r="C52" s="386">
        <f>VLOOKUP(A52,'пр.взв.'!B20:H147,3,FALSE)</f>
        <v>0</v>
      </c>
      <c r="D52" s="386">
        <f>VLOOKUP(A52,'пр.взв.'!B20:H147,4,FALSE)</f>
        <v>0</v>
      </c>
      <c r="E52" s="89"/>
      <c r="F52" s="129"/>
      <c r="G52" s="129"/>
      <c r="H52" s="132"/>
      <c r="I52" s="127"/>
      <c r="J52" s="127"/>
      <c r="K52" s="22"/>
      <c r="L52" s="63"/>
      <c r="M52" s="22"/>
      <c r="N52" s="63"/>
      <c r="O52" s="63"/>
      <c r="P52" s="47"/>
      <c r="Q52" s="47"/>
      <c r="R52" s="47"/>
      <c r="S52" s="43"/>
      <c r="T52" s="92"/>
      <c r="U52" s="65"/>
      <c r="V52" s="94"/>
      <c r="AA52" s="103"/>
      <c r="AB52" s="384">
        <f>VLOOKUP(AE52,'пр.взв.'!B18:H258,2,FALSE)</f>
        <v>0</v>
      </c>
      <c r="AC52" s="384">
        <f>VLOOKUP(AE52,'пр.взв.'!B18:AH180,3,FALSE)</f>
        <v>0</v>
      </c>
      <c r="AD52" s="384">
        <f>VLOOKUP(AE52,'пр.взв.'!B18:H180,4,FALSE)</f>
        <v>0</v>
      </c>
      <c r="AE52" s="422">
        <v>60</v>
      </c>
    </row>
    <row r="53" spans="1:31" ht="12" customHeight="1" thickBot="1">
      <c r="A53" s="392"/>
      <c r="B53" s="387"/>
      <c r="C53" s="387"/>
      <c r="D53" s="387"/>
      <c r="E53" s="129"/>
      <c r="F53" s="129"/>
      <c r="G53" s="129"/>
      <c r="H53" s="114"/>
      <c r="I53" s="140"/>
      <c r="J53" s="140"/>
      <c r="K53" s="19">
        <v>3</v>
      </c>
      <c r="L53" s="70"/>
      <c r="M53" s="21"/>
      <c r="N53" s="50"/>
      <c r="O53" s="50"/>
      <c r="P53" s="51"/>
      <c r="Q53" s="51"/>
      <c r="R53" s="51"/>
      <c r="S53" s="43"/>
      <c r="T53" s="93"/>
      <c r="U53" s="19">
        <v>4</v>
      </c>
      <c r="V53" s="94"/>
      <c r="AB53" s="385"/>
      <c r="AC53" s="385"/>
      <c r="AD53" s="385"/>
      <c r="AE53" s="423"/>
    </row>
    <row r="54" spans="1:31" ht="12" customHeight="1" thickBot="1">
      <c r="A54" s="393">
        <v>7</v>
      </c>
      <c r="B54" s="390" t="str">
        <f>VLOOKUP(A54,'пр.взв.'!B6:H133,2,FALSE)</f>
        <v>ПЕТРОСЯН Самвел Вачаганович</v>
      </c>
      <c r="C54" s="390" t="str">
        <f>VLOOKUP(A54,'пр.взв.'!B6:H133,3,FALSE)</f>
        <v>01.08.1995, КМС</v>
      </c>
      <c r="D54" s="390" t="str">
        <f>VLOOKUP(A54,'пр.взв.'!B6:H133,4,FALSE)</f>
        <v>ЮФО</v>
      </c>
      <c r="E54" s="105"/>
      <c r="F54" s="105"/>
      <c r="G54" s="128"/>
      <c r="H54" s="128"/>
      <c r="I54" s="106"/>
      <c r="J54" s="111"/>
      <c r="K54" s="103" t="s">
        <v>238</v>
      </c>
      <c r="L54" s="51"/>
      <c r="M54" s="51"/>
      <c r="N54" s="419" t="s">
        <v>23</v>
      </c>
      <c r="O54" s="419"/>
      <c r="P54" s="51"/>
      <c r="Q54" s="51"/>
      <c r="R54" s="51"/>
      <c r="S54" s="43"/>
      <c r="T54" s="43"/>
      <c r="U54" s="89" t="s">
        <v>238</v>
      </c>
      <c r="V54" s="94"/>
      <c r="AB54" s="382" t="str">
        <f>VLOOKUP(AE54,'пр.взв.'!B2:H260,2,FALSE)</f>
        <v>БАТЫШЕВ Исхак Довлетович</v>
      </c>
      <c r="AC54" s="382" t="str">
        <f>VLOOKUP(AE54,'пр.взв.'!B2:AH182,3,FALSE)</f>
        <v>07.09.1995 мс</v>
      </c>
      <c r="AD54" s="382" t="str">
        <f>VLOOKUP(AE54,'пр.взв.'!B2:H182,4,FALSE)</f>
        <v>С-П</v>
      </c>
      <c r="AE54" s="424">
        <v>8</v>
      </c>
    </row>
    <row r="55" spans="1:31" ht="12" customHeight="1">
      <c r="A55" s="391"/>
      <c r="B55" s="155"/>
      <c r="C55" s="155"/>
      <c r="D55" s="155"/>
      <c r="E55" s="120">
        <v>7</v>
      </c>
      <c r="F55" s="129"/>
      <c r="G55" s="130"/>
      <c r="H55" s="114"/>
      <c r="I55" s="126"/>
      <c r="J55" s="123"/>
      <c r="K55" s="66"/>
      <c r="L55" s="51"/>
      <c r="M55" s="51"/>
      <c r="N55" s="419"/>
      <c r="O55" s="419"/>
      <c r="P55" s="51"/>
      <c r="Q55" s="51"/>
      <c r="R55" s="51"/>
      <c r="S55" s="43"/>
      <c r="T55" s="43"/>
      <c r="U55" s="65"/>
      <c r="V55" s="94"/>
      <c r="AA55" s="19">
        <v>8</v>
      </c>
      <c r="AB55" s="383"/>
      <c r="AC55" s="383"/>
      <c r="AD55" s="383"/>
      <c r="AE55" s="422"/>
    </row>
    <row r="56" spans="1:31" ht="12" customHeight="1" thickBot="1">
      <c r="A56" s="391">
        <v>39</v>
      </c>
      <c r="B56" s="386" t="e">
        <f>VLOOKUP(A56,'пр.взв.'!B24:H151,2,FALSE)</f>
        <v>#N/A</v>
      </c>
      <c r="C56" s="386" t="e">
        <f>VLOOKUP(A56,'пр.взв.'!B24:H151,3,FALSE)</f>
        <v>#N/A</v>
      </c>
      <c r="D56" s="386" t="e">
        <f>VLOOKUP(A56,'пр.взв.'!B24:H151,4,FALSE)</f>
        <v>#N/A</v>
      </c>
      <c r="E56" s="103"/>
      <c r="F56" s="131"/>
      <c r="G56" s="129"/>
      <c r="H56" s="132"/>
      <c r="I56" s="119"/>
      <c r="J56" s="126"/>
      <c r="K56" s="22"/>
      <c r="L56" s="376"/>
      <c r="M56" s="376"/>
      <c r="N56" s="105"/>
      <c r="O56" s="105"/>
      <c r="P56" s="105"/>
      <c r="Q56" s="105"/>
      <c r="R56" s="106"/>
      <c r="T56" s="43"/>
      <c r="U56" s="65"/>
      <c r="V56" s="94"/>
      <c r="Z56" s="95"/>
      <c r="AA56" s="103"/>
      <c r="AB56" s="384" t="e">
        <f>VLOOKUP(AE56,'пр.взв.'!B22:H262,2,FALSE)</f>
        <v>#N/A</v>
      </c>
      <c r="AC56" s="384" t="e">
        <f>VLOOKUP(AE56,'пр.взв.'!B22:AH184,3,FALSE)</f>
        <v>#N/A</v>
      </c>
      <c r="AD56" s="384" t="e">
        <f>VLOOKUP(AE56,'пр.взв.'!B22:H184,4,FALSE)</f>
        <v>#N/A</v>
      </c>
      <c r="AE56" s="422">
        <v>40</v>
      </c>
    </row>
    <row r="57" spans="1:31" ht="12" customHeight="1" thickBot="1">
      <c r="A57" s="392"/>
      <c r="B57" s="387"/>
      <c r="C57" s="387"/>
      <c r="D57" s="387"/>
      <c r="E57" s="129"/>
      <c r="F57" s="134"/>
      <c r="G57" s="120" t="s">
        <v>241</v>
      </c>
      <c r="H57" s="123"/>
      <c r="I57" s="126"/>
      <c r="J57" s="119"/>
      <c r="K57" s="21"/>
      <c r="L57" s="377"/>
      <c r="M57" s="378"/>
      <c r="N57" s="112" t="s">
        <v>44</v>
      </c>
      <c r="O57" s="108"/>
      <c r="P57" s="106"/>
      <c r="Q57" s="150"/>
      <c r="R57" s="150"/>
      <c r="T57" s="43"/>
      <c r="U57" s="65"/>
      <c r="V57" s="94"/>
      <c r="Y57" s="19">
        <v>24</v>
      </c>
      <c r="Z57" s="94"/>
      <c r="AB57" s="385"/>
      <c r="AC57" s="385"/>
      <c r="AD57" s="385"/>
      <c r="AE57" s="423"/>
    </row>
    <row r="58" spans="1:31" ht="12" customHeight="1" thickBot="1">
      <c r="A58" s="393">
        <v>23</v>
      </c>
      <c r="B58" s="390" t="str">
        <f>VLOOKUP(A58,'пр.взв.'!B26:H153,2,FALSE)</f>
        <v>БОРОВИКОВ Евгений Александрович</v>
      </c>
      <c r="C58" s="390" t="str">
        <f>VLOOKUP(A58,'пр.взв.'!B26:H153,3,FALSE)</f>
        <v>07.12.1996 кмс</v>
      </c>
      <c r="D58" s="390" t="str">
        <f>VLOOKUP(A58,'пр.взв.'!B26:H153,4,FALSE)</f>
        <v>УФО</v>
      </c>
      <c r="E58" s="105"/>
      <c r="F58" s="129"/>
      <c r="G58" s="103" t="s">
        <v>239</v>
      </c>
      <c r="H58" s="143"/>
      <c r="I58" s="123"/>
      <c r="J58" s="119"/>
      <c r="K58" s="66"/>
      <c r="L58" s="109"/>
      <c r="M58" s="110"/>
      <c r="N58" s="149"/>
      <c r="O58" s="111"/>
      <c r="P58" s="112"/>
      <c r="Q58" s="150"/>
      <c r="R58" s="150"/>
      <c r="T58" s="43"/>
      <c r="U58" s="65"/>
      <c r="V58" s="94"/>
      <c r="X58" s="95"/>
      <c r="Y58" s="103" t="s">
        <v>239</v>
      </c>
      <c r="Z58" s="94"/>
      <c r="AB58" s="382" t="str">
        <f>VLOOKUP(AE58,'пр.взв.'!B26:H264,2,FALSE)</f>
        <v>МАГОМЕДОВ Булат Фархатович</v>
      </c>
      <c r="AC58" s="382" t="str">
        <f>VLOOKUP(AE58,'пр.взв.'!B26:AH186,3,FALSE)</f>
        <v>03.04.1996 кмс</v>
      </c>
      <c r="AD58" s="382" t="str">
        <f>VLOOKUP(AE58,'пр.взв.'!B26:H186,4,FALSE)</f>
        <v>ЮФО</v>
      </c>
      <c r="AE58" s="424">
        <v>24</v>
      </c>
    </row>
    <row r="59" spans="1:31" ht="12" customHeight="1">
      <c r="A59" s="391"/>
      <c r="B59" s="155"/>
      <c r="C59" s="155"/>
      <c r="D59" s="155"/>
      <c r="E59" s="120">
        <v>23</v>
      </c>
      <c r="F59" s="137"/>
      <c r="G59" s="129"/>
      <c r="H59" s="115"/>
      <c r="I59" s="119"/>
      <c r="J59" s="123"/>
      <c r="K59" s="21"/>
      <c r="L59" s="379"/>
      <c r="M59" s="380"/>
      <c r="N59" s="151"/>
      <c r="O59" s="106" t="s">
        <v>39</v>
      </c>
      <c r="P59" s="112"/>
      <c r="Q59" s="112"/>
      <c r="R59" s="150"/>
      <c r="S59" s="64"/>
      <c r="T59" s="43"/>
      <c r="U59" s="65"/>
      <c r="V59" s="94"/>
      <c r="X59" s="94"/>
      <c r="Z59" s="96"/>
      <c r="AA59" s="19">
        <v>24</v>
      </c>
      <c r="AB59" s="383"/>
      <c r="AC59" s="383"/>
      <c r="AD59" s="383"/>
      <c r="AE59" s="422"/>
    </row>
    <row r="60" spans="1:31" ht="12" customHeight="1" thickBot="1">
      <c r="A60" s="391">
        <v>55</v>
      </c>
      <c r="B60" s="386">
        <f>VLOOKUP(A60,'пр.взв.'!B28:H155,2,FALSE)</f>
        <v>0</v>
      </c>
      <c r="C60" s="386">
        <f>VLOOKUP(A60,'пр.взв.'!B28:H155,3,FALSE)</f>
        <v>0</v>
      </c>
      <c r="D60" s="386">
        <f>VLOOKUP(A60,'пр.взв.'!B28:H155,4,FALSE)</f>
        <v>0</v>
      </c>
      <c r="E60" s="103"/>
      <c r="F60" s="129"/>
      <c r="G60" s="129"/>
      <c r="H60" s="141"/>
      <c r="I60" s="119"/>
      <c r="J60" s="126"/>
      <c r="K60" s="22"/>
      <c r="L60" s="377"/>
      <c r="M60" s="377"/>
      <c r="N60" s="121" t="s">
        <v>39</v>
      </c>
      <c r="O60" s="113" t="s">
        <v>238</v>
      </c>
      <c r="P60" s="112"/>
      <c r="Q60" s="150"/>
      <c r="R60" s="150"/>
      <c r="S60" s="61"/>
      <c r="T60" s="43"/>
      <c r="U60" s="65"/>
      <c r="V60" s="94"/>
      <c r="X60" s="94"/>
      <c r="AA60" s="103"/>
      <c r="AB60" s="384">
        <f>VLOOKUP(AE60,'пр.взв.'!B26:H266,2,FALSE)</f>
        <v>0</v>
      </c>
      <c r="AC60" s="384">
        <f>VLOOKUP(AE60,'пр.взв.'!B26:AH188,3,FALSE)</f>
        <v>0</v>
      </c>
      <c r="AD60" s="384">
        <f>VLOOKUP(AE60,'пр.взв.'!B26:H188,4,FALSE)</f>
        <v>0</v>
      </c>
      <c r="AE60" s="422">
        <v>56</v>
      </c>
    </row>
    <row r="61" spans="1:31" ht="12" customHeight="1" thickBot="1">
      <c r="A61" s="392"/>
      <c r="B61" s="387"/>
      <c r="C61" s="387"/>
      <c r="D61" s="387"/>
      <c r="E61" s="129"/>
      <c r="F61" s="129"/>
      <c r="G61" s="134"/>
      <c r="H61" s="119"/>
      <c r="I61" s="120" t="s">
        <v>42</v>
      </c>
      <c r="J61" s="144"/>
      <c r="K61" s="21"/>
      <c r="L61" s="107"/>
      <c r="M61" s="112"/>
      <c r="N61" s="150"/>
      <c r="O61" s="151"/>
      <c r="P61" s="112" t="s">
        <v>41</v>
      </c>
      <c r="Q61" s="150"/>
      <c r="R61" s="150"/>
      <c r="S61" s="61"/>
      <c r="T61" s="43"/>
      <c r="U61" s="65"/>
      <c r="V61" s="96"/>
      <c r="W61" s="91">
        <v>16</v>
      </c>
      <c r="X61" s="94"/>
      <c r="AB61" s="385"/>
      <c r="AC61" s="385"/>
      <c r="AD61" s="385"/>
      <c r="AE61" s="423"/>
    </row>
    <row r="62" spans="1:31" ht="12" customHeight="1" thickBot="1">
      <c r="A62" s="393">
        <v>15</v>
      </c>
      <c r="B62" s="390" t="str">
        <f>VLOOKUP(A62,'пр.взв.'!B30:H157,2,FALSE)</f>
        <v>ПЕРЕТРУХИН Никита Валерьевич</v>
      </c>
      <c r="C62" s="390" t="str">
        <f>VLOOKUP(A62,'пр.взв.'!B30:H157,3,FALSE)</f>
        <v>25.11.1996 кмс</v>
      </c>
      <c r="D62" s="390" t="str">
        <f>VLOOKUP(A62,'пр.взв.'!B30:H157,4,FALSE)</f>
        <v>ЦФО</v>
      </c>
      <c r="E62" s="105"/>
      <c r="F62" s="105"/>
      <c r="G62" s="129"/>
      <c r="H62" s="126"/>
      <c r="I62" s="103" t="s">
        <v>238</v>
      </c>
      <c r="J62" s="119"/>
      <c r="K62" s="50"/>
      <c r="L62" s="107"/>
      <c r="M62" s="112"/>
      <c r="N62" s="150"/>
      <c r="O62" s="121" t="s">
        <v>41</v>
      </c>
      <c r="P62" s="113" t="s">
        <v>239</v>
      </c>
      <c r="Q62" s="150"/>
      <c r="R62" s="150"/>
      <c r="S62" s="55"/>
      <c r="T62" s="43"/>
      <c r="U62" s="65"/>
      <c r="W62" s="104" t="s">
        <v>242</v>
      </c>
      <c r="X62" s="94"/>
      <c r="AB62" s="382" t="str">
        <f>VLOOKUP(AE62,'пр.взв.'!B30:H268,2,FALSE)</f>
        <v>МАРУТЯН Арман Мкртычович</v>
      </c>
      <c r="AC62" s="382" t="str">
        <f>VLOOKUP(AE62,'пр.взв.'!B30:AH190,3,FALSE)</f>
        <v>24.10.1995 кмс</v>
      </c>
      <c r="AD62" s="382" t="str">
        <f>VLOOKUP(AE62,'пр.взв.'!B30:H190,4,FALSE)</f>
        <v>ЦФО</v>
      </c>
      <c r="AE62" s="424">
        <v>16</v>
      </c>
    </row>
    <row r="63" spans="1:31" ht="12" customHeight="1">
      <c r="A63" s="391"/>
      <c r="B63" s="155"/>
      <c r="C63" s="155"/>
      <c r="D63" s="155"/>
      <c r="E63" s="120">
        <v>15</v>
      </c>
      <c r="F63" s="129"/>
      <c r="G63" s="129"/>
      <c r="H63" s="110"/>
      <c r="I63" s="140"/>
      <c r="J63" s="125"/>
      <c r="K63" s="51"/>
      <c r="L63" s="379"/>
      <c r="M63" s="379"/>
      <c r="N63" s="150"/>
      <c r="O63" s="150"/>
      <c r="P63" s="115"/>
      <c r="Q63" s="150"/>
      <c r="R63" s="150"/>
      <c r="S63" s="55"/>
      <c r="T63" s="43"/>
      <c r="U63" s="65"/>
      <c r="X63" s="94"/>
      <c r="AA63" s="19">
        <v>16</v>
      </c>
      <c r="AB63" s="383"/>
      <c r="AC63" s="383"/>
      <c r="AD63" s="383"/>
      <c r="AE63" s="422"/>
    </row>
    <row r="64" spans="1:31" ht="12" customHeight="1" thickBot="1">
      <c r="A64" s="391">
        <v>47</v>
      </c>
      <c r="B64" s="386">
        <f>VLOOKUP(A64,'пр.взв.'!B32:H159,2,FALSE)</f>
        <v>0</v>
      </c>
      <c r="C64" s="386">
        <f>VLOOKUP(A64,'пр.взв.'!B32:H159,3,FALSE)</f>
        <v>0</v>
      </c>
      <c r="D64" s="386">
        <f>VLOOKUP(A64,'пр.взв.'!B32:H159,4,FALSE)</f>
        <v>0</v>
      </c>
      <c r="E64" s="103"/>
      <c r="F64" s="131"/>
      <c r="G64" s="129"/>
      <c r="H64" s="141"/>
      <c r="I64" s="127"/>
      <c r="J64" s="107"/>
      <c r="L64" s="116"/>
      <c r="M64" s="117"/>
      <c r="N64" s="112" t="s">
        <v>36</v>
      </c>
      <c r="O64" s="150"/>
      <c r="P64" s="118"/>
      <c r="Q64" s="112" t="s">
        <v>40</v>
      </c>
      <c r="R64" s="150"/>
      <c r="S64" s="59"/>
      <c r="T64" s="43"/>
      <c r="U64" s="65"/>
      <c r="X64" s="94"/>
      <c r="Z64" s="95"/>
      <c r="AA64" s="103"/>
      <c r="AB64" s="384">
        <f>VLOOKUP(AE64,'пр.взв.'!B30:H270,2,FALSE)</f>
        <v>0</v>
      </c>
      <c r="AC64" s="384">
        <f>VLOOKUP(AE64,'пр.взв.'!B30:AH192,3,FALSE)</f>
        <v>0</v>
      </c>
      <c r="AD64" s="384">
        <f>VLOOKUP(AE64,'пр.взв.'!B30:H192,4,FALSE)</f>
        <v>0</v>
      </c>
      <c r="AE64" s="422">
        <v>48</v>
      </c>
    </row>
    <row r="65" spans="1:31" ht="12" customHeight="1" thickBot="1">
      <c r="A65" s="392"/>
      <c r="B65" s="387"/>
      <c r="C65" s="387"/>
      <c r="D65" s="387"/>
      <c r="E65" s="129"/>
      <c r="F65" s="134"/>
      <c r="G65" s="120" t="s">
        <v>42</v>
      </c>
      <c r="H65" s="142"/>
      <c r="I65" s="140"/>
      <c r="J65" s="107"/>
      <c r="L65" s="109"/>
      <c r="M65" s="110"/>
      <c r="N65" s="149"/>
      <c r="O65" s="150"/>
      <c r="P65" s="115"/>
      <c r="Q65" s="113" t="s">
        <v>238</v>
      </c>
      <c r="R65" s="150"/>
      <c r="S65" s="55"/>
      <c r="T65" s="43"/>
      <c r="U65" s="65"/>
      <c r="X65" s="96"/>
      <c r="Y65" s="19">
        <v>16</v>
      </c>
      <c r="Z65" s="94"/>
      <c r="AB65" s="385"/>
      <c r="AC65" s="385"/>
      <c r="AD65" s="385"/>
      <c r="AE65" s="423"/>
    </row>
    <row r="66" spans="1:31" ht="12" customHeight="1" thickBot="1">
      <c r="A66" s="393">
        <v>31</v>
      </c>
      <c r="B66" s="390" t="str">
        <f>VLOOKUP(A66,'пр.взв.'!B34:H161,2,FALSE)</f>
        <v>ПЕТУХОВ Никита Александрович</v>
      </c>
      <c r="C66" s="390" t="str">
        <f>VLOOKUP(A66,'пр.взв.'!B34:H161,3,FALSE)</f>
        <v>16.04.1996, КМС</v>
      </c>
      <c r="D66" s="390" t="str">
        <f>VLOOKUP(A66,'пр.взв.'!B34:H161,4,FALSE)</f>
        <v>МОС</v>
      </c>
      <c r="E66" s="105"/>
      <c r="F66" s="129"/>
      <c r="G66" s="103" t="s">
        <v>238</v>
      </c>
      <c r="H66" s="132"/>
      <c r="I66" s="127"/>
      <c r="J66" s="107"/>
      <c r="L66" s="379"/>
      <c r="M66" s="380"/>
      <c r="N66" s="151"/>
      <c r="O66" s="112" t="s">
        <v>40</v>
      </c>
      <c r="P66" s="115"/>
      <c r="Q66" s="151"/>
      <c r="R66" s="150"/>
      <c r="S66" s="55"/>
      <c r="T66" s="43"/>
      <c r="U66" s="65"/>
      <c r="Y66" s="103" t="s">
        <v>237</v>
      </c>
      <c r="Z66" s="94"/>
      <c r="AB66" s="382" t="str">
        <f>VLOOKUP(AE66,'пр.взв.'!B34:H272,2,FALSE)</f>
        <v>МАТАЗОВ Темирлан Бараталиевич</v>
      </c>
      <c r="AC66" s="382" t="str">
        <f>VLOOKUP(AE66,'пр.взв.'!B34:AH194,3,FALSE)</f>
        <v>28.11.1995 кмс</v>
      </c>
      <c r="AD66" s="382" t="str">
        <f>VLOOKUP(AE66,'пр.взв.'!B34:H194,4,FALSE)</f>
        <v>СЗФО</v>
      </c>
      <c r="AE66" s="424">
        <v>32</v>
      </c>
    </row>
    <row r="67" spans="1:31" ht="12" customHeight="1">
      <c r="A67" s="391"/>
      <c r="B67" s="155"/>
      <c r="C67" s="155"/>
      <c r="D67" s="155"/>
      <c r="E67" s="120">
        <v>31</v>
      </c>
      <c r="F67" s="137"/>
      <c r="G67" s="129"/>
      <c r="H67" s="114"/>
      <c r="I67" s="140"/>
      <c r="J67" s="107"/>
      <c r="L67" s="107"/>
      <c r="M67" s="108"/>
      <c r="N67" s="121" t="s">
        <v>40</v>
      </c>
      <c r="O67" s="113" t="s">
        <v>238</v>
      </c>
      <c r="P67" s="115"/>
      <c r="Q67" s="151"/>
      <c r="R67" s="120" t="s">
        <v>38</v>
      </c>
      <c r="S67" s="55"/>
      <c r="T67" s="43"/>
      <c r="U67" s="43"/>
      <c r="Z67" s="96"/>
      <c r="AA67" s="19">
        <v>32</v>
      </c>
      <c r="AB67" s="383"/>
      <c r="AC67" s="383"/>
      <c r="AD67" s="383"/>
      <c r="AE67" s="422"/>
    </row>
    <row r="68" spans="1:31" ht="12" customHeight="1" thickBot="1">
      <c r="A68" s="391">
        <v>63</v>
      </c>
      <c r="B68" s="388">
        <f>VLOOKUP(A68,'пр.взв.'!B36:H163,2,FALSE)</f>
        <v>0</v>
      </c>
      <c r="C68" s="388">
        <f>VLOOKUP(A68,'пр.взв.'!B36:H163,3,FALSE)</f>
        <v>0</v>
      </c>
      <c r="D68" s="388">
        <f>VLOOKUP(A68,'пр.взв.'!B36:H163,4,FALSE)</f>
        <v>0</v>
      </c>
      <c r="E68" s="103"/>
      <c r="F68" s="129"/>
      <c r="G68" s="129"/>
      <c r="H68" s="132">
        <f>HYPERLINK('[1]реквизиты'!$A$20)</f>
      </c>
      <c r="I68" s="127"/>
      <c r="J68" s="107"/>
      <c r="L68" s="107"/>
      <c r="M68" s="112"/>
      <c r="N68" s="150"/>
      <c r="O68" s="151"/>
      <c r="P68" s="121" t="s">
        <v>40</v>
      </c>
      <c r="Q68" s="151"/>
      <c r="R68" s="103" t="s">
        <v>238</v>
      </c>
      <c r="S68" s="55"/>
      <c r="T68" s="43"/>
      <c r="U68" s="43"/>
      <c r="AA68" s="103"/>
      <c r="AB68" s="384">
        <f>VLOOKUP(AE68,'пр.взв.'!B34:H274,2,FALSE)</f>
        <v>0</v>
      </c>
      <c r="AC68" s="384">
        <f>VLOOKUP(AE68,'пр.взв.'!B34:AH196,3,FALSE)</f>
        <v>0</v>
      </c>
      <c r="AD68" s="384">
        <f>VLOOKUP(AE68,'пр.взв.'!B34:H196,4,FALSE)</f>
        <v>0</v>
      </c>
      <c r="AE68" s="422">
        <v>64</v>
      </c>
    </row>
    <row r="69" spans="1:31" ht="12" customHeight="1" thickBot="1">
      <c r="A69" s="392"/>
      <c r="B69" s="389"/>
      <c r="C69" s="389"/>
      <c r="D69" s="389"/>
      <c r="E69" s="91"/>
      <c r="F69" s="53"/>
      <c r="G69" s="54"/>
      <c r="H69" s="55"/>
      <c r="I69" s="56"/>
      <c r="L69" s="109"/>
      <c r="M69" s="123"/>
      <c r="N69" s="150"/>
      <c r="O69" s="121" t="s">
        <v>32</v>
      </c>
      <c r="P69" s="11" t="s">
        <v>238</v>
      </c>
      <c r="Q69" s="151"/>
      <c r="R69" s="150"/>
      <c r="S69" s="55"/>
      <c r="T69" s="43"/>
      <c r="U69" s="43"/>
      <c r="AB69" s="385"/>
      <c r="AC69" s="385"/>
      <c r="AD69" s="385"/>
      <c r="AE69" s="423"/>
    </row>
    <row r="70" spans="1:21" ht="9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71"/>
      <c r="L70" s="148"/>
      <c r="M70" s="140"/>
      <c r="N70" s="112"/>
      <c r="O70" s="150"/>
      <c r="P70" s="112"/>
      <c r="Q70" s="121" t="s">
        <v>38</v>
      </c>
      <c r="R70" s="126"/>
      <c r="S70" s="63"/>
      <c r="T70" s="43"/>
      <c r="U70" s="43"/>
    </row>
    <row r="71" spans="1:21" ht="12.75">
      <c r="A71" s="47"/>
      <c r="B71" s="47"/>
      <c r="C71" s="47"/>
      <c r="D71" s="47"/>
      <c r="E71" s="47"/>
      <c r="F71" s="47"/>
      <c r="G71" s="47"/>
      <c r="H71" s="76">
        <f>HYPERLINK('[1]реквизиты'!$A$22)</f>
      </c>
      <c r="I71" s="57"/>
      <c r="J71" s="57"/>
      <c r="K71" s="71"/>
      <c r="L71" s="73"/>
      <c r="M71" s="73"/>
      <c r="N71" s="71"/>
      <c r="O71" s="71"/>
      <c r="P71" s="77">
        <f>HYPERLINK('[1]реквизиты'!$G$23)</f>
      </c>
      <c r="Q71" s="63"/>
      <c r="R71" s="47"/>
      <c r="S71" s="43"/>
      <c r="T71" s="43"/>
      <c r="U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3" spans="1:31" ht="12.75">
      <c r="A73" s="51" t="str">
        <f>HYPERLINK('[1]реквизиты'!$A$6)</f>
        <v>Гл. судья, судья МК</v>
      </c>
      <c r="B73" s="51"/>
      <c r="C73" s="71"/>
      <c r="D73" s="73"/>
      <c r="E73" s="73"/>
      <c r="F73" s="73"/>
      <c r="G73" s="374" t="str">
        <f>'[1]реквизиты'!$G$7</f>
        <v>И.Р.Стахеев</v>
      </c>
      <c r="H73" s="374"/>
      <c r="I73" s="374"/>
      <c r="J73" s="375" t="str">
        <f>'[1]реквизиты'!$G$8</f>
        <v>/г. Гороховец/</v>
      </c>
      <c r="K73" s="375"/>
      <c r="L73" s="71"/>
      <c r="M73" s="73"/>
      <c r="N73" s="73"/>
      <c r="O73" s="73"/>
      <c r="T73" s="47" t="str">
        <f>HYPERLINK('[1]реквизиты'!$A$8)</f>
        <v>Гл. секретарь, судья МК</v>
      </c>
      <c r="U73" s="47"/>
      <c r="V73" s="71"/>
      <c r="W73" s="73"/>
      <c r="X73" s="73"/>
      <c r="Y73" s="73"/>
      <c r="AB73" s="381" t="str">
        <f>'[1]реквизиты'!$G$9</f>
        <v>Д.Е.Вышегородцев</v>
      </c>
      <c r="AC73" s="381"/>
      <c r="AD73" s="375" t="str">
        <f>'[1]реквизиты'!$G$10</f>
        <v>/г.Северск/</v>
      </c>
      <c r="AE73" s="375"/>
    </row>
    <row r="74" spans="1:25" ht="12.75">
      <c r="A74" s="47"/>
      <c r="B74" s="47"/>
      <c r="C74" s="71"/>
      <c r="D74" s="73"/>
      <c r="E74" s="73"/>
      <c r="F74" s="73"/>
      <c r="H74" s="43"/>
      <c r="I74" s="43"/>
      <c r="Q74" s="71"/>
      <c r="R74" s="43"/>
      <c r="S74" s="43"/>
      <c r="T74" s="57"/>
      <c r="U74" s="51"/>
      <c r="V74" s="71"/>
      <c r="W74" s="71"/>
      <c r="X74" s="73"/>
      <c r="Y74" s="73"/>
    </row>
    <row r="75" spans="9:19" ht="12.75">
      <c r="I75" s="43"/>
      <c r="Q75" s="71"/>
      <c r="R75" s="43"/>
      <c r="S75" s="43"/>
    </row>
    <row r="76" spans="9:19" ht="12.7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2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1:2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</row>
    <row r="96" spans="1:2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1:2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</row>
    <row r="101" spans="1:2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1:2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1:2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1:2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:2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1:2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1:2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1:2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1:2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1:2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1:2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1:2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</sheetData>
  <sheetProtection/>
  <mergeCells count="285">
    <mergeCell ref="F2:Z2"/>
    <mergeCell ref="F1:Z1"/>
    <mergeCell ref="AC1:AE2"/>
    <mergeCell ref="AC3:AE3"/>
    <mergeCell ref="AB4:AE4"/>
    <mergeCell ref="N54:O55"/>
    <mergeCell ref="F3:Z3"/>
    <mergeCell ref="AE42:AE43"/>
    <mergeCell ref="AE44:AE45"/>
    <mergeCell ref="AE5:AE6"/>
    <mergeCell ref="AE7:AE8"/>
    <mergeCell ref="AE9:AE10"/>
    <mergeCell ref="AE11:AE12"/>
    <mergeCell ref="AE66:AE67"/>
    <mergeCell ref="AE13:AE14"/>
    <mergeCell ref="AE15:AE16"/>
    <mergeCell ref="AE17:AE18"/>
    <mergeCell ref="AE19:AE20"/>
    <mergeCell ref="AE58:AE59"/>
    <mergeCell ref="AE21:AE22"/>
    <mergeCell ref="AE68:AE69"/>
    <mergeCell ref="AE60:AE61"/>
    <mergeCell ref="AE64:AE65"/>
    <mergeCell ref="AE48:AE49"/>
    <mergeCell ref="AE50:AE51"/>
    <mergeCell ref="AE29:AE30"/>
    <mergeCell ref="AE35:AE36"/>
    <mergeCell ref="AE46:AE47"/>
    <mergeCell ref="AE23:AE24"/>
    <mergeCell ref="AE25:AE26"/>
    <mergeCell ref="AE27:AE28"/>
    <mergeCell ref="AE56:AE57"/>
    <mergeCell ref="AE31:AE32"/>
    <mergeCell ref="AE33:AE34"/>
    <mergeCell ref="AE38:AE39"/>
    <mergeCell ref="AE40:AE41"/>
    <mergeCell ref="AD58:AD59"/>
    <mergeCell ref="AE52:AE53"/>
    <mergeCell ref="AE62:AE63"/>
    <mergeCell ref="AE54:AE55"/>
    <mergeCell ref="AB66:AB67"/>
    <mergeCell ref="AC66:AC67"/>
    <mergeCell ref="AD66:AD67"/>
    <mergeCell ref="AB54:AB55"/>
    <mergeCell ref="AC54:AC55"/>
    <mergeCell ref="AD54:AD55"/>
    <mergeCell ref="AB68:AB69"/>
    <mergeCell ref="AC68:AC69"/>
    <mergeCell ref="AD68:AD69"/>
    <mergeCell ref="AB60:AB61"/>
    <mergeCell ref="AC60:AC61"/>
    <mergeCell ref="AD60:AD61"/>
    <mergeCell ref="AB62:AB63"/>
    <mergeCell ref="AC62:AC63"/>
    <mergeCell ref="AD62:AD63"/>
    <mergeCell ref="AD64:AD6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5:AB6"/>
    <mergeCell ref="AC5:AC6"/>
    <mergeCell ref="AD5:AD6"/>
    <mergeCell ref="AB7:AB8"/>
    <mergeCell ref="AC7:AC8"/>
    <mergeCell ref="AD7:AD8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N33:R34"/>
    <mergeCell ref="N27:R28"/>
    <mergeCell ref="D17:D18"/>
    <mergeCell ref="D9:D10"/>
    <mergeCell ref="D11:D12"/>
    <mergeCell ref="D13:D14"/>
    <mergeCell ref="D15:D16"/>
    <mergeCell ref="B11:B12"/>
    <mergeCell ref="C11:C12"/>
    <mergeCell ref="A13:A14"/>
    <mergeCell ref="B13:B14"/>
    <mergeCell ref="C13:C14"/>
    <mergeCell ref="A9:A10"/>
    <mergeCell ref="B9:B10"/>
    <mergeCell ref="C9:C10"/>
    <mergeCell ref="A11:A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A44:A45"/>
    <mergeCell ref="B44:B45"/>
    <mergeCell ref="C44:C45"/>
    <mergeCell ref="C52:C53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B64:B65"/>
    <mergeCell ref="C64:C65"/>
    <mergeCell ref="D64:D65"/>
    <mergeCell ref="A62:A63"/>
    <mergeCell ref="A56:A57"/>
    <mergeCell ref="D48:D49"/>
    <mergeCell ref="A50:A51"/>
    <mergeCell ref="B50:B51"/>
    <mergeCell ref="C50:C51"/>
    <mergeCell ref="D50:D51"/>
    <mergeCell ref="A38:A39"/>
    <mergeCell ref="B38:B39"/>
    <mergeCell ref="C38:C39"/>
    <mergeCell ref="D52:D53"/>
    <mergeCell ref="A54:A55"/>
    <mergeCell ref="B54:B55"/>
    <mergeCell ref="C54:C55"/>
    <mergeCell ref="D54:D55"/>
    <mergeCell ref="A52:A53"/>
    <mergeCell ref="B52:B53"/>
    <mergeCell ref="A68:A69"/>
    <mergeCell ref="B68:B69"/>
    <mergeCell ref="C68:C69"/>
    <mergeCell ref="A60:A61"/>
    <mergeCell ref="B60:B61"/>
    <mergeCell ref="C60:C61"/>
    <mergeCell ref="B62:B63"/>
    <mergeCell ref="A66:A67"/>
    <mergeCell ref="B66:B67"/>
    <mergeCell ref="C66:C67"/>
    <mergeCell ref="D66:D67"/>
    <mergeCell ref="N48:R49"/>
    <mergeCell ref="N41:R42"/>
    <mergeCell ref="D60:D61"/>
    <mergeCell ref="C62:C63"/>
    <mergeCell ref="D62:D63"/>
    <mergeCell ref="C56:C57"/>
    <mergeCell ref="D56:D57"/>
    <mergeCell ref="C58:C59"/>
    <mergeCell ref="D58:D59"/>
    <mergeCell ref="A64:A65"/>
    <mergeCell ref="L7:M7"/>
    <mergeCell ref="L8:M8"/>
    <mergeCell ref="L10:M10"/>
    <mergeCell ref="L11:M11"/>
    <mergeCell ref="L14:M14"/>
    <mergeCell ref="L17:M17"/>
    <mergeCell ref="B56:B57"/>
    <mergeCell ref="A58:A59"/>
    <mergeCell ref="B58:B59"/>
    <mergeCell ref="AD73:AE73"/>
    <mergeCell ref="L63:M63"/>
    <mergeCell ref="L66:M66"/>
    <mergeCell ref="L60:M60"/>
    <mergeCell ref="D19:D20"/>
    <mergeCell ref="D35:D36"/>
    <mergeCell ref="D44:D45"/>
    <mergeCell ref="D68:D69"/>
    <mergeCell ref="D46:D47"/>
    <mergeCell ref="D42:D43"/>
    <mergeCell ref="G73:I73"/>
    <mergeCell ref="J73:K73"/>
    <mergeCell ref="L56:M56"/>
    <mergeCell ref="L57:M57"/>
    <mergeCell ref="L59:M59"/>
    <mergeCell ref="AB73:AC73"/>
    <mergeCell ref="AB58:AB59"/>
    <mergeCell ref="AC58:AC59"/>
    <mergeCell ref="AB64:AB65"/>
    <mergeCell ref="AC64:AC65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2015-02-19T14:01:57Z</cp:lastPrinted>
  <dcterms:created xsi:type="dcterms:W3CDTF">1996-10-08T23:32:33Z</dcterms:created>
  <dcterms:modified xsi:type="dcterms:W3CDTF">2015-02-19T14:04:47Z</dcterms:modified>
  <cp:category/>
  <cp:version/>
  <cp:contentType/>
  <cp:contentStatus/>
</cp:coreProperties>
</file>