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<sst xmlns="http://schemas.openxmlformats.org/spreadsheetml/2006/main" count="307" uniqueCount="188">
  <si>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</si>
  <si>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</si>
  <si>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</si>
  <si>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</si>
  <si>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</si>
  <si>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</si>
  <si>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</si>
  <si>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</si>
  <si>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</si>
  <si>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</si>
  <si>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</si>
  <si>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</si>
  <si>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</si>
  <si>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</si>
  <si>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</si>
  <si>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</si>
  <si>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</si>
  <si>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</si>
  <si>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</si>
  <si>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</si>
  <si>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</si>
  <si>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</si>
  <si>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</si>
  <si>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</si>
  <si>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</si>
  <si>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</si>
  <si>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</si>
  <si>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</si>
  <si>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</si>
  <si>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</si>
  <si>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</si>
  <si>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</si>
  <si>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</si>
  <si>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</si>
  <si>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</si>
  <si>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</si>
  <si>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</si>
  <si>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</si>
  <si>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</si>
  <si>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</si>
  <si>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</si>
  <si>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</si>
  <si>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</si>
  <si>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</si>
  <si>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</si>
  <si>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</si>
  <si>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</si>
  <si>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</si>
  <si>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</si>
  <si>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</si>
  <si>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</si>
  <si>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</si>
  <si>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</si>
  <si>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</si>
  <si>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</si>
  <si>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</si>
  <si>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</si>
  <si>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</si>
  <si>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</si>
  <si>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</si>
  <si>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</si>
  <si>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</si>
  <si>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</si>
  <si>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</si>
  <si>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</si>
  <si>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</si>
  <si>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</si>
  <si>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</si>
  <si>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</si>
  <si>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</si>
  <si>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</si>
  <si>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</si>
  <si>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</si>
  <si>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</si>
  <si>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</si>
  <si>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</si>
  <si>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</si>
  <si>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</si>
  <si>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В.к.   60     кг.</t>
  </si>
  <si>
    <t>свободна</t>
  </si>
  <si>
    <t>св</t>
  </si>
  <si>
    <t>МЕЛЬНИКОВА Ольга Владимировна</t>
  </si>
  <si>
    <t>29.06.97 1р</t>
  </si>
  <si>
    <t>МОСКВА МКС</t>
  </si>
  <si>
    <t>Стахеев ОИ</t>
  </si>
  <si>
    <t>СЕДОВА Еатерина Владимировна</t>
  </si>
  <si>
    <t>09.03.97 КМС</t>
  </si>
  <si>
    <t>Яковцев ВА Рощупкин НА</t>
  </si>
  <si>
    <t>ПЛОТНИКОВА Елена Сергеевна</t>
  </si>
  <si>
    <t>04.08.95 1р.</t>
  </si>
  <si>
    <t>ЮФО Ростовская Ростов на Дону МО</t>
  </si>
  <si>
    <t>Колесников Вощинников АВ</t>
  </si>
  <si>
    <t>МАРТАКОВА Валерия Вячеславовна</t>
  </si>
  <si>
    <t>20.07.95 МС</t>
  </si>
  <si>
    <t>СФО, Томская, Северск, ОГАУ ШВСМ ТО</t>
  </si>
  <si>
    <t>Вахмистрова Н.А., Вышегородцев Д.Е.</t>
  </si>
  <si>
    <t>ДЕКТЯРЕВА Кристина Игоревна</t>
  </si>
  <si>
    <t>23.11.1996 КМС</t>
  </si>
  <si>
    <t>Дугаева НС</t>
  </si>
  <si>
    <t>БАЙКОВА Наталья Николаевна</t>
  </si>
  <si>
    <t>18.11.96 КМС</t>
  </si>
  <si>
    <t>Шмаков ОВ Сериков СС</t>
  </si>
  <si>
    <t>ВОРОБЬЕВА Ангелина Олеговна</t>
  </si>
  <si>
    <t>27.07.96 1р</t>
  </si>
  <si>
    <t>ПФО Татарстан Чистополь, МО</t>
  </si>
  <si>
    <t>Ахметзянов Р.Р.</t>
  </si>
  <si>
    <t>ЗАДОРОЖНАЯ Татьяна Владимировна</t>
  </si>
  <si>
    <t>07.10.1996 КМС</t>
  </si>
  <si>
    <t>СКФО Ставропольский Изобильный</t>
  </si>
  <si>
    <t>Соколенко А</t>
  </si>
  <si>
    <t>ИЛЬИЧЕВА Яна Сергеевна</t>
  </si>
  <si>
    <t>31.12.95 КМС</t>
  </si>
  <si>
    <t>ЦФО Московская Коломна, МО</t>
  </si>
  <si>
    <t>Егошин БА</t>
  </si>
  <si>
    <t>ИСХАКОВА Анна Игоревна</t>
  </si>
  <si>
    <t>09.10.96 КМС</t>
  </si>
  <si>
    <t>ПФО Нижегородская Кстово МО</t>
  </si>
  <si>
    <t>Бойчук ИЮ Кожемякин ВС</t>
  </si>
  <si>
    <t>КУНАВИНА Ангелина Олеговна</t>
  </si>
  <si>
    <t>25.08.97, КМС</t>
  </si>
  <si>
    <t>ПФО Татарстан, Чистополь МО</t>
  </si>
  <si>
    <t>МУХТАРОВА Гульфия Рубиновна</t>
  </si>
  <si>
    <t>26.10.95 МС</t>
  </si>
  <si>
    <t>ЮФО Астраханская Астрахань Д</t>
  </si>
  <si>
    <t>Дуйсенов К.Г Дусейнов РГ</t>
  </si>
  <si>
    <t>НОВИКОВА Оксана Николаевна</t>
  </si>
  <si>
    <t>16.09.95 КМС</t>
  </si>
  <si>
    <t>ЮФО Ростовская Ростов-на-Дону МО</t>
  </si>
  <si>
    <t>СВЕТЛИЧНАЯ Жанна Владимировна</t>
  </si>
  <si>
    <t>16.04.95 КМС</t>
  </si>
  <si>
    <t>ЦФО Белгородская Грайворон, ЮР</t>
  </si>
  <si>
    <t>Черкашин АН</t>
  </si>
  <si>
    <t>ДЕНИСОВА Елена Викторовна</t>
  </si>
  <si>
    <t>19.07.96 КМС</t>
  </si>
  <si>
    <t>УФО Свердловская Екатеринбург, МО</t>
  </si>
  <si>
    <t>Рябов СВ</t>
  </si>
  <si>
    <t>РАКЕТСКАЯ Вероника Антоновна</t>
  </si>
  <si>
    <t>14.02.96 КМС</t>
  </si>
  <si>
    <t>ЦФО Рязанская Рязань ПР</t>
  </si>
  <si>
    <t>Мальцев СА</t>
  </si>
  <si>
    <t>СМИРНОВА Ирина Александровна</t>
  </si>
  <si>
    <t>22.07.97 1р.</t>
  </si>
  <si>
    <t>С-Петербург МО</t>
  </si>
  <si>
    <t>Мишин ДА</t>
  </si>
  <si>
    <t>СМЕТАНИНА Надежда Вячеславовна</t>
  </si>
  <si>
    <t>08.11.97 1р.</t>
  </si>
  <si>
    <t>СЗФО Калининградская Калининград, МО</t>
  </si>
  <si>
    <t>Слинко СВ</t>
  </si>
  <si>
    <t>КОРЕКОВА Валерия Андреевна</t>
  </si>
  <si>
    <t>04.09.95 КМС</t>
  </si>
  <si>
    <t>ПФО Пермский Краснокамск ПР</t>
  </si>
  <si>
    <t>Нечаев ДН Мухаметшин РГ</t>
  </si>
  <si>
    <t>ПЕТРОВА Татьяна Викторовна</t>
  </si>
  <si>
    <t>25.01.95 КМС</t>
  </si>
  <si>
    <t>УФО Челябинская Челябинск МО</t>
  </si>
  <si>
    <t>Царенко А</t>
  </si>
  <si>
    <t>ШИЛЬНИКОВА Варвара Алексеевна</t>
  </si>
  <si>
    <t>21.03.97 КМС</t>
  </si>
  <si>
    <t>УФО Курганская Курган, МО</t>
  </si>
  <si>
    <t>Евтодеев ВФ Прядеин ВА</t>
  </si>
  <si>
    <t>ЧЕРНОСКУЛОВА Алина Леонидовна</t>
  </si>
  <si>
    <t>05.01.97 1р</t>
  </si>
  <si>
    <t>УФО Тюменская Тюмень ЮР</t>
  </si>
  <si>
    <t>Иващенко ВС</t>
  </si>
  <si>
    <t>ВЛАСОВА Александра Игоревна</t>
  </si>
  <si>
    <t>15.05.96 КМС</t>
  </si>
  <si>
    <t>ПФО Саратовская Саратов ПР</t>
  </si>
  <si>
    <t>Смирнова ЕЛ Смирнов АА</t>
  </si>
  <si>
    <t>2.5</t>
  </si>
  <si>
    <t>3.31</t>
  </si>
  <si>
    <t>1.06</t>
  </si>
  <si>
    <t>1.55</t>
  </si>
  <si>
    <t>0.00</t>
  </si>
  <si>
    <t>0.57</t>
  </si>
  <si>
    <t>1.20</t>
  </si>
  <si>
    <t>3.23</t>
  </si>
  <si>
    <t xml:space="preserve"> КРУГ 3 Б</t>
  </si>
  <si>
    <t>1.48</t>
  </si>
  <si>
    <t>3.46</t>
  </si>
  <si>
    <t>3.07</t>
  </si>
  <si>
    <t>2.00</t>
  </si>
  <si>
    <t xml:space="preserve"> КРУГ 6 А</t>
  </si>
  <si>
    <t>1.00</t>
  </si>
  <si>
    <t>0.48</t>
  </si>
  <si>
    <t>9.5</t>
  </si>
  <si>
    <t>6.5</t>
  </si>
  <si>
    <t>0.35</t>
  </si>
  <si>
    <t>Пантелеев ЕА Бабаков ВВ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</si>
</sst>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0" fontId="26" fillId="24" borderId="18" xfId="42" applyFont="1" applyFill="1" applyBorder="1" applyAlignment="1" applyProtection="1">
      <alignment horizontal="center" vertical="center" wrapText="1"/>
      <protection/>
    </xf>
    <xf numFmtId="0" fontId="26" fillId="24" borderId="19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1" xfId="42" applyFont="1" applyFill="1" applyBorder="1" applyAlignment="1" applyProtection="1">
      <alignment horizontal="center" vertical="center"/>
      <protection/>
    </xf>
    <xf numFmtId="0" fontId="30" fillId="26" borderId="22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26" fillId="24" borderId="21" xfId="42" applyFont="1" applyFill="1" applyBorder="1" applyAlignment="1" applyProtection="1">
      <alignment horizontal="center" vertical="center" wrapText="1"/>
      <protection/>
    </xf>
    <xf numFmtId="0" fontId="30" fillId="17" borderId="24" xfId="0" applyFont="1" applyFill="1" applyBorder="1" applyAlignment="1">
      <alignment horizontal="center" vertical="center"/>
    </xf>
    <xf numFmtId="0" fontId="30" fillId="17" borderId="22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center" vertical="center"/>
    </xf>
    <xf numFmtId="0" fontId="30" fillId="25" borderId="24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30" fillId="26" borderId="24" xfId="0" applyFont="1" applyFill="1" applyBorder="1" applyAlignment="1">
      <alignment horizontal="center" vertical="center"/>
    </xf>
    <xf numFmtId="0" fontId="29" fillId="25" borderId="18" xfId="42" applyFont="1" applyFill="1" applyBorder="1" applyAlignment="1" applyProtection="1">
      <alignment horizontal="center" vertical="center"/>
      <protection/>
    </xf>
    <xf numFmtId="0" fontId="29" fillId="25" borderId="19" xfId="42" applyFont="1" applyFill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36" fillId="0" borderId="30" xfId="42" applyNumberFormat="1" applyFont="1" applyFill="1" applyBorder="1" applyAlignment="1" applyProtection="1">
      <alignment horizontal="left" vertical="center" wrapText="1"/>
      <protection/>
    </xf>
    <xf numFmtId="0" fontId="36" fillId="0" borderId="3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36" fillId="0" borderId="30" xfId="42" applyNumberFormat="1" applyFont="1" applyFill="1" applyBorder="1" applyAlignment="1" applyProtection="1">
      <alignment horizontal="center" vertical="center" wrapText="1"/>
      <protection/>
    </xf>
    <xf numFmtId="0" fontId="36" fillId="0" borderId="31" xfId="42" applyNumberFormat="1" applyFont="1" applyFill="1" applyBorder="1" applyAlignment="1" applyProtection="1">
      <alignment horizontal="center" vertical="center" wrapText="1"/>
      <protection/>
    </xf>
    <xf numFmtId="0" fontId="36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36" fillId="0" borderId="30" xfId="42" applyNumberFormat="1" applyFont="1" applyFill="1" applyBorder="1" applyAlignment="1" applyProtection="1">
      <alignment horizontal="left" vertical="center" wrapText="1"/>
      <protection/>
    </xf>
    <xf numFmtId="0" fontId="36" fillId="0" borderId="31" xfId="42" applyNumberFormat="1" applyFont="1" applyFill="1" applyBorder="1" applyAlignment="1" applyProtection="1">
      <alignment horizontal="left" vertical="center" wrapText="1"/>
      <protection/>
    </xf>
    <xf numFmtId="0" fontId="36" fillId="0" borderId="30" xfId="42" applyNumberFormat="1" applyFont="1" applyFill="1" applyBorder="1" applyAlignment="1" applyProtection="1">
      <alignment horizontal="center" vertical="center" wrapText="1"/>
      <protection/>
    </xf>
    <xf numFmtId="0" fontId="36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4" fillId="17" borderId="50" xfId="0" applyFont="1" applyFill="1" applyBorder="1" applyAlignment="1">
      <alignment horizontal="center" vertical="center" textRotation="90" wrapText="1"/>
    </xf>
    <xf numFmtId="0" fontId="24" fillId="17" borderId="6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7" borderId="67" xfId="0" applyFont="1" applyFill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2" borderId="21" xfId="42" applyNumberFormat="1" applyFont="1" applyFill="1" applyBorder="1" applyAlignment="1" applyProtection="1">
      <alignment horizontal="center" vertical="center" wrapText="1"/>
      <protection/>
    </xf>
    <xf numFmtId="0" fontId="20" fillId="2" borderId="18" xfId="42" applyNumberFormat="1" applyFont="1" applyFill="1" applyBorder="1" applyAlignment="1" applyProtection="1">
      <alignment horizontal="center" vertical="center" wrapText="1"/>
      <protection/>
    </xf>
    <xf numFmtId="0" fontId="20" fillId="2" borderId="19" xfId="42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1" xfId="42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left" vertical="center" wrapText="1"/>
    </xf>
    <xf numFmtId="14" fontId="2" fillId="28" borderId="32" xfId="0" applyNumberFormat="1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vertical="center" wrapText="1"/>
    </xf>
    <xf numFmtId="49" fontId="37" fillId="28" borderId="32" xfId="0" applyNumberFormat="1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18" xfId="42" applyNumberFormat="1" applyFont="1" applyFill="1" applyBorder="1" applyAlignment="1" applyProtection="1">
      <alignment horizontal="center" vertical="center" wrapText="1"/>
      <protection/>
    </xf>
    <xf numFmtId="0" fontId="5" fillId="2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25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17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123825</xdr:rowOff>
    </xdr:from>
    <xdr:to>
      <xdr:col>2</xdr:col>
      <xdr:colOff>190500</xdr:colOff>
      <xdr:row>2</xdr:row>
      <xdr:rowOff>0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238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228600</xdr:colOff>
      <xdr:row>1</xdr:row>
      <xdr:rowOff>266700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8" sqref="A1:H2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1" t="str">
        <f>'[1]реквизиты'!$A$2</f>
        <v>Первенство России по САМБО среди юниорок 1995-96 г.р.</v>
      </c>
      <c r="B1" s="74"/>
      <c r="C1" s="74"/>
      <c r="D1" s="74"/>
      <c r="E1" s="74"/>
      <c r="F1" s="74"/>
      <c r="G1" s="74"/>
      <c r="H1" s="75"/>
    </row>
    <row r="2" spans="1:8" ht="17.25" customHeight="1">
      <c r="A2" s="76" t="str">
        <f>'[1]реквизиты'!$A$3</f>
        <v>16-20  февраля  2015 г.  г. Рязань</v>
      </c>
      <c r="B2" s="76"/>
      <c r="C2" s="76"/>
      <c r="D2" s="76"/>
      <c r="E2" s="76"/>
      <c r="F2" s="76"/>
      <c r="G2" s="76"/>
      <c r="H2" s="76"/>
    </row>
    <row r="3" spans="1:8" ht="18.75" thickBot="1">
      <c r="A3" s="77" t="s">
        <v>72</v>
      </c>
      <c r="B3" s="77"/>
      <c r="C3" s="77"/>
      <c r="D3" s="77"/>
      <c r="E3" s="77"/>
      <c r="F3" s="77"/>
      <c r="G3" s="77"/>
      <c r="H3" s="77"/>
    </row>
    <row r="4" spans="2:8" ht="18.75" thickBot="1">
      <c r="B4" s="58"/>
      <c r="C4" s="59"/>
      <c r="D4" s="78" t="str">
        <f>'пр.взв'!D4</f>
        <v>В.к.   60     кг.</v>
      </c>
      <c r="E4" s="89"/>
      <c r="F4" s="90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2" t="s">
        <v>73</v>
      </c>
      <c r="B6" s="96" t="str">
        <f>VLOOKUP(J6,'пр.взв'!B7:G86,2,FALSE)</f>
        <v>МУХТАРОВА Гульфия Рубиновна</v>
      </c>
      <c r="C6" s="96"/>
      <c r="D6" s="96"/>
      <c r="E6" s="96"/>
      <c r="F6" s="96"/>
      <c r="G6" s="96"/>
      <c r="H6" s="91" t="str">
        <f>'ит.пр'!D6</f>
        <v>26.10.95 МС</v>
      </c>
      <c r="I6" s="59"/>
      <c r="J6" s="60">
        <f>'ит.пр'!B6</f>
        <v>13</v>
      </c>
    </row>
    <row r="7" spans="1:10" ht="18">
      <c r="A7" s="83"/>
      <c r="B7" s="97"/>
      <c r="C7" s="97"/>
      <c r="D7" s="97"/>
      <c r="E7" s="97"/>
      <c r="F7" s="97"/>
      <c r="G7" s="97"/>
      <c r="H7" s="92"/>
      <c r="I7" s="59"/>
      <c r="J7" s="60"/>
    </row>
    <row r="8" spans="1:10" ht="18">
      <c r="A8" s="83"/>
      <c r="B8" s="93" t="str">
        <f>'ит.пр'!E6</f>
        <v>ЮФО Астраханская Астрахань Д</v>
      </c>
      <c r="C8" s="93"/>
      <c r="D8" s="93"/>
      <c r="E8" s="93"/>
      <c r="F8" s="93"/>
      <c r="G8" s="93"/>
      <c r="H8" s="92"/>
      <c r="I8" s="59"/>
      <c r="J8" s="60"/>
    </row>
    <row r="9" spans="1:10" ht="18.75" thickBot="1">
      <c r="A9" s="84"/>
      <c r="B9" s="94"/>
      <c r="C9" s="94"/>
      <c r="D9" s="94"/>
      <c r="E9" s="94"/>
      <c r="F9" s="94"/>
      <c r="G9" s="94"/>
      <c r="H9" s="95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85" t="s">
        <v>74</v>
      </c>
      <c r="B11" s="96" t="str">
        <f>VLOOKUP(J11,'пр.взв'!B2:G91,2,FALSE)</f>
        <v>ЗАДОРОЖНАЯ Татьяна Владимировна</v>
      </c>
      <c r="C11" s="96"/>
      <c r="D11" s="96"/>
      <c r="E11" s="96"/>
      <c r="F11" s="96"/>
      <c r="G11" s="96"/>
      <c r="H11" s="91" t="str">
        <f>'ит.пр'!D8</f>
        <v>07.10.1996 КМС</v>
      </c>
      <c r="I11" s="59"/>
      <c r="J11" s="60">
        <f>'ит.пр'!B8</f>
        <v>8</v>
      </c>
    </row>
    <row r="12" spans="1:10" ht="18" customHeight="1">
      <c r="A12" s="86"/>
      <c r="B12" s="97"/>
      <c r="C12" s="97"/>
      <c r="D12" s="97"/>
      <c r="E12" s="97"/>
      <c r="F12" s="97"/>
      <c r="G12" s="97"/>
      <c r="H12" s="92"/>
      <c r="I12" s="59"/>
      <c r="J12" s="60"/>
    </row>
    <row r="13" spans="1:10" ht="18">
      <c r="A13" s="86"/>
      <c r="B13" s="93" t="str">
        <f>'ит.пр'!E8</f>
        <v>СКФО Ставропольский Изобильный</v>
      </c>
      <c r="C13" s="93"/>
      <c r="D13" s="93"/>
      <c r="E13" s="93"/>
      <c r="F13" s="93"/>
      <c r="G13" s="93"/>
      <c r="H13" s="92"/>
      <c r="I13" s="59"/>
      <c r="J13" s="60"/>
    </row>
    <row r="14" spans="1:10" ht="18.75" thickBot="1">
      <c r="A14" s="87"/>
      <c r="B14" s="94"/>
      <c r="C14" s="94"/>
      <c r="D14" s="94"/>
      <c r="E14" s="94"/>
      <c r="F14" s="94"/>
      <c r="G14" s="94"/>
      <c r="H14" s="95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8" t="s">
        <v>75</v>
      </c>
      <c r="B16" s="96" t="str">
        <f>VLOOKUP(J16,'пр.взв'!B1:G96,2,FALSE)</f>
        <v>НОВИКОВА Оксана Николаевна</v>
      </c>
      <c r="C16" s="96"/>
      <c r="D16" s="96"/>
      <c r="E16" s="96"/>
      <c r="F16" s="96"/>
      <c r="G16" s="96"/>
      <c r="H16" s="91" t="str">
        <f>'ит.пр'!D10</f>
        <v>16.09.95 КМС</v>
      </c>
      <c r="I16" s="59"/>
      <c r="J16" s="60">
        <f>'ит.пр'!B10</f>
        <v>3</v>
      </c>
    </row>
    <row r="17" spans="1:10" ht="18" customHeight="1">
      <c r="A17" s="79"/>
      <c r="B17" s="97"/>
      <c r="C17" s="97"/>
      <c r="D17" s="97"/>
      <c r="E17" s="97"/>
      <c r="F17" s="97"/>
      <c r="G17" s="97"/>
      <c r="H17" s="92"/>
      <c r="I17" s="59"/>
      <c r="J17" s="60"/>
    </row>
    <row r="18" spans="1:10" ht="18">
      <c r="A18" s="79"/>
      <c r="B18" s="93" t="str">
        <f>'ит.пр'!E10</f>
        <v>ЮФО Ростовская Ростов-на-Дону МО</v>
      </c>
      <c r="C18" s="93"/>
      <c r="D18" s="93"/>
      <c r="E18" s="93"/>
      <c r="F18" s="93"/>
      <c r="G18" s="93"/>
      <c r="H18" s="92"/>
      <c r="I18" s="59"/>
      <c r="J18" s="60"/>
    </row>
    <row r="19" spans="1:10" ht="18.75" thickBot="1">
      <c r="A19" s="80"/>
      <c r="B19" s="94"/>
      <c r="C19" s="94"/>
      <c r="D19" s="94"/>
      <c r="E19" s="94"/>
      <c r="F19" s="94"/>
      <c r="G19" s="94"/>
      <c r="H19" s="95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8" t="s">
        <v>75</v>
      </c>
      <c r="B21" s="96" t="str">
        <f>VLOOKUP(J21,'пр.взв'!B2:G101,2,FALSE)</f>
        <v>КУНАВИНА Ангелина Олеговна</v>
      </c>
      <c r="C21" s="96"/>
      <c r="D21" s="96"/>
      <c r="E21" s="96"/>
      <c r="F21" s="96"/>
      <c r="G21" s="96"/>
      <c r="H21" s="91" t="str">
        <f>'ит.пр'!D12</f>
        <v>25.08.97, КМС</v>
      </c>
      <c r="I21" s="59"/>
      <c r="J21" s="60">
        <f>'ит.пр'!B12</f>
        <v>15</v>
      </c>
    </row>
    <row r="22" spans="1:10" ht="18" customHeight="1">
      <c r="A22" s="79"/>
      <c r="B22" s="97"/>
      <c r="C22" s="97"/>
      <c r="D22" s="97"/>
      <c r="E22" s="97"/>
      <c r="F22" s="97"/>
      <c r="G22" s="97"/>
      <c r="H22" s="92"/>
      <c r="I22" s="59"/>
      <c r="J22" s="60"/>
    </row>
    <row r="23" spans="1:9" ht="18">
      <c r="A23" s="79"/>
      <c r="B23" s="93" t="str">
        <f>'ит.пр'!E12</f>
        <v>ПФО Татарстан, Чистополь МО</v>
      </c>
      <c r="C23" s="93"/>
      <c r="D23" s="93"/>
      <c r="E23" s="93"/>
      <c r="F23" s="93"/>
      <c r="G23" s="93"/>
      <c r="H23" s="92"/>
      <c r="I23" s="59"/>
    </row>
    <row r="24" spans="1:9" ht="18.75" thickBot="1">
      <c r="A24" s="80"/>
      <c r="B24" s="94"/>
      <c r="C24" s="94"/>
      <c r="D24" s="94"/>
      <c r="E24" s="94"/>
      <c r="F24" s="94"/>
      <c r="G24" s="94"/>
      <c r="H24" s="95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98" t="str">
        <f>'ит.пр'!G6</f>
        <v>Дуйсенов К.Г Дусейнов РГ</v>
      </c>
      <c r="B28" s="99"/>
      <c r="C28" s="99"/>
      <c r="D28" s="99"/>
      <c r="E28" s="99"/>
      <c r="F28" s="99"/>
      <c r="G28" s="99"/>
      <c r="H28" s="91"/>
    </row>
    <row r="29" spans="1:8" ht="13.5" thickBot="1">
      <c r="A29" s="100"/>
      <c r="B29" s="94"/>
      <c r="C29" s="94"/>
      <c r="D29" s="94"/>
      <c r="E29" s="94"/>
      <c r="F29" s="94"/>
      <c r="G29" s="94"/>
      <c r="H29" s="95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8:H19"/>
    <mergeCell ref="A28:H29"/>
    <mergeCell ref="A21:A24"/>
    <mergeCell ref="B21:G22"/>
    <mergeCell ref="H21:H22"/>
    <mergeCell ref="B23:H24"/>
    <mergeCell ref="B11:G12"/>
    <mergeCell ref="B6:G7"/>
    <mergeCell ref="B13:H14"/>
    <mergeCell ref="B16:G17"/>
    <mergeCell ref="H16:H17"/>
    <mergeCell ref="A6:A9"/>
    <mergeCell ref="A11:A14"/>
    <mergeCell ref="A16:A19"/>
    <mergeCell ref="A1:H1"/>
    <mergeCell ref="A2:H2"/>
    <mergeCell ref="A3:H3"/>
    <mergeCell ref="D4:F4"/>
    <mergeCell ref="H11:H12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7" sqref="A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6" t="s">
        <v>23</v>
      </c>
      <c r="C1" s="146"/>
      <c r="D1" s="146"/>
      <c r="E1" s="146"/>
      <c r="F1" s="146"/>
      <c r="G1" s="146"/>
      <c r="H1" s="146"/>
      <c r="I1" s="146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70" t="s">
        <v>181</v>
      </c>
      <c r="D2" s="15"/>
      <c r="E2" s="15"/>
      <c r="F2" s="35" t="str">
        <f>HYPERLINK('пр.взв'!D4)</f>
        <v>В.к.   60     кг.</v>
      </c>
      <c r="G2" s="15"/>
      <c r="H2" s="15"/>
      <c r="I2" s="15"/>
      <c r="K2" s="2"/>
      <c r="L2" s="71" t="s">
        <v>176</v>
      </c>
      <c r="M2" s="2"/>
      <c r="N2" s="2"/>
      <c r="O2" s="35" t="str">
        <f>HYPERLINK('пр.взв'!D4)</f>
        <v>В.к.   60     кг.</v>
      </c>
      <c r="P2" s="2"/>
      <c r="Q2" s="2"/>
      <c r="R2" s="2"/>
    </row>
    <row r="3" spans="1:18" ht="12.75">
      <c r="A3" s="133"/>
      <c r="B3" s="147" t="s">
        <v>5</v>
      </c>
      <c r="C3" s="149" t="s">
        <v>2</v>
      </c>
      <c r="D3" s="151" t="s">
        <v>24</v>
      </c>
      <c r="E3" s="149" t="s">
        <v>25</v>
      </c>
      <c r="F3" s="149" t="s">
        <v>26</v>
      </c>
      <c r="G3" s="151" t="s">
        <v>27</v>
      </c>
      <c r="H3" s="149" t="s">
        <v>28</v>
      </c>
      <c r="I3" s="153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9" t="s">
        <v>29</v>
      </c>
    </row>
    <row r="4" spans="1:18" ht="13.5" thickBot="1">
      <c r="A4" s="133"/>
      <c r="B4" s="148"/>
      <c r="C4" s="150"/>
      <c r="D4" s="152"/>
      <c r="E4" s="150"/>
      <c r="F4" s="150"/>
      <c r="G4" s="152"/>
      <c r="H4" s="150"/>
      <c r="I4" s="154"/>
      <c r="K4" s="124"/>
      <c r="L4" s="126"/>
      <c r="M4" s="128"/>
      <c r="N4" s="126"/>
      <c r="O4" s="126"/>
      <c r="P4" s="128"/>
      <c r="Q4" s="126"/>
      <c r="R4" s="130"/>
    </row>
    <row r="5" spans="1:18" ht="12.75">
      <c r="A5" s="133"/>
      <c r="B5" s="114">
        <v>3</v>
      </c>
      <c r="C5" s="115" t="str">
        <f>VLOOKUP(B5,'пр.взв'!B7:E85,2,FALSE)</f>
        <v>НОВИКОВА Оксана Николаевна</v>
      </c>
      <c r="D5" s="137" t="str">
        <f>VLOOKUP(B5,'пр.взв'!B7:F85,3,FALSE)</f>
        <v>16.09.95 КМС</v>
      </c>
      <c r="E5" s="137" t="str">
        <f>VLOOKUP(B5,'пр.взв'!B5:G85,4,FALSE)</f>
        <v>ЮФО Ростовская Ростов-на-Дону МО</v>
      </c>
      <c r="F5" s="117"/>
      <c r="G5" s="117"/>
      <c r="H5" s="118"/>
      <c r="I5" s="119"/>
      <c r="K5" s="114">
        <v>13</v>
      </c>
      <c r="L5" s="115" t="str">
        <f>VLOOKUP(K5,'пр.взв'!B7:E86,2,FALSE)</f>
        <v>МУХТАРОВА Гульфия Рубиновна</v>
      </c>
      <c r="M5" s="115" t="str">
        <f>VLOOKUP(K5,'пр.взв'!B7:G86,3,FALSE)</f>
        <v>26.10.95 МС</v>
      </c>
      <c r="N5" s="115" t="str">
        <f>VLOOKUP(K5,'пр.взв'!B7:G86,4,FALSE)</f>
        <v>ЮФО Астраханская Астрахань Д</v>
      </c>
      <c r="O5" s="117"/>
      <c r="P5" s="117"/>
      <c r="Q5" s="118"/>
      <c r="R5" s="119"/>
    </row>
    <row r="6" spans="1:18" ht="12.75">
      <c r="A6" s="133"/>
      <c r="B6" s="101"/>
      <c r="C6" s="105"/>
      <c r="D6" s="131"/>
      <c r="E6" s="131"/>
      <c r="F6" s="108"/>
      <c r="G6" s="108"/>
      <c r="H6" s="110"/>
      <c r="I6" s="112"/>
      <c r="K6" s="101"/>
      <c r="L6" s="105"/>
      <c r="M6" s="105"/>
      <c r="N6" s="105"/>
      <c r="O6" s="108"/>
      <c r="P6" s="108"/>
      <c r="Q6" s="110"/>
      <c r="R6" s="112"/>
    </row>
    <row r="7" spans="1:18" ht="12.75">
      <c r="A7" s="133"/>
      <c r="B7" s="101">
        <v>8</v>
      </c>
      <c r="C7" s="103" t="str">
        <f>VLOOKUP(B7,'пр.взв'!B7:G86,2,FALSE)</f>
        <v>ЗАДОРОЖНАЯ Татьяна Владимировна</v>
      </c>
      <c r="D7" s="131" t="str">
        <f>VLOOKUP(B7,'пр.взв'!B7:G86,3,FALSE)</f>
        <v>07.10.1996 КМС</v>
      </c>
      <c r="E7" s="131" t="str">
        <f>VLOOKUP(B7,'пр.взв'!B7:G86,4,FALSE)</f>
        <v>СКФО Ставропольский Изобильный</v>
      </c>
      <c r="F7" s="108"/>
      <c r="G7" s="108"/>
      <c r="H7" s="110"/>
      <c r="I7" s="112"/>
      <c r="K7" s="101">
        <v>15</v>
      </c>
      <c r="L7" s="103" t="str">
        <f>VLOOKUP(K7,'пр.взв'!B7:E86,2,FALSE)</f>
        <v>КУНАВИНА Ангелина Олеговна</v>
      </c>
      <c r="M7" s="103" t="str">
        <f>VLOOKUP(K7,'пр.взв'!B7:G88,3,FALSE)</f>
        <v>25.08.97, КМС</v>
      </c>
      <c r="N7" s="103" t="str">
        <f>VLOOKUP(K7,'пр.взв'!B7:G88,4,FALSE)</f>
        <v>ПФО Татарстан, Чистополь МО</v>
      </c>
      <c r="O7" s="108"/>
      <c r="P7" s="108"/>
      <c r="Q7" s="110"/>
      <c r="R7" s="112"/>
    </row>
    <row r="8" spans="1:18" ht="13.5" thickBot="1">
      <c r="A8" s="133"/>
      <c r="B8" s="102"/>
      <c r="C8" s="104"/>
      <c r="D8" s="132"/>
      <c r="E8" s="132"/>
      <c r="F8" s="109"/>
      <c r="G8" s="109"/>
      <c r="H8" s="111"/>
      <c r="I8" s="113"/>
      <c r="K8" s="102"/>
      <c r="L8" s="105"/>
      <c r="M8" s="105"/>
      <c r="N8" s="105"/>
      <c r="O8" s="109"/>
      <c r="P8" s="109"/>
      <c r="Q8" s="111"/>
      <c r="R8" s="113"/>
    </row>
    <row r="9" spans="1:18" ht="12.75">
      <c r="A9" s="133"/>
      <c r="B9" s="114"/>
      <c r="C9" s="115" t="e">
        <f>VLOOKUP(B9,'пр.взв'!B7:E876,2,FALSE)</f>
        <v>#N/A</v>
      </c>
      <c r="D9" s="137" t="e">
        <f>VLOOKUP(B9,'пр.взв'!B7:F89,3,FALSE)</f>
        <v>#N/A</v>
      </c>
      <c r="E9" s="137" t="e">
        <f>VLOOKUP(B9,'пр.взв'!B7:G89,4,FALSE)</f>
        <v>#N/A</v>
      </c>
      <c r="F9" s="117" t="s">
        <v>79</v>
      </c>
      <c r="G9" s="117"/>
      <c r="H9" s="118"/>
      <c r="I9" s="119"/>
      <c r="K9" s="114">
        <v>17</v>
      </c>
      <c r="L9" s="115" t="str">
        <f>VLOOKUP(K9,'пр.взв'!B7:E86,2,FALSE)</f>
        <v>МАРТАКОВА Валерия Вячеславовна</v>
      </c>
      <c r="M9" s="115" t="str">
        <f>VLOOKUP(K9,'пр.взв'!B7:G90,3,FALSE)</f>
        <v>20.07.95 МС</v>
      </c>
      <c r="N9" s="115" t="str">
        <f>VLOOKUP(K9,'пр.взв'!B7:G90,4,FALSE)</f>
        <v>СФО, Томская, Северск, ОГАУ ШВСМ ТО</v>
      </c>
      <c r="O9" s="117"/>
      <c r="P9" s="117"/>
      <c r="Q9" s="118"/>
      <c r="R9" s="119"/>
    </row>
    <row r="10" spans="1:18" ht="12.75">
      <c r="A10" s="133"/>
      <c r="B10" s="101"/>
      <c r="C10" s="105"/>
      <c r="D10" s="131"/>
      <c r="E10" s="131"/>
      <c r="F10" s="108"/>
      <c r="G10" s="108"/>
      <c r="H10" s="110"/>
      <c r="I10" s="112"/>
      <c r="K10" s="101"/>
      <c r="L10" s="105"/>
      <c r="M10" s="105"/>
      <c r="N10" s="105"/>
      <c r="O10" s="108"/>
      <c r="P10" s="108"/>
      <c r="Q10" s="110"/>
      <c r="R10" s="112"/>
    </row>
    <row r="11" spans="1:18" ht="12.75">
      <c r="A11" s="133"/>
      <c r="B11" s="101"/>
      <c r="C11" s="120" t="e">
        <f>VLOOKUP(B11,'пр.взв'!B11:G90,2,FALSE)</f>
        <v>#N/A</v>
      </c>
      <c r="D11" s="140" t="e">
        <f>VLOOKUP(B11,'пр.взв'!B11:G90,3,FALSE)</f>
        <v>#N/A</v>
      </c>
      <c r="E11" s="140" t="e">
        <f>VLOOKUP(B11,'пр.взв'!B11:G90,4,FALSE)</f>
        <v>#N/A</v>
      </c>
      <c r="F11" s="108"/>
      <c r="G11" s="108"/>
      <c r="H11" s="110"/>
      <c r="I11" s="112"/>
      <c r="K11" s="101">
        <v>18</v>
      </c>
      <c r="L11" s="103" t="str">
        <f>VLOOKUP(K11,'пр.взв'!B11:E90,2,FALSE)</f>
        <v>ПЕТРОВА Татьяна Викторовна</v>
      </c>
      <c r="M11" s="103" t="str">
        <f>VLOOKUP(K11,'пр.взв'!B11:G92,3,FALSE)</f>
        <v>25.01.95 КМС</v>
      </c>
      <c r="N11" s="103" t="str">
        <f>VLOOKUP(K11,'пр.взв'!B11:G92,4,FALSE)</f>
        <v>УФО Челябинская Челябинск МО</v>
      </c>
      <c r="O11" s="108"/>
      <c r="P11" s="108"/>
      <c r="Q11" s="110"/>
      <c r="R11" s="112"/>
    </row>
    <row r="12" spans="1:18" ht="13.5" thickBot="1">
      <c r="A12" s="133"/>
      <c r="B12" s="102"/>
      <c r="C12" s="136"/>
      <c r="D12" s="141"/>
      <c r="E12" s="141"/>
      <c r="F12" s="109"/>
      <c r="G12" s="109"/>
      <c r="H12" s="111"/>
      <c r="I12" s="113"/>
      <c r="K12" s="102"/>
      <c r="L12" s="105"/>
      <c r="M12" s="105"/>
      <c r="N12" s="105"/>
      <c r="O12" s="109"/>
      <c r="P12" s="109"/>
      <c r="Q12" s="111"/>
      <c r="R12" s="113"/>
    </row>
    <row r="13" spans="1:18" ht="12.75">
      <c r="A13" s="133"/>
      <c r="B13" s="114"/>
      <c r="C13" s="142" t="e">
        <f>VLOOKUP(B13,'пр.взв'!B7:E86,2,FALSE)</f>
        <v>#N/A</v>
      </c>
      <c r="D13" s="144" t="e">
        <f>VLOOKUP(B13,'пр.взв'!B5:F93,3,FALSE)</f>
        <v>#N/A</v>
      </c>
      <c r="E13" s="144" t="e">
        <f>VLOOKUP(B13,'пр.взв'!B3:G93,4,FALSE)</f>
        <v>#N/A</v>
      </c>
      <c r="F13" s="117" t="s">
        <v>79</v>
      </c>
      <c r="G13" s="117"/>
      <c r="H13" s="118"/>
      <c r="I13" s="119"/>
      <c r="K13" s="114"/>
      <c r="L13" s="115" t="e">
        <f>VLOOKUP(K13,'пр.взв'!B7:E86,2,FALSE)</f>
        <v>#N/A</v>
      </c>
      <c r="M13" s="115" t="e">
        <f>VLOOKUP(K13,'пр.взв'!B5:G94,3,FALSE)</f>
        <v>#N/A</v>
      </c>
      <c r="N13" s="115" t="e">
        <f>VLOOKUP(K13,'пр.взв'!B5:G94,4,FALSE)</f>
        <v>#N/A</v>
      </c>
      <c r="O13" s="117"/>
      <c r="P13" s="117"/>
      <c r="Q13" s="118"/>
      <c r="R13" s="119"/>
    </row>
    <row r="14" spans="1:18" ht="12.75">
      <c r="A14" s="133"/>
      <c r="B14" s="101"/>
      <c r="C14" s="143"/>
      <c r="D14" s="145"/>
      <c r="E14" s="145"/>
      <c r="F14" s="108"/>
      <c r="G14" s="108"/>
      <c r="H14" s="110"/>
      <c r="I14" s="112"/>
      <c r="K14" s="101"/>
      <c r="L14" s="105"/>
      <c r="M14" s="105"/>
      <c r="N14" s="105"/>
      <c r="O14" s="108"/>
      <c r="P14" s="108"/>
      <c r="Q14" s="110"/>
      <c r="R14" s="112"/>
    </row>
    <row r="15" spans="1:18" ht="12.75">
      <c r="A15" s="133"/>
      <c r="B15" s="101"/>
      <c r="C15" s="138" t="e">
        <f>VLOOKUP(B15,'пр.взв'!B7:E86,2,FALSE)</f>
        <v>#N/A</v>
      </c>
      <c r="D15" s="134" t="e">
        <f>VLOOKUP(B15,'пр.взв'!B5:G94,3,FALSE)</f>
        <v>#N/A</v>
      </c>
      <c r="E15" s="134" t="e">
        <f>VLOOKUP(B15,'пр.взв'!B5:G94,4,FALSE)</f>
        <v>#N/A</v>
      </c>
      <c r="F15" s="108"/>
      <c r="G15" s="108"/>
      <c r="H15" s="110"/>
      <c r="I15" s="112"/>
      <c r="K15" s="101"/>
      <c r="L15" s="103" t="e">
        <f>VLOOKUP(K15,'пр.взв'!B7:E86,2,FALSE)</f>
        <v>#N/A</v>
      </c>
      <c r="M15" s="103" t="e">
        <f>VLOOKUP(K15,'пр.взв'!B5:G96,3,FALSE)</f>
        <v>#N/A</v>
      </c>
      <c r="N15" s="103" t="e">
        <f>VLOOKUP(K15,'пр.взв'!B5:G96,4,FALSE)</f>
        <v>#N/A</v>
      </c>
      <c r="O15" s="108"/>
      <c r="P15" s="108"/>
      <c r="Q15" s="110"/>
      <c r="R15" s="112"/>
    </row>
    <row r="16" spans="1:18" ht="13.5" thickBot="1">
      <c r="A16" s="133"/>
      <c r="B16" s="102"/>
      <c r="C16" s="139"/>
      <c r="D16" s="135"/>
      <c r="E16" s="135"/>
      <c r="F16" s="109"/>
      <c r="G16" s="109"/>
      <c r="H16" s="111"/>
      <c r="I16" s="113"/>
      <c r="K16" s="102"/>
      <c r="L16" s="105"/>
      <c r="M16" s="105"/>
      <c r="N16" s="105"/>
      <c r="O16" s="109"/>
      <c r="P16" s="109"/>
      <c r="Q16" s="111"/>
      <c r="R16" s="113"/>
    </row>
    <row r="17" spans="1:18" ht="12.75">
      <c r="A17" s="133"/>
      <c r="B17" s="114"/>
      <c r="C17" s="115" t="e">
        <f>VLOOKUP(B17,'пр.взв'!B7:E86,2,FALSE)</f>
        <v>#N/A</v>
      </c>
      <c r="D17" s="137" t="e">
        <f>VLOOKUP(B17,'пр.взв'!B7:F97,3,FALSE)</f>
        <v>#N/A</v>
      </c>
      <c r="E17" s="137" t="e">
        <f>VLOOKUP(B17,'пр.взв'!B7:G97,4,FALSE)</f>
        <v>#N/A</v>
      </c>
      <c r="F17" s="117"/>
      <c r="G17" s="117"/>
      <c r="H17" s="118"/>
      <c r="I17" s="119"/>
      <c r="K17" s="114"/>
      <c r="L17" s="115" t="e">
        <f>VLOOKUP(K17,'пр.взв'!B7:E86,2,FALSE)</f>
        <v>#N/A</v>
      </c>
      <c r="M17" s="115" t="e">
        <f>VLOOKUP(K17,'пр.взв'!B7:G98,3,FALSE)</f>
        <v>#N/A</v>
      </c>
      <c r="N17" s="115" t="e">
        <f>VLOOKUP(K17,'пр.взв'!B7:G98,4,FALSE)</f>
        <v>#N/A</v>
      </c>
      <c r="O17" s="117"/>
      <c r="P17" s="117"/>
      <c r="Q17" s="118"/>
      <c r="R17" s="119"/>
    </row>
    <row r="18" spans="1:18" ht="12.75">
      <c r="A18" s="133"/>
      <c r="B18" s="101"/>
      <c r="C18" s="105"/>
      <c r="D18" s="131"/>
      <c r="E18" s="131"/>
      <c r="F18" s="108"/>
      <c r="G18" s="108"/>
      <c r="H18" s="110"/>
      <c r="I18" s="112"/>
      <c r="K18" s="101"/>
      <c r="L18" s="105"/>
      <c r="M18" s="105"/>
      <c r="N18" s="105"/>
      <c r="O18" s="108"/>
      <c r="P18" s="108"/>
      <c r="Q18" s="110"/>
      <c r="R18" s="112"/>
    </row>
    <row r="19" spans="1:18" ht="12.75">
      <c r="A19" s="133"/>
      <c r="B19" s="101"/>
      <c r="C19" s="120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08"/>
      <c r="G19" s="108"/>
      <c r="H19" s="110"/>
      <c r="I19" s="112"/>
      <c r="K19" s="101"/>
      <c r="L19" s="103" t="e">
        <f>VLOOKUP(K19,'пр.взв'!B11:E90,2,FALSE)</f>
        <v>#N/A</v>
      </c>
      <c r="M19" s="103" t="e">
        <f>VLOOKUP(K19,'пр.взв'!B9:G100,3,FALSE)</f>
        <v>#N/A</v>
      </c>
      <c r="N19" s="103" t="e">
        <f>VLOOKUP(K19,'пр.взв'!B9:G100,4,FALSE)</f>
        <v>#N/A</v>
      </c>
      <c r="O19" s="108"/>
      <c r="P19" s="108"/>
      <c r="Q19" s="110"/>
      <c r="R19" s="112"/>
    </row>
    <row r="20" spans="1:18" ht="13.5" thickBot="1">
      <c r="A20" s="133"/>
      <c r="B20" s="102"/>
      <c r="C20" s="136"/>
      <c r="D20" s="141"/>
      <c r="E20" s="141"/>
      <c r="F20" s="109"/>
      <c r="G20" s="109"/>
      <c r="H20" s="111"/>
      <c r="I20" s="113"/>
      <c r="K20" s="102"/>
      <c r="L20" s="105"/>
      <c r="M20" s="105"/>
      <c r="N20" s="105"/>
      <c r="O20" s="109"/>
      <c r="P20" s="109"/>
      <c r="Q20" s="111"/>
      <c r="R20" s="113"/>
    </row>
    <row r="21" spans="1:18" ht="12.75">
      <c r="A21" s="133"/>
      <c r="B21" s="114"/>
      <c r="C21" s="115" t="e">
        <f>VLOOKUP(B21,'пр.взв'!B7:E86,2,FALSE)</f>
        <v>#N/A</v>
      </c>
      <c r="D21" s="137" t="e">
        <f>VLOOKUP(B21,'пр.взв'!B3:F101,3,FALSE)</f>
        <v>#N/A</v>
      </c>
      <c r="E21" s="137" t="e">
        <f>VLOOKUP(B21,'пр.взв'!B2:G101,4,FALSE)</f>
        <v>#N/A</v>
      </c>
      <c r="F21" s="117" t="s">
        <v>79</v>
      </c>
      <c r="G21" s="117"/>
      <c r="H21" s="118"/>
      <c r="I21" s="119"/>
      <c r="K21" s="114"/>
      <c r="L21" s="115" t="e">
        <f>VLOOKUP(K21,'пр.взв'!B7:E86,2,FALSE)</f>
        <v>#N/A</v>
      </c>
      <c r="M21" s="115" t="e">
        <f>VLOOKUP(K21,'пр.взв'!B3:G102,3,FALSE)</f>
        <v>#N/A</v>
      </c>
      <c r="N21" s="115" t="e">
        <f>VLOOKUP(K21,'пр.взв'!B3:G102,4,FALSE)</f>
        <v>#N/A</v>
      </c>
      <c r="O21" s="117" t="s">
        <v>79</v>
      </c>
      <c r="P21" s="117"/>
      <c r="Q21" s="118"/>
      <c r="R21" s="119"/>
    </row>
    <row r="22" spans="1:18" ht="12.75">
      <c r="A22" s="133"/>
      <c r="B22" s="101"/>
      <c r="C22" s="105"/>
      <c r="D22" s="131"/>
      <c r="E22" s="131"/>
      <c r="F22" s="108"/>
      <c r="G22" s="108"/>
      <c r="H22" s="110"/>
      <c r="I22" s="112"/>
      <c r="K22" s="101"/>
      <c r="L22" s="105"/>
      <c r="M22" s="105"/>
      <c r="N22" s="105"/>
      <c r="O22" s="108"/>
      <c r="P22" s="108"/>
      <c r="Q22" s="110"/>
      <c r="R22" s="112"/>
    </row>
    <row r="23" spans="1:18" ht="12.75">
      <c r="A23" s="133"/>
      <c r="B23" s="101"/>
      <c r="C23" s="120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08"/>
      <c r="G23" s="108"/>
      <c r="H23" s="110"/>
      <c r="I23" s="112"/>
      <c r="K23" s="101"/>
      <c r="L23" s="120" t="e">
        <f>VLOOKUP(K23,'пр.взв'!B6:E90,2,FALSE)</f>
        <v>#N/A</v>
      </c>
      <c r="M23" s="120" t="e">
        <f>VLOOKUP(K23,'пр.взв'!B3:G104,3,FALSE)</f>
        <v>#N/A</v>
      </c>
      <c r="N23" s="120" t="e">
        <f>VLOOKUP(K23,'пр.взв'!B3:G104,4,FALSE)</f>
        <v>#N/A</v>
      </c>
      <c r="O23" s="108"/>
      <c r="P23" s="108"/>
      <c r="Q23" s="110"/>
      <c r="R23" s="112"/>
    </row>
    <row r="24" spans="1:18" ht="13.5" thickBot="1">
      <c r="A24" s="133"/>
      <c r="B24" s="102"/>
      <c r="C24" s="136"/>
      <c r="D24" s="141"/>
      <c r="E24" s="141"/>
      <c r="F24" s="109"/>
      <c r="G24" s="109"/>
      <c r="H24" s="111"/>
      <c r="I24" s="113"/>
      <c r="K24" s="102"/>
      <c r="L24" s="121"/>
      <c r="M24" s="121"/>
      <c r="N24" s="121"/>
      <c r="O24" s="109"/>
      <c r="P24" s="109"/>
      <c r="Q24" s="111"/>
      <c r="R24" s="113"/>
    </row>
    <row r="25" spans="1:18" ht="12.75">
      <c r="A25" s="133"/>
      <c r="B25" s="114">
        <v>10</v>
      </c>
      <c r="C25" s="115" t="str">
        <f>VLOOKUP(B25,'пр.взв'!B7:E86,2,FALSE)</f>
        <v>ВЛАСОВА Александра Игоревна</v>
      </c>
      <c r="D25" s="137" t="str">
        <f>VLOOKUP(B25,'пр.взв'!B7:F105,3,FALSE)</f>
        <v>15.05.96 КМС</v>
      </c>
      <c r="E25" s="137" t="str">
        <f>VLOOKUP(B25,'пр.взв'!B2:G105,4,FALSE)</f>
        <v>ПФО Саратовская Саратов ПР</v>
      </c>
      <c r="F25" s="117" t="s">
        <v>79</v>
      </c>
      <c r="G25" s="117"/>
      <c r="H25" s="118"/>
      <c r="I25" s="119"/>
      <c r="K25" s="114"/>
      <c r="L25" s="115" t="e">
        <f>VLOOKUP(K25,'пр.взв'!B7:E86,2,FALSE)</f>
        <v>#N/A</v>
      </c>
      <c r="M25" s="115" t="e">
        <f>VLOOKUP(K25,'пр.взв'!B2:G106,3,FALSE)</f>
        <v>#N/A</v>
      </c>
      <c r="N25" s="115" t="e">
        <f>VLOOKUP(K25,'пр.взв'!B7:G106,4,FALSE)</f>
        <v>#N/A</v>
      </c>
      <c r="O25" s="117"/>
      <c r="P25" s="117"/>
      <c r="Q25" s="118"/>
      <c r="R25" s="119"/>
    </row>
    <row r="26" spans="1:18" ht="12.75">
      <c r="A26" s="133"/>
      <c r="B26" s="101"/>
      <c r="C26" s="105"/>
      <c r="D26" s="131"/>
      <c r="E26" s="131"/>
      <c r="F26" s="108"/>
      <c r="G26" s="108"/>
      <c r="H26" s="110"/>
      <c r="I26" s="112"/>
      <c r="K26" s="101"/>
      <c r="L26" s="105"/>
      <c r="M26" s="105"/>
      <c r="N26" s="105"/>
      <c r="O26" s="108"/>
      <c r="P26" s="108"/>
      <c r="Q26" s="110"/>
      <c r="R26" s="112"/>
    </row>
    <row r="27" spans="1:18" ht="12.75">
      <c r="A27" s="133"/>
      <c r="B27" s="101"/>
      <c r="C27" s="138" t="e">
        <f>VLOOKUP(B27,'пр.взв'!B7:E86,2,FALSE)</f>
        <v>#N/A</v>
      </c>
      <c r="D27" s="134" t="e">
        <f>VLOOKUP(B27,'пр.взв'!B7:G106,3,FALSE)</f>
        <v>#N/A</v>
      </c>
      <c r="E27" s="134" t="e">
        <f>VLOOKUP(B27,'пр.взв'!B2:G106,4,FALSE)</f>
        <v>#N/A</v>
      </c>
      <c r="F27" s="108"/>
      <c r="G27" s="108"/>
      <c r="H27" s="110"/>
      <c r="I27" s="112"/>
      <c r="K27" s="101"/>
      <c r="L27" s="103" t="e">
        <f>VLOOKUP(K27,'пр.взв'!B7:E86,2,FALSE)</f>
        <v>#N/A</v>
      </c>
      <c r="M27" s="103" t="e">
        <f>VLOOKUP(K27,'пр.взв'!B2:G108,3,FALSE)</f>
        <v>#N/A</v>
      </c>
      <c r="N27" s="103" t="e">
        <f>VLOOKUP(K27,'пр.взв'!B7:G108,4,FALSE)</f>
        <v>#N/A</v>
      </c>
      <c r="O27" s="108"/>
      <c r="P27" s="108"/>
      <c r="Q27" s="110"/>
      <c r="R27" s="112"/>
    </row>
    <row r="28" spans="1:18" ht="13.5" thickBot="1">
      <c r="A28" s="133"/>
      <c r="B28" s="102"/>
      <c r="C28" s="139"/>
      <c r="D28" s="135"/>
      <c r="E28" s="135"/>
      <c r="F28" s="109"/>
      <c r="G28" s="109"/>
      <c r="H28" s="111"/>
      <c r="I28" s="113"/>
      <c r="K28" s="102"/>
      <c r="L28" s="105"/>
      <c r="M28" s="105"/>
      <c r="N28" s="105"/>
      <c r="O28" s="109"/>
      <c r="P28" s="109"/>
      <c r="Q28" s="111"/>
      <c r="R28" s="113"/>
    </row>
    <row r="29" spans="1:18" ht="12.75">
      <c r="A29" s="133"/>
      <c r="B29" s="114"/>
      <c r="C29" s="115" t="e">
        <f>VLOOKUP(B29,'пр.взв'!B7:E86,2,FALSE)</f>
        <v>#N/A</v>
      </c>
      <c r="D29" s="137" t="e">
        <f>VLOOKUP(B29,'пр.взв'!B3:F109,3,FALSE)</f>
        <v>#N/A</v>
      </c>
      <c r="E29" s="137" t="e">
        <f>VLOOKUP(B29,'пр.взв'!B2:G109,4,FALSE)</f>
        <v>#N/A</v>
      </c>
      <c r="F29" s="117"/>
      <c r="G29" s="117"/>
      <c r="H29" s="118"/>
      <c r="I29" s="119"/>
      <c r="K29" s="114"/>
      <c r="L29" s="115" t="e">
        <f>VLOOKUP(K29,'пр.взв'!B7:E86,2,FALSE)</f>
        <v>#N/A</v>
      </c>
      <c r="M29" s="115" t="e">
        <f>VLOOKUP(K29,'пр.взв'!B3:G110,3,FALSE)</f>
        <v>#N/A</v>
      </c>
      <c r="N29" s="115" t="e">
        <f>VLOOKUP(K29,'пр.взв'!B3:G110,4,FALSE)</f>
        <v>#N/A</v>
      </c>
      <c r="O29" s="117"/>
      <c r="P29" s="117"/>
      <c r="Q29" s="118"/>
      <c r="R29" s="119"/>
    </row>
    <row r="30" spans="1:18" ht="12.75">
      <c r="A30" s="133"/>
      <c r="B30" s="101"/>
      <c r="C30" s="105"/>
      <c r="D30" s="131"/>
      <c r="E30" s="131"/>
      <c r="F30" s="108"/>
      <c r="G30" s="108"/>
      <c r="H30" s="110"/>
      <c r="I30" s="112"/>
      <c r="K30" s="101"/>
      <c r="L30" s="105"/>
      <c r="M30" s="105"/>
      <c r="N30" s="105"/>
      <c r="O30" s="108"/>
      <c r="P30" s="108"/>
      <c r="Q30" s="110"/>
      <c r="R30" s="112"/>
    </row>
    <row r="31" spans="1:18" ht="12.75">
      <c r="A31" s="133"/>
      <c r="B31" s="101"/>
      <c r="C31" s="103" t="e">
        <f>VLOOKUP(B31,'пр.взв'!B7:E86,2,FALSE)</f>
        <v>#N/A</v>
      </c>
      <c r="D31" s="131" t="e">
        <f>VLOOKUP(B31,'пр.взв'!B3:G110,3,FALSE)</f>
        <v>#N/A</v>
      </c>
      <c r="E31" s="131" t="e">
        <f>VLOOKUP(B31,'пр.взв'!B3:G110,4,FALSE)</f>
        <v>#N/A</v>
      </c>
      <c r="F31" s="108"/>
      <c r="G31" s="108"/>
      <c r="H31" s="110"/>
      <c r="I31" s="112"/>
      <c r="K31" s="101"/>
      <c r="L31" s="103" t="e">
        <f>VLOOKUP(K31,'пр.взв'!B7:E86,2,FALSE)</f>
        <v>#N/A</v>
      </c>
      <c r="M31" s="103" t="e">
        <f>VLOOKUP(K31,'пр.взв'!B3:G112,3,FALSE)</f>
        <v>#N/A</v>
      </c>
      <c r="N31" s="103" t="e">
        <f>VLOOKUP(K31,'пр.взв'!B3:G112,4,FALSE)</f>
        <v>#N/A</v>
      </c>
      <c r="O31" s="108"/>
      <c r="P31" s="108"/>
      <c r="Q31" s="110"/>
      <c r="R31" s="112"/>
    </row>
    <row r="32" spans="1:18" ht="13.5" thickBot="1">
      <c r="A32" s="133"/>
      <c r="B32" s="102"/>
      <c r="C32" s="104"/>
      <c r="D32" s="132"/>
      <c r="E32" s="132"/>
      <c r="F32" s="109"/>
      <c r="G32" s="109"/>
      <c r="H32" s="111"/>
      <c r="I32" s="113"/>
      <c r="K32" s="102"/>
      <c r="L32" s="105"/>
      <c r="M32" s="105"/>
      <c r="N32" s="105"/>
      <c r="O32" s="109"/>
      <c r="P32" s="109"/>
      <c r="Q32" s="111"/>
      <c r="R32" s="113"/>
    </row>
    <row r="33" spans="1:18" ht="12.75">
      <c r="A33" s="133"/>
      <c r="B33" s="114"/>
      <c r="C33" s="115" t="e">
        <f>VLOOKUP(B33,'пр.взв'!B7:E86,2,FALSE)</f>
        <v>#N/A</v>
      </c>
      <c r="D33" s="137" t="e">
        <f>VLOOKUP(B33,'пр.взв'!B5:F113,3,FALSE)</f>
        <v>#N/A</v>
      </c>
      <c r="E33" s="137" t="e">
        <f>VLOOKUP(B33,'пр.взв'!B3:G113,4,FALSE)</f>
        <v>#N/A</v>
      </c>
      <c r="F33" s="117"/>
      <c r="G33" s="117"/>
      <c r="H33" s="118"/>
      <c r="I33" s="119"/>
      <c r="K33" s="114"/>
      <c r="L33" s="115" t="e">
        <f>VLOOKUP(K33,'пр.взв'!B7:E86,2,FALSE)</f>
        <v>#N/A</v>
      </c>
      <c r="M33" s="115" t="e">
        <f>VLOOKUP(K33,'пр.взв'!B3:G114,3,FALSE)</f>
        <v>#N/A</v>
      </c>
      <c r="N33" s="115" t="e">
        <f>VLOOKUP(K33,'пр.взв'!B3:G114,4,FALSE)</f>
        <v>#N/A</v>
      </c>
      <c r="O33" s="117"/>
      <c r="P33" s="117"/>
      <c r="Q33" s="118"/>
      <c r="R33" s="119"/>
    </row>
    <row r="34" spans="1:18" ht="12.75">
      <c r="A34" s="133"/>
      <c r="B34" s="101"/>
      <c r="C34" s="105"/>
      <c r="D34" s="131"/>
      <c r="E34" s="131"/>
      <c r="F34" s="108"/>
      <c r="G34" s="108"/>
      <c r="H34" s="110"/>
      <c r="I34" s="112"/>
      <c r="K34" s="101"/>
      <c r="L34" s="105"/>
      <c r="M34" s="105"/>
      <c r="N34" s="105"/>
      <c r="O34" s="108"/>
      <c r="P34" s="108"/>
      <c r="Q34" s="110"/>
      <c r="R34" s="112"/>
    </row>
    <row r="35" spans="1:18" ht="12.75">
      <c r="A35" s="133"/>
      <c r="B35" s="101"/>
      <c r="C35" s="103" t="e">
        <f>VLOOKUP(B35,'пр.взв'!B7:E86,2,FALSE)</f>
        <v>#N/A</v>
      </c>
      <c r="D35" s="131" t="e">
        <f>VLOOKUP(B35,'пр.взв'!B5:G114,3,FALSE)</f>
        <v>#N/A</v>
      </c>
      <c r="E35" s="131" t="e">
        <f>VLOOKUP(B35,'пр.взв'!B3:G114,4,FALSE)</f>
        <v>#N/A</v>
      </c>
      <c r="F35" s="108"/>
      <c r="G35" s="108"/>
      <c r="H35" s="110"/>
      <c r="I35" s="112"/>
      <c r="K35" s="101"/>
      <c r="L35" s="103" t="e">
        <f>VLOOKUP(K35,'пр.взв'!B7:E86,2,FALSE)</f>
        <v>#N/A</v>
      </c>
      <c r="M35" s="103" t="e">
        <f>VLOOKUP(K35,'пр.взв'!B3:G116,3,FALSE)</f>
        <v>#N/A</v>
      </c>
      <c r="N35" s="103" t="e">
        <f>VLOOKUP(K35,'пр.взв'!B3:G116,4,FALSE)</f>
        <v>#N/A</v>
      </c>
      <c r="O35" s="108"/>
      <c r="P35" s="108"/>
      <c r="Q35" s="110"/>
      <c r="R35" s="112"/>
    </row>
    <row r="36" spans="1:18" ht="13.5" thickBot="1">
      <c r="A36" s="133"/>
      <c r="B36" s="102"/>
      <c r="C36" s="104"/>
      <c r="D36" s="132"/>
      <c r="E36" s="132"/>
      <c r="F36" s="109"/>
      <c r="G36" s="109"/>
      <c r="H36" s="111"/>
      <c r="I36" s="113"/>
      <c r="K36" s="102"/>
      <c r="L36" s="105"/>
      <c r="M36" s="105"/>
      <c r="N36" s="105"/>
      <c r="O36" s="109"/>
      <c r="P36" s="109"/>
      <c r="Q36" s="111"/>
      <c r="R36" s="113"/>
    </row>
    <row r="37" spans="1:18" ht="12.75">
      <c r="A37" s="133"/>
      <c r="B37" s="114"/>
      <c r="C37" s="115" t="e">
        <f>VLOOKUP(B37,'пр.взв'!B7:E86,2,FALSE)</f>
        <v>#N/A</v>
      </c>
      <c r="D37" s="137" t="e">
        <f>VLOOKUP(B37,'пр.взв'!B3:F117,3,FALSE)</f>
        <v>#N/A</v>
      </c>
      <c r="E37" s="137" t="e">
        <f>VLOOKUP(B37,'пр.взв'!B7:G117,4,FALSE)</f>
        <v>#N/A</v>
      </c>
      <c r="F37" s="117"/>
      <c r="G37" s="117"/>
      <c r="H37" s="118"/>
      <c r="I37" s="119"/>
      <c r="K37" s="114"/>
      <c r="L37" s="115" t="e">
        <f>VLOOKUP(K37,'пр.взв'!B7:E86,2,FALSE)</f>
        <v>#N/A</v>
      </c>
      <c r="M37" s="115" t="e">
        <f>VLOOKUP(K37,'пр.взв'!B3:G118,3,FALSE)</f>
        <v>#N/A</v>
      </c>
      <c r="N37" s="115" t="e">
        <f>VLOOKUP(K37,'пр.взв'!B3:G118,4,FALSE)</f>
        <v>#N/A</v>
      </c>
      <c r="O37" s="117"/>
      <c r="P37" s="117"/>
      <c r="Q37" s="118"/>
      <c r="R37" s="119"/>
    </row>
    <row r="38" spans="1:18" ht="12.75">
      <c r="A38" s="133"/>
      <c r="B38" s="101"/>
      <c r="C38" s="105"/>
      <c r="D38" s="131"/>
      <c r="E38" s="131"/>
      <c r="F38" s="108"/>
      <c r="G38" s="108"/>
      <c r="H38" s="110"/>
      <c r="I38" s="112"/>
      <c r="K38" s="101"/>
      <c r="L38" s="105"/>
      <c r="M38" s="105"/>
      <c r="N38" s="105"/>
      <c r="O38" s="108"/>
      <c r="P38" s="108"/>
      <c r="Q38" s="110"/>
      <c r="R38" s="112"/>
    </row>
    <row r="39" spans="1:18" ht="12.75">
      <c r="A39" s="133"/>
      <c r="B39" s="101"/>
      <c r="C39" s="103" t="e">
        <f>VLOOKUP(B39,'пр.взв'!B7:E86,2,FALSE)</f>
        <v>#N/A</v>
      </c>
      <c r="D39" s="131" t="e">
        <f>VLOOKUP(B39,'пр.взв'!B3:G118,3,FALSE)</f>
        <v>#N/A</v>
      </c>
      <c r="E39" s="131" t="e">
        <f>VLOOKUP(B39,'пр.взв'!B3:G118,4,FALSE)</f>
        <v>#N/A</v>
      </c>
      <c r="F39" s="108"/>
      <c r="G39" s="108"/>
      <c r="H39" s="110"/>
      <c r="I39" s="112"/>
      <c r="K39" s="101"/>
      <c r="L39" s="103" t="e">
        <f>VLOOKUP(K39,'пр.взв'!B7:E86,2,FALSE)</f>
        <v>#N/A</v>
      </c>
      <c r="M39" s="103" t="e">
        <f>VLOOKUP(K39,'пр.взв'!B3:G120,3,FALSE)</f>
        <v>#N/A</v>
      </c>
      <c r="N39" s="103" t="e">
        <f>VLOOKUP(K39,'пр.взв'!B3:G120,4,FALSE)</f>
        <v>#N/A</v>
      </c>
      <c r="O39" s="108"/>
      <c r="P39" s="108"/>
      <c r="Q39" s="110"/>
      <c r="R39" s="112"/>
    </row>
    <row r="40" spans="1:18" ht="13.5" thickBot="1">
      <c r="A40" s="133"/>
      <c r="B40" s="102"/>
      <c r="C40" s="104"/>
      <c r="D40" s="132"/>
      <c r="E40" s="132"/>
      <c r="F40" s="109"/>
      <c r="G40" s="109"/>
      <c r="H40" s="111"/>
      <c r="I40" s="113"/>
      <c r="K40" s="102"/>
      <c r="L40" s="105"/>
      <c r="M40" s="105"/>
      <c r="N40" s="105"/>
      <c r="O40" s="109"/>
      <c r="P40" s="109"/>
      <c r="Q40" s="111"/>
      <c r="R40" s="113"/>
    </row>
    <row r="41" spans="1:18" ht="12.75">
      <c r="A41" s="133"/>
      <c r="B41" s="114"/>
      <c r="C41" s="115" t="e">
        <f>VLOOKUP(B41,'пр.взв'!B7:E86,2,FALSE)</f>
        <v>#N/A</v>
      </c>
      <c r="D41" s="137" t="e">
        <f>VLOOKUP(B41,'пр.взв'!B3:F121,3,FALSE)</f>
        <v>#N/A</v>
      </c>
      <c r="E41" s="137" t="e">
        <f>VLOOKUP(B41,'пр.взв'!B4:G121,4,FALSE)</f>
        <v>#N/A</v>
      </c>
      <c r="F41" s="117"/>
      <c r="G41" s="117"/>
      <c r="H41" s="118"/>
      <c r="I41" s="119"/>
      <c r="K41" s="114"/>
      <c r="L41" s="115" t="e">
        <f>VLOOKUP(K41,'пр.взв'!B7:E86,2,FALSE)</f>
        <v>#N/A</v>
      </c>
      <c r="M41" s="115" t="e">
        <f>VLOOKUP(K41,'пр.взв'!B4:G122,3,FALSE)</f>
        <v>#N/A</v>
      </c>
      <c r="N41" s="115" t="e">
        <f>VLOOKUP(K41,'пр.взв'!B4:G122,4,FALSE)</f>
        <v>#N/A</v>
      </c>
      <c r="O41" s="117"/>
      <c r="P41" s="117"/>
      <c r="Q41" s="118"/>
      <c r="R41" s="119"/>
    </row>
    <row r="42" spans="1:18" ht="12.75">
      <c r="A42" s="133"/>
      <c r="B42" s="101"/>
      <c r="C42" s="105"/>
      <c r="D42" s="131"/>
      <c r="E42" s="131"/>
      <c r="F42" s="108"/>
      <c r="G42" s="108"/>
      <c r="H42" s="110"/>
      <c r="I42" s="112"/>
      <c r="K42" s="101"/>
      <c r="L42" s="105"/>
      <c r="M42" s="105"/>
      <c r="N42" s="105"/>
      <c r="O42" s="108"/>
      <c r="P42" s="108"/>
      <c r="Q42" s="110"/>
      <c r="R42" s="112"/>
    </row>
    <row r="43" spans="1:18" ht="12.75">
      <c r="A43" s="133"/>
      <c r="B43" s="101"/>
      <c r="C43" s="103" t="e">
        <f>VLOOKUP(B43,'пр.взв'!B7:E86,2,FALSE)</f>
        <v>#N/A</v>
      </c>
      <c r="D43" s="131" t="e">
        <f>VLOOKUP(B43,'пр.взв'!B3:G122,3,FALSE)</f>
        <v>#N/A</v>
      </c>
      <c r="E43" s="131" t="e">
        <f>VLOOKUP(B43,'пр.взв'!B4:G122,4,FALSE)</f>
        <v>#N/A</v>
      </c>
      <c r="F43" s="108"/>
      <c r="G43" s="108"/>
      <c r="H43" s="110"/>
      <c r="I43" s="112"/>
      <c r="K43" s="101"/>
      <c r="L43" s="103" t="e">
        <f>VLOOKUP(K43,'пр.взв'!B7:F86,2,FALSE)</f>
        <v>#N/A</v>
      </c>
      <c r="M43" s="103" t="e">
        <f>VLOOKUP(K43,'пр.взв'!B4:G124,3,FALSE)</f>
        <v>#N/A</v>
      </c>
      <c r="N43" s="103" t="e">
        <f>VLOOKUP(K43,'пр.взв'!B4:G124,4,FALSE)</f>
        <v>#N/A</v>
      </c>
      <c r="O43" s="108"/>
      <c r="P43" s="108"/>
      <c r="Q43" s="110"/>
      <c r="R43" s="112"/>
    </row>
    <row r="44" spans="1:18" ht="13.5" thickBot="1">
      <c r="A44" s="133"/>
      <c r="B44" s="102"/>
      <c r="C44" s="104"/>
      <c r="D44" s="132"/>
      <c r="E44" s="132"/>
      <c r="F44" s="109"/>
      <c r="G44" s="109"/>
      <c r="H44" s="111"/>
      <c r="I44" s="113"/>
      <c r="K44" s="102"/>
      <c r="L44" s="105"/>
      <c r="M44" s="105"/>
      <c r="N44" s="105"/>
      <c r="O44" s="109"/>
      <c r="P44" s="109"/>
      <c r="Q44" s="111"/>
      <c r="R44" s="113"/>
    </row>
    <row r="45" spans="1:18" ht="12.75">
      <c r="A45" s="133"/>
      <c r="B45" s="114"/>
      <c r="C45" s="115" t="e">
        <f>VLOOKUP(B45,'пр.взв'!B7:E86,2,FALSE)</f>
        <v>#N/A</v>
      </c>
      <c r="D45" s="137" t="e">
        <f>VLOOKUP(B45,'пр.взв'!B7:F125,3,FALSE)</f>
        <v>#N/A</v>
      </c>
      <c r="E45" s="137" t="e">
        <f>VLOOKUP(B45,'пр.взв'!B4:G125,4,FALSE)</f>
        <v>#N/A</v>
      </c>
      <c r="F45" s="117"/>
      <c r="G45" s="117"/>
      <c r="H45" s="118"/>
      <c r="I45" s="119"/>
      <c r="K45" s="114"/>
      <c r="L45" s="115" t="e">
        <f>VLOOKUP(K45,'пр.взв'!B7:E86,2,FALSE)</f>
        <v>#N/A</v>
      </c>
      <c r="M45" s="115" t="e">
        <f>VLOOKUP(K45,'пр.взв'!B4:G126,3,FALSE)</f>
        <v>#N/A</v>
      </c>
      <c r="N45" s="115" t="e">
        <f>VLOOKUP(K45,'пр.взв'!B4:G126,4,FALSE)</f>
        <v>#N/A</v>
      </c>
      <c r="O45" s="117"/>
      <c r="P45" s="117"/>
      <c r="Q45" s="118"/>
      <c r="R45" s="119"/>
    </row>
    <row r="46" spans="1:18" ht="12.75">
      <c r="A46" s="133"/>
      <c r="B46" s="101"/>
      <c r="C46" s="105"/>
      <c r="D46" s="131"/>
      <c r="E46" s="131"/>
      <c r="F46" s="108"/>
      <c r="G46" s="108"/>
      <c r="H46" s="110"/>
      <c r="I46" s="112"/>
      <c r="K46" s="101"/>
      <c r="L46" s="105"/>
      <c r="M46" s="105"/>
      <c r="N46" s="105"/>
      <c r="O46" s="108"/>
      <c r="P46" s="108"/>
      <c r="Q46" s="110"/>
      <c r="R46" s="112"/>
    </row>
    <row r="47" spans="1:18" ht="12.75">
      <c r="A47" s="133"/>
      <c r="B47" s="101"/>
      <c r="C47" s="103" t="e">
        <f>VLOOKUP(B47,'пр.взв'!B7:E86,2,FALSE)</f>
        <v>#N/A</v>
      </c>
      <c r="D47" s="131" t="e">
        <f>VLOOKUP(B47,'пр.взв'!B7:G126,3,FALSE)</f>
        <v>#N/A</v>
      </c>
      <c r="E47" s="131" t="e">
        <f>VLOOKUP(B47,'пр.взв'!B4:G126,4,FALSE)</f>
        <v>#N/A</v>
      </c>
      <c r="F47" s="108"/>
      <c r="G47" s="108"/>
      <c r="H47" s="110"/>
      <c r="I47" s="112"/>
      <c r="K47" s="101"/>
      <c r="L47" s="103" t="e">
        <f>VLOOKUP(K47,'пр.взв'!B7:E86,2,FALSE)</f>
        <v>#N/A</v>
      </c>
      <c r="M47" s="103" t="e">
        <f>VLOOKUP(K47,'пр.взв'!B4:G128,3,FALSE)</f>
        <v>#N/A</v>
      </c>
      <c r="N47" s="103" t="e">
        <f>VLOOKUP(K47,'пр.взв'!B4:G128,4,FALSE)</f>
        <v>#N/A</v>
      </c>
      <c r="O47" s="108"/>
      <c r="P47" s="108"/>
      <c r="Q47" s="110"/>
      <c r="R47" s="112"/>
    </row>
    <row r="48" spans="1:18" ht="13.5" thickBot="1">
      <c r="A48" s="133"/>
      <c r="B48" s="102"/>
      <c r="C48" s="104"/>
      <c r="D48" s="132"/>
      <c r="E48" s="132"/>
      <c r="F48" s="109"/>
      <c r="G48" s="109"/>
      <c r="H48" s="111"/>
      <c r="I48" s="113"/>
      <c r="K48" s="102"/>
      <c r="L48" s="105"/>
      <c r="M48" s="105"/>
      <c r="N48" s="105"/>
      <c r="O48" s="109"/>
      <c r="P48" s="109"/>
      <c r="Q48" s="111"/>
      <c r="R48" s="113"/>
    </row>
    <row r="49" spans="1:18" ht="12.75">
      <c r="A49" s="133"/>
      <c r="B49" s="114"/>
      <c r="C49" s="115" t="e">
        <f>VLOOKUP(B49,'пр.взв'!B3:E86,2,FALSE)</f>
        <v>#N/A</v>
      </c>
      <c r="D49" s="137" t="e">
        <f>VLOOKUP(B49,'пр.взв'!B5:F129,3,FALSE)</f>
        <v>#N/A</v>
      </c>
      <c r="E49" s="137" t="e">
        <f>VLOOKUP(B49,'пр.взв'!B4:G129,4,FALSE)</f>
        <v>#N/A</v>
      </c>
      <c r="F49" s="117"/>
      <c r="G49" s="117"/>
      <c r="H49" s="118"/>
      <c r="I49" s="119"/>
      <c r="K49" s="114"/>
      <c r="L49" s="115" t="e">
        <f>VLOOKUP(K49,'пр.взв'!B7:E86,2,FALSE)</f>
        <v>#N/A</v>
      </c>
      <c r="M49" s="115" t="e">
        <f>VLOOKUP(K49,'пр.взв'!B5:G130,3,FALSE)</f>
        <v>#N/A</v>
      </c>
      <c r="N49" s="115" t="e">
        <f>VLOOKUP(K49,'пр.взв'!B5:G130,4,FALSE)</f>
        <v>#N/A</v>
      </c>
      <c r="O49" s="117"/>
      <c r="P49" s="117"/>
      <c r="Q49" s="118"/>
      <c r="R49" s="119"/>
    </row>
    <row r="50" spans="1:18" ht="12.75">
      <c r="A50" s="133"/>
      <c r="B50" s="101"/>
      <c r="C50" s="105"/>
      <c r="D50" s="131"/>
      <c r="E50" s="131"/>
      <c r="F50" s="108"/>
      <c r="G50" s="108"/>
      <c r="H50" s="110"/>
      <c r="I50" s="112"/>
      <c r="K50" s="101"/>
      <c r="L50" s="105"/>
      <c r="M50" s="105"/>
      <c r="N50" s="105"/>
      <c r="O50" s="108"/>
      <c r="P50" s="108"/>
      <c r="Q50" s="110"/>
      <c r="R50" s="112"/>
    </row>
    <row r="51" spans="1:18" ht="12.75">
      <c r="A51" s="133"/>
      <c r="B51" s="101"/>
      <c r="C51" s="103" t="e">
        <f>VLOOKUP(B51,'пр.взв'!B7:E86,2,FALSE)</f>
        <v>#N/A</v>
      </c>
      <c r="D51" s="131" t="e">
        <f>VLOOKUP(B51,'пр.взв'!B5:G130,3,FALSE)</f>
        <v>#N/A</v>
      </c>
      <c r="E51" s="131" t="e">
        <f>VLOOKUP(B51,'пр.взв'!B5:G130,4,FALSE)</f>
        <v>#N/A</v>
      </c>
      <c r="F51" s="108"/>
      <c r="G51" s="108"/>
      <c r="H51" s="110"/>
      <c r="I51" s="112"/>
      <c r="K51" s="101"/>
      <c r="L51" s="103" t="e">
        <f>VLOOKUP(K51,'пр.взв'!B7:E86,2,FALSE)</f>
        <v>#N/A</v>
      </c>
      <c r="M51" s="103" t="e">
        <f>VLOOKUP(K51,'пр.взв'!B5:G132,3,FALSE)</f>
        <v>#N/A</v>
      </c>
      <c r="N51" s="103" t="e">
        <f>VLOOKUP(K51,'пр.взв'!B5:G132,4,FALSE)</f>
        <v>#N/A</v>
      </c>
      <c r="O51" s="108"/>
      <c r="P51" s="108"/>
      <c r="Q51" s="110"/>
      <c r="R51" s="112"/>
    </row>
    <row r="52" spans="1:18" ht="13.5" thickBot="1">
      <c r="A52" s="133"/>
      <c r="B52" s="102"/>
      <c r="C52" s="104"/>
      <c r="D52" s="132"/>
      <c r="E52" s="132"/>
      <c r="F52" s="109"/>
      <c r="G52" s="109"/>
      <c r="H52" s="111"/>
      <c r="I52" s="113"/>
      <c r="K52" s="102"/>
      <c r="L52" s="105"/>
      <c r="M52" s="105"/>
      <c r="N52" s="105"/>
      <c r="O52" s="109"/>
      <c r="P52" s="109"/>
      <c r="Q52" s="111"/>
      <c r="R52" s="113"/>
    </row>
    <row r="53" spans="1:18" ht="12.75">
      <c r="A53" s="133"/>
      <c r="B53" s="114"/>
      <c r="C53" s="115" t="e">
        <f>VLOOKUP(B53,'пр.взв'!B7:E86,2,FALSE)</f>
        <v>#N/A</v>
      </c>
      <c r="D53" s="137" t="e">
        <f>VLOOKUP(B53,'пр.взв'!B5:F133,3,FALSE)</f>
        <v>#N/A</v>
      </c>
      <c r="E53" s="137" t="e">
        <f>VLOOKUP(B53,'пр.взв'!B5:G133,4,FALSE)</f>
        <v>#N/A</v>
      </c>
      <c r="F53" s="117"/>
      <c r="G53" s="117"/>
      <c r="H53" s="118"/>
      <c r="I53" s="119"/>
      <c r="K53" s="114"/>
      <c r="L53" s="115" t="e">
        <f>VLOOKUP(K53,'пр.взв'!B7:E86,2,FALSE)</f>
        <v>#N/A</v>
      </c>
      <c r="M53" s="115" t="e">
        <f>VLOOKUP(K53,'пр.взв'!B5:G134,3,FALSE)</f>
        <v>#N/A</v>
      </c>
      <c r="N53" s="115" t="e">
        <f>VLOOKUP(K53,'пр.взв'!B5:G134,4,FALSE)</f>
        <v>#N/A</v>
      </c>
      <c r="O53" s="117"/>
      <c r="P53" s="117"/>
      <c r="Q53" s="118"/>
      <c r="R53" s="119"/>
    </row>
    <row r="54" spans="1:18" ht="12.75">
      <c r="A54" s="133"/>
      <c r="B54" s="101"/>
      <c r="C54" s="105"/>
      <c r="D54" s="131"/>
      <c r="E54" s="131"/>
      <c r="F54" s="108"/>
      <c r="G54" s="108"/>
      <c r="H54" s="110"/>
      <c r="I54" s="112"/>
      <c r="K54" s="101"/>
      <c r="L54" s="105"/>
      <c r="M54" s="105"/>
      <c r="N54" s="105"/>
      <c r="O54" s="108"/>
      <c r="P54" s="108"/>
      <c r="Q54" s="110"/>
      <c r="R54" s="112"/>
    </row>
    <row r="55" spans="1:18" ht="12.75">
      <c r="A55" s="133"/>
      <c r="B55" s="101"/>
      <c r="C55" s="103" t="e">
        <f>VLOOKUP(B55,'пр.взв'!B7:E86,2,FALSE)</f>
        <v>#N/A</v>
      </c>
      <c r="D55" s="131" t="e">
        <f>VLOOKUP(B55,'пр.взв'!B5:G134,3,FALSE)</f>
        <v>#N/A</v>
      </c>
      <c r="E55" s="131" t="e">
        <f>VLOOKUP(B55,'пр.взв'!B5:G134,4,FALSE)</f>
        <v>#N/A</v>
      </c>
      <c r="F55" s="108"/>
      <c r="G55" s="108"/>
      <c r="H55" s="110"/>
      <c r="I55" s="112"/>
      <c r="K55" s="101"/>
      <c r="L55" s="103" t="e">
        <f>VLOOKUP(K55,'пр.взв'!B7:E86,2,FALSE)</f>
        <v>#N/A</v>
      </c>
      <c r="M55" s="103" t="e">
        <f>VLOOKUP(K55,'пр.взв'!B5:G136,3,FALSE)</f>
        <v>#N/A</v>
      </c>
      <c r="N55" s="103" t="e">
        <f>VLOOKUP(K55,'пр.взв'!B5:G136,4,FALSE)</f>
        <v>#N/A</v>
      </c>
      <c r="O55" s="108"/>
      <c r="P55" s="108"/>
      <c r="Q55" s="110"/>
      <c r="R55" s="112"/>
    </row>
    <row r="56" spans="1:18" ht="13.5" thickBot="1">
      <c r="A56" s="133"/>
      <c r="B56" s="102"/>
      <c r="C56" s="104"/>
      <c r="D56" s="132"/>
      <c r="E56" s="132"/>
      <c r="F56" s="109"/>
      <c r="G56" s="109"/>
      <c r="H56" s="111"/>
      <c r="I56" s="113"/>
      <c r="K56" s="102"/>
      <c r="L56" s="105"/>
      <c r="M56" s="105"/>
      <c r="N56" s="105"/>
      <c r="O56" s="109"/>
      <c r="P56" s="109"/>
      <c r="Q56" s="111"/>
      <c r="R56" s="113"/>
    </row>
    <row r="57" spans="1:18" ht="12.75">
      <c r="A57" s="133"/>
      <c r="B57" s="114"/>
      <c r="C57" s="115" t="e">
        <f>VLOOKUP(B57,'пр.взв'!B7:E86,2,FALSE)</f>
        <v>#N/A</v>
      </c>
      <c r="D57" s="137" t="e">
        <f>VLOOKUP(B57,'пр.взв'!B5:F137,3,FALSE)</f>
        <v>#N/A</v>
      </c>
      <c r="E57" s="137" t="e">
        <f>VLOOKUP(B57,'пр.взв'!B5:G137,4,FALSE)</f>
        <v>#N/A</v>
      </c>
      <c r="F57" s="116"/>
      <c r="G57" s="117"/>
      <c r="H57" s="118"/>
      <c r="I57" s="119"/>
      <c r="K57" s="114"/>
      <c r="L57" s="115" t="e">
        <f>VLOOKUP(K57,'пр.взв'!B7:E86,2,FALSE)</f>
        <v>#N/A</v>
      </c>
      <c r="M57" s="115" t="e">
        <f>VLOOKUP(K57,'пр.взв'!B5:G138,3,FALSE)</f>
        <v>#N/A</v>
      </c>
      <c r="N57" s="115" t="e">
        <f>VLOOKUP(K57,'пр.взв'!B5:G138,4,FALSE)</f>
        <v>#N/A</v>
      </c>
      <c r="O57" s="116"/>
      <c r="P57" s="117"/>
      <c r="Q57" s="118"/>
      <c r="R57" s="119"/>
    </row>
    <row r="58" spans="1:18" ht="12.75">
      <c r="A58" s="133"/>
      <c r="B58" s="101"/>
      <c r="C58" s="105"/>
      <c r="D58" s="131"/>
      <c r="E58" s="131"/>
      <c r="F58" s="106"/>
      <c r="G58" s="108"/>
      <c r="H58" s="110"/>
      <c r="I58" s="112"/>
      <c r="K58" s="101"/>
      <c r="L58" s="105"/>
      <c r="M58" s="105"/>
      <c r="N58" s="105"/>
      <c r="O58" s="106"/>
      <c r="P58" s="108"/>
      <c r="Q58" s="110"/>
      <c r="R58" s="112"/>
    </row>
    <row r="59" spans="1:18" ht="12.75">
      <c r="A59" s="133"/>
      <c r="B59" s="101"/>
      <c r="C59" s="103" t="e">
        <f>VLOOKUP(B59,'пр.взв'!B7:E86,2,FALSE)</f>
        <v>#N/A</v>
      </c>
      <c r="D59" s="131" t="e">
        <f>VLOOKUP(B59,'пр.взв'!B5:G138,3,FALSE)</f>
        <v>#N/A</v>
      </c>
      <c r="E59" s="131" t="e">
        <f>VLOOKUP(B59,'пр.взв'!B5:G138,4,FALSE)</f>
        <v>#N/A</v>
      </c>
      <c r="F59" s="106"/>
      <c r="G59" s="108"/>
      <c r="H59" s="110"/>
      <c r="I59" s="112"/>
      <c r="K59" s="101"/>
      <c r="L59" s="103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06"/>
      <c r="P59" s="108"/>
      <c r="Q59" s="110"/>
      <c r="R59" s="112"/>
    </row>
    <row r="60" spans="1:18" ht="13.5" thickBot="1">
      <c r="A60" s="133"/>
      <c r="B60" s="102"/>
      <c r="C60" s="104"/>
      <c r="D60" s="132"/>
      <c r="E60" s="132"/>
      <c r="F60" s="107"/>
      <c r="G60" s="109"/>
      <c r="H60" s="111"/>
      <c r="I60" s="113"/>
      <c r="K60" s="102"/>
      <c r="L60" s="104"/>
      <c r="M60" s="104"/>
      <c r="N60" s="104"/>
      <c r="O60" s="107"/>
      <c r="P60" s="109"/>
      <c r="Q60" s="111"/>
      <c r="R60" s="11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G5:G6"/>
    <mergeCell ref="H5:H6"/>
    <mergeCell ref="I5:I6"/>
    <mergeCell ref="C5:C6"/>
    <mergeCell ref="D5:D6"/>
    <mergeCell ref="E5:E6"/>
    <mergeCell ref="F5:F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I7:I8"/>
    <mergeCell ref="B7:B8"/>
    <mergeCell ref="C7:C8"/>
    <mergeCell ref="D7:D8"/>
    <mergeCell ref="E7:E8"/>
    <mergeCell ref="H7:H8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15:B16"/>
    <mergeCell ref="C15:C16"/>
    <mergeCell ref="F13:F14"/>
    <mergeCell ref="G13:G14"/>
    <mergeCell ref="B13:B14"/>
    <mergeCell ref="C13:C14"/>
    <mergeCell ref="D13:D14"/>
    <mergeCell ref="E13:E14"/>
    <mergeCell ref="G15:G16"/>
    <mergeCell ref="F17:F18"/>
    <mergeCell ref="G17:G18"/>
    <mergeCell ref="H17:H18"/>
    <mergeCell ref="I17:I18"/>
    <mergeCell ref="B17:B18"/>
    <mergeCell ref="C17:C18"/>
    <mergeCell ref="D17:D18"/>
    <mergeCell ref="E17:E18"/>
    <mergeCell ref="H19:H20"/>
    <mergeCell ref="I19:I20"/>
    <mergeCell ref="H13:H14"/>
    <mergeCell ref="I13:I14"/>
    <mergeCell ref="H15:H16"/>
    <mergeCell ref="I15:I16"/>
    <mergeCell ref="D19:D20"/>
    <mergeCell ref="E19:E20"/>
    <mergeCell ref="F19:F20"/>
    <mergeCell ref="G19:G20"/>
    <mergeCell ref="I21:I22"/>
    <mergeCell ref="B21:B22"/>
    <mergeCell ref="C21:C22"/>
    <mergeCell ref="D21:D22"/>
    <mergeCell ref="E21:E22"/>
    <mergeCell ref="H21:H22"/>
    <mergeCell ref="F21:F22"/>
    <mergeCell ref="G21:G22"/>
    <mergeCell ref="G23:G24"/>
    <mergeCell ref="H23:H24"/>
    <mergeCell ref="F23:F24"/>
    <mergeCell ref="D23:D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H43:H44"/>
    <mergeCell ref="H39:H40"/>
    <mergeCell ref="G41:G42"/>
    <mergeCell ref="E41:E42"/>
    <mergeCell ref="F43:F44"/>
    <mergeCell ref="G43:G44"/>
    <mergeCell ref="F39:F40"/>
    <mergeCell ref="G39:G4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B53:B54"/>
    <mergeCell ref="C53:C54"/>
    <mergeCell ref="D53:D54"/>
    <mergeCell ref="E53:E54"/>
    <mergeCell ref="B43:B44"/>
    <mergeCell ref="C43:C44"/>
    <mergeCell ref="D43:D44"/>
    <mergeCell ref="E43:E44"/>
    <mergeCell ref="H33:H34"/>
    <mergeCell ref="B55:B56"/>
    <mergeCell ref="C55:C56"/>
    <mergeCell ref="D55:D56"/>
    <mergeCell ref="E55:E56"/>
    <mergeCell ref="G35:G36"/>
    <mergeCell ref="G47:G48"/>
    <mergeCell ref="B51:B52"/>
    <mergeCell ref="C51:C52"/>
    <mergeCell ref="D51:D52"/>
    <mergeCell ref="C45:C46"/>
    <mergeCell ref="B57:B58"/>
    <mergeCell ref="C57:C58"/>
    <mergeCell ref="D57:D58"/>
    <mergeCell ref="B45:B46"/>
    <mergeCell ref="D45:D46"/>
    <mergeCell ref="C47:C48"/>
    <mergeCell ref="B49:B50"/>
    <mergeCell ref="C49:C50"/>
    <mergeCell ref="D49:D50"/>
    <mergeCell ref="E57:E58"/>
    <mergeCell ref="F51:F52"/>
    <mergeCell ref="G51:G52"/>
    <mergeCell ref="F47:F48"/>
    <mergeCell ref="F49:F50"/>
    <mergeCell ref="G53:G54"/>
    <mergeCell ref="E49:E50"/>
    <mergeCell ref="F53:F54"/>
    <mergeCell ref="G49:G50"/>
    <mergeCell ref="E51:E52"/>
    <mergeCell ref="I59:I60"/>
    <mergeCell ref="F55:F56"/>
    <mergeCell ref="G55:G56"/>
    <mergeCell ref="I57:I58"/>
    <mergeCell ref="H55:H56"/>
    <mergeCell ref="I55:I56"/>
    <mergeCell ref="H53:H54"/>
    <mergeCell ref="I53:I54"/>
    <mergeCell ref="F45:F46"/>
    <mergeCell ref="F15:F16"/>
    <mergeCell ref="F33:F34"/>
    <mergeCell ref="I33:I34"/>
    <mergeCell ref="H37:H38"/>
    <mergeCell ref="I37:I38"/>
    <mergeCell ref="I35:I36"/>
    <mergeCell ref="H35:H36"/>
    <mergeCell ref="B39:B40"/>
    <mergeCell ref="C39:C40"/>
    <mergeCell ref="D37:D38"/>
    <mergeCell ref="E15:E16"/>
    <mergeCell ref="C33:C34"/>
    <mergeCell ref="D33:D34"/>
    <mergeCell ref="B37:B38"/>
    <mergeCell ref="C37:C38"/>
    <mergeCell ref="B29:B30"/>
    <mergeCell ref="C29:C30"/>
    <mergeCell ref="B41:B42"/>
    <mergeCell ref="C41:C42"/>
    <mergeCell ref="D41:D42"/>
    <mergeCell ref="G33:G34"/>
    <mergeCell ref="D35:D36"/>
    <mergeCell ref="F41:F42"/>
    <mergeCell ref="D39:D40"/>
    <mergeCell ref="E39:E40"/>
    <mergeCell ref="E35:E36"/>
    <mergeCell ref="F35:F36"/>
    <mergeCell ref="B47:B48"/>
    <mergeCell ref="D47:D48"/>
    <mergeCell ref="E47:E48"/>
    <mergeCell ref="A3:A4"/>
    <mergeCell ref="A5:A6"/>
    <mergeCell ref="A7:A8"/>
    <mergeCell ref="A9:A10"/>
    <mergeCell ref="A13:A14"/>
    <mergeCell ref="A17:A18"/>
    <mergeCell ref="A19:A20"/>
    <mergeCell ref="A15:A16"/>
    <mergeCell ref="B33:B34"/>
    <mergeCell ref="D15:D16"/>
    <mergeCell ref="A25:A26"/>
    <mergeCell ref="A27:A28"/>
    <mergeCell ref="C23:C24"/>
    <mergeCell ref="A23:A24"/>
    <mergeCell ref="B23:B24"/>
    <mergeCell ref="B19:B20"/>
    <mergeCell ref="C19:C20"/>
    <mergeCell ref="A31:A32"/>
    <mergeCell ref="A33:A34"/>
    <mergeCell ref="A29:A30"/>
    <mergeCell ref="A21:A22"/>
    <mergeCell ref="B35:B36"/>
    <mergeCell ref="C35:C36"/>
    <mergeCell ref="B31:B32"/>
    <mergeCell ref="C31:C32"/>
    <mergeCell ref="A39:A40"/>
    <mergeCell ref="A41:A42"/>
    <mergeCell ref="A43:A44"/>
    <mergeCell ref="A35:A36"/>
    <mergeCell ref="A37:A3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4" t="s">
        <v>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24.75" customHeight="1" thickBot="1">
      <c r="A2" s="18"/>
      <c r="B2" s="204" t="s">
        <v>67</v>
      </c>
      <c r="C2" s="205"/>
      <c r="D2" s="205"/>
      <c r="E2" s="205"/>
      <c r="F2" s="205"/>
      <c r="G2" s="205"/>
      <c r="H2" s="205"/>
      <c r="I2" s="205"/>
      <c r="J2" s="206"/>
      <c r="K2" s="217" t="str">
        <f>HYPERLINK('[1]реквизиты'!$A$2)</f>
        <v>Первенство России по САМБО среди юниорок 1995-96 г.р.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9"/>
    </row>
    <row r="3" spans="1:30" ht="20.25" customHeight="1" thickBot="1">
      <c r="A3" s="19"/>
      <c r="B3" s="228" t="str">
        <f>HYPERLINK('[1]реквизиты'!$A$3)</f>
        <v>16-20  февраля  2015 г.  г. Рязань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225" t="str">
        <f>HYPERLINK('пр.взв'!D4)</f>
        <v>В.к.   60     кг.</v>
      </c>
      <c r="Y3" s="226"/>
      <c r="Z3" s="226"/>
      <c r="AA3" s="226"/>
      <c r="AB3" s="227"/>
      <c r="AC3" s="16"/>
      <c r="AD3" s="16"/>
    </row>
    <row r="4" spans="1:34" ht="14.25" customHeight="1" thickBot="1">
      <c r="A4" s="190"/>
      <c r="B4" s="195" t="s">
        <v>5</v>
      </c>
      <c r="C4" s="197" t="s">
        <v>2</v>
      </c>
      <c r="D4" s="211" t="s">
        <v>3</v>
      </c>
      <c r="E4" s="213" t="s">
        <v>68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220" t="s">
        <v>7</v>
      </c>
      <c r="AA4" s="222" t="s">
        <v>71</v>
      </c>
      <c r="AB4" s="186" t="s">
        <v>22</v>
      </c>
      <c r="AC4" s="16"/>
      <c r="AD4" s="16"/>
      <c r="AH4" s="20"/>
    </row>
    <row r="5" spans="1:33" ht="15" customHeight="1" thickBot="1">
      <c r="A5" s="190"/>
      <c r="B5" s="196"/>
      <c r="C5" s="198"/>
      <c r="D5" s="212"/>
      <c r="E5" s="214"/>
      <c r="F5" s="193">
        <v>1</v>
      </c>
      <c r="G5" s="192"/>
      <c r="H5" s="193">
        <v>2</v>
      </c>
      <c r="I5" s="194"/>
      <c r="J5" s="191">
        <v>3</v>
      </c>
      <c r="K5" s="192"/>
      <c r="L5" s="193">
        <v>4</v>
      </c>
      <c r="M5" s="194"/>
      <c r="N5" s="191">
        <v>5</v>
      </c>
      <c r="O5" s="192"/>
      <c r="P5" s="193">
        <v>6</v>
      </c>
      <c r="Q5" s="194"/>
      <c r="R5" s="191">
        <v>7</v>
      </c>
      <c r="S5" s="192"/>
      <c r="T5" s="193">
        <v>8</v>
      </c>
      <c r="U5" s="194"/>
      <c r="V5" s="193">
        <v>9</v>
      </c>
      <c r="W5" s="194"/>
      <c r="X5" s="193">
        <v>10</v>
      </c>
      <c r="Y5" s="194"/>
      <c r="Z5" s="221"/>
      <c r="AA5" s="223"/>
      <c r="AB5" s="187"/>
      <c r="AC5" s="31"/>
      <c r="AD5" s="31"/>
      <c r="AE5" s="22"/>
      <c r="AF5" s="22"/>
      <c r="AG5" s="3"/>
    </row>
    <row r="6" spans="1:34" ht="12.75" customHeight="1">
      <c r="A6" s="180"/>
      <c r="B6" s="182">
        <v>1</v>
      </c>
      <c r="C6" s="184" t="str">
        <f>VLOOKUP(B6,'пр.взв'!B7:E30,2,FALSE)</f>
        <v>ИЛЬИЧЕВА Яна Сергеевна</v>
      </c>
      <c r="D6" s="125" t="str">
        <f>VLOOKUP(B6,'пр.взв'!B7:F86,3,FALSE)</f>
        <v>31.12.95 КМС</v>
      </c>
      <c r="E6" s="125" t="str">
        <f>VLOOKUP(B6,'пр.взв'!B7:G86,4,FALSE)</f>
        <v>ЦФО Московская Коломна, МО</v>
      </c>
      <c r="F6" s="189">
        <v>2</v>
      </c>
      <c r="G6" s="72" t="s">
        <v>168</v>
      </c>
      <c r="H6" s="189">
        <v>3</v>
      </c>
      <c r="I6" s="65">
        <v>3</v>
      </c>
      <c r="J6" s="189">
        <v>7</v>
      </c>
      <c r="K6" s="65">
        <v>4</v>
      </c>
      <c r="L6" s="189"/>
      <c r="M6" s="65"/>
      <c r="N6" s="189"/>
      <c r="O6" s="65"/>
      <c r="P6" s="189"/>
      <c r="Q6" s="65"/>
      <c r="R6" s="189"/>
      <c r="S6" s="65"/>
      <c r="T6" s="189"/>
      <c r="U6" s="65"/>
      <c r="V6" s="189"/>
      <c r="W6" s="65"/>
      <c r="X6" s="189"/>
      <c r="Y6" s="65"/>
      <c r="Z6" s="170">
        <v>3</v>
      </c>
      <c r="AA6" s="203" t="s">
        <v>184</v>
      </c>
      <c r="AB6" s="155">
        <v>12</v>
      </c>
      <c r="AC6" s="29"/>
      <c r="AD6" s="29"/>
      <c r="AE6" s="29"/>
      <c r="AF6" s="29"/>
      <c r="AG6" s="29"/>
      <c r="AH6" s="29"/>
    </row>
    <row r="7" spans="1:34" ht="12.75" customHeight="1" thickBot="1">
      <c r="A7" s="188"/>
      <c r="B7" s="183"/>
      <c r="C7" s="185"/>
      <c r="D7" s="199"/>
      <c r="E7" s="199"/>
      <c r="F7" s="169"/>
      <c r="G7" s="64"/>
      <c r="H7" s="169"/>
      <c r="I7" s="64"/>
      <c r="J7" s="169"/>
      <c r="K7" s="64" t="s">
        <v>177</v>
      </c>
      <c r="L7" s="169"/>
      <c r="M7" s="64"/>
      <c r="N7" s="169"/>
      <c r="O7" s="64"/>
      <c r="P7" s="169"/>
      <c r="Q7" s="64"/>
      <c r="R7" s="169"/>
      <c r="S7" s="64"/>
      <c r="T7" s="169"/>
      <c r="U7" s="64"/>
      <c r="V7" s="169"/>
      <c r="W7" s="64"/>
      <c r="X7" s="169"/>
      <c r="Y7" s="64"/>
      <c r="Z7" s="171"/>
      <c r="AA7" s="202"/>
      <c r="AB7" s="156"/>
      <c r="AC7" s="29"/>
      <c r="AD7" s="29"/>
      <c r="AE7" s="29"/>
      <c r="AF7" s="29"/>
      <c r="AG7" s="29"/>
      <c r="AH7" s="29"/>
    </row>
    <row r="8" spans="1:34" ht="12.75" customHeight="1" thickTop="1">
      <c r="A8" s="180"/>
      <c r="B8" s="161">
        <v>2</v>
      </c>
      <c r="C8" s="163" t="str">
        <f>VLOOKUP(B8,'пр.взв'!B9:E32,2,FALSE)</f>
        <v>ИСХАКОВА Анна Игоревна</v>
      </c>
      <c r="D8" s="176" t="str">
        <f>VLOOKUP(B8,'пр.взв'!B9:F88,3,FALSE)</f>
        <v>09.10.96 КМС</v>
      </c>
      <c r="E8" s="176" t="str">
        <f>VLOOKUP(B8,'пр.взв'!B9:G88,4,FALSE)</f>
        <v>ПФО Нижегородская Кстово МО</v>
      </c>
      <c r="F8" s="168">
        <v>1</v>
      </c>
      <c r="G8" s="66">
        <v>3</v>
      </c>
      <c r="H8" s="168">
        <v>4</v>
      </c>
      <c r="I8" s="73" t="s">
        <v>168</v>
      </c>
      <c r="J8" s="168">
        <v>3</v>
      </c>
      <c r="K8" s="66">
        <v>4</v>
      </c>
      <c r="L8" s="168"/>
      <c r="M8" s="66"/>
      <c r="N8" s="168"/>
      <c r="O8" s="66"/>
      <c r="P8" s="168"/>
      <c r="Q8" s="66"/>
      <c r="R8" s="168"/>
      <c r="S8" s="66"/>
      <c r="T8" s="168"/>
      <c r="U8" s="66"/>
      <c r="V8" s="168"/>
      <c r="W8" s="66"/>
      <c r="X8" s="168"/>
      <c r="Y8" s="66"/>
      <c r="Z8" s="170">
        <v>3</v>
      </c>
      <c r="AA8" s="203" t="s">
        <v>184</v>
      </c>
      <c r="AB8" s="155">
        <v>13</v>
      </c>
      <c r="AC8" s="29"/>
      <c r="AD8" s="29"/>
      <c r="AE8" s="29"/>
      <c r="AF8" s="29"/>
      <c r="AG8" s="29"/>
      <c r="AH8" s="29"/>
    </row>
    <row r="9" spans="1:34" ht="12.75" customHeight="1" thickBot="1">
      <c r="A9" s="181"/>
      <c r="B9" s="162"/>
      <c r="C9" s="164"/>
      <c r="D9" s="177"/>
      <c r="E9" s="177"/>
      <c r="F9" s="169"/>
      <c r="G9" s="64"/>
      <c r="H9" s="169"/>
      <c r="I9" s="64"/>
      <c r="J9" s="169"/>
      <c r="K9" s="64" t="s">
        <v>178</v>
      </c>
      <c r="L9" s="169"/>
      <c r="M9" s="64"/>
      <c r="N9" s="169"/>
      <c r="O9" s="64"/>
      <c r="P9" s="169"/>
      <c r="Q9" s="64"/>
      <c r="R9" s="169"/>
      <c r="S9" s="64"/>
      <c r="T9" s="169"/>
      <c r="U9" s="64"/>
      <c r="V9" s="169"/>
      <c r="W9" s="64"/>
      <c r="X9" s="169"/>
      <c r="Y9" s="64"/>
      <c r="Z9" s="171"/>
      <c r="AA9" s="202"/>
      <c r="AB9" s="156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0">
        <v>3</v>
      </c>
      <c r="C10" s="163" t="str">
        <f>VLOOKUP(B10,'пр.взв'!B11:E34,2,FALSE)</f>
        <v>НОВИКОВА Оксана Николаевна</v>
      </c>
      <c r="D10" s="165" t="str">
        <f>VLOOKUP(B10,'пр.взв'!B11:F90,3,FALSE)</f>
        <v>16.09.95 КМС</v>
      </c>
      <c r="E10" s="165" t="str">
        <f>VLOOKUP(B10,'пр.взв'!B11:G90,4,FALSE)</f>
        <v>ЮФО Ростовская Ростов-на-Дону МО</v>
      </c>
      <c r="F10" s="168">
        <v>4</v>
      </c>
      <c r="G10" s="66">
        <v>2</v>
      </c>
      <c r="H10" s="168">
        <v>1</v>
      </c>
      <c r="I10" s="66">
        <v>2</v>
      </c>
      <c r="J10" s="168">
        <v>2</v>
      </c>
      <c r="K10" s="66">
        <v>0</v>
      </c>
      <c r="L10" s="168" t="s">
        <v>80</v>
      </c>
      <c r="M10" s="66"/>
      <c r="N10" s="168">
        <v>7</v>
      </c>
      <c r="O10" s="66">
        <v>2</v>
      </c>
      <c r="P10" s="168">
        <v>8</v>
      </c>
      <c r="Q10" s="66">
        <v>4</v>
      </c>
      <c r="R10" s="168">
        <v>13</v>
      </c>
      <c r="S10" s="66">
        <v>4</v>
      </c>
      <c r="T10" s="168"/>
      <c r="U10" s="66"/>
      <c r="V10" s="168"/>
      <c r="W10" s="66"/>
      <c r="X10" s="168"/>
      <c r="Y10" s="66"/>
      <c r="Z10" s="170"/>
      <c r="AA10" s="172"/>
      <c r="AB10" s="155">
        <v>3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183"/>
      <c r="C11" s="164"/>
      <c r="D11" s="166"/>
      <c r="E11" s="166"/>
      <c r="F11" s="169"/>
      <c r="G11" s="64"/>
      <c r="H11" s="169"/>
      <c r="I11" s="64"/>
      <c r="J11" s="169"/>
      <c r="K11" s="64" t="s">
        <v>178</v>
      </c>
      <c r="L11" s="169"/>
      <c r="M11" s="64"/>
      <c r="N11" s="169"/>
      <c r="O11" s="64"/>
      <c r="P11" s="169"/>
      <c r="Q11" s="64" t="s">
        <v>182</v>
      </c>
      <c r="R11" s="169"/>
      <c r="S11" s="64" t="s">
        <v>183</v>
      </c>
      <c r="T11" s="169"/>
      <c r="U11" s="64"/>
      <c r="V11" s="169"/>
      <c r="W11" s="64"/>
      <c r="X11" s="169"/>
      <c r="Y11" s="64"/>
      <c r="Z11" s="171"/>
      <c r="AA11" s="173"/>
      <c r="AB11" s="15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1">
        <v>4</v>
      </c>
      <c r="C12" s="163" t="str">
        <f>VLOOKUP(B12,'пр.взв'!B13:E36,2,FALSE)</f>
        <v>ЧЕРНОСКУЛОВА Алина Леонидовна</v>
      </c>
      <c r="D12" s="165" t="str">
        <f>VLOOKUP(B12,'пр.взв'!B13:F92,3,FALSE)</f>
        <v>05.01.97 1р</v>
      </c>
      <c r="E12" s="176" t="str">
        <f>VLOOKUP(B12,'пр.взв'!B13:G92,4,FALSE)</f>
        <v>УФО Тюменская Тюмень ЮР</v>
      </c>
      <c r="F12" s="168">
        <v>3</v>
      </c>
      <c r="G12" s="66">
        <v>3</v>
      </c>
      <c r="H12" s="168">
        <v>2</v>
      </c>
      <c r="I12" s="66">
        <v>3</v>
      </c>
      <c r="J12" s="168"/>
      <c r="K12" s="68"/>
      <c r="L12" s="168"/>
      <c r="M12" s="66"/>
      <c r="N12" s="168"/>
      <c r="O12" s="66"/>
      <c r="P12" s="168"/>
      <c r="Q12" s="66"/>
      <c r="R12" s="168"/>
      <c r="S12" s="66"/>
      <c r="T12" s="168"/>
      <c r="U12" s="66"/>
      <c r="V12" s="168"/>
      <c r="W12" s="66"/>
      <c r="X12" s="168"/>
      <c r="Y12" s="66"/>
      <c r="Z12" s="170">
        <v>2</v>
      </c>
      <c r="AA12" s="172">
        <f>SUM(G12+I12+K12+M12+O12+Q12+S12+U12+W12+Y12)</f>
        <v>6</v>
      </c>
      <c r="AB12" s="158">
        <v>15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2"/>
      <c r="C13" s="164"/>
      <c r="D13" s="166"/>
      <c r="E13" s="177"/>
      <c r="F13" s="169"/>
      <c r="G13" s="64"/>
      <c r="H13" s="169"/>
      <c r="I13" s="64"/>
      <c r="J13" s="169"/>
      <c r="K13" s="64"/>
      <c r="L13" s="169"/>
      <c r="M13" s="64"/>
      <c r="N13" s="169"/>
      <c r="O13" s="64"/>
      <c r="P13" s="169"/>
      <c r="Q13" s="64"/>
      <c r="R13" s="169"/>
      <c r="S13" s="64"/>
      <c r="T13" s="169"/>
      <c r="U13" s="64"/>
      <c r="V13" s="169"/>
      <c r="W13" s="64"/>
      <c r="X13" s="169"/>
      <c r="Y13" s="64"/>
      <c r="Z13" s="171"/>
      <c r="AA13" s="173"/>
      <c r="AB13" s="159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00">
        <v>5</v>
      </c>
      <c r="C14" s="163" t="str">
        <f>VLOOKUP(B14,'пр.взв'!B15:E38,2,FALSE)</f>
        <v>СМИРНОВА Ирина Александровна</v>
      </c>
      <c r="D14" s="165" t="str">
        <f>VLOOKUP(B14,'пр.взв'!B15:F94,3,FALSE)</f>
        <v>22.07.97 1р.</v>
      </c>
      <c r="E14" s="165" t="str">
        <f>VLOOKUP(B14,'пр.взв'!B15:G94,4,FALSE)</f>
        <v>С-Петербург МО</v>
      </c>
      <c r="F14" s="168">
        <v>6</v>
      </c>
      <c r="G14" s="66">
        <v>4</v>
      </c>
      <c r="H14" s="168">
        <v>7</v>
      </c>
      <c r="I14" s="66">
        <v>4</v>
      </c>
      <c r="J14" s="168"/>
      <c r="K14" s="66"/>
      <c r="L14" s="168"/>
      <c r="M14" s="66"/>
      <c r="N14" s="168"/>
      <c r="O14" s="66"/>
      <c r="P14" s="168"/>
      <c r="Q14" s="66"/>
      <c r="R14" s="168"/>
      <c r="S14" s="66"/>
      <c r="T14" s="168"/>
      <c r="U14" s="66"/>
      <c r="V14" s="168"/>
      <c r="W14" s="66"/>
      <c r="X14" s="168"/>
      <c r="Y14" s="66"/>
      <c r="Z14" s="170">
        <v>2</v>
      </c>
      <c r="AA14" s="172">
        <f>SUM(G14+I14+K14+M14+O14+Q14+S14+U14+W14+Y14)</f>
        <v>8</v>
      </c>
      <c r="AB14" s="155">
        <v>17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83"/>
      <c r="C15" s="164"/>
      <c r="D15" s="166"/>
      <c r="E15" s="166"/>
      <c r="F15" s="169"/>
      <c r="G15" s="64" t="s">
        <v>169</v>
      </c>
      <c r="H15" s="169"/>
      <c r="I15" s="64" t="s">
        <v>172</v>
      </c>
      <c r="J15" s="169"/>
      <c r="K15" s="64"/>
      <c r="L15" s="169"/>
      <c r="M15" s="64"/>
      <c r="N15" s="169"/>
      <c r="O15" s="64"/>
      <c r="P15" s="169"/>
      <c r="Q15" s="64"/>
      <c r="R15" s="169"/>
      <c r="S15" s="64"/>
      <c r="T15" s="169"/>
      <c r="U15" s="64"/>
      <c r="V15" s="169"/>
      <c r="W15" s="64"/>
      <c r="X15" s="169"/>
      <c r="Y15" s="64"/>
      <c r="Z15" s="171"/>
      <c r="AA15" s="173"/>
      <c r="AB15" s="156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1">
        <v>6</v>
      </c>
      <c r="C16" s="163" t="str">
        <f>VLOOKUP(B16,'пр.взв'!B17:E40,2,FALSE)</f>
        <v>ВОРОБЬЕВА Ангелина Олеговна</v>
      </c>
      <c r="D16" s="165" t="str">
        <f>VLOOKUP(B16,'пр.взв'!B17:F96,3,FALSE)</f>
        <v>27.07.96 1р</v>
      </c>
      <c r="E16" s="176" t="str">
        <f>VLOOKUP(B16,'пр.взв'!B17:G96,4,FALSE)</f>
        <v>ПФО Татарстан Чистополь, МО</v>
      </c>
      <c r="F16" s="168">
        <v>5</v>
      </c>
      <c r="G16" s="66">
        <v>0</v>
      </c>
      <c r="H16" s="168">
        <v>9</v>
      </c>
      <c r="I16" s="66">
        <v>3</v>
      </c>
      <c r="J16" s="168" t="s">
        <v>80</v>
      </c>
      <c r="K16" s="66"/>
      <c r="L16" s="168">
        <v>8</v>
      </c>
      <c r="M16" s="66">
        <v>4</v>
      </c>
      <c r="N16" s="168"/>
      <c r="O16" s="66"/>
      <c r="P16" s="168"/>
      <c r="Q16" s="66"/>
      <c r="R16" s="168"/>
      <c r="S16" s="66"/>
      <c r="T16" s="168"/>
      <c r="U16" s="66"/>
      <c r="V16" s="168"/>
      <c r="W16" s="66"/>
      <c r="X16" s="168"/>
      <c r="Y16" s="66"/>
      <c r="Z16" s="170">
        <v>4</v>
      </c>
      <c r="AA16" s="172">
        <f>SUM(G16+I16+K16+M16+O16+Q16+S16+U16+W16+Y16)</f>
        <v>7</v>
      </c>
      <c r="AB16" s="158">
        <v>8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2"/>
      <c r="C17" s="164"/>
      <c r="D17" s="166"/>
      <c r="E17" s="177"/>
      <c r="F17" s="169"/>
      <c r="G17" s="64" t="s">
        <v>169</v>
      </c>
      <c r="H17" s="169"/>
      <c r="I17" s="64"/>
      <c r="J17" s="169"/>
      <c r="K17" s="64"/>
      <c r="L17" s="169"/>
      <c r="M17" s="64" t="s">
        <v>180</v>
      </c>
      <c r="N17" s="169"/>
      <c r="O17" s="64"/>
      <c r="P17" s="169"/>
      <c r="Q17" s="64"/>
      <c r="R17" s="169"/>
      <c r="S17" s="64"/>
      <c r="T17" s="169"/>
      <c r="U17" s="64"/>
      <c r="V17" s="169"/>
      <c r="W17" s="64"/>
      <c r="X17" s="169"/>
      <c r="Y17" s="64"/>
      <c r="Z17" s="171"/>
      <c r="AA17" s="173"/>
      <c r="AB17" s="159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1">
        <v>7</v>
      </c>
      <c r="C18" s="163" t="str">
        <f>VLOOKUP(B18,'пр.взв'!B19:E42,2,FALSE)</f>
        <v>КОРЕКОВА Валерия Андреевна</v>
      </c>
      <c r="D18" s="165" t="str">
        <f>VLOOKUP(B18,'пр.взв'!B19:F98,3,FALSE)</f>
        <v>04.09.95 КМС</v>
      </c>
      <c r="E18" s="165" t="str">
        <f>VLOOKUP(B18,'пр.взв'!B19:G98,4,FALSE)</f>
        <v>ПФО Пермский Краснокамск ПР</v>
      </c>
      <c r="F18" s="168">
        <v>8</v>
      </c>
      <c r="G18" s="66">
        <v>2</v>
      </c>
      <c r="H18" s="168">
        <v>5</v>
      </c>
      <c r="I18" s="66">
        <v>0</v>
      </c>
      <c r="J18" s="168">
        <v>1</v>
      </c>
      <c r="K18" s="66">
        <v>0</v>
      </c>
      <c r="L18" s="168">
        <v>9</v>
      </c>
      <c r="M18" s="66">
        <v>2</v>
      </c>
      <c r="N18" s="168">
        <v>3</v>
      </c>
      <c r="O18" s="66">
        <v>3</v>
      </c>
      <c r="P18" s="168"/>
      <c r="Q18" s="66"/>
      <c r="R18" s="168"/>
      <c r="S18" s="66"/>
      <c r="T18" s="168"/>
      <c r="U18" s="66"/>
      <c r="V18" s="168"/>
      <c r="W18" s="66"/>
      <c r="X18" s="168"/>
      <c r="Y18" s="66"/>
      <c r="Z18" s="170">
        <v>5</v>
      </c>
      <c r="AA18" s="172">
        <f>SUM(G18+I18+K18+M18+O18+Q18+S18+U18+W18+Y18)</f>
        <v>7</v>
      </c>
      <c r="AB18" s="155">
        <v>5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2"/>
      <c r="C19" s="164"/>
      <c r="D19" s="166"/>
      <c r="E19" s="166"/>
      <c r="F19" s="169"/>
      <c r="G19" s="64"/>
      <c r="H19" s="169"/>
      <c r="I19" s="64" t="s">
        <v>172</v>
      </c>
      <c r="J19" s="169"/>
      <c r="K19" s="64" t="s">
        <v>177</v>
      </c>
      <c r="L19" s="169"/>
      <c r="M19" s="64"/>
      <c r="N19" s="169"/>
      <c r="O19" s="64"/>
      <c r="P19" s="169"/>
      <c r="Q19" s="64"/>
      <c r="R19" s="169"/>
      <c r="S19" s="64"/>
      <c r="T19" s="169"/>
      <c r="U19" s="64"/>
      <c r="V19" s="169"/>
      <c r="W19" s="64"/>
      <c r="X19" s="169"/>
      <c r="Y19" s="64"/>
      <c r="Z19" s="171"/>
      <c r="AA19" s="173"/>
      <c r="AB19" s="15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61">
        <v>8</v>
      </c>
      <c r="C20" s="163" t="str">
        <f>VLOOKUP(B20,'пр.взв'!B21:E44,2,FALSE)</f>
        <v>ЗАДОРОЖНАЯ Татьяна Владимировна</v>
      </c>
      <c r="D20" s="165" t="str">
        <f>VLOOKUP(B20,'пр.взв'!B21:F100,3,FALSE)</f>
        <v>07.10.1996 КМС</v>
      </c>
      <c r="E20" s="176" t="str">
        <f>VLOOKUP(B20,'пр.взв'!B21:G100,4,FALSE)</f>
        <v>СКФО Ставропольский Изобильный</v>
      </c>
      <c r="F20" s="168">
        <v>7</v>
      </c>
      <c r="G20" s="66">
        <v>3</v>
      </c>
      <c r="H20" s="168" t="s">
        <v>80</v>
      </c>
      <c r="I20" s="66"/>
      <c r="J20" s="168">
        <v>9</v>
      </c>
      <c r="K20" s="66">
        <v>1</v>
      </c>
      <c r="L20" s="168">
        <v>6</v>
      </c>
      <c r="M20" s="66">
        <v>0</v>
      </c>
      <c r="N20" s="168" t="s">
        <v>80</v>
      </c>
      <c r="O20" s="66"/>
      <c r="P20" s="168">
        <v>3</v>
      </c>
      <c r="Q20" s="66">
        <v>0</v>
      </c>
      <c r="R20" s="168">
        <v>15</v>
      </c>
      <c r="S20" s="66">
        <v>0</v>
      </c>
      <c r="T20" s="168">
        <v>13</v>
      </c>
      <c r="U20" s="66">
        <v>4</v>
      </c>
      <c r="V20" s="168"/>
      <c r="W20" s="66"/>
      <c r="X20" s="168"/>
      <c r="Y20" s="66"/>
      <c r="Z20" s="179"/>
      <c r="AA20" s="178"/>
      <c r="AB20" s="157">
        <v>2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2"/>
      <c r="C21" s="164"/>
      <c r="D21" s="166"/>
      <c r="E21" s="177"/>
      <c r="F21" s="169"/>
      <c r="G21" s="67"/>
      <c r="H21" s="169"/>
      <c r="I21" s="67"/>
      <c r="J21" s="169"/>
      <c r="K21" s="67"/>
      <c r="L21" s="169"/>
      <c r="M21" s="67" t="s">
        <v>180</v>
      </c>
      <c r="N21" s="169"/>
      <c r="O21" s="67"/>
      <c r="P21" s="169"/>
      <c r="Q21" s="67" t="s">
        <v>182</v>
      </c>
      <c r="R21" s="169"/>
      <c r="S21" s="67" t="s">
        <v>172</v>
      </c>
      <c r="T21" s="169"/>
      <c r="U21" s="67" t="s">
        <v>186</v>
      </c>
      <c r="V21" s="169"/>
      <c r="W21" s="67"/>
      <c r="X21" s="169"/>
      <c r="Y21" s="67"/>
      <c r="Z21" s="171"/>
      <c r="AA21" s="173"/>
      <c r="AB21" s="156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1">
        <v>9</v>
      </c>
      <c r="C22" s="163" t="str">
        <f>VLOOKUP(B22,'пр.взв'!B23:E46,2,FALSE)</f>
        <v>СВЕТЛИЧНАЯ Жанна Владимировна</v>
      </c>
      <c r="D22" s="165" t="str">
        <f>VLOOKUP(B22,'пр.взв'!B23:F102,3,FALSE)</f>
        <v>16.04.95 КМС</v>
      </c>
      <c r="E22" s="165" t="str">
        <f>VLOOKUP(B22,'пр.взв'!B23:G102,4,FALSE)</f>
        <v>ЦФО Белгородская Грайворон, ЮР</v>
      </c>
      <c r="F22" s="168" t="s">
        <v>80</v>
      </c>
      <c r="G22" s="66"/>
      <c r="H22" s="168">
        <v>6</v>
      </c>
      <c r="I22" s="66">
        <v>2</v>
      </c>
      <c r="J22" s="168">
        <v>8</v>
      </c>
      <c r="K22" s="66">
        <v>3</v>
      </c>
      <c r="L22" s="168">
        <v>7</v>
      </c>
      <c r="M22" s="66">
        <v>3</v>
      </c>
      <c r="N22" s="168"/>
      <c r="O22" s="66"/>
      <c r="P22" s="168"/>
      <c r="Q22" s="66"/>
      <c r="R22" s="168"/>
      <c r="S22" s="66"/>
      <c r="T22" s="168"/>
      <c r="U22" s="66"/>
      <c r="V22" s="168"/>
      <c r="W22" s="66"/>
      <c r="X22" s="168"/>
      <c r="Y22" s="66"/>
      <c r="Z22" s="179">
        <v>4</v>
      </c>
      <c r="AA22" s="178">
        <f>SUM(G22+I22+K22+M22+O22+Q22+S22+U22+W22+Y22)</f>
        <v>8</v>
      </c>
      <c r="AB22" s="160">
        <v>9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2"/>
      <c r="C23" s="164"/>
      <c r="D23" s="166"/>
      <c r="E23" s="166"/>
      <c r="F23" s="169"/>
      <c r="G23" s="67"/>
      <c r="H23" s="169"/>
      <c r="I23" s="67"/>
      <c r="J23" s="169"/>
      <c r="K23" s="67"/>
      <c r="L23" s="169"/>
      <c r="M23" s="67"/>
      <c r="N23" s="169"/>
      <c r="O23" s="67"/>
      <c r="P23" s="169"/>
      <c r="Q23" s="67"/>
      <c r="R23" s="169"/>
      <c r="S23" s="67"/>
      <c r="T23" s="169"/>
      <c r="U23" s="67"/>
      <c r="V23" s="169"/>
      <c r="W23" s="67"/>
      <c r="X23" s="169"/>
      <c r="Y23" s="67"/>
      <c r="Z23" s="171"/>
      <c r="AA23" s="173"/>
      <c r="AB23" s="159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215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216"/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215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216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1">
        <v>10</v>
      </c>
      <c r="C26" s="163" t="str">
        <f>VLOOKUP(B26,'пр.взв'!B25:E48,2,FALSE)</f>
        <v>ВЛАСОВА Александра Игоревна</v>
      </c>
      <c r="D26" s="165" t="str">
        <f>VLOOKUP(B26,'пр.взв'!B25:F104,3,FALSE)</f>
        <v>15.05.96 КМС</v>
      </c>
      <c r="E26" s="176" t="str">
        <f>VLOOKUP(B26,'пр.взв'!B25:G104,4,FALSE)</f>
        <v>ПФО Саратовская Саратов ПР</v>
      </c>
      <c r="F26" s="168">
        <v>11</v>
      </c>
      <c r="G26" s="66">
        <v>3</v>
      </c>
      <c r="H26" s="168">
        <v>12</v>
      </c>
      <c r="I26" s="66">
        <v>0</v>
      </c>
      <c r="J26" s="168">
        <v>13</v>
      </c>
      <c r="K26" s="66">
        <v>3</v>
      </c>
      <c r="L26" s="168"/>
      <c r="M26" s="66"/>
      <c r="N26" s="168"/>
      <c r="O26" s="66"/>
      <c r="P26" s="168"/>
      <c r="Q26" s="66"/>
      <c r="R26" s="168"/>
      <c r="S26" s="66"/>
      <c r="T26" s="168"/>
      <c r="U26" s="66"/>
      <c r="V26" s="168"/>
      <c r="W26" s="66"/>
      <c r="X26" s="168"/>
      <c r="Y26" s="66"/>
      <c r="Z26" s="170">
        <v>3</v>
      </c>
      <c r="AA26" s="172">
        <f>SUM(G26+I26+K26+M26+O26+Q26+S26+U26+W26+Y26)</f>
        <v>6</v>
      </c>
      <c r="AB26" s="155">
        <v>10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2"/>
      <c r="C27" s="164"/>
      <c r="D27" s="166"/>
      <c r="E27" s="177"/>
      <c r="F27" s="169"/>
      <c r="G27" s="64"/>
      <c r="H27" s="169"/>
      <c r="I27" s="64" t="s">
        <v>173</v>
      </c>
      <c r="J27" s="169"/>
      <c r="K27" s="64"/>
      <c r="L27" s="169"/>
      <c r="M27" s="64"/>
      <c r="N27" s="169"/>
      <c r="O27" s="64"/>
      <c r="P27" s="169"/>
      <c r="Q27" s="64"/>
      <c r="R27" s="169"/>
      <c r="S27" s="64"/>
      <c r="T27" s="169"/>
      <c r="U27" s="64"/>
      <c r="V27" s="169"/>
      <c r="W27" s="64"/>
      <c r="X27" s="169"/>
      <c r="Y27" s="64"/>
      <c r="Z27" s="171"/>
      <c r="AA27" s="173"/>
      <c r="AB27" s="156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61">
        <v>11</v>
      </c>
      <c r="C28" s="163" t="str">
        <f>VLOOKUP(B28,'пр.взв'!B27:E50,2,FALSE)</f>
        <v>ПЛОТНИКОВА Елена Сергеевна</v>
      </c>
      <c r="D28" s="165" t="str">
        <f>VLOOKUP(B28,'пр.взв'!B27:F106,3,FALSE)</f>
        <v>04.08.95 1р.</v>
      </c>
      <c r="E28" s="165" t="str">
        <f>VLOOKUP(B28,'пр.взв'!B27:G106,4,FALSE)</f>
        <v>ЮФО Ростовская Ростов на Дону МО</v>
      </c>
      <c r="F28" s="168">
        <v>10</v>
      </c>
      <c r="G28" s="66">
        <v>2</v>
      </c>
      <c r="H28" s="168">
        <v>13</v>
      </c>
      <c r="I28" s="66">
        <v>4</v>
      </c>
      <c r="J28" s="168"/>
      <c r="K28" s="66"/>
      <c r="L28" s="168"/>
      <c r="M28" s="66"/>
      <c r="N28" s="168"/>
      <c r="O28" s="66"/>
      <c r="P28" s="168"/>
      <c r="Q28" s="66"/>
      <c r="R28" s="168"/>
      <c r="S28" s="66"/>
      <c r="T28" s="168"/>
      <c r="U28" s="66"/>
      <c r="V28" s="168"/>
      <c r="W28" s="66"/>
      <c r="X28" s="168"/>
      <c r="Y28" s="66"/>
      <c r="Z28" s="179">
        <v>2</v>
      </c>
      <c r="AA28" s="178">
        <f>SUM(G28+I28+K28+M28+O28+Q28+S28+U28+W28+Y28)</f>
        <v>6</v>
      </c>
      <c r="AB28" s="157">
        <v>14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2"/>
      <c r="C29" s="164"/>
      <c r="D29" s="166"/>
      <c r="E29" s="166"/>
      <c r="F29" s="169"/>
      <c r="G29" s="67"/>
      <c r="H29" s="169"/>
      <c r="I29" s="67" t="s">
        <v>174</v>
      </c>
      <c r="J29" s="169"/>
      <c r="K29" s="67"/>
      <c r="L29" s="169"/>
      <c r="M29" s="67"/>
      <c r="N29" s="169"/>
      <c r="O29" s="67"/>
      <c r="P29" s="169"/>
      <c r="Q29" s="67"/>
      <c r="R29" s="169"/>
      <c r="S29" s="67"/>
      <c r="T29" s="169"/>
      <c r="U29" s="67"/>
      <c r="V29" s="169"/>
      <c r="W29" s="67"/>
      <c r="X29" s="169"/>
      <c r="Y29" s="67"/>
      <c r="Z29" s="171"/>
      <c r="AA29" s="173"/>
      <c r="AB29" s="156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61">
        <v>12</v>
      </c>
      <c r="C30" s="163" t="str">
        <f>VLOOKUP(B30,'пр.взв'!B29:E52,2,FALSE)</f>
        <v>РАКЕТСКАЯ Вероника Антоновна</v>
      </c>
      <c r="D30" s="165" t="str">
        <f>VLOOKUP(B30,'пр.взв'!B29:F108,3,FALSE)</f>
        <v>14.02.96 КМС</v>
      </c>
      <c r="E30" s="176" t="str">
        <f>VLOOKUP(B30,'пр.взв'!B29:G108,4,FALSE)</f>
        <v>ЦФО Рязанская Рязань ПР</v>
      </c>
      <c r="F30" s="168">
        <v>13</v>
      </c>
      <c r="G30" s="66">
        <v>4</v>
      </c>
      <c r="H30" s="168">
        <v>10</v>
      </c>
      <c r="I30" s="66">
        <v>4</v>
      </c>
      <c r="J30" s="168"/>
      <c r="K30" s="66"/>
      <c r="L30" s="168"/>
      <c r="M30" s="66"/>
      <c r="N30" s="168"/>
      <c r="O30" s="66"/>
      <c r="P30" s="168"/>
      <c r="Q30" s="66"/>
      <c r="R30" s="168"/>
      <c r="S30" s="66"/>
      <c r="T30" s="168"/>
      <c r="U30" s="66"/>
      <c r="V30" s="168"/>
      <c r="W30" s="66"/>
      <c r="X30" s="168"/>
      <c r="Y30" s="66"/>
      <c r="Z30" s="170">
        <v>2</v>
      </c>
      <c r="AA30" s="172">
        <f>SUM(G30+I30+K30+M30+O30+Q30+S30+U30+W30+Y30)</f>
        <v>8</v>
      </c>
      <c r="AB30" s="155">
        <v>18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2"/>
      <c r="C31" s="164"/>
      <c r="D31" s="166"/>
      <c r="E31" s="177"/>
      <c r="F31" s="169"/>
      <c r="G31" s="64" t="s">
        <v>170</v>
      </c>
      <c r="H31" s="169"/>
      <c r="I31" s="64" t="s">
        <v>173</v>
      </c>
      <c r="J31" s="169"/>
      <c r="K31" s="64"/>
      <c r="L31" s="169"/>
      <c r="M31" s="64"/>
      <c r="N31" s="169"/>
      <c r="O31" s="64"/>
      <c r="P31" s="169"/>
      <c r="Q31" s="64"/>
      <c r="R31" s="169"/>
      <c r="S31" s="64"/>
      <c r="T31" s="169"/>
      <c r="U31" s="64"/>
      <c r="V31" s="169"/>
      <c r="W31" s="64"/>
      <c r="X31" s="169"/>
      <c r="Y31" s="64"/>
      <c r="Z31" s="171"/>
      <c r="AA31" s="173"/>
      <c r="AB31" s="156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61">
        <v>13</v>
      </c>
      <c r="C32" s="163" t="str">
        <f>VLOOKUP(B32,'пр.взв'!B31:E54,2,FALSE)</f>
        <v>МУХТАРОВА Гульфия Рубиновна</v>
      </c>
      <c r="D32" s="165" t="str">
        <f>VLOOKUP(B32,'пр.взв'!B31:F110,3,FALSE)</f>
        <v>26.10.95 МС</v>
      </c>
      <c r="E32" s="165" t="str">
        <f>VLOOKUP(B32,'пр.взв'!B31:G110,4,FALSE)</f>
        <v>ЮФО Астраханская Астрахань Д</v>
      </c>
      <c r="F32" s="168">
        <v>12</v>
      </c>
      <c r="G32" s="66">
        <v>0</v>
      </c>
      <c r="H32" s="168">
        <v>11</v>
      </c>
      <c r="I32" s="66">
        <v>0</v>
      </c>
      <c r="J32" s="168">
        <v>10</v>
      </c>
      <c r="K32" s="66">
        <v>1</v>
      </c>
      <c r="L32" s="168">
        <v>15</v>
      </c>
      <c r="M32" s="66">
        <v>1</v>
      </c>
      <c r="N32" s="168"/>
      <c r="O32" s="66"/>
      <c r="P32" s="168"/>
      <c r="Q32" s="66"/>
      <c r="R32" s="168">
        <v>3</v>
      </c>
      <c r="S32" s="66">
        <v>0</v>
      </c>
      <c r="T32" s="168">
        <v>8</v>
      </c>
      <c r="U32" s="66">
        <v>0</v>
      </c>
      <c r="V32" s="168"/>
      <c r="W32" s="66"/>
      <c r="X32" s="168"/>
      <c r="Y32" s="66"/>
      <c r="Z32" s="170"/>
      <c r="AA32" s="172"/>
      <c r="AB32" s="155">
        <v>1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2"/>
      <c r="C33" s="164"/>
      <c r="D33" s="166"/>
      <c r="E33" s="166"/>
      <c r="F33" s="169"/>
      <c r="G33" s="64" t="s">
        <v>170</v>
      </c>
      <c r="H33" s="169"/>
      <c r="I33" s="64" t="s">
        <v>174</v>
      </c>
      <c r="J33" s="169"/>
      <c r="K33" s="64"/>
      <c r="L33" s="169"/>
      <c r="M33" s="64"/>
      <c r="N33" s="169"/>
      <c r="O33" s="64"/>
      <c r="P33" s="169"/>
      <c r="Q33" s="64"/>
      <c r="R33" s="169"/>
      <c r="S33" s="64" t="s">
        <v>183</v>
      </c>
      <c r="T33" s="169"/>
      <c r="U33" s="64" t="s">
        <v>186</v>
      </c>
      <c r="V33" s="169"/>
      <c r="W33" s="64"/>
      <c r="X33" s="169"/>
      <c r="Y33" s="64"/>
      <c r="Z33" s="171"/>
      <c r="AA33" s="173"/>
      <c r="AB33" s="156"/>
      <c r="AC33" s="29"/>
      <c r="AD33" s="29"/>
      <c r="AE33" s="29"/>
      <c r="AF33" s="29"/>
      <c r="AG33" s="29"/>
      <c r="AH33" s="29"/>
    </row>
    <row r="34" spans="2:34" ht="12.75" customHeight="1" thickTop="1">
      <c r="B34" s="161">
        <v>14</v>
      </c>
      <c r="C34" s="163" t="str">
        <f>VLOOKUP(B34,'пр.взв'!B33:E56,2,FALSE)</f>
        <v>ШИЛЬНИКОВА Варвара Алексеевна</v>
      </c>
      <c r="D34" s="165" t="str">
        <f>VLOOKUP(B34,'пр.взв'!B33:F112,3,FALSE)</f>
        <v>21.03.97 КМС</v>
      </c>
      <c r="E34" s="176" t="str">
        <f>VLOOKUP(B34,'пр.взв'!B33:G112,4,FALSE)</f>
        <v>УФО Курганская Курган, МО</v>
      </c>
      <c r="F34" s="168">
        <v>15</v>
      </c>
      <c r="G34" s="66">
        <v>4</v>
      </c>
      <c r="H34" s="168">
        <v>16</v>
      </c>
      <c r="I34" s="66">
        <v>1</v>
      </c>
      <c r="J34" s="168">
        <v>18</v>
      </c>
      <c r="K34" s="66">
        <v>4</v>
      </c>
      <c r="L34" s="168"/>
      <c r="M34" s="66"/>
      <c r="N34" s="168"/>
      <c r="O34" s="66"/>
      <c r="P34" s="168"/>
      <c r="Q34" s="66"/>
      <c r="R34" s="168"/>
      <c r="S34" s="66"/>
      <c r="T34" s="168"/>
      <c r="U34" s="66"/>
      <c r="V34" s="168"/>
      <c r="W34" s="66"/>
      <c r="X34" s="168"/>
      <c r="Y34" s="66"/>
      <c r="Z34" s="170">
        <v>3</v>
      </c>
      <c r="AA34" s="172">
        <f>SUM(G34+I34+K34+M34+O34+Q34+S34+U34+W34+Y34)</f>
        <v>9</v>
      </c>
      <c r="AB34" s="158">
        <v>11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2"/>
      <c r="C35" s="164"/>
      <c r="D35" s="166"/>
      <c r="E35" s="177"/>
      <c r="F35" s="169"/>
      <c r="G35" s="64" t="s">
        <v>171</v>
      </c>
      <c r="H35" s="169"/>
      <c r="I35" s="64"/>
      <c r="J35" s="169"/>
      <c r="K35" s="64" t="s">
        <v>179</v>
      </c>
      <c r="L35" s="169"/>
      <c r="M35" s="64"/>
      <c r="N35" s="169"/>
      <c r="O35" s="64"/>
      <c r="P35" s="169"/>
      <c r="Q35" s="64"/>
      <c r="R35" s="169"/>
      <c r="S35" s="64"/>
      <c r="T35" s="169"/>
      <c r="U35" s="64"/>
      <c r="V35" s="169"/>
      <c r="W35" s="64"/>
      <c r="X35" s="169"/>
      <c r="Y35" s="64"/>
      <c r="Z35" s="171"/>
      <c r="AA35" s="173"/>
      <c r="AB35" s="159"/>
      <c r="AC35" s="29"/>
      <c r="AD35" s="29"/>
      <c r="AE35" s="29"/>
      <c r="AF35" s="29"/>
      <c r="AG35" s="29"/>
      <c r="AH35" s="29"/>
    </row>
    <row r="36" spans="2:34" ht="12.75" customHeight="1" thickTop="1">
      <c r="B36" s="161">
        <v>15</v>
      </c>
      <c r="C36" s="163" t="str">
        <f>VLOOKUP(B36,'пр.взв'!B35:E58,2,FALSE)</f>
        <v>КУНАВИНА Ангелина Олеговна</v>
      </c>
      <c r="D36" s="165" t="str">
        <f>VLOOKUP(B36,'пр.взв'!B35:F114,3,FALSE)</f>
        <v>25.08.97, КМС</v>
      </c>
      <c r="E36" s="165" t="str">
        <f>VLOOKUP(B36,'пр.взв'!B35:G114,4,FALSE)</f>
        <v>ПФО Татарстан, Чистополь МО</v>
      </c>
      <c r="F36" s="168">
        <v>14</v>
      </c>
      <c r="G36" s="66">
        <v>0</v>
      </c>
      <c r="H36" s="168">
        <v>18</v>
      </c>
      <c r="I36" s="66">
        <v>0</v>
      </c>
      <c r="J36" s="168">
        <v>17</v>
      </c>
      <c r="K36" s="66">
        <v>3</v>
      </c>
      <c r="L36" s="168">
        <v>13</v>
      </c>
      <c r="M36" s="66">
        <v>3</v>
      </c>
      <c r="N36" s="168"/>
      <c r="O36" s="66"/>
      <c r="P36" s="168"/>
      <c r="Q36" s="66"/>
      <c r="R36" s="168">
        <v>8</v>
      </c>
      <c r="S36" s="66">
        <v>4</v>
      </c>
      <c r="T36" s="168"/>
      <c r="U36" s="66"/>
      <c r="V36" s="168"/>
      <c r="W36" s="66"/>
      <c r="X36" s="168"/>
      <c r="Y36" s="66"/>
      <c r="Z36" s="170"/>
      <c r="AA36" s="172"/>
      <c r="AB36" s="155">
        <v>3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62"/>
      <c r="C37" s="164"/>
      <c r="D37" s="166"/>
      <c r="E37" s="166"/>
      <c r="F37" s="169"/>
      <c r="G37" s="67" t="s">
        <v>171</v>
      </c>
      <c r="H37" s="169"/>
      <c r="I37" s="67" t="s">
        <v>175</v>
      </c>
      <c r="J37" s="169"/>
      <c r="K37" s="67"/>
      <c r="L37" s="169"/>
      <c r="M37" s="67"/>
      <c r="N37" s="169"/>
      <c r="O37" s="67"/>
      <c r="P37" s="169"/>
      <c r="Q37" s="67"/>
      <c r="R37" s="169"/>
      <c r="S37" s="67" t="s">
        <v>172</v>
      </c>
      <c r="T37" s="169"/>
      <c r="U37" s="67"/>
      <c r="V37" s="169"/>
      <c r="W37" s="67"/>
      <c r="X37" s="169"/>
      <c r="Y37" s="67"/>
      <c r="Z37" s="171"/>
      <c r="AA37" s="173"/>
      <c r="AB37" s="156"/>
      <c r="AC37" s="29"/>
      <c r="AD37" s="29"/>
      <c r="AE37" s="29"/>
      <c r="AF37" s="29"/>
      <c r="AG37" s="29"/>
      <c r="AH37" s="29"/>
    </row>
    <row r="38" spans="2:34" ht="12.75" customHeight="1" thickTop="1">
      <c r="B38" s="161">
        <v>16</v>
      </c>
      <c r="C38" s="163" t="str">
        <f>VLOOKUP(B38,'пр.взв'!B37:E60,2,FALSE)</f>
        <v>СМЕТАНИНА Надежда Вячеславовна</v>
      </c>
      <c r="D38" s="165" t="str">
        <f>VLOOKUP(B38,'пр.взв'!B37:F116,3,FALSE)</f>
        <v>08.11.97 1р.</v>
      </c>
      <c r="E38" s="176" t="str">
        <f>VLOOKUP(B38,'пр.взв'!B37:G116,4,FALSE)</f>
        <v>СЗФО Калининградская Калининград, МО</v>
      </c>
      <c r="F38" s="168">
        <v>17</v>
      </c>
      <c r="G38" s="66">
        <v>3</v>
      </c>
      <c r="H38" s="168">
        <v>14</v>
      </c>
      <c r="I38" s="66">
        <v>3</v>
      </c>
      <c r="J38" s="168"/>
      <c r="K38" s="66"/>
      <c r="L38" s="168"/>
      <c r="M38" s="66"/>
      <c r="N38" s="168"/>
      <c r="O38" s="66"/>
      <c r="P38" s="168"/>
      <c r="Q38" s="66"/>
      <c r="R38" s="168"/>
      <c r="S38" s="66"/>
      <c r="T38" s="168"/>
      <c r="U38" s="66"/>
      <c r="V38" s="168"/>
      <c r="W38" s="66"/>
      <c r="X38" s="168"/>
      <c r="Y38" s="66"/>
      <c r="Z38" s="170">
        <v>2</v>
      </c>
      <c r="AA38" s="172">
        <f>SUM(G38+I38+K38+M38+O38+Q38+S38+U38+W38+Y38)</f>
        <v>6</v>
      </c>
      <c r="AB38" s="155">
        <v>16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62"/>
      <c r="C39" s="164"/>
      <c r="D39" s="166"/>
      <c r="E39" s="177"/>
      <c r="F39" s="169"/>
      <c r="G39" s="64"/>
      <c r="H39" s="169"/>
      <c r="I39" s="64"/>
      <c r="J39" s="169"/>
      <c r="K39" s="64"/>
      <c r="L39" s="169"/>
      <c r="M39" s="64"/>
      <c r="N39" s="169"/>
      <c r="O39" s="64"/>
      <c r="P39" s="169"/>
      <c r="Q39" s="64"/>
      <c r="R39" s="169"/>
      <c r="S39" s="64"/>
      <c r="T39" s="169"/>
      <c r="U39" s="64"/>
      <c r="V39" s="169"/>
      <c r="W39" s="64"/>
      <c r="X39" s="169"/>
      <c r="Y39" s="64"/>
      <c r="Z39" s="171"/>
      <c r="AA39" s="173"/>
      <c r="AB39" s="156"/>
      <c r="AC39" s="29"/>
      <c r="AD39" s="29"/>
      <c r="AE39" s="29"/>
      <c r="AF39" s="29"/>
      <c r="AG39" s="29"/>
      <c r="AH39" s="29"/>
    </row>
    <row r="40" spans="2:34" ht="12.75" customHeight="1" thickTop="1">
      <c r="B40" s="161">
        <v>17</v>
      </c>
      <c r="C40" s="163" t="str">
        <f>VLOOKUP(B40,'пр.взв'!B39:E62,2,FALSE)</f>
        <v>МАРТАКОВА Валерия Вячеславовна</v>
      </c>
      <c r="D40" s="165" t="str">
        <f>VLOOKUP(B40,'пр.взв'!B39:F118,3,FALSE)</f>
        <v>20.07.95 МС</v>
      </c>
      <c r="E40" s="165" t="str">
        <f>VLOOKUP(B40,'пр.взв'!B39:G118,4,FALSE)</f>
        <v>СФО, Томская, Северск, ОГАУ ШВСМ ТО</v>
      </c>
      <c r="F40" s="168">
        <v>16</v>
      </c>
      <c r="G40" s="73" t="s">
        <v>168</v>
      </c>
      <c r="H40" s="168" t="s">
        <v>80</v>
      </c>
      <c r="I40" s="66"/>
      <c r="J40" s="168">
        <v>15</v>
      </c>
      <c r="K40" s="66">
        <v>1</v>
      </c>
      <c r="L40" s="168">
        <v>18</v>
      </c>
      <c r="M40" s="66">
        <v>3</v>
      </c>
      <c r="N40" s="168"/>
      <c r="O40" s="66"/>
      <c r="P40" s="168"/>
      <c r="Q40" s="66"/>
      <c r="R40" s="168"/>
      <c r="S40" s="66"/>
      <c r="T40" s="168"/>
      <c r="U40" s="66"/>
      <c r="V40" s="168"/>
      <c r="W40" s="66"/>
      <c r="X40" s="168"/>
      <c r="Y40" s="66"/>
      <c r="Z40" s="170">
        <v>4</v>
      </c>
      <c r="AA40" s="203" t="s">
        <v>185</v>
      </c>
      <c r="AB40" s="155">
        <v>7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62"/>
      <c r="C41" s="164"/>
      <c r="D41" s="166"/>
      <c r="E41" s="166"/>
      <c r="F41" s="169"/>
      <c r="G41" s="64"/>
      <c r="H41" s="169"/>
      <c r="I41" s="64"/>
      <c r="J41" s="169"/>
      <c r="K41" s="64"/>
      <c r="L41" s="169"/>
      <c r="M41" s="64"/>
      <c r="N41" s="169"/>
      <c r="O41" s="64"/>
      <c r="P41" s="169"/>
      <c r="Q41" s="64"/>
      <c r="R41" s="169"/>
      <c r="S41" s="64"/>
      <c r="T41" s="169"/>
      <c r="U41" s="64"/>
      <c r="V41" s="169"/>
      <c r="W41" s="64"/>
      <c r="X41" s="169"/>
      <c r="Y41" s="64"/>
      <c r="Z41" s="171"/>
      <c r="AA41" s="202"/>
      <c r="AB41" s="156"/>
      <c r="AC41" s="29"/>
      <c r="AD41" s="29"/>
      <c r="AE41" s="29"/>
      <c r="AF41" s="29"/>
      <c r="AG41" s="29"/>
      <c r="AH41" s="29"/>
    </row>
    <row r="42" spans="2:34" ht="12.75" customHeight="1" thickTop="1">
      <c r="B42" s="161">
        <v>18</v>
      </c>
      <c r="C42" s="163" t="str">
        <f>VLOOKUP(B42,'пр.взв'!B41:E64,2,FALSE)</f>
        <v>ПЕТРОВА Татьяна Викторовна</v>
      </c>
      <c r="D42" s="165" t="str">
        <f>VLOOKUP(B42,'пр.взв'!B41:F120,3,FALSE)</f>
        <v>25.01.95 КМС</v>
      </c>
      <c r="E42" s="176" t="str">
        <f>VLOOKUP(B42,'пр.взв'!B41:G120,4,FALSE)</f>
        <v>УФО Челябинская Челябинск МО</v>
      </c>
      <c r="F42" s="168" t="s">
        <v>80</v>
      </c>
      <c r="G42" s="66"/>
      <c r="H42" s="168">
        <v>15</v>
      </c>
      <c r="I42" s="66">
        <v>4</v>
      </c>
      <c r="J42" s="168">
        <v>14</v>
      </c>
      <c r="K42" s="66">
        <v>0</v>
      </c>
      <c r="L42" s="168">
        <v>17</v>
      </c>
      <c r="M42" s="73" t="s">
        <v>168</v>
      </c>
      <c r="N42" s="168"/>
      <c r="O42" s="66"/>
      <c r="P42" s="168"/>
      <c r="Q42" s="66"/>
      <c r="R42" s="168"/>
      <c r="S42" s="66"/>
      <c r="T42" s="168"/>
      <c r="U42" s="66"/>
      <c r="V42" s="168"/>
      <c r="W42" s="66"/>
      <c r="X42" s="168"/>
      <c r="Y42" s="66"/>
      <c r="Z42" s="179">
        <v>4</v>
      </c>
      <c r="AA42" s="201" t="s">
        <v>185</v>
      </c>
      <c r="AB42" s="157">
        <v>6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62"/>
      <c r="C43" s="164"/>
      <c r="D43" s="166"/>
      <c r="E43" s="177"/>
      <c r="F43" s="169"/>
      <c r="G43" s="67"/>
      <c r="H43" s="169"/>
      <c r="I43" s="67" t="s">
        <v>175</v>
      </c>
      <c r="J43" s="169"/>
      <c r="K43" s="67" t="s">
        <v>179</v>
      </c>
      <c r="L43" s="169"/>
      <c r="M43" s="67"/>
      <c r="N43" s="169"/>
      <c r="O43" s="67"/>
      <c r="P43" s="169"/>
      <c r="Q43" s="67"/>
      <c r="R43" s="169"/>
      <c r="S43" s="67"/>
      <c r="T43" s="169"/>
      <c r="U43" s="67"/>
      <c r="V43" s="169"/>
      <c r="W43" s="67"/>
      <c r="X43" s="169"/>
      <c r="Y43" s="67"/>
      <c r="Z43" s="171"/>
      <c r="AA43" s="202"/>
      <c r="AB43" s="15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1">
        <v>19</v>
      </c>
      <c r="C44" s="163" t="e">
        <f>VLOOKUP(B44,'пр.взв'!B43:E66,2,FALSE)</f>
        <v>#N/A</v>
      </c>
      <c r="D44" s="165" t="e">
        <f>VLOOKUP(B44,'пр.взв'!B43:F122,3,FALSE)</f>
        <v>#N/A</v>
      </c>
      <c r="E44" s="165" t="e">
        <f>VLOOKUP(B44,'пр.взв'!B43:G122,4,FALSE)</f>
        <v>#N/A</v>
      </c>
      <c r="F44" s="168"/>
      <c r="G44" s="66"/>
      <c r="H44" s="168"/>
      <c r="I44" s="66"/>
      <c r="J44" s="168"/>
      <c r="K44" s="66"/>
      <c r="L44" s="168"/>
      <c r="M44" s="66"/>
      <c r="N44" s="168"/>
      <c r="O44" s="66"/>
      <c r="P44" s="168"/>
      <c r="Q44" s="66"/>
      <c r="R44" s="168"/>
      <c r="S44" s="66"/>
      <c r="T44" s="168"/>
      <c r="U44" s="66"/>
      <c r="V44" s="168"/>
      <c r="W44" s="66"/>
      <c r="X44" s="168"/>
      <c r="Y44" s="66"/>
      <c r="Z44" s="170"/>
      <c r="AA44" s="172">
        <f>SUM(G44+I44+K44+M44+O44+Q44+S44+U44+W44+Y44)</f>
        <v>0</v>
      </c>
      <c r="AB44" s="155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2"/>
      <c r="C45" s="164"/>
      <c r="D45" s="166"/>
      <c r="E45" s="166"/>
      <c r="F45" s="169"/>
      <c r="G45" s="64"/>
      <c r="H45" s="169"/>
      <c r="I45" s="64"/>
      <c r="J45" s="169"/>
      <c r="K45" s="64"/>
      <c r="L45" s="169"/>
      <c r="M45" s="64"/>
      <c r="N45" s="169"/>
      <c r="O45" s="64"/>
      <c r="P45" s="169"/>
      <c r="Q45" s="64"/>
      <c r="R45" s="169"/>
      <c r="S45" s="64"/>
      <c r="T45" s="169"/>
      <c r="U45" s="64"/>
      <c r="V45" s="169"/>
      <c r="W45" s="64"/>
      <c r="X45" s="169"/>
      <c r="Y45" s="64"/>
      <c r="Z45" s="171"/>
      <c r="AA45" s="173"/>
      <c r="AB45" s="156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1">
        <v>20</v>
      </c>
      <c r="C46" s="163" t="e">
        <f>VLOOKUP(B46,'пр.взв'!B45:E68,2,FALSE)</f>
        <v>#N/A</v>
      </c>
      <c r="D46" s="165" t="e">
        <f>VLOOKUP(B46,'пр.взв'!B45:F124,3,FALSE)</f>
        <v>#N/A</v>
      </c>
      <c r="E46" s="176" t="e">
        <f>VLOOKUP(B46,'пр.взв'!B45:G124,4,FALSE)</f>
        <v>#N/A</v>
      </c>
      <c r="F46" s="168"/>
      <c r="G46" s="66"/>
      <c r="H46" s="168"/>
      <c r="I46" s="66"/>
      <c r="J46" s="168"/>
      <c r="K46" s="66"/>
      <c r="L46" s="168"/>
      <c r="M46" s="66"/>
      <c r="N46" s="168"/>
      <c r="O46" s="66"/>
      <c r="P46" s="168"/>
      <c r="Q46" s="66"/>
      <c r="R46" s="168"/>
      <c r="S46" s="66"/>
      <c r="T46" s="168"/>
      <c r="U46" s="66"/>
      <c r="V46" s="168"/>
      <c r="W46" s="66"/>
      <c r="X46" s="168"/>
      <c r="Y46" s="66"/>
      <c r="Z46" s="170"/>
      <c r="AA46" s="172">
        <f>SUM(G46+I46+K46+M46+O46+Q46+S46+U46+W46+Y46)</f>
        <v>0</v>
      </c>
      <c r="AB46" s="15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2"/>
      <c r="C47" s="164"/>
      <c r="D47" s="166"/>
      <c r="E47" s="177"/>
      <c r="F47" s="169"/>
      <c r="G47" s="64"/>
      <c r="H47" s="169"/>
      <c r="I47" s="64"/>
      <c r="J47" s="169"/>
      <c r="K47" s="64"/>
      <c r="L47" s="169"/>
      <c r="M47" s="64"/>
      <c r="N47" s="169"/>
      <c r="O47" s="64"/>
      <c r="P47" s="169"/>
      <c r="Q47" s="64"/>
      <c r="R47" s="169"/>
      <c r="S47" s="64"/>
      <c r="T47" s="169"/>
      <c r="U47" s="64"/>
      <c r="V47" s="169"/>
      <c r="W47" s="64"/>
      <c r="X47" s="169"/>
      <c r="Y47" s="64"/>
      <c r="Z47" s="171"/>
      <c r="AA47" s="173"/>
      <c r="AB47" s="15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1">
        <v>21</v>
      </c>
      <c r="C48" s="163" t="e">
        <f>VLOOKUP(B48,'пр.взв'!B47:E70,2,FALSE)</f>
        <v>#N/A</v>
      </c>
      <c r="D48" s="165" t="e">
        <f>VLOOKUP(B48,'пр.взв'!B47:F126,3,FALSE)</f>
        <v>#N/A</v>
      </c>
      <c r="E48" s="165" t="e">
        <f>VLOOKUP(B48,'пр.взв'!B47:G126,4,FALSE)</f>
        <v>#N/A</v>
      </c>
      <c r="F48" s="168"/>
      <c r="G48" s="66"/>
      <c r="H48" s="168"/>
      <c r="I48" s="66"/>
      <c r="J48" s="168"/>
      <c r="K48" s="66"/>
      <c r="L48" s="168"/>
      <c r="M48" s="66"/>
      <c r="N48" s="168"/>
      <c r="O48" s="66"/>
      <c r="P48" s="168"/>
      <c r="Q48" s="66"/>
      <c r="R48" s="168"/>
      <c r="S48" s="66"/>
      <c r="T48" s="168"/>
      <c r="U48" s="66"/>
      <c r="V48" s="168"/>
      <c r="W48" s="66"/>
      <c r="X48" s="168"/>
      <c r="Y48" s="66"/>
      <c r="Z48" s="179"/>
      <c r="AA48" s="178">
        <f>SUM(G48+I48+K48+M48+O48+Q48+S48+U48+W48+Y48)</f>
        <v>0</v>
      </c>
      <c r="AB48" s="157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2"/>
      <c r="C49" s="164"/>
      <c r="D49" s="166"/>
      <c r="E49" s="166"/>
      <c r="F49" s="169"/>
      <c r="G49" s="67"/>
      <c r="H49" s="169"/>
      <c r="I49" s="67"/>
      <c r="J49" s="169"/>
      <c r="K49" s="67"/>
      <c r="L49" s="169"/>
      <c r="M49" s="67"/>
      <c r="N49" s="169"/>
      <c r="O49" s="67"/>
      <c r="P49" s="169"/>
      <c r="Q49" s="67"/>
      <c r="R49" s="169"/>
      <c r="S49" s="67"/>
      <c r="T49" s="169"/>
      <c r="U49" s="67"/>
      <c r="V49" s="169"/>
      <c r="W49" s="67"/>
      <c r="X49" s="169"/>
      <c r="Y49" s="67"/>
      <c r="Z49" s="171"/>
      <c r="AA49" s="173"/>
      <c r="AB49" s="15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1">
        <v>22</v>
      </c>
      <c r="C50" s="163" t="e">
        <f>VLOOKUP(B50,'пр.взв'!B49:E72,2,FALSE)</f>
        <v>#N/A</v>
      </c>
      <c r="D50" s="165" t="e">
        <f>VLOOKUP(B50,'пр.взв'!B49:F128,3,FALSE)</f>
        <v>#N/A</v>
      </c>
      <c r="E50" s="176" t="e">
        <f>VLOOKUP(B50,'пр.взв'!B49:G128,4,FALSE)</f>
        <v>#N/A</v>
      </c>
      <c r="F50" s="168"/>
      <c r="G50" s="66"/>
      <c r="H50" s="168"/>
      <c r="I50" s="66"/>
      <c r="J50" s="168"/>
      <c r="K50" s="66"/>
      <c r="L50" s="168"/>
      <c r="M50" s="66"/>
      <c r="N50" s="168"/>
      <c r="O50" s="66"/>
      <c r="P50" s="168"/>
      <c r="Q50" s="66"/>
      <c r="R50" s="168"/>
      <c r="S50" s="66"/>
      <c r="T50" s="168"/>
      <c r="U50" s="66"/>
      <c r="V50" s="168"/>
      <c r="W50" s="66"/>
      <c r="X50" s="168"/>
      <c r="Y50" s="66"/>
      <c r="Z50" s="170"/>
      <c r="AA50" s="172">
        <f>SUM(G50+I50+K50+M50+O50+Q50+S50+U50+W50+Y50)</f>
        <v>0</v>
      </c>
      <c r="AB50" s="15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2"/>
      <c r="C51" s="164"/>
      <c r="D51" s="166"/>
      <c r="E51" s="177"/>
      <c r="F51" s="169"/>
      <c r="G51" s="64"/>
      <c r="H51" s="169"/>
      <c r="I51" s="64"/>
      <c r="J51" s="169"/>
      <c r="K51" s="64"/>
      <c r="L51" s="169"/>
      <c r="M51" s="64"/>
      <c r="N51" s="169"/>
      <c r="O51" s="64"/>
      <c r="P51" s="169"/>
      <c r="Q51" s="64"/>
      <c r="R51" s="169"/>
      <c r="S51" s="64"/>
      <c r="T51" s="169"/>
      <c r="U51" s="64"/>
      <c r="V51" s="169"/>
      <c r="W51" s="64"/>
      <c r="X51" s="169"/>
      <c r="Y51" s="64"/>
      <c r="Z51" s="171"/>
      <c r="AA51" s="173"/>
      <c r="AB51" s="15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1">
        <v>23</v>
      </c>
      <c r="C52" s="163" t="e">
        <f>VLOOKUP(B52,'пр.взв'!B51:E74,2,FALSE)</f>
        <v>#N/A</v>
      </c>
      <c r="D52" s="165" t="e">
        <f>VLOOKUP(B52,'пр.взв'!B51:F130,3,FALSE)</f>
        <v>#N/A</v>
      </c>
      <c r="E52" s="165" t="e">
        <f>VLOOKUP(B52,'пр.взв'!B51:G130,4,FALSE)</f>
        <v>#N/A</v>
      </c>
      <c r="F52" s="168"/>
      <c r="G52" s="66"/>
      <c r="H52" s="168"/>
      <c r="I52" s="66"/>
      <c r="J52" s="168"/>
      <c r="K52" s="66"/>
      <c r="L52" s="168"/>
      <c r="M52" s="66"/>
      <c r="N52" s="168"/>
      <c r="O52" s="66"/>
      <c r="P52" s="168"/>
      <c r="Q52" s="66"/>
      <c r="R52" s="168"/>
      <c r="S52" s="66"/>
      <c r="T52" s="168"/>
      <c r="U52" s="66"/>
      <c r="V52" s="168"/>
      <c r="W52" s="66"/>
      <c r="X52" s="168"/>
      <c r="Y52" s="66"/>
      <c r="Z52" s="170"/>
      <c r="AA52" s="172">
        <f>SUM(G52+I52+K52+M52+O52+Q52+S52+U52+W52+Y52)</f>
        <v>0</v>
      </c>
      <c r="AB52" s="15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2"/>
      <c r="C53" s="164"/>
      <c r="D53" s="166"/>
      <c r="E53" s="166"/>
      <c r="F53" s="169"/>
      <c r="G53" s="64"/>
      <c r="H53" s="169"/>
      <c r="I53" s="64"/>
      <c r="J53" s="169"/>
      <c r="K53" s="64"/>
      <c r="L53" s="169"/>
      <c r="M53" s="64"/>
      <c r="N53" s="169"/>
      <c r="O53" s="64"/>
      <c r="P53" s="169"/>
      <c r="Q53" s="64"/>
      <c r="R53" s="169"/>
      <c r="S53" s="64"/>
      <c r="T53" s="169"/>
      <c r="U53" s="64"/>
      <c r="V53" s="169"/>
      <c r="W53" s="64"/>
      <c r="X53" s="169"/>
      <c r="Y53" s="64"/>
      <c r="Z53" s="171"/>
      <c r="AA53" s="173"/>
      <c r="AB53" s="15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1">
        <v>24</v>
      </c>
      <c r="C54" s="163" t="e">
        <f>VLOOKUP(B54,'пр.взв'!B53:E76,2,FALSE)</f>
        <v>#N/A</v>
      </c>
      <c r="D54" s="165" t="e">
        <f>VLOOKUP(B54,'пр.взв'!B53:F132,3,FALSE)</f>
        <v>#N/A</v>
      </c>
      <c r="E54" s="176" t="e">
        <f>VLOOKUP(B54,'пр.взв'!B53:G132,4,FALSE)</f>
        <v>#N/A</v>
      </c>
      <c r="F54" s="168"/>
      <c r="G54" s="66"/>
      <c r="H54" s="168"/>
      <c r="I54" s="66"/>
      <c r="J54" s="168"/>
      <c r="K54" s="66"/>
      <c r="L54" s="168"/>
      <c r="M54" s="66"/>
      <c r="N54" s="168"/>
      <c r="O54" s="66"/>
      <c r="P54" s="168"/>
      <c r="Q54" s="66"/>
      <c r="R54" s="168"/>
      <c r="S54" s="66"/>
      <c r="T54" s="168"/>
      <c r="U54" s="66"/>
      <c r="V54" s="168"/>
      <c r="W54" s="66"/>
      <c r="X54" s="168"/>
      <c r="Y54" s="66"/>
      <c r="Z54" s="170"/>
      <c r="AA54" s="172">
        <f>SUM(G54+I54+K54+M54+O54+Q54+S54+U54+W54+Y54)</f>
        <v>0</v>
      </c>
      <c r="AB54" s="15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2"/>
      <c r="C55" s="164"/>
      <c r="D55" s="166"/>
      <c r="E55" s="177"/>
      <c r="F55" s="169"/>
      <c r="G55" s="64"/>
      <c r="H55" s="169"/>
      <c r="I55" s="64"/>
      <c r="J55" s="169"/>
      <c r="K55" s="64"/>
      <c r="L55" s="169"/>
      <c r="M55" s="64"/>
      <c r="N55" s="169"/>
      <c r="O55" s="64"/>
      <c r="P55" s="169"/>
      <c r="Q55" s="64"/>
      <c r="R55" s="169"/>
      <c r="S55" s="64"/>
      <c r="T55" s="169"/>
      <c r="U55" s="64"/>
      <c r="V55" s="169"/>
      <c r="W55" s="64"/>
      <c r="X55" s="169"/>
      <c r="Y55" s="64"/>
      <c r="Z55" s="171"/>
      <c r="AA55" s="173"/>
      <c r="AB55" s="15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1">
        <v>25</v>
      </c>
      <c r="C56" s="163" t="e">
        <f>VLOOKUP(B56,'пр.взв'!B55:E78,2,FALSE)</f>
        <v>#N/A</v>
      </c>
      <c r="D56" s="165" t="e">
        <f>VLOOKUP(B56,'пр.взв'!B55:F134,3,FALSE)</f>
        <v>#N/A</v>
      </c>
      <c r="E56" s="165" t="e">
        <f>VLOOKUP(B56,'пр.взв'!B55:G134,4,FALSE)</f>
        <v>#N/A</v>
      </c>
      <c r="F56" s="168"/>
      <c r="G56" s="66"/>
      <c r="H56" s="168"/>
      <c r="I56" s="66"/>
      <c r="J56" s="168"/>
      <c r="K56" s="66"/>
      <c r="L56" s="168"/>
      <c r="M56" s="66"/>
      <c r="N56" s="168"/>
      <c r="O56" s="66"/>
      <c r="P56" s="168"/>
      <c r="Q56" s="66"/>
      <c r="R56" s="168"/>
      <c r="S56" s="66"/>
      <c r="T56" s="168"/>
      <c r="U56" s="66"/>
      <c r="V56" s="168"/>
      <c r="W56" s="66"/>
      <c r="X56" s="168"/>
      <c r="Y56" s="66"/>
      <c r="Z56" s="170"/>
      <c r="AA56" s="172">
        <f>SUM(G56+I56+K56+M56+O56+Q56+S56+U56+W56+Y56)</f>
        <v>0</v>
      </c>
      <c r="AB56" s="15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2"/>
      <c r="C57" s="164"/>
      <c r="D57" s="166"/>
      <c r="E57" s="166"/>
      <c r="F57" s="169"/>
      <c r="G57" s="64"/>
      <c r="H57" s="169"/>
      <c r="I57" s="64"/>
      <c r="J57" s="169"/>
      <c r="K57" s="64"/>
      <c r="L57" s="169"/>
      <c r="M57" s="64"/>
      <c r="N57" s="169"/>
      <c r="O57" s="64"/>
      <c r="P57" s="169"/>
      <c r="Q57" s="64"/>
      <c r="R57" s="169"/>
      <c r="S57" s="64"/>
      <c r="T57" s="169"/>
      <c r="U57" s="64"/>
      <c r="V57" s="169"/>
      <c r="W57" s="64"/>
      <c r="X57" s="169"/>
      <c r="Y57" s="64"/>
      <c r="Z57" s="171"/>
      <c r="AA57" s="173"/>
      <c r="AB57" s="156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1">
        <v>26</v>
      </c>
      <c r="C58" s="163" t="e">
        <f>VLOOKUP(B58,'пр.взв'!B57:E80,2,FALSE)</f>
        <v>#N/A</v>
      </c>
      <c r="D58" s="165" t="e">
        <f>VLOOKUP(B58,'пр.взв'!B57:F136,3,FALSE)</f>
        <v>#N/A</v>
      </c>
      <c r="E58" s="176" t="e">
        <f>VLOOKUP(B58,'пр.взв'!B57:G136,4,FALSE)</f>
        <v>#N/A</v>
      </c>
      <c r="F58" s="168"/>
      <c r="G58" s="66"/>
      <c r="H58" s="168"/>
      <c r="I58" s="66"/>
      <c r="J58" s="168"/>
      <c r="K58" s="66"/>
      <c r="L58" s="168"/>
      <c r="M58" s="66"/>
      <c r="N58" s="168"/>
      <c r="O58" s="66"/>
      <c r="P58" s="168"/>
      <c r="Q58" s="66"/>
      <c r="R58" s="168"/>
      <c r="S58" s="66"/>
      <c r="T58" s="168"/>
      <c r="U58" s="66"/>
      <c r="V58" s="168"/>
      <c r="W58" s="66"/>
      <c r="X58" s="168"/>
      <c r="Y58" s="66"/>
      <c r="Z58" s="170"/>
      <c r="AA58" s="172">
        <f>SUM(G58+I58+K58+M58+O58+Q58+S58+U58+W58+Y58)</f>
        <v>0</v>
      </c>
      <c r="AB58" s="15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2"/>
      <c r="C59" s="164"/>
      <c r="D59" s="166"/>
      <c r="E59" s="177"/>
      <c r="F59" s="169"/>
      <c r="G59" s="64"/>
      <c r="H59" s="169"/>
      <c r="I59" s="64"/>
      <c r="J59" s="169"/>
      <c r="K59" s="64"/>
      <c r="L59" s="169"/>
      <c r="M59" s="64"/>
      <c r="N59" s="169"/>
      <c r="O59" s="64"/>
      <c r="P59" s="169"/>
      <c r="Q59" s="64"/>
      <c r="R59" s="169"/>
      <c r="S59" s="64"/>
      <c r="T59" s="169"/>
      <c r="U59" s="64"/>
      <c r="V59" s="169"/>
      <c r="W59" s="64"/>
      <c r="X59" s="169"/>
      <c r="Y59" s="64"/>
      <c r="Z59" s="171"/>
      <c r="AA59" s="173"/>
      <c r="AB59" s="156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1">
        <v>27</v>
      </c>
      <c r="C60" s="163" t="e">
        <f>VLOOKUP(B60,'пр.взв'!B59:E82,2,FALSE)</f>
        <v>#N/A</v>
      </c>
      <c r="D60" s="165" t="e">
        <f>VLOOKUP(B60,'пр.взв'!B59:F138,3,FALSE)</f>
        <v>#N/A</v>
      </c>
      <c r="E60" s="165" t="e">
        <f>VLOOKUP(B60,'пр.взв'!B59:G138,4,FALSE)</f>
        <v>#N/A</v>
      </c>
      <c r="F60" s="168"/>
      <c r="G60" s="66"/>
      <c r="H60" s="168"/>
      <c r="I60" s="66"/>
      <c r="J60" s="168"/>
      <c r="K60" s="66"/>
      <c r="L60" s="168"/>
      <c r="M60" s="66"/>
      <c r="N60" s="168"/>
      <c r="O60" s="66"/>
      <c r="P60" s="168"/>
      <c r="Q60" s="66"/>
      <c r="R60" s="168"/>
      <c r="S60" s="66"/>
      <c r="T60" s="168"/>
      <c r="U60" s="66"/>
      <c r="V60" s="168"/>
      <c r="W60" s="66"/>
      <c r="X60" s="168"/>
      <c r="Y60" s="66"/>
      <c r="Z60" s="170"/>
      <c r="AA60" s="172">
        <f>SUM(G60+I60+K60+M60+O60+Q60+S60+U60+W60+Y60)</f>
        <v>0</v>
      </c>
      <c r="AB60" s="155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2"/>
      <c r="C61" s="164"/>
      <c r="D61" s="166"/>
      <c r="E61" s="166"/>
      <c r="F61" s="169"/>
      <c r="G61" s="64"/>
      <c r="H61" s="169"/>
      <c r="I61" s="64"/>
      <c r="J61" s="169"/>
      <c r="K61" s="64"/>
      <c r="L61" s="169"/>
      <c r="M61" s="64"/>
      <c r="N61" s="169"/>
      <c r="O61" s="64"/>
      <c r="P61" s="169"/>
      <c r="Q61" s="64"/>
      <c r="R61" s="169"/>
      <c r="S61" s="64"/>
      <c r="T61" s="169"/>
      <c r="U61" s="64"/>
      <c r="V61" s="169"/>
      <c r="W61" s="64"/>
      <c r="X61" s="169"/>
      <c r="Y61" s="64"/>
      <c r="Z61" s="171"/>
      <c r="AA61" s="173"/>
      <c r="AB61" s="156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1">
        <v>28</v>
      </c>
      <c r="C62" s="163" t="e">
        <f>VLOOKUP(B62,'пр.взв'!B61:E84,2,FALSE)</f>
        <v>#N/A</v>
      </c>
      <c r="D62" s="165" t="e">
        <f>VLOOKUP(B62,'пр.взв'!B61:F140,3,FALSE)</f>
        <v>#N/A</v>
      </c>
      <c r="E62" s="176" t="e">
        <f>VLOOKUP(B62,'пр.взв'!B61:G140,4,FALSE)</f>
        <v>#N/A</v>
      </c>
      <c r="F62" s="168"/>
      <c r="G62" s="66"/>
      <c r="H62" s="168"/>
      <c r="I62" s="66"/>
      <c r="J62" s="168"/>
      <c r="K62" s="66"/>
      <c r="L62" s="168"/>
      <c r="M62" s="66"/>
      <c r="N62" s="168"/>
      <c r="O62" s="66"/>
      <c r="P62" s="168"/>
      <c r="Q62" s="66"/>
      <c r="R62" s="168"/>
      <c r="S62" s="66"/>
      <c r="T62" s="168"/>
      <c r="U62" s="66"/>
      <c r="V62" s="168"/>
      <c r="W62" s="66"/>
      <c r="X62" s="168"/>
      <c r="Y62" s="66"/>
      <c r="Z62" s="170"/>
      <c r="AA62" s="172">
        <f>SUM(G62+I62+K62+M62+O62+Q62+S62+U62+W62+Y62)</f>
        <v>0</v>
      </c>
      <c r="AB62" s="155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2"/>
      <c r="C63" s="164"/>
      <c r="D63" s="166"/>
      <c r="E63" s="177"/>
      <c r="F63" s="169"/>
      <c r="G63" s="64"/>
      <c r="H63" s="169"/>
      <c r="I63" s="64"/>
      <c r="J63" s="169"/>
      <c r="K63" s="64"/>
      <c r="L63" s="169"/>
      <c r="M63" s="64"/>
      <c r="N63" s="169"/>
      <c r="O63" s="64"/>
      <c r="P63" s="169"/>
      <c r="Q63" s="64"/>
      <c r="R63" s="169"/>
      <c r="S63" s="64"/>
      <c r="T63" s="169"/>
      <c r="U63" s="64"/>
      <c r="V63" s="169"/>
      <c r="W63" s="64"/>
      <c r="X63" s="169"/>
      <c r="Y63" s="64"/>
      <c r="Z63" s="171"/>
      <c r="AA63" s="173"/>
      <c r="AB63" s="156"/>
      <c r="AC63" s="29"/>
      <c r="AD63" s="29"/>
      <c r="AE63" s="29"/>
      <c r="AF63" s="29"/>
      <c r="AG63" s="29"/>
      <c r="AH63" s="175"/>
      <c r="AI63" s="175"/>
      <c r="AJ63" s="174"/>
      <c r="AK63" s="174"/>
      <c r="AL63" s="167"/>
      <c r="AM63" s="167"/>
      <c r="AN63" s="56"/>
    </row>
    <row r="64" spans="2:40" ht="12.75" customHeight="1" hidden="1" thickTop="1">
      <c r="B64" s="161">
        <v>29</v>
      </c>
      <c r="C64" s="163" t="e">
        <f>VLOOKUP(B64,'пр.взв'!B63:E86,2,FALSE)</f>
        <v>#N/A</v>
      </c>
      <c r="D64" s="165" t="e">
        <f>VLOOKUP(B64,'пр.взв'!B63:F142,3,FALSE)</f>
        <v>#N/A</v>
      </c>
      <c r="E64" s="165" t="e">
        <f>VLOOKUP(B64,'пр.взв'!B63:G142,4,FALSE)</f>
        <v>#N/A</v>
      </c>
      <c r="F64" s="168"/>
      <c r="G64" s="66"/>
      <c r="H64" s="168"/>
      <c r="I64" s="66"/>
      <c r="J64" s="168"/>
      <c r="K64" s="66"/>
      <c r="L64" s="168"/>
      <c r="M64" s="66"/>
      <c r="N64" s="168"/>
      <c r="O64" s="66"/>
      <c r="P64" s="168"/>
      <c r="Q64" s="66"/>
      <c r="R64" s="168"/>
      <c r="S64" s="66"/>
      <c r="T64" s="168"/>
      <c r="U64" s="66"/>
      <c r="V64" s="168"/>
      <c r="W64" s="66"/>
      <c r="X64" s="168"/>
      <c r="Y64" s="66"/>
      <c r="Z64" s="170"/>
      <c r="AA64" s="172">
        <f>SUM(G64+I64+K64+M64+O64+Q64+S64+U64+W64+Y64)</f>
        <v>0</v>
      </c>
      <c r="AB64" s="155"/>
      <c r="AC64" s="29"/>
      <c r="AD64" s="29"/>
      <c r="AE64" s="29"/>
      <c r="AF64" s="29"/>
      <c r="AG64" s="29"/>
      <c r="AH64" s="175"/>
      <c r="AI64" s="175"/>
      <c r="AJ64" s="174"/>
      <c r="AK64" s="174"/>
      <c r="AL64" s="167"/>
      <c r="AM64" s="167"/>
      <c r="AN64" s="56"/>
    </row>
    <row r="65" spans="2:40" ht="12.75" customHeight="1" hidden="1" thickBot="1">
      <c r="B65" s="162"/>
      <c r="C65" s="164"/>
      <c r="D65" s="166"/>
      <c r="E65" s="166"/>
      <c r="F65" s="169"/>
      <c r="G65" s="64"/>
      <c r="H65" s="169"/>
      <c r="I65" s="64"/>
      <c r="J65" s="169"/>
      <c r="K65" s="64"/>
      <c r="L65" s="169"/>
      <c r="M65" s="64"/>
      <c r="N65" s="169"/>
      <c r="O65" s="64"/>
      <c r="P65" s="169"/>
      <c r="Q65" s="64"/>
      <c r="R65" s="169"/>
      <c r="S65" s="64"/>
      <c r="T65" s="169"/>
      <c r="U65" s="64"/>
      <c r="V65" s="169"/>
      <c r="W65" s="64"/>
      <c r="X65" s="169"/>
      <c r="Y65" s="64"/>
      <c r="Z65" s="171"/>
      <c r="AA65" s="173"/>
      <c r="AB65" s="156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1">
        <v>30</v>
      </c>
      <c r="C66" s="163" t="e">
        <f>VLOOKUP(B66,'пр.взв'!B65:E88,2,FALSE)</f>
        <v>#N/A</v>
      </c>
      <c r="D66" s="165" t="e">
        <f>VLOOKUP(B66,'пр.взв'!B65:F144,3,FALSE)</f>
        <v>#N/A</v>
      </c>
      <c r="E66" s="176" t="e">
        <f>VLOOKUP(B66,'пр.взв'!B65:G144,4,FALSE)</f>
        <v>#N/A</v>
      </c>
      <c r="F66" s="168"/>
      <c r="G66" s="66"/>
      <c r="H66" s="168"/>
      <c r="I66" s="66"/>
      <c r="J66" s="168"/>
      <c r="K66" s="66"/>
      <c r="L66" s="168"/>
      <c r="M66" s="66"/>
      <c r="N66" s="168"/>
      <c r="O66" s="66"/>
      <c r="P66" s="168"/>
      <c r="Q66" s="66"/>
      <c r="R66" s="168"/>
      <c r="S66" s="66"/>
      <c r="T66" s="168"/>
      <c r="U66" s="66"/>
      <c r="V66" s="168"/>
      <c r="W66" s="66"/>
      <c r="X66" s="168"/>
      <c r="Y66" s="66"/>
      <c r="Z66" s="170"/>
      <c r="AA66" s="172">
        <f>SUM(G66+I66+K66+M66+O66+Q66+S66+U66+W66+Y66)</f>
        <v>0</v>
      </c>
      <c r="AB66" s="15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2"/>
      <c r="C67" s="164"/>
      <c r="D67" s="166"/>
      <c r="E67" s="177"/>
      <c r="F67" s="169"/>
      <c r="G67" s="64"/>
      <c r="H67" s="169"/>
      <c r="I67" s="64"/>
      <c r="J67" s="169"/>
      <c r="K67" s="64"/>
      <c r="L67" s="169"/>
      <c r="M67" s="64"/>
      <c r="N67" s="169"/>
      <c r="O67" s="64"/>
      <c r="P67" s="169"/>
      <c r="Q67" s="64"/>
      <c r="R67" s="169"/>
      <c r="S67" s="64"/>
      <c r="T67" s="169"/>
      <c r="U67" s="64"/>
      <c r="V67" s="169"/>
      <c r="W67" s="64"/>
      <c r="X67" s="169"/>
      <c r="Y67" s="64"/>
      <c r="Z67" s="171"/>
      <c r="AA67" s="173"/>
      <c r="AB67" s="15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1">
        <v>31</v>
      </c>
      <c r="C68" s="163" t="e">
        <f>VLOOKUP(B68,'пр.взв'!B67:E90,2,FALSE)</f>
        <v>#N/A</v>
      </c>
      <c r="D68" s="165" t="e">
        <f>VLOOKUP(B68,'пр.взв'!B67:F146,3,FALSE)</f>
        <v>#N/A</v>
      </c>
      <c r="E68" s="165" t="e">
        <f>VLOOKUP(B68,'пр.взв'!B67:G146,4,FALSE)</f>
        <v>#N/A</v>
      </c>
      <c r="F68" s="168"/>
      <c r="G68" s="66"/>
      <c r="H68" s="168"/>
      <c r="I68" s="66"/>
      <c r="J68" s="168"/>
      <c r="K68" s="66"/>
      <c r="L68" s="168"/>
      <c r="M68" s="66"/>
      <c r="N68" s="168"/>
      <c r="O68" s="66"/>
      <c r="P68" s="168"/>
      <c r="Q68" s="66"/>
      <c r="R68" s="168"/>
      <c r="S68" s="66"/>
      <c r="T68" s="168"/>
      <c r="U68" s="66"/>
      <c r="V68" s="168"/>
      <c r="W68" s="66"/>
      <c r="X68" s="168"/>
      <c r="Y68" s="66"/>
      <c r="Z68" s="170"/>
      <c r="AA68" s="172">
        <f>SUM(G68+I68+K68+M68+O68+Q68+S68+U68+W68+Y68)</f>
        <v>0</v>
      </c>
      <c r="AB68" s="15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2"/>
      <c r="C69" s="164"/>
      <c r="D69" s="166"/>
      <c r="E69" s="166"/>
      <c r="F69" s="169"/>
      <c r="G69" s="64"/>
      <c r="H69" s="169"/>
      <c r="I69" s="64"/>
      <c r="J69" s="169"/>
      <c r="K69" s="64"/>
      <c r="L69" s="169"/>
      <c r="M69" s="64"/>
      <c r="N69" s="169"/>
      <c r="O69" s="64"/>
      <c r="P69" s="169"/>
      <c r="Q69" s="64"/>
      <c r="R69" s="169"/>
      <c r="S69" s="64"/>
      <c r="T69" s="169"/>
      <c r="U69" s="64"/>
      <c r="V69" s="169"/>
      <c r="W69" s="64"/>
      <c r="X69" s="169"/>
      <c r="Y69" s="64"/>
      <c r="Z69" s="171"/>
      <c r="AA69" s="173"/>
      <c r="AB69" s="156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1">
        <v>32</v>
      </c>
      <c r="C70" s="163" t="e">
        <f>VLOOKUP(B70,'пр.взв'!B69:E92,2,FALSE)</f>
        <v>#N/A</v>
      </c>
      <c r="D70" s="165" t="e">
        <f>VLOOKUP(B70,'пр.взв'!B69:F148,3,FALSE)</f>
        <v>#N/A</v>
      </c>
      <c r="E70" s="176" t="e">
        <f>VLOOKUP(B70,'пр.взв'!B69:G148,4,FALSE)</f>
        <v>#N/A</v>
      </c>
      <c r="F70" s="168"/>
      <c r="G70" s="66"/>
      <c r="H70" s="168"/>
      <c r="I70" s="66"/>
      <c r="J70" s="168"/>
      <c r="K70" s="66"/>
      <c r="L70" s="168"/>
      <c r="M70" s="66"/>
      <c r="N70" s="168"/>
      <c r="O70" s="66"/>
      <c r="P70" s="168"/>
      <c r="Q70" s="66"/>
      <c r="R70" s="168"/>
      <c r="S70" s="66"/>
      <c r="T70" s="168"/>
      <c r="U70" s="66"/>
      <c r="V70" s="168"/>
      <c r="W70" s="66"/>
      <c r="X70" s="168"/>
      <c r="Y70" s="66"/>
      <c r="Z70" s="179"/>
      <c r="AA70" s="178">
        <f>SUM(G70+I70+K70+M70+O70+Q70+S70+U70+W70+Y70)</f>
        <v>0</v>
      </c>
      <c r="AB70" s="157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2"/>
      <c r="C71" s="164"/>
      <c r="D71" s="166"/>
      <c r="E71" s="177"/>
      <c r="F71" s="169"/>
      <c r="G71" s="67"/>
      <c r="H71" s="169"/>
      <c r="I71" s="67"/>
      <c r="J71" s="169"/>
      <c r="K71" s="67"/>
      <c r="L71" s="169"/>
      <c r="M71" s="67"/>
      <c r="N71" s="169"/>
      <c r="O71" s="67"/>
      <c r="P71" s="169"/>
      <c r="Q71" s="67"/>
      <c r="R71" s="169"/>
      <c r="S71" s="67"/>
      <c r="T71" s="169"/>
      <c r="U71" s="67"/>
      <c r="V71" s="169"/>
      <c r="W71" s="67"/>
      <c r="X71" s="169"/>
      <c r="Y71" s="67"/>
      <c r="Z71" s="171"/>
      <c r="AA71" s="173"/>
      <c r="AB71" s="156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37.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34.5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Z70:Z71"/>
    <mergeCell ref="Z66:Z67"/>
    <mergeCell ref="V68:V69"/>
    <mergeCell ref="T68:T69"/>
    <mergeCell ref="V70:V71"/>
    <mergeCell ref="T70:T71"/>
    <mergeCell ref="Z68:Z69"/>
    <mergeCell ref="N70:N71"/>
    <mergeCell ref="B68:B69"/>
    <mergeCell ref="P70:P71"/>
    <mergeCell ref="F70:F71"/>
    <mergeCell ref="L70:L71"/>
    <mergeCell ref="J70:J71"/>
    <mergeCell ref="H70:H71"/>
    <mergeCell ref="N68:N69"/>
    <mergeCell ref="C68:C69"/>
    <mergeCell ref="D68:D69"/>
    <mergeCell ref="R70:R71"/>
    <mergeCell ref="X64:X65"/>
    <mergeCell ref="X70:X71"/>
    <mergeCell ref="X68:X69"/>
    <mergeCell ref="V64:V65"/>
    <mergeCell ref="T64:T65"/>
    <mergeCell ref="R66:R67"/>
    <mergeCell ref="T66:T67"/>
    <mergeCell ref="V66:V67"/>
    <mergeCell ref="R68:R69"/>
    <mergeCell ref="E68:E69"/>
    <mergeCell ref="B66:B67"/>
    <mergeCell ref="C66:C67"/>
    <mergeCell ref="D66:D67"/>
    <mergeCell ref="E66:E67"/>
    <mergeCell ref="B70:B71"/>
    <mergeCell ref="C70:C71"/>
    <mergeCell ref="D70:D71"/>
    <mergeCell ref="E70:E71"/>
    <mergeCell ref="H66:H67"/>
    <mergeCell ref="F68:F69"/>
    <mergeCell ref="H68:H69"/>
    <mergeCell ref="J68:J69"/>
    <mergeCell ref="J66:J67"/>
    <mergeCell ref="F66:F67"/>
    <mergeCell ref="R64:R65"/>
    <mergeCell ref="L68:L69"/>
    <mergeCell ref="P68:P69"/>
    <mergeCell ref="L64:L65"/>
    <mergeCell ref="N64:N65"/>
    <mergeCell ref="P66:P67"/>
    <mergeCell ref="P64:P65"/>
    <mergeCell ref="N66:N67"/>
    <mergeCell ref="L66:L67"/>
    <mergeCell ref="N62:N63"/>
    <mergeCell ref="P62:P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B62:B63"/>
    <mergeCell ref="C62:C63"/>
    <mergeCell ref="D62:D63"/>
    <mergeCell ref="E62:E63"/>
    <mergeCell ref="F62:F63"/>
    <mergeCell ref="H62:H63"/>
    <mergeCell ref="J62:J63"/>
    <mergeCell ref="L62:L63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F58:F59"/>
    <mergeCell ref="H58:H59"/>
    <mergeCell ref="J58:J59"/>
    <mergeCell ref="L58:L59"/>
    <mergeCell ref="N54:N55"/>
    <mergeCell ref="R52:R53"/>
    <mergeCell ref="R54:R55"/>
    <mergeCell ref="F56:F57"/>
    <mergeCell ref="H56:H57"/>
    <mergeCell ref="R56:R57"/>
    <mergeCell ref="F54:F55"/>
    <mergeCell ref="H54:H55"/>
    <mergeCell ref="J54:J55"/>
    <mergeCell ref="L54:L55"/>
    <mergeCell ref="N58:N59"/>
    <mergeCell ref="P58:P59"/>
    <mergeCell ref="R58:R59"/>
    <mergeCell ref="J56:J57"/>
    <mergeCell ref="L56:L57"/>
    <mergeCell ref="N56:N57"/>
    <mergeCell ref="P56:P57"/>
    <mergeCell ref="R48:R49"/>
    <mergeCell ref="V48:V49"/>
    <mergeCell ref="R50:R51"/>
    <mergeCell ref="V50:V51"/>
    <mergeCell ref="T50:T51"/>
    <mergeCell ref="T48:T49"/>
    <mergeCell ref="P44:P45"/>
    <mergeCell ref="T52:T53"/>
    <mergeCell ref="T54:T55"/>
    <mergeCell ref="H50:H51"/>
    <mergeCell ref="J50:J51"/>
    <mergeCell ref="L50:L51"/>
    <mergeCell ref="N52:N53"/>
    <mergeCell ref="P52:P53"/>
    <mergeCell ref="L52:L53"/>
    <mergeCell ref="P54:P55"/>
    <mergeCell ref="P50:P51"/>
    <mergeCell ref="F48:F49"/>
    <mergeCell ref="H48:H49"/>
    <mergeCell ref="J48:J49"/>
    <mergeCell ref="L48:L49"/>
    <mergeCell ref="N48:N49"/>
    <mergeCell ref="P48:P49"/>
    <mergeCell ref="F50:F51"/>
    <mergeCell ref="N50:N51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L42:L43"/>
    <mergeCell ref="N42:N43"/>
    <mergeCell ref="J44:J45"/>
    <mergeCell ref="L44:L45"/>
    <mergeCell ref="N44:N45"/>
    <mergeCell ref="P42:P43"/>
    <mergeCell ref="R42:R43"/>
    <mergeCell ref="Z36:Z37"/>
    <mergeCell ref="P38:P39"/>
    <mergeCell ref="R38:R39"/>
    <mergeCell ref="V38:V39"/>
    <mergeCell ref="T36:T37"/>
    <mergeCell ref="V36:V37"/>
    <mergeCell ref="R36:R37"/>
    <mergeCell ref="T42:T43"/>
    <mergeCell ref="AA36:AA37"/>
    <mergeCell ref="P34:P35"/>
    <mergeCell ref="R34:R35"/>
    <mergeCell ref="T34:T35"/>
    <mergeCell ref="X34:X35"/>
    <mergeCell ref="Z34:Z35"/>
    <mergeCell ref="AA34:AA35"/>
    <mergeCell ref="P36:P37"/>
    <mergeCell ref="X36:X37"/>
    <mergeCell ref="A1:AB1"/>
    <mergeCell ref="X3:AB3"/>
    <mergeCell ref="B3:W3"/>
    <mergeCell ref="E32:E33"/>
    <mergeCell ref="F32:F33"/>
    <mergeCell ref="H32:H33"/>
    <mergeCell ref="J32:J33"/>
    <mergeCell ref="Z18:Z19"/>
    <mergeCell ref="Z30:Z31"/>
    <mergeCell ref="Z26:Z27"/>
    <mergeCell ref="X26:X27"/>
    <mergeCell ref="Z20:Z21"/>
    <mergeCell ref="AB6:AB7"/>
    <mergeCell ref="AB8:AB9"/>
    <mergeCell ref="Z6:Z7"/>
    <mergeCell ref="AA8:AA9"/>
    <mergeCell ref="K2:AB2"/>
    <mergeCell ref="Z4:Z5"/>
    <mergeCell ref="AA4:AA5"/>
    <mergeCell ref="V18:V19"/>
    <mergeCell ref="V8:V9"/>
    <mergeCell ref="X8:X9"/>
    <mergeCell ref="V10:V11"/>
    <mergeCell ref="X18:X19"/>
    <mergeCell ref="AA6:AA7"/>
    <mergeCell ref="Z8:Z9"/>
    <mergeCell ref="V16:V17"/>
    <mergeCell ref="L32:L33"/>
    <mergeCell ref="N34:N35"/>
    <mergeCell ref="X28:X29"/>
    <mergeCell ref="B24:AB25"/>
    <mergeCell ref="X16:X17"/>
    <mergeCell ref="P16:P17"/>
    <mergeCell ref="L16:L17"/>
    <mergeCell ref="P18:P19"/>
    <mergeCell ref="AA18:AA19"/>
    <mergeCell ref="N40:N41"/>
    <mergeCell ref="P40:P41"/>
    <mergeCell ref="R40:R41"/>
    <mergeCell ref="X20:X21"/>
    <mergeCell ref="N32:N33"/>
    <mergeCell ref="P32:P33"/>
    <mergeCell ref="V28:V29"/>
    <mergeCell ref="F40:F41"/>
    <mergeCell ref="F28:F29"/>
    <mergeCell ref="H28:H29"/>
    <mergeCell ref="J28:J29"/>
    <mergeCell ref="F30:F31"/>
    <mergeCell ref="H30:H31"/>
    <mergeCell ref="F34:F35"/>
    <mergeCell ref="H34:H35"/>
    <mergeCell ref="J12:J13"/>
    <mergeCell ref="F52:F53"/>
    <mergeCell ref="H52:H53"/>
    <mergeCell ref="J52:J53"/>
    <mergeCell ref="J30:J31"/>
    <mergeCell ref="F16:F17"/>
    <mergeCell ref="F18:F19"/>
    <mergeCell ref="H36:H37"/>
    <mergeCell ref="F36:F37"/>
    <mergeCell ref="H40:H41"/>
    <mergeCell ref="H14:H15"/>
    <mergeCell ref="J14:J15"/>
    <mergeCell ref="H16:H17"/>
    <mergeCell ref="J16:J17"/>
    <mergeCell ref="V5:W5"/>
    <mergeCell ref="X5:Y5"/>
    <mergeCell ref="F6:F7"/>
    <mergeCell ref="H6:H7"/>
    <mergeCell ref="J6:J7"/>
    <mergeCell ref="L6:L7"/>
    <mergeCell ref="T5:U5"/>
    <mergeCell ref="T6:T7"/>
    <mergeCell ref="E54:E55"/>
    <mergeCell ref="D54:D55"/>
    <mergeCell ref="C54:C55"/>
    <mergeCell ref="D4:D5"/>
    <mergeCell ref="E4:E5"/>
    <mergeCell ref="C36:C37"/>
    <mergeCell ref="D36:D37"/>
    <mergeCell ref="C38:C39"/>
    <mergeCell ref="D38:D39"/>
    <mergeCell ref="E18:E19"/>
    <mergeCell ref="N8:N9"/>
    <mergeCell ref="P8:P9"/>
    <mergeCell ref="R8:R9"/>
    <mergeCell ref="B2:J2"/>
    <mergeCell ref="F5:G5"/>
    <mergeCell ref="H5:I5"/>
    <mergeCell ref="F4:Y4"/>
    <mergeCell ref="P5:Q5"/>
    <mergeCell ref="V6:V7"/>
    <mergeCell ref="X6:X7"/>
    <mergeCell ref="N12:N13"/>
    <mergeCell ref="R5:S5"/>
    <mergeCell ref="N5:O5"/>
    <mergeCell ref="H10:H11"/>
    <mergeCell ref="J10:J11"/>
    <mergeCell ref="L10:L11"/>
    <mergeCell ref="N10:N11"/>
    <mergeCell ref="H8:H9"/>
    <mergeCell ref="J8:J9"/>
    <mergeCell ref="L8:L9"/>
    <mergeCell ref="R16:R17"/>
    <mergeCell ref="N14:N15"/>
    <mergeCell ref="P14:P15"/>
    <mergeCell ref="R14:R15"/>
    <mergeCell ref="N16:N17"/>
    <mergeCell ref="P10:P11"/>
    <mergeCell ref="R10:R11"/>
    <mergeCell ref="P12:P13"/>
    <mergeCell ref="R12:R13"/>
    <mergeCell ref="P28:P29"/>
    <mergeCell ref="L30:L31"/>
    <mergeCell ref="P30:P31"/>
    <mergeCell ref="R28:R29"/>
    <mergeCell ref="L28:L29"/>
    <mergeCell ref="N28:N29"/>
    <mergeCell ref="R30:R31"/>
    <mergeCell ref="N30:N31"/>
    <mergeCell ref="R26:R27"/>
    <mergeCell ref="H18:H19"/>
    <mergeCell ref="J18:J19"/>
    <mergeCell ref="L18:L19"/>
    <mergeCell ref="N18:N19"/>
    <mergeCell ref="N26:N27"/>
    <mergeCell ref="P26:P27"/>
    <mergeCell ref="L22:L23"/>
    <mergeCell ref="N22:N23"/>
    <mergeCell ref="P22:P23"/>
    <mergeCell ref="F8:F9"/>
    <mergeCell ref="F10:F11"/>
    <mergeCell ref="F12:F13"/>
    <mergeCell ref="F14:F15"/>
    <mergeCell ref="L12:L13"/>
    <mergeCell ref="J26:J27"/>
    <mergeCell ref="F22:F23"/>
    <mergeCell ref="F26:F27"/>
    <mergeCell ref="H26:H27"/>
    <mergeCell ref="H22:H23"/>
    <mergeCell ref="J22:J23"/>
    <mergeCell ref="L26:L27"/>
    <mergeCell ref="L14:L15"/>
    <mergeCell ref="H12:H13"/>
    <mergeCell ref="R20:R21"/>
    <mergeCell ref="H20:H21"/>
    <mergeCell ref="J20:J21"/>
    <mergeCell ref="L20:L21"/>
    <mergeCell ref="N20:N21"/>
    <mergeCell ref="T12:T13"/>
    <mergeCell ref="T18:T19"/>
    <mergeCell ref="T16:T17"/>
    <mergeCell ref="T8:T9"/>
    <mergeCell ref="T10:T11"/>
    <mergeCell ref="T14:T15"/>
    <mergeCell ref="X14:X15"/>
    <mergeCell ref="AA14:AA15"/>
    <mergeCell ref="X12:X13"/>
    <mergeCell ref="V14:V15"/>
    <mergeCell ref="V12:V13"/>
    <mergeCell ref="Z14:Z15"/>
    <mergeCell ref="X10:X11"/>
    <mergeCell ref="Z12:Z13"/>
    <mergeCell ref="AA12:AA13"/>
    <mergeCell ref="AA10:AA11"/>
    <mergeCell ref="Z10:Z11"/>
    <mergeCell ref="T28:T29"/>
    <mergeCell ref="AA28:AA29"/>
    <mergeCell ref="T26:T27"/>
    <mergeCell ref="AA26:AA27"/>
    <mergeCell ref="V26:V27"/>
    <mergeCell ref="Z28:Z29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Z42:Z43"/>
    <mergeCell ref="AA42:AA43"/>
    <mergeCell ref="X42:X43"/>
    <mergeCell ref="V42:V43"/>
    <mergeCell ref="AA44:AA45"/>
    <mergeCell ref="X44:X45"/>
    <mergeCell ref="V44:V45"/>
    <mergeCell ref="AA46:AA47"/>
    <mergeCell ref="T44:T45"/>
    <mergeCell ref="Z44:Z45"/>
    <mergeCell ref="T46:T47"/>
    <mergeCell ref="Z46:Z47"/>
    <mergeCell ref="X46:X47"/>
    <mergeCell ref="V46:V47"/>
    <mergeCell ref="Z50:Z51"/>
    <mergeCell ref="AA50:AA51"/>
    <mergeCell ref="X50:X51"/>
    <mergeCell ref="X48:X49"/>
    <mergeCell ref="Z48:Z49"/>
    <mergeCell ref="AA48:AA49"/>
    <mergeCell ref="AA52:AA53"/>
    <mergeCell ref="X52:X53"/>
    <mergeCell ref="Z52:Z53"/>
    <mergeCell ref="Z54:Z55"/>
    <mergeCell ref="AA54:AA55"/>
    <mergeCell ref="V52:V53"/>
    <mergeCell ref="T56:T57"/>
    <mergeCell ref="X54:X55"/>
    <mergeCell ref="V56:V57"/>
    <mergeCell ref="X56:X57"/>
    <mergeCell ref="V54:V55"/>
    <mergeCell ref="AA70:AA71"/>
    <mergeCell ref="T30:T31"/>
    <mergeCell ref="V34:V35"/>
    <mergeCell ref="Z60:Z61"/>
    <mergeCell ref="AA60:AA61"/>
    <mergeCell ref="T58:T59"/>
    <mergeCell ref="T32:T33"/>
    <mergeCell ref="AA32:AA33"/>
    <mergeCell ref="V30:V31"/>
    <mergeCell ref="X30:X31"/>
    <mergeCell ref="AA66:AA67"/>
    <mergeCell ref="X66:X67"/>
    <mergeCell ref="AA30:AA31"/>
    <mergeCell ref="V32:V33"/>
    <mergeCell ref="X32:X33"/>
    <mergeCell ref="Z32:Z33"/>
    <mergeCell ref="X60:X61"/>
    <mergeCell ref="Z56:Z57"/>
    <mergeCell ref="AA56:AA57"/>
    <mergeCell ref="Z58:Z59"/>
    <mergeCell ref="E42:E43"/>
    <mergeCell ref="J38:J39"/>
    <mergeCell ref="L38:L39"/>
    <mergeCell ref="F42:F43"/>
    <mergeCell ref="J40:J41"/>
    <mergeCell ref="H42:H43"/>
    <mergeCell ref="J42:J43"/>
    <mergeCell ref="L40:L41"/>
    <mergeCell ref="E40:E41"/>
    <mergeCell ref="F38:F39"/>
    <mergeCell ref="E14:E15"/>
    <mergeCell ref="B14:B15"/>
    <mergeCell ref="C14:C15"/>
    <mergeCell ref="B12:B13"/>
    <mergeCell ref="B10:B11"/>
    <mergeCell ref="C10:C11"/>
    <mergeCell ref="D12:D13"/>
    <mergeCell ref="E12:E13"/>
    <mergeCell ref="R32:R33"/>
    <mergeCell ref="J34:J35"/>
    <mergeCell ref="L34:L35"/>
    <mergeCell ref="N38:N39"/>
    <mergeCell ref="J36:J37"/>
    <mergeCell ref="H38:H39"/>
    <mergeCell ref="E26:E27"/>
    <mergeCell ref="E38:E39"/>
    <mergeCell ref="E36:E37"/>
    <mergeCell ref="E34:E35"/>
    <mergeCell ref="E28:E29"/>
    <mergeCell ref="E30:E31"/>
    <mergeCell ref="AA68:AA69"/>
    <mergeCell ref="D6:D7"/>
    <mergeCell ref="E6:E7"/>
    <mergeCell ref="D8:D9"/>
    <mergeCell ref="E8:E9"/>
    <mergeCell ref="E16:E17"/>
    <mergeCell ref="D10:D11"/>
    <mergeCell ref="E10:E11"/>
    <mergeCell ref="D14:D15"/>
    <mergeCell ref="E44:E45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C12:C13"/>
    <mergeCell ref="B16:B17"/>
    <mergeCell ref="C16:C17"/>
    <mergeCell ref="D16:D17"/>
    <mergeCell ref="C28:C29"/>
    <mergeCell ref="D28:D29"/>
    <mergeCell ref="C20:C21"/>
    <mergeCell ref="D20:D21"/>
    <mergeCell ref="E20:E21"/>
    <mergeCell ref="B20:B21"/>
    <mergeCell ref="AA16:AA17"/>
    <mergeCell ref="Z16:Z17"/>
    <mergeCell ref="B18:B19"/>
    <mergeCell ref="C18:C19"/>
    <mergeCell ref="D18:D19"/>
    <mergeCell ref="F20:F21"/>
    <mergeCell ref="R18:R19"/>
    <mergeCell ref="P20:P21"/>
    <mergeCell ref="AA20:AA21"/>
    <mergeCell ref="T20:T21"/>
    <mergeCell ref="AA22:AA23"/>
    <mergeCell ref="V22:V23"/>
    <mergeCell ref="X22:X23"/>
    <mergeCell ref="T22:T23"/>
    <mergeCell ref="Z22:Z23"/>
    <mergeCell ref="V20:V21"/>
    <mergeCell ref="B30:B31"/>
    <mergeCell ref="D32:D33"/>
    <mergeCell ref="C30:C31"/>
    <mergeCell ref="D30:D31"/>
    <mergeCell ref="B32:B33"/>
    <mergeCell ref="C32:C33"/>
    <mergeCell ref="B34:B35"/>
    <mergeCell ref="B36:B37"/>
    <mergeCell ref="C34:C35"/>
    <mergeCell ref="D34:D35"/>
    <mergeCell ref="D46:D47"/>
    <mergeCell ref="B40:B41"/>
    <mergeCell ref="C40:C41"/>
    <mergeCell ref="D40:D41"/>
    <mergeCell ref="B38:B39"/>
    <mergeCell ref="E46:E47"/>
    <mergeCell ref="B42:B43"/>
    <mergeCell ref="C42:C43"/>
    <mergeCell ref="D42:D43"/>
    <mergeCell ref="B44:B45"/>
    <mergeCell ref="C44:C45"/>
    <mergeCell ref="D44:D45"/>
    <mergeCell ref="B46:B47"/>
    <mergeCell ref="C46:C47"/>
    <mergeCell ref="C60:C61"/>
    <mergeCell ref="D60:D61"/>
    <mergeCell ref="E48:E49"/>
    <mergeCell ref="C48:C49"/>
    <mergeCell ref="D48:D49"/>
    <mergeCell ref="C52:C53"/>
    <mergeCell ref="D52:D53"/>
    <mergeCell ref="E52:E53"/>
    <mergeCell ref="C50:C51"/>
    <mergeCell ref="D50:D51"/>
    <mergeCell ref="AH63:AI64"/>
    <mergeCell ref="B54:B55"/>
    <mergeCell ref="B60:B61"/>
    <mergeCell ref="B56:B57"/>
    <mergeCell ref="E60:E61"/>
    <mergeCell ref="E58:E59"/>
    <mergeCell ref="C58:C59"/>
    <mergeCell ref="E56:E57"/>
    <mergeCell ref="C56:C57"/>
    <mergeCell ref="D56:D57"/>
    <mergeCell ref="AB50:AB51"/>
    <mergeCell ref="B48:B49"/>
    <mergeCell ref="B58:B59"/>
    <mergeCell ref="B50:B51"/>
    <mergeCell ref="B52:B53"/>
    <mergeCell ref="D58:D59"/>
    <mergeCell ref="E50:E51"/>
    <mergeCell ref="AA58:AA59"/>
    <mergeCell ref="X58:X59"/>
    <mergeCell ref="V58:V59"/>
    <mergeCell ref="AB52:AB53"/>
    <mergeCell ref="AB54:AB55"/>
    <mergeCell ref="AB56:AB57"/>
    <mergeCell ref="AB58:AB59"/>
    <mergeCell ref="AL63:AM64"/>
    <mergeCell ref="L36:L37"/>
    <mergeCell ref="N36:N37"/>
    <mergeCell ref="Z64:Z65"/>
    <mergeCell ref="AA64:AA65"/>
    <mergeCell ref="T62:T63"/>
    <mergeCell ref="Z62:Z63"/>
    <mergeCell ref="AA62:AA63"/>
    <mergeCell ref="AJ63:AK64"/>
    <mergeCell ref="AB40:AB41"/>
    <mergeCell ref="AB28:AB29"/>
    <mergeCell ref="B22:B23"/>
    <mergeCell ref="C22:C23"/>
    <mergeCell ref="D22:D23"/>
    <mergeCell ref="B26:B27"/>
    <mergeCell ref="C26:C27"/>
    <mergeCell ref="D26:D27"/>
    <mergeCell ref="E22:E23"/>
    <mergeCell ref="R22:R23"/>
    <mergeCell ref="B28:B29"/>
    <mergeCell ref="AB18:AB19"/>
    <mergeCell ref="AB20:AB21"/>
    <mergeCell ref="AB22:AB23"/>
    <mergeCell ref="AB26:AB27"/>
    <mergeCell ref="AB10:AB11"/>
    <mergeCell ref="AB12:AB13"/>
    <mergeCell ref="AB14:AB15"/>
    <mergeCell ref="AB16:AB17"/>
    <mergeCell ref="AB30:AB31"/>
    <mergeCell ref="AB32:AB33"/>
    <mergeCell ref="AB34:AB35"/>
    <mergeCell ref="AB48:AB49"/>
    <mergeCell ref="AB36:AB37"/>
    <mergeCell ref="AB38:AB39"/>
    <mergeCell ref="AB42:AB43"/>
    <mergeCell ref="AB44:AB45"/>
    <mergeCell ref="AB46:AB47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9" t="s">
        <v>69</v>
      </c>
      <c r="B1" s="259"/>
      <c r="C1" s="259"/>
      <c r="D1" s="259"/>
      <c r="E1" s="259"/>
      <c r="F1" s="259"/>
      <c r="G1" s="259"/>
    </row>
    <row r="2" spans="1:10" ht="24" customHeight="1">
      <c r="A2" s="240" t="str">
        <f>HYPERLINK('[1]реквизиты'!$A$2)</f>
        <v>Первенство России по САМБО среди юниорок 1995-96 г.р.</v>
      </c>
      <c r="B2" s="241"/>
      <c r="C2" s="241"/>
      <c r="D2" s="241"/>
      <c r="E2" s="241"/>
      <c r="F2" s="241"/>
      <c r="G2" s="241"/>
      <c r="H2" s="5"/>
      <c r="I2" s="5"/>
      <c r="J2" s="5"/>
    </row>
    <row r="3" spans="1:7" ht="15" customHeight="1">
      <c r="A3" s="242" t="str">
        <f>HYPERLINK('[1]реквизиты'!$A$3)</f>
        <v>16-20  февраля  2015 г.  г. Рязань</v>
      </c>
      <c r="B3" s="242"/>
      <c r="C3" s="242"/>
      <c r="D3" s="242"/>
      <c r="E3" s="242"/>
      <c r="F3" s="242"/>
      <c r="G3" s="242"/>
    </row>
    <row r="4" ht="12.75">
      <c r="D4" s="39" t="s">
        <v>78</v>
      </c>
    </row>
    <row r="5" spans="1:7" ht="12.75">
      <c r="A5" s="236" t="s">
        <v>1</v>
      </c>
      <c r="B5" s="243" t="s">
        <v>5</v>
      </c>
      <c r="C5" s="236" t="s">
        <v>2</v>
      </c>
      <c r="D5" s="236" t="s">
        <v>3</v>
      </c>
      <c r="E5" s="236" t="s">
        <v>37</v>
      </c>
      <c r="F5" s="236" t="s">
        <v>8</v>
      </c>
      <c r="G5" s="236" t="s">
        <v>9</v>
      </c>
    </row>
    <row r="6" spans="1:7" ht="12.75">
      <c r="A6" s="236"/>
      <c r="B6" s="236"/>
      <c r="C6" s="236"/>
      <c r="D6" s="236"/>
      <c r="E6" s="236"/>
      <c r="F6" s="236"/>
      <c r="G6" s="236"/>
    </row>
    <row r="7" spans="1:7" ht="12.75" customHeight="1" hidden="1">
      <c r="A7" s="230" t="s">
        <v>10</v>
      </c>
      <c r="B7" s="231"/>
      <c r="C7" s="235" t="s">
        <v>81</v>
      </c>
      <c r="D7" s="236" t="s">
        <v>82</v>
      </c>
      <c r="E7" s="239" t="s">
        <v>83</v>
      </c>
      <c r="F7" s="237"/>
      <c r="G7" s="238" t="s">
        <v>84</v>
      </c>
    </row>
    <row r="8" spans="1:7" ht="12.75" hidden="1">
      <c r="A8" s="230"/>
      <c r="B8" s="232"/>
      <c r="C8" s="235"/>
      <c r="D8" s="236"/>
      <c r="E8" s="239"/>
      <c r="F8" s="237"/>
      <c r="G8" s="238"/>
    </row>
    <row r="9" spans="1:7" ht="12.75" customHeight="1" hidden="1">
      <c r="A9" s="230" t="s">
        <v>11</v>
      </c>
      <c r="B9" s="231"/>
      <c r="C9" s="234" t="s">
        <v>85</v>
      </c>
      <c r="D9" s="110" t="s">
        <v>86</v>
      </c>
      <c r="E9" s="239" t="s">
        <v>83</v>
      </c>
      <c r="F9" s="110"/>
      <c r="G9" s="233" t="s">
        <v>87</v>
      </c>
    </row>
    <row r="10" spans="1:7" ht="12.75" customHeight="1" hidden="1">
      <c r="A10" s="230"/>
      <c r="B10" s="232"/>
      <c r="C10" s="234"/>
      <c r="D10" s="110"/>
      <c r="E10" s="239"/>
      <c r="F10" s="110"/>
      <c r="G10" s="233"/>
    </row>
    <row r="11" spans="1:7" ht="12.75" customHeight="1">
      <c r="A11" s="230" t="s">
        <v>10</v>
      </c>
      <c r="B11" s="231">
        <v>1</v>
      </c>
      <c r="C11" s="234" t="s">
        <v>110</v>
      </c>
      <c r="D11" s="110" t="s">
        <v>111</v>
      </c>
      <c r="E11" s="110" t="s">
        <v>112</v>
      </c>
      <c r="F11" s="110"/>
      <c r="G11" s="233" t="s">
        <v>113</v>
      </c>
    </row>
    <row r="12" spans="1:7" ht="12.75" customHeight="1">
      <c r="A12" s="230"/>
      <c r="B12" s="232"/>
      <c r="C12" s="234"/>
      <c r="D12" s="110"/>
      <c r="E12" s="110"/>
      <c r="F12" s="110"/>
      <c r="G12" s="233"/>
    </row>
    <row r="13" spans="1:7" ht="12.75" customHeight="1">
      <c r="A13" s="230" t="s">
        <v>11</v>
      </c>
      <c r="B13" s="231">
        <v>2</v>
      </c>
      <c r="C13" s="234" t="s">
        <v>114</v>
      </c>
      <c r="D13" s="110" t="s">
        <v>115</v>
      </c>
      <c r="E13" s="110" t="s">
        <v>116</v>
      </c>
      <c r="F13" s="110"/>
      <c r="G13" s="233" t="s">
        <v>117</v>
      </c>
    </row>
    <row r="14" spans="1:7" ht="12.75" customHeight="1">
      <c r="A14" s="230"/>
      <c r="B14" s="232"/>
      <c r="C14" s="234"/>
      <c r="D14" s="110"/>
      <c r="E14" s="110"/>
      <c r="F14" s="110"/>
      <c r="G14" s="233"/>
    </row>
    <row r="15" spans="1:7" ht="12.75" customHeight="1" hidden="1">
      <c r="A15" s="230" t="s">
        <v>14</v>
      </c>
      <c r="B15" s="231"/>
      <c r="C15" s="234" t="s">
        <v>96</v>
      </c>
      <c r="D15" s="110" t="s">
        <v>97</v>
      </c>
      <c r="E15" s="110" t="s">
        <v>83</v>
      </c>
      <c r="F15" s="110"/>
      <c r="G15" s="233" t="s">
        <v>98</v>
      </c>
    </row>
    <row r="16" spans="1:7" ht="12.75" customHeight="1" hidden="1">
      <c r="A16" s="230"/>
      <c r="B16" s="232"/>
      <c r="C16" s="234"/>
      <c r="D16" s="110"/>
      <c r="E16" s="110"/>
      <c r="F16" s="110"/>
      <c r="G16" s="233"/>
    </row>
    <row r="17" spans="1:7" ht="12.75" customHeight="1" hidden="1">
      <c r="A17" s="230" t="s">
        <v>15</v>
      </c>
      <c r="B17" s="231"/>
      <c r="C17" s="235" t="s">
        <v>99</v>
      </c>
      <c r="D17" s="236" t="s">
        <v>100</v>
      </c>
      <c r="E17" s="239" t="s">
        <v>83</v>
      </c>
      <c r="F17" s="237"/>
      <c r="G17" s="238" t="s">
        <v>101</v>
      </c>
    </row>
    <row r="18" spans="1:7" ht="12.75" customHeight="1" hidden="1">
      <c r="A18" s="230"/>
      <c r="B18" s="232"/>
      <c r="C18" s="235"/>
      <c r="D18" s="236"/>
      <c r="E18" s="239"/>
      <c r="F18" s="237"/>
      <c r="G18" s="238"/>
    </row>
    <row r="19" spans="1:7" ht="12.75" customHeight="1">
      <c r="A19" s="230" t="s">
        <v>12</v>
      </c>
      <c r="B19" s="231">
        <v>3</v>
      </c>
      <c r="C19" s="233" t="s">
        <v>125</v>
      </c>
      <c r="D19" s="110" t="s">
        <v>126</v>
      </c>
      <c r="E19" s="110" t="s">
        <v>127</v>
      </c>
      <c r="F19" s="110"/>
      <c r="G19" s="233" t="s">
        <v>187</v>
      </c>
    </row>
    <row r="20" spans="1:7" ht="12.75" customHeight="1">
      <c r="A20" s="230"/>
      <c r="B20" s="232"/>
      <c r="C20" s="233"/>
      <c r="D20" s="110"/>
      <c r="E20" s="110"/>
      <c r="F20" s="110"/>
      <c r="G20" s="233"/>
    </row>
    <row r="21" spans="1:7" ht="12.75" customHeight="1">
      <c r="A21" s="230" t="s">
        <v>13</v>
      </c>
      <c r="B21" s="231">
        <v>4</v>
      </c>
      <c r="C21" s="235" t="s">
        <v>160</v>
      </c>
      <c r="D21" s="236" t="s">
        <v>161</v>
      </c>
      <c r="E21" s="239" t="s">
        <v>162</v>
      </c>
      <c r="F21" s="237"/>
      <c r="G21" s="238" t="s">
        <v>163</v>
      </c>
    </row>
    <row r="22" spans="1:7" ht="12.75" customHeight="1">
      <c r="A22" s="230"/>
      <c r="B22" s="232"/>
      <c r="C22" s="235"/>
      <c r="D22" s="236"/>
      <c r="E22" s="239"/>
      <c r="F22" s="237"/>
      <c r="G22" s="238"/>
    </row>
    <row r="23" spans="1:7" ht="12.75" customHeight="1">
      <c r="A23" s="230" t="s">
        <v>14</v>
      </c>
      <c r="B23" s="231">
        <v>5</v>
      </c>
      <c r="C23" s="235" t="s">
        <v>140</v>
      </c>
      <c r="D23" s="236" t="s">
        <v>141</v>
      </c>
      <c r="E23" s="239" t="s">
        <v>142</v>
      </c>
      <c r="F23" s="237"/>
      <c r="G23" s="238" t="s">
        <v>143</v>
      </c>
    </row>
    <row r="24" spans="1:7" ht="12.75" customHeight="1">
      <c r="A24" s="230"/>
      <c r="B24" s="232"/>
      <c r="C24" s="235"/>
      <c r="D24" s="236"/>
      <c r="E24" s="239"/>
      <c r="F24" s="237"/>
      <c r="G24" s="238"/>
    </row>
    <row r="25" spans="1:7" ht="12.75" customHeight="1">
      <c r="A25" s="230" t="s">
        <v>15</v>
      </c>
      <c r="B25" s="231">
        <v>6</v>
      </c>
      <c r="C25" s="234" t="s">
        <v>102</v>
      </c>
      <c r="D25" s="110" t="s">
        <v>103</v>
      </c>
      <c r="E25" s="110" t="s">
        <v>104</v>
      </c>
      <c r="F25" s="110"/>
      <c r="G25" s="233" t="s">
        <v>105</v>
      </c>
    </row>
    <row r="26" spans="1:7" ht="12.75" customHeight="1">
      <c r="A26" s="230"/>
      <c r="B26" s="232"/>
      <c r="C26" s="234"/>
      <c r="D26" s="110"/>
      <c r="E26" s="110"/>
      <c r="F26" s="110"/>
      <c r="G26" s="233"/>
    </row>
    <row r="27" spans="1:7" ht="12.75" customHeight="1">
      <c r="A27" s="230" t="s">
        <v>16</v>
      </c>
      <c r="B27" s="231">
        <v>7</v>
      </c>
      <c r="C27" s="234" t="s">
        <v>148</v>
      </c>
      <c r="D27" s="110" t="s">
        <v>149</v>
      </c>
      <c r="E27" s="110" t="s">
        <v>150</v>
      </c>
      <c r="F27" s="110"/>
      <c r="G27" s="233" t="s">
        <v>151</v>
      </c>
    </row>
    <row r="28" spans="1:7" ht="12.75" customHeight="1">
      <c r="A28" s="230"/>
      <c r="B28" s="232"/>
      <c r="C28" s="234"/>
      <c r="D28" s="110"/>
      <c r="E28" s="110"/>
      <c r="F28" s="110"/>
      <c r="G28" s="233"/>
    </row>
    <row r="29" spans="1:7" ht="12.75" customHeight="1">
      <c r="A29" s="230" t="s">
        <v>17</v>
      </c>
      <c r="B29" s="231">
        <v>8</v>
      </c>
      <c r="C29" s="234" t="s">
        <v>106</v>
      </c>
      <c r="D29" s="110" t="s">
        <v>107</v>
      </c>
      <c r="E29" s="110" t="s">
        <v>108</v>
      </c>
      <c r="F29" s="110"/>
      <c r="G29" s="233" t="s">
        <v>109</v>
      </c>
    </row>
    <row r="30" spans="1:7" ht="12.75">
      <c r="A30" s="230"/>
      <c r="B30" s="232"/>
      <c r="C30" s="234"/>
      <c r="D30" s="110"/>
      <c r="E30" s="110"/>
      <c r="F30" s="110"/>
      <c r="G30" s="233"/>
    </row>
    <row r="31" spans="1:7" ht="12.75" customHeight="1">
      <c r="A31" s="230" t="s">
        <v>18</v>
      </c>
      <c r="B31" s="231">
        <v>9</v>
      </c>
      <c r="C31" s="234" t="s">
        <v>128</v>
      </c>
      <c r="D31" s="110" t="s">
        <v>129</v>
      </c>
      <c r="E31" s="110" t="s">
        <v>130</v>
      </c>
      <c r="F31" s="110"/>
      <c r="G31" s="233" t="s">
        <v>131</v>
      </c>
    </row>
    <row r="32" spans="1:7" ht="12.75">
      <c r="A32" s="230"/>
      <c r="B32" s="232"/>
      <c r="C32" s="234"/>
      <c r="D32" s="110"/>
      <c r="E32" s="110"/>
      <c r="F32" s="110"/>
      <c r="G32" s="233"/>
    </row>
    <row r="33" spans="1:7" ht="12.75" customHeight="1">
      <c r="A33" s="230" t="s">
        <v>19</v>
      </c>
      <c r="B33" s="231">
        <v>10</v>
      </c>
      <c r="C33" s="235" t="s">
        <v>164</v>
      </c>
      <c r="D33" s="236" t="s">
        <v>165</v>
      </c>
      <c r="E33" s="239" t="s">
        <v>166</v>
      </c>
      <c r="F33" s="237"/>
      <c r="G33" s="238" t="s">
        <v>167</v>
      </c>
    </row>
    <row r="34" spans="1:7" ht="12.75">
      <c r="A34" s="230"/>
      <c r="B34" s="232"/>
      <c r="C34" s="235"/>
      <c r="D34" s="236"/>
      <c r="E34" s="239"/>
      <c r="F34" s="237"/>
      <c r="G34" s="238"/>
    </row>
    <row r="35" spans="1:7" ht="12.75" customHeight="1" hidden="1">
      <c r="A35" s="230" t="s">
        <v>40</v>
      </c>
      <c r="B35" s="231"/>
      <c r="C35" s="234" t="s">
        <v>132</v>
      </c>
      <c r="D35" s="110" t="s">
        <v>133</v>
      </c>
      <c r="E35" s="110" t="s">
        <v>134</v>
      </c>
      <c r="F35" s="110"/>
      <c r="G35" s="110" t="s">
        <v>135</v>
      </c>
    </row>
    <row r="36" spans="1:7" ht="12.75" hidden="1">
      <c r="A36" s="230"/>
      <c r="B36" s="232"/>
      <c r="C36" s="234"/>
      <c r="D36" s="110"/>
      <c r="E36" s="110"/>
      <c r="F36" s="110"/>
      <c r="G36" s="110"/>
    </row>
    <row r="37" spans="1:7" ht="12.75" customHeight="1">
      <c r="A37" s="230" t="s">
        <v>20</v>
      </c>
      <c r="B37" s="231">
        <v>11</v>
      </c>
      <c r="C37" s="235" t="s">
        <v>88</v>
      </c>
      <c r="D37" s="236" t="s">
        <v>89</v>
      </c>
      <c r="E37" s="239" t="s">
        <v>90</v>
      </c>
      <c r="F37" s="237"/>
      <c r="G37" s="238" t="s">
        <v>91</v>
      </c>
    </row>
    <row r="38" spans="1:7" ht="12.75">
      <c r="A38" s="230"/>
      <c r="B38" s="232"/>
      <c r="C38" s="235"/>
      <c r="D38" s="236"/>
      <c r="E38" s="239"/>
      <c r="F38" s="237"/>
      <c r="G38" s="238"/>
    </row>
    <row r="39" spans="1:7" ht="12.75" customHeight="1">
      <c r="A39" s="230" t="s">
        <v>21</v>
      </c>
      <c r="B39" s="231">
        <v>12</v>
      </c>
      <c r="C39" s="235" t="s">
        <v>136</v>
      </c>
      <c r="D39" s="236" t="s">
        <v>137</v>
      </c>
      <c r="E39" s="239" t="s">
        <v>138</v>
      </c>
      <c r="F39" s="237"/>
      <c r="G39" s="238" t="s">
        <v>139</v>
      </c>
    </row>
    <row r="40" spans="1:7" ht="12.75">
      <c r="A40" s="230"/>
      <c r="B40" s="232"/>
      <c r="C40" s="235"/>
      <c r="D40" s="236"/>
      <c r="E40" s="239"/>
      <c r="F40" s="237"/>
      <c r="G40" s="238"/>
    </row>
    <row r="41" spans="1:7" ht="12.75" customHeight="1">
      <c r="A41" s="230" t="s">
        <v>38</v>
      </c>
      <c r="B41" s="231">
        <v>13</v>
      </c>
      <c r="C41" s="235" t="s">
        <v>121</v>
      </c>
      <c r="D41" s="236" t="s">
        <v>122</v>
      </c>
      <c r="E41" s="239" t="s">
        <v>123</v>
      </c>
      <c r="F41" s="237"/>
      <c r="G41" s="238" t="s">
        <v>124</v>
      </c>
    </row>
    <row r="42" spans="1:7" ht="12.75">
      <c r="A42" s="230"/>
      <c r="B42" s="232"/>
      <c r="C42" s="235"/>
      <c r="D42" s="236"/>
      <c r="E42" s="239"/>
      <c r="F42" s="237"/>
      <c r="G42" s="238"/>
    </row>
    <row r="43" spans="1:7" ht="12.75">
      <c r="A43" s="230" t="s">
        <v>39</v>
      </c>
      <c r="B43" s="231">
        <v>14</v>
      </c>
      <c r="C43" s="234" t="s">
        <v>156</v>
      </c>
      <c r="D43" s="110" t="s">
        <v>157</v>
      </c>
      <c r="E43" s="110" t="s">
        <v>158</v>
      </c>
      <c r="F43" s="110"/>
      <c r="G43" s="233" t="s">
        <v>159</v>
      </c>
    </row>
    <row r="44" spans="1:7" ht="12.75">
      <c r="A44" s="230"/>
      <c r="B44" s="232"/>
      <c r="C44" s="234"/>
      <c r="D44" s="110"/>
      <c r="E44" s="110"/>
      <c r="F44" s="110"/>
      <c r="G44" s="233"/>
    </row>
    <row r="45" spans="1:7" ht="12.75">
      <c r="A45" s="230" t="s">
        <v>40</v>
      </c>
      <c r="B45" s="231">
        <v>15</v>
      </c>
      <c r="C45" s="244" t="s">
        <v>118</v>
      </c>
      <c r="D45" s="245" t="s">
        <v>119</v>
      </c>
      <c r="E45" s="247" t="s">
        <v>120</v>
      </c>
      <c r="F45" s="248">
        <v>0</v>
      </c>
      <c r="G45" s="249" t="s">
        <v>105</v>
      </c>
    </row>
    <row r="46" spans="1:7" ht="12.75">
      <c r="A46" s="230"/>
      <c r="B46" s="232"/>
      <c r="C46" s="244"/>
      <c r="D46" s="246"/>
      <c r="E46" s="247"/>
      <c r="F46" s="248"/>
      <c r="G46" s="249"/>
    </row>
    <row r="47" spans="1:7" ht="12.75">
      <c r="A47" s="230" t="s">
        <v>41</v>
      </c>
      <c r="B47" s="231">
        <v>16</v>
      </c>
      <c r="C47" s="234" t="s">
        <v>144</v>
      </c>
      <c r="D47" s="110" t="s">
        <v>145</v>
      </c>
      <c r="E47" s="239" t="s">
        <v>146</v>
      </c>
      <c r="F47" s="237"/>
      <c r="G47" s="238" t="s">
        <v>147</v>
      </c>
    </row>
    <row r="48" spans="1:7" ht="12.75">
      <c r="A48" s="230"/>
      <c r="B48" s="232"/>
      <c r="C48" s="234"/>
      <c r="D48" s="110"/>
      <c r="E48" s="239"/>
      <c r="F48" s="237"/>
      <c r="G48" s="238"/>
    </row>
    <row r="49" spans="1:7" ht="12.75">
      <c r="A49" s="230" t="s">
        <v>42</v>
      </c>
      <c r="B49" s="231">
        <v>17</v>
      </c>
      <c r="C49" s="250" t="s">
        <v>92</v>
      </c>
      <c r="D49" s="251" t="s">
        <v>93</v>
      </c>
      <c r="E49" s="239" t="s">
        <v>94</v>
      </c>
      <c r="F49" s="252"/>
      <c r="G49" s="252" t="s">
        <v>95</v>
      </c>
    </row>
    <row r="50" spans="1:7" ht="12.75">
      <c r="A50" s="230"/>
      <c r="B50" s="232"/>
      <c r="C50" s="250"/>
      <c r="D50" s="251"/>
      <c r="E50" s="239"/>
      <c r="F50" s="252"/>
      <c r="G50" s="252"/>
    </row>
    <row r="51" spans="1:7" ht="12.75">
      <c r="A51" s="230" t="s">
        <v>43</v>
      </c>
      <c r="B51" s="231">
        <v>18</v>
      </c>
      <c r="C51" s="234" t="s">
        <v>152</v>
      </c>
      <c r="D51" s="110" t="s">
        <v>153</v>
      </c>
      <c r="E51" s="110" t="s">
        <v>154</v>
      </c>
      <c r="F51" s="110"/>
      <c r="G51" s="233" t="s">
        <v>155</v>
      </c>
    </row>
    <row r="52" spans="1:7" ht="12.75">
      <c r="A52" s="230"/>
      <c r="B52" s="232"/>
      <c r="C52" s="234"/>
      <c r="D52" s="110"/>
      <c r="E52" s="110"/>
      <c r="F52" s="110"/>
      <c r="G52" s="233"/>
    </row>
    <row r="53" spans="1:7" ht="12.75">
      <c r="A53" s="230" t="s">
        <v>44</v>
      </c>
      <c r="B53" s="231"/>
      <c r="C53" s="238"/>
      <c r="D53" s="236"/>
      <c r="E53" s="236"/>
      <c r="F53" s="110"/>
      <c r="G53" s="238"/>
    </row>
    <row r="54" spans="1:7" ht="12.75">
      <c r="A54" s="230"/>
      <c r="B54" s="232"/>
      <c r="C54" s="238"/>
      <c r="D54" s="236"/>
      <c r="E54" s="236"/>
      <c r="F54" s="110"/>
      <c r="G54" s="238"/>
    </row>
    <row r="55" spans="1:7" ht="12.75">
      <c r="A55" s="230" t="s">
        <v>45</v>
      </c>
      <c r="B55" s="231"/>
      <c r="C55" s="238"/>
      <c r="D55" s="236"/>
      <c r="E55" s="236"/>
      <c r="F55" s="110"/>
      <c r="G55" s="238"/>
    </row>
    <row r="56" spans="1:7" ht="12.75">
      <c r="A56" s="230"/>
      <c r="B56" s="232"/>
      <c r="C56" s="238"/>
      <c r="D56" s="236"/>
      <c r="E56" s="236"/>
      <c r="F56" s="110"/>
      <c r="G56" s="238"/>
    </row>
    <row r="57" spans="1:7" ht="12.75">
      <c r="A57" s="230" t="s">
        <v>51</v>
      </c>
      <c r="B57" s="231"/>
      <c r="C57" s="238"/>
      <c r="D57" s="236"/>
      <c r="E57" s="236"/>
      <c r="F57" s="110"/>
      <c r="G57" s="238"/>
    </row>
    <row r="58" spans="1:7" ht="12.75">
      <c r="A58" s="230"/>
      <c r="B58" s="232"/>
      <c r="C58" s="238"/>
      <c r="D58" s="236"/>
      <c r="E58" s="236"/>
      <c r="F58" s="110"/>
      <c r="G58" s="238"/>
    </row>
    <row r="59" spans="1:7" ht="12.75">
      <c r="A59" s="230" t="s">
        <v>52</v>
      </c>
      <c r="B59" s="231"/>
      <c r="C59" s="238"/>
      <c r="D59" s="236"/>
      <c r="E59" s="236"/>
      <c r="F59" s="110"/>
      <c r="G59" s="238"/>
    </row>
    <row r="60" spans="1:7" ht="12.75">
      <c r="A60" s="230"/>
      <c r="B60" s="232"/>
      <c r="C60" s="238"/>
      <c r="D60" s="236"/>
      <c r="E60" s="236"/>
      <c r="F60" s="110"/>
      <c r="G60" s="238"/>
    </row>
    <row r="61" spans="1:7" ht="12.75">
      <c r="A61" s="230" t="s">
        <v>53</v>
      </c>
      <c r="B61" s="231"/>
      <c r="C61" s="238"/>
      <c r="D61" s="236"/>
      <c r="E61" s="236"/>
      <c r="F61" s="110"/>
      <c r="G61" s="238"/>
    </row>
    <row r="62" spans="1:7" ht="12.75">
      <c r="A62" s="230"/>
      <c r="B62" s="232"/>
      <c r="C62" s="238"/>
      <c r="D62" s="236"/>
      <c r="E62" s="236"/>
      <c r="F62" s="110"/>
      <c r="G62" s="238"/>
    </row>
    <row r="63" spans="1:7" ht="12.75">
      <c r="A63" s="230" t="s">
        <v>54</v>
      </c>
      <c r="B63" s="231"/>
      <c r="C63" s="238"/>
      <c r="D63" s="236"/>
      <c r="E63" s="236"/>
      <c r="F63" s="110"/>
      <c r="G63" s="238"/>
    </row>
    <row r="64" spans="1:7" ht="12.75">
      <c r="A64" s="230"/>
      <c r="B64" s="232"/>
      <c r="C64" s="238"/>
      <c r="D64" s="236"/>
      <c r="E64" s="236"/>
      <c r="F64" s="110"/>
      <c r="G64" s="238"/>
    </row>
    <row r="65" spans="1:7" ht="12.75">
      <c r="A65" s="230" t="s">
        <v>55</v>
      </c>
      <c r="B65" s="231"/>
      <c r="C65" s="238"/>
      <c r="D65" s="236"/>
      <c r="E65" s="236"/>
      <c r="F65" s="110"/>
      <c r="G65" s="238"/>
    </row>
    <row r="66" spans="1:7" ht="12.75">
      <c r="A66" s="230"/>
      <c r="B66" s="232"/>
      <c r="C66" s="238"/>
      <c r="D66" s="236"/>
      <c r="E66" s="236"/>
      <c r="F66" s="110"/>
      <c r="G66" s="238"/>
    </row>
    <row r="67" spans="1:7" ht="12.75">
      <c r="A67" s="230" t="s">
        <v>56</v>
      </c>
      <c r="B67" s="231"/>
      <c r="C67" s="238"/>
      <c r="D67" s="236"/>
      <c r="E67" s="236"/>
      <c r="F67" s="110"/>
      <c r="G67" s="238"/>
    </row>
    <row r="68" spans="1:7" ht="12.75">
      <c r="A68" s="230"/>
      <c r="B68" s="232"/>
      <c r="C68" s="238"/>
      <c r="D68" s="236"/>
      <c r="E68" s="236"/>
      <c r="F68" s="110"/>
      <c r="G68" s="238"/>
    </row>
    <row r="69" spans="1:7" ht="12.75">
      <c r="A69" s="230" t="s">
        <v>57</v>
      </c>
      <c r="B69" s="231"/>
      <c r="C69" s="238"/>
      <c r="D69" s="236"/>
      <c r="E69" s="236"/>
      <c r="F69" s="110"/>
      <c r="G69" s="238"/>
    </row>
    <row r="70" spans="1:7" ht="12.75">
      <c r="A70" s="230"/>
      <c r="B70" s="232"/>
      <c r="C70" s="238"/>
      <c r="D70" s="236"/>
      <c r="E70" s="236"/>
      <c r="F70" s="110"/>
      <c r="G70" s="238"/>
    </row>
    <row r="71" spans="1:7" ht="12.75">
      <c r="A71" s="230" t="s">
        <v>58</v>
      </c>
      <c r="B71" s="231"/>
      <c r="C71" s="238"/>
      <c r="D71" s="236"/>
      <c r="E71" s="236"/>
      <c r="F71" s="110"/>
      <c r="G71" s="238"/>
    </row>
    <row r="72" spans="1:7" ht="12.75">
      <c r="A72" s="230"/>
      <c r="B72" s="232"/>
      <c r="C72" s="238"/>
      <c r="D72" s="236"/>
      <c r="E72" s="236"/>
      <c r="F72" s="110"/>
      <c r="G72" s="238"/>
    </row>
    <row r="73" spans="1:7" ht="12.75">
      <c r="A73" s="230" t="s">
        <v>59</v>
      </c>
      <c r="B73" s="231"/>
      <c r="C73" s="238"/>
      <c r="D73" s="236"/>
      <c r="E73" s="236"/>
      <c r="F73" s="110"/>
      <c r="G73" s="238"/>
    </row>
    <row r="74" spans="1:7" ht="12.75">
      <c r="A74" s="230"/>
      <c r="B74" s="232"/>
      <c r="C74" s="238"/>
      <c r="D74" s="236"/>
      <c r="E74" s="236"/>
      <c r="F74" s="110"/>
      <c r="G74" s="238"/>
    </row>
    <row r="75" spans="1:7" ht="12.75">
      <c r="A75" s="230" t="s">
        <v>60</v>
      </c>
      <c r="B75" s="231"/>
      <c r="C75" s="238"/>
      <c r="D75" s="236"/>
      <c r="E75" s="236"/>
      <c r="F75" s="110"/>
      <c r="G75" s="238"/>
    </row>
    <row r="76" spans="1:7" ht="12.75">
      <c r="A76" s="230"/>
      <c r="B76" s="232"/>
      <c r="C76" s="238"/>
      <c r="D76" s="236"/>
      <c r="E76" s="236"/>
      <c r="F76" s="110"/>
      <c r="G76" s="238"/>
    </row>
    <row r="77" spans="1:7" ht="12.75">
      <c r="A77" s="230" t="s">
        <v>61</v>
      </c>
      <c r="B77" s="231"/>
      <c r="C77" s="238"/>
      <c r="D77" s="236"/>
      <c r="E77" s="236"/>
      <c r="F77" s="110"/>
      <c r="G77" s="238"/>
    </row>
    <row r="78" spans="1:7" ht="12.75">
      <c r="A78" s="230"/>
      <c r="B78" s="232"/>
      <c r="C78" s="238"/>
      <c r="D78" s="236"/>
      <c r="E78" s="236"/>
      <c r="F78" s="110"/>
      <c r="G78" s="238"/>
    </row>
    <row r="79" spans="1:7" ht="12.75">
      <c r="A79" s="230" t="s">
        <v>62</v>
      </c>
      <c r="B79" s="231"/>
      <c r="C79" s="238"/>
      <c r="D79" s="236"/>
      <c r="E79" s="236"/>
      <c r="F79" s="110"/>
      <c r="G79" s="238"/>
    </row>
    <row r="80" spans="1:7" ht="12.75">
      <c r="A80" s="230"/>
      <c r="B80" s="232"/>
      <c r="C80" s="238"/>
      <c r="D80" s="236"/>
      <c r="E80" s="236"/>
      <c r="F80" s="110"/>
      <c r="G80" s="238"/>
    </row>
    <row r="81" spans="1:7" ht="12.75">
      <c r="A81" s="230" t="s">
        <v>63</v>
      </c>
      <c r="B81" s="231"/>
      <c r="C81" s="238"/>
      <c r="D81" s="236"/>
      <c r="E81" s="236"/>
      <c r="F81" s="110"/>
      <c r="G81" s="238"/>
    </row>
    <row r="82" spans="1:7" ht="12.75">
      <c r="A82" s="230"/>
      <c r="B82" s="232"/>
      <c r="C82" s="238"/>
      <c r="D82" s="236"/>
      <c r="E82" s="236"/>
      <c r="F82" s="110"/>
      <c r="G82" s="238"/>
    </row>
    <row r="83" spans="1:7" ht="12.75">
      <c r="A83" s="230" t="s">
        <v>64</v>
      </c>
      <c r="B83" s="231"/>
      <c r="C83" s="238"/>
      <c r="D83" s="236"/>
      <c r="E83" s="236"/>
      <c r="F83" s="110"/>
      <c r="G83" s="238"/>
    </row>
    <row r="84" spans="1:7" ht="12.75">
      <c r="A84" s="230"/>
      <c r="B84" s="232"/>
      <c r="C84" s="238"/>
      <c r="D84" s="236"/>
      <c r="E84" s="236"/>
      <c r="F84" s="110"/>
      <c r="G84" s="238"/>
    </row>
    <row r="85" spans="1:7" ht="12.75">
      <c r="A85" s="230" t="s">
        <v>65</v>
      </c>
      <c r="B85" s="231"/>
      <c r="C85" s="238"/>
      <c r="D85" s="236"/>
      <c r="E85" s="236"/>
      <c r="F85" s="110"/>
      <c r="G85" s="238"/>
    </row>
    <row r="86" spans="1:7" ht="12.75">
      <c r="A86" s="230"/>
      <c r="B86" s="232"/>
      <c r="C86" s="238"/>
      <c r="D86" s="236"/>
      <c r="E86" s="236"/>
      <c r="F86" s="110"/>
      <c r="G86" s="238"/>
    </row>
    <row r="87" spans="1:8" ht="12.75">
      <c r="A87" s="256"/>
      <c r="B87" s="257"/>
      <c r="C87" s="254"/>
      <c r="D87" s="255"/>
      <c r="E87" s="255"/>
      <c r="F87" s="253"/>
      <c r="G87" s="254"/>
      <c r="H87" s="4"/>
    </row>
    <row r="88" spans="1:8" ht="12.75">
      <c r="A88" s="256"/>
      <c r="B88" s="258"/>
      <c r="C88" s="254"/>
      <c r="D88" s="255"/>
      <c r="E88" s="255"/>
      <c r="F88" s="253"/>
      <c r="G88" s="254"/>
      <c r="H88" s="4"/>
    </row>
    <row r="89" spans="1:8" ht="12.75">
      <c r="A89" s="256"/>
      <c r="B89" s="257"/>
      <c r="C89" s="254"/>
      <c r="D89" s="255"/>
      <c r="E89" s="255"/>
      <c r="F89" s="253"/>
      <c r="G89" s="254"/>
      <c r="H89" s="4"/>
    </row>
    <row r="90" spans="1:8" ht="12.75">
      <c r="A90" s="256"/>
      <c r="B90" s="258"/>
      <c r="C90" s="254"/>
      <c r="D90" s="255"/>
      <c r="E90" s="255"/>
      <c r="F90" s="253"/>
      <c r="G90" s="254"/>
      <c r="H90" s="4"/>
    </row>
    <row r="91" spans="1:8" ht="12.75">
      <c r="A91" s="256"/>
      <c r="B91" s="257"/>
      <c r="C91" s="254"/>
      <c r="D91" s="255"/>
      <c r="E91" s="255"/>
      <c r="F91" s="253"/>
      <c r="G91" s="254"/>
      <c r="H91" s="4"/>
    </row>
    <row r="92" spans="1:8" ht="12.75">
      <c r="A92" s="256"/>
      <c r="B92" s="258"/>
      <c r="C92" s="254"/>
      <c r="D92" s="255"/>
      <c r="E92" s="255"/>
      <c r="F92" s="253"/>
      <c r="G92" s="254"/>
      <c r="H92" s="4"/>
    </row>
    <row r="93" spans="1:8" ht="12.75">
      <c r="A93" s="256"/>
      <c r="B93" s="257"/>
      <c r="C93" s="254"/>
      <c r="D93" s="255"/>
      <c r="E93" s="255"/>
      <c r="F93" s="253"/>
      <c r="G93" s="254"/>
      <c r="H93" s="4"/>
    </row>
    <row r="94" spans="1:8" ht="12.75">
      <c r="A94" s="256"/>
      <c r="B94" s="258"/>
      <c r="C94" s="254"/>
      <c r="D94" s="255"/>
      <c r="E94" s="255"/>
      <c r="F94" s="253"/>
      <c r="G94" s="254"/>
      <c r="H94" s="4"/>
    </row>
    <row r="95" spans="1:8" ht="12.75">
      <c r="A95" s="256"/>
      <c r="B95" s="257"/>
      <c r="C95" s="254"/>
      <c r="D95" s="255"/>
      <c r="E95" s="255"/>
      <c r="F95" s="253"/>
      <c r="G95" s="254"/>
      <c r="H95" s="4"/>
    </row>
    <row r="96" spans="1:8" ht="12.75">
      <c r="A96" s="256"/>
      <c r="B96" s="258"/>
      <c r="C96" s="254"/>
      <c r="D96" s="255"/>
      <c r="E96" s="255"/>
      <c r="F96" s="253"/>
      <c r="G96" s="254"/>
      <c r="H96" s="4"/>
    </row>
    <row r="97" spans="1:8" ht="12.75">
      <c r="A97" s="256"/>
      <c r="B97" s="257"/>
      <c r="C97" s="254"/>
      <c r="D97" s="255"/>
      <c r="E97" s="255"/>
      <c r="F97" s="253"/>
      <c r="G97" s="254"/>
      <c r="H97" s="4"/>
    </row>
    <row r="98" spans="1:8" ht="12.75">
      <c r="A98" s="256"/>
      <c r="B98" s="258"/>
      <c r="C98" s="254"/>
      <c r="D98" s="255"/>
      <c r="E98" s="255"/>
      <c r="F98" s="253"/>
      <c r="G98" s="254"/>
      <c r="H98" s="4"/>
    </row>
    <row r="99" spans="1:8" ht="12.75">
      <c r="A99" s="256"/>
      <c r="B99" s="257"/>
      <c r="C99" s="254"/>
      <c r="D99" s="255"/>
      <c r="E99" s="255"/>
      <c r="F99" s="253"/>
      <c r="G99" s="254"/>
      <c r="H99" s="4"/>
    </row>
    <row r="100" spans="1:8" ht="12.75">
      <c r="A100" s="256"/>
      <c r="B100" s="258"/>
      <c r="C100" s="254"/>
      <c r="D100" s="255"/>
      <c r="E100" s="255"/>
      <c r="F100" s="253"/>
      <c r="G100" s="254"/>
      <c r="H100" s="4"/>
    </row>
    <row r="101" spans="1:8" ht="12.75">
      <c r="A101" s="256"/>
      <c r="B101" s="257"/>
      <c r="C101" s="254"/>
      <c r="D101" s="255"/>
      <c r="E101" s="255"/>
      <c r="F101" s="253"/>
      <c r="G101" s="254"/>
      <c r="H101" s="4"/>
    </row>
    <row r="102" spans="1:8" ht="12.75">
      <c r="A102" s="256"/>
      <c r="B102" s="258"/>
      <c r="C102" s="254"/>
      <c r="D102" s="255"/>
      <c r="E102" s="255"/>
      <c r="F102" s="253"/>
      <c r="G102" s="254"/>
      <c r="H102" s="4"/>
    </row>
    <row r="103" spans="1:8" ht="12.75">
      <c r="A103" s="256"/>
      <c r="B103" s="257"/>
      <c r="C103" s="254"/>
      <c r="D103" s="255"/>
      <c r="E103" s="255"/>
      <c r="F103" s="253"/>
      <c r="G103" s="254"/>
      <c r="H103" s="4"/>
    </row>
    <row r="104" spans="1:8" ht="12.75">
      <c r="A104" s="256"/>
      <c r="B104" s="258"/>
      <c r="C104" s="254"/>
      <c r="D104" s="255"/>
      <c r="E104" s="255"/>
      <c r="F104" s="253"/>
      <c r="G104" s="254"/>
      <c r="H104" s="4"/>
    </row>
    <row r="105" spans="1:8" ht="12.75">
      <c r="A105" s="256"/>
      <c r="B105" s="257"/>
      <c r="C105" s="254"/>
      <c r="D105" s="255"/>
      <c r="E105" s="255"/>
      <c r="F105" s="253"/>
      <c r="G105" s="254"/>
      <c r="H105" s="4"/>
    </row>
    <row r="106" spans="1:8" ht="12.75">
      <c r="A106" s="256"/>
      <c r="B106" s="258"/>
      <c r="C106" s="254"/>
      <c r="D106" s="255"/>
      <c r="E106" s="255"/>
      <c r="F106" s="253"/>
      <c r="G106" s="254"/>
      <c r="H106" s="4"/>
    </row>
    <row r="107" spans="1:8" ht="12.75">
      <c r="A107" s="256"/>
      <c r="B107" s="257"/>
      <c r="C107" s="254"/>
      <c r="D107" s="255"/>
      <c r="E107" s="255"/>
      <c r="F107" s="253"/>
      <c r="G107" s="254"/>
      <c r="H107" s="4"/>
    </row>
    <row r="108" spans="1:8" ht="12.75">
      <c r="A108" s="256"/>
      <c r="B108" s="258"/>
      <c r="C108" s="254"/>
      <c r="D108" s="255"/>
      <c r="E108" s="255"/>
      <c r="F108" s="253"/>
      <c r="G108" s="254"/>
      <c r="H108" s="4"/>
    </row>
    <row r="109" spans="1:8" ht="12.75">
      <c r="A109" s="256"/>
      <c r="B109" s="257"/>
      <c r="C109" s="254"/>
      <c r="D109" s="255"/>
      <c r="E109" s="255"/>
      <c r="F109" s="253"/>
      <c r="G109" s="254"/>
      <c r="H109" s="4"/>
    </row>
    <row r="110" spans="1:8" ht="12.75">
      <c r="A110" s="256"/>
      <c r="B110" s="258"/>
      <c r="C110" s="254"/>
      <c r="D110" s="255"/>
      <c r="E110" s="255"/>
      <c r="F110" s="253"/>
      <c r="G110" s="254"/>
      <c r="H110" s="4"/>
    </row>
    <row r="111" spans="1:8" ht="12.75">
      <c r="A111" s="256"/>
      <c r="B111" s="257"/>
      <c r="C111" s="254"/>
      <c r="D111" s="255"/>
      <c r="E111" s="255"/>
      <c r="F111" s="253"/>
      <c r="G111" s="254"/>
      <c r="H111" s="4"/>
    </row>
    <row r="112" spans="1:8" ht="12.75">
      <c r="A112" s="256"/>
      <c r="B112" s="258"/>
      <c r="C112" s="254"/>
      <c r="D112" s="255"/>
      <c r="E112" s="255"/>
      <c r="F112" s="253"/>
      <c r="G112" s="254"/>
      <c r="H112" s="4"/>
    </row>
    <row r="113" spans="1:8" ht="12.75">
      <c r="A113" s="256"/>
      <c r="B113" s="257"/>
      <c r="C113" s="254"/>
      <c r="D113" s="255"/>
      <c r="E113" s="255"/>
      <c r="F113" s="253"/>
      <c r="G113" s="254"/>
      <c r="H113" s="4"/>
    </row>
    <row r="114" spans="1:8" ht="12.75">
      <c r="A114" s="256"/>
      <c r="B114" s="258"/>
      <c r="C114" s="254"/>
      <c r="D114" s="255"/>
      <c r="E114" s="255"/>
      <c r="F114" s="253"/>
      <c r="G114" s="254"/>
      <c r="H114" s="4"/>
    </row>
    <row r="115" spans="1:8" ht="12.75">
      <c r="A115" s="256"/>
      <c r="B115" s="257"/>
      <c r="C115" s="254"/>
      <c r="D115" s="255"/>
      <c r="E115" s="255"/>
      <c r="F115" s="253"/>
      <c r="G115" s="254"/>
      <c r="H115" s="4"/>
    </row>
    <row r="116" spans="1:8" ht="12.75">
      <c r="A116" s="256"/>
      <c r="B116" s="258"/>
      <c r="C116" s="254"/>
      <c r="D116" s="255"/>
      <c r="E116" s="255"/>
      <c r="F116" s="253"/>
      <c r="G116" s="254"/>
      <c r="H116" s="4"/>
    </row>
    <row r="117" spans="1:8" ht="12.75">
      <c r="A117" s="256"/>
      <c r="B117" s="257"/>
      <c r="C117" s="254"/>
      <c r="D117" s="255"/>
      <c r="E117" s="255"/>
      <c r="F117" s="253"/>
      <c r="G117" s="254"/>
      <c r="H117" s="4"/>
    </row>
    <row r="118" spans="1:8" ht="12.75">
      <c r="A118" s="256"/>
      <c r="B118" s="258"/>
      <c r="C118" s="254"/>
      <c r="D118" s="255"/>
      <c r="E118" s="255"/>
      <c r="F118" s="253"/>
      <c r="G118" s="254"/>
      <c r="H118" s="4"/>
    </row>
    <row r="119" spans="1:8" ht="12.75">
      <c r="A119" s="256"/>
      <c r="B119" s="257"/>
      <c r="C119" s="254"/>
      <c r="D119" s="255"/>
      <c r="E119" s="255"/>
      <c r="F119" s="253"/>
      <c r="G119" s="254"/>
      <c r="H119" s="4"/>
    </row>
    <row r="120" spans="1:8" ht="12.75">
      <c r="A120" s="256"/>
      <c r="B120" s="258"/>
      <c r="C120" s="254"/>
      <c r="D120" s="255"/>
      <c r="E120" s="255"/>
      <c r="F120" s="253"/>
      <c r="G120" s="254"/>
      <c r="H120" s="4"/>
    </row>
    <row r="121" spans="1:8" ht="12.75">
      <c r="A121" s="256"/>
      <c r="B121" s="257"/>
      <c r="C121" s="254"/>
      <c r="D121" s="255"/>
      <c r="E121" s="255"/>
      <c r="F121" s="253"/>
      <c r="G121" s="254"/>
      <c r="H121" s="4"/>
    </row>
    <row r="122" spans="1:8" ht="12.75">
      <c r="A122" s="256"/>
      <c r="B122" s="258"/>
      <c r="C122" s="254"/>
      <c r="D122" s="255"/>
      <c r="E122" s="255"/>
      <c r="F122" s="253"/>
      <c r="G122" s="254"/>
      <c r="H122" s="4"/>
    </row>
    <row r="123" spans="1:8" ht="12.75">
      <c r="A123" s="256"/>
      <c r="B123" s="257"/>
      <c r="C123" s="254"/>
      <c r="D123" s="255"/>
      <c r="E123" s="255"/>
      <c r="F123" s="253"/>
      <c r="G123" s="254"/>
      <c r="H123" s="4"/>
    </row>
    <row r="124" spans="1:8" ht="12.75">
      <c r="A124" s="256"/>
      <c r="B124" s="258"/>
      <c r="C124" s="254"/>
      <c r="D124" s="255"/>
      <c r="E124" s="255"/>
      <c r="F124" s="253"/>
      <c r="G124" s="254"/>
      <c r="H124" s="4"/>
    </row>
    <row r="125" spans="1:8" ht="12.75">
      <c r="A125" s="256"/>
      <c r="B125" s="257"/>
      <c r="C125" s="254"/>
      <c r="D125" s="255"/>
      <c r="E125" s="255"/>
      <c r="F125" s="253"/>
      <c r="G125" s="254"/>
      <c r="H125" s="4"/>
    </row>
    <row r="126" spans="1:8" ht="12.75">
      <c r="A126" s="256"/>
      <c r="B126" s="258"/>
      <c r="C126" s="254"/>
      <c r="D126" s="255"/>
      <c r="E126" s="255"/>
      <c r="F126" s="253"/>
      <c r="G126" s="254"/>
      <c r="H126" s="4"/>
    </row>
    <row r="127" spans="1:8" ht="12.75">
      <c r="A127" s="256"/>
      <c r="B127" s="257"/>
      <c r="C127" s="254"/>
      <c r="D127" s="255"/>
      <c r="E127" s="255"/>
      <c r="F127" s="253"/>
      <c r="G127" s="254"/>
      <c r="H127" s="4"/>
    </row>
    <row r="128" spans="1:8" ht="12.75">
      <c r="A128" s="256"/>
      <c r="B128" s="258"/>
      <c r="C128" s="254"/>
      <c r="D128" s="255"/>
      <c r="E128" s="255"/>
      <c r="F128" s="253"/>
      <c r="G128" s="254"/>
      <c r="H128" s="4"/>
    </row>
    <row r="129" spans="1:8" ht="12.75">
      <c r="A129" s="256"/>
      <c r="B129" s="257"/>
      <c r="C129" s="254"/>
      <c r="D129" s="255"/>
      <c r="E129" s="255"/>
      <c r="F129" s="253"/>
      <c r="G129" s="254"/>
      <c r="H129" s="4"/>
    </row>
    <row r="130" spans="1:8" ht="12.75">
      <c r="A130" s="256"/>
      <c r="B130" s="258"/>
      <c r="C130" s="254"/>
      <c r="D130" s="255"/>
      <c r="E130" s="255"/>
      <c r="F130" s="253"/>
      <c r="G130" s="254"/>
      <c r="H130" s="4"/>
    </row>
    <row r="131" spans="1:8" ht="12.75">
      <c r="A131" s="256"/>
      <c r="B131" s="257"/>
      <c r="C131" s="254"/>
      <c r="D131" s="255"/>
      <c r="E131" s="255"/>
      <c r="F131" s="253"/>
      <c r="G131" s="254"/>
      <c r="H131" s="4"/>
    </row>
    <row r="132" spans="1:8" ht="12.75">
      <c r="A132" s="256"/>
      <c r="B132" s="258"/>
      <c r="C132" s="254"/>
      <c r="D132" s="255"/>
      <c r="E132" s="255"/>
      <c r="F132" s="253"/>
      <c r="G132" s="254"/>
      <c r="H132" s="4"/>
    </row>
    <row r="133" spans="1:8" ht="12.75">
      <c r="A133" s="256"/>
      <c r="B133" s="257"/>
      <c r="C133" s="254"/>
      <c r="D133" s="255"/>
      <c r="E133" s="255"/>
      <c r="F133" s="253"/>
      <c r="G133" s="254"/>
      <c r="H133" s="4"/>
    </row>
    <row r="134" spans="1:8" ht="12.75">
      <c r="A134" s="256"/>
      <c r="B134" s="258"/>
      <c r="C134" s="254"/>
      <c r="D134" s="255"/>
      <c r="E134" s="255"/>
      <c r="F134" s="253"/>
      <c r="G134" s="254"/>
      <c r="H134" s="4"/>
    </row>
    <row r="135" spans="1:8" ht="12.75">
      <c r="A135" s="256"/>
      <c r="B135" s="257"/>
      <c r="C135" s="254"/>
      <c r="D135" s="255"/>
      <c r="E135" s="255"/>
      <c r="F135" s="253"/>
      <c r="G135" s="254"/>
      <c r="H135" s="4"/>
    </row>
    <row r="136" spans="1:8" ht="12.75">
      <c r="A136" s="256"/>
      <c r="B136" s="258"/>
      <c r="C136" s="254"/>
      <c r="D136" s="255"/>
      <c r="E136" s="255"/>
      <c r="F136" s="253"/>
      <c r="G136" s="254"/>
      <c r="H136" s="4"/>
    </row>
    <row r="137" spans="1:8" ht="12.75">
      <c r="A137" s="256"/>
      <c r="B137" s="257"/>
      <c r="C137" s="254"/>
      <c r="D137" s="255"/>
      <c r="E137" s="255"/>
      <c r="F137" s="253"/>
      <c r="G137" s="254"/>
      <c r="H137" s="4"/>
    </row>
    <row r="138" spans="1:8" ht="12.75">
      <c r="A138" s="256"/>
      <c r="B138" s="258"/>
      <c r="C138" s="254"/>
      <c r="D138" s="255"/>
      <c r="E138" s="255"/>
      <c r="F138" s="253"/>
      <c r="G138" s="254"/>
      <c r="H138" s="4"/>
    </row>
    <row r="139" spans="1:8" ht="12.75">
      <c r="A139" s="256"/>
      <c r="B139" s="257"/>
      <c r="C139" s="254"/>
      <c r="D139" s="255"/>
      <c r="E139" s="255"/>
      <c r="F139" s="253"/>
      <c r="G139" s="254"/>
      <c r="H139" s="4"/>
    </row>
    <row r="140" spans="1:8" ht="12.75">
      <c r="A140" s="256"/>
      <c r="B140" s="258"/>
      <c r="C140" s="254"/>
      <c r="D140" s="255"/>
      <c r="E140" s="255"/>
      <c r="F140" s="253"/>
      <c r="G140" s="254"/>
      <c r="H140" s="4"/>
    </row>
    <row r="141" spans="1:8" ht="12.75">
      <c r="A141" s="256"/>
      <c r="B141" s="257"/>
      <c r="C141" s="254"/>
      <c r="D141" s="255"/>
      <c r="E141" s="255"/>
      <c r="F141" s="253"/>
      <c r="G141" s="254"/>
      <c r="H141" s="4"/>
    </row>
    <row r="142" spans="1:8" ht="12.75">
      <c r="A142" s="256"/>
      <c r="B142" s="258"/>
      <c r="C142" s="254"/>
      <c r="D142" s="255"/>
      <c r="E142" s="255"/>
      <c r="F142" s="253"/>
      <c r="G142" s="254"/>
      <c r="H142" s="4"/>
    </row>
    <row r="143" spans="1:8" ht="12.75">
      <c r="A143" s="256"/>
      <c r="B143" s="257"/>
      <c r="C143" s="254"/>
      <c r="D143" s="255"/>
      <c r="E143" s="255"/>
      <c r="F143" s="253"/>
      <c r="G143" s="254"/>
      <c r="H143" s="4"/>
    </row>
    <row r="144" spans="1:8" ht="12.75">
      <c r="A144" s="256"/>
      <c r="B144" s="258"/>
      <c r="C144" s="254"/>
      <c r="D144" s="255"/>
      <c r="E144" s="255"/>
      <c r="F144" s="253"/>
      <c r="G144" s="254"/>
      <c r="H144" s="4"/>
    </row>
    <row r="145" spans="1:8" ht="12.75">
      <c r="A145" s="256"/>
      <c r="B145" s="257"/>
      <c r="C145" s="254"/>
      <c r="D145" s="255"/>
      <c r="E145" s="255"/>
      <c r="F145" s="253"/>
      <c r="G145" s="254"/>
      <c r="H145" s="4"/>
    </row>
    <row r="146" spans="1:8" ht="12.75">
      <c r="A146" s="256"/>
      <c r="B146" s="258"/>
      <c r="C146" s="254"/>
      <c r="D146" s="255"/>
      <c r="E146" s="255"/>
      <c r="F146" s="253"/>
      <c r="G146" s="254"/>
      <c r="H146" s="4"/>
    </row>
    <row r="147" spans="1:8" ht="12.75">
      <c r="A147" s="256"/>
      <c r="B147" s="257"/>
      <c r="C147" s="254"/>
      <c r="D147" s="255"/>
      <c r="E147" s="255"/>
      <c r="F147" s="253"/>
      <c r="G147" s="254"/>
      <c r="H147" s="4"/>
    </row>
    <row r="148" spans="1:8" ht="12.75">
      <c r="A148" s="256"/>
      <c r="B148" s="258"/>
      <c r="C148" s="254"/>
      <c r="D148" s="255"/>
      <c r="E148" s="255"/>
      <c r="F148" s="253"/>
      <c r="G148" s="254"/>
      <c r="H148" s="4"/>
    </row>
    <row r="149" spans="1:8" ht="12.75">
      <c r="A149" s="256"/>
      <c r="B149" s="257"/>
      <c r="C149" s="254"/>
      <c r="D149" s="255"/>
      <c r="E149" s="255"/>
      <c r="F149" s="253"/>
      <c r="G149" s="254"/>
      <c r="H149" s="4"/>
    </row>
    <row r="150" spans="1:8" ht="12.75">
      <c r="A150" s="256"/>
      <c r="B150" s="258"/>
      <c r="C150" s="254"/>
      <c r="D150" s="255"/>
      <c r="E150" s="255"/>
      <c r="F150" s="253"/>
      <c r="G150" s="254"/>
      <c r="H150" s="4"/>
    </row>
    <row r="151" spans="1:8" ht="12.75">
      <c r="A151" s="256"/>
      <c r="B151" s="257"/>
      <c r="C151" s="254"/>
      <c r="D151" s="255"/>
      <c r="E151" s="255"/>
      <c r="F151" s="253"/>
      <c r="G151" s="254"/>
      <c r="H151" s="4"/>
    </row>
    <row r="152" spans="1:8" ht="12.75">
      <c r="A152" s="256"/>
      <c r="B152" s="258"/>
      <c r="C152" s="254"/>
      <c r="D152" s="255"/>
      <c r="E152" s="255"/>
      <c r="F152" s="253"/>
      <c r="G152" s="254"/>
      <c r="H152" s="4"/>
    </row>
    <row r="153" spans="1:8" ht="12.75">
      <c r="A153" s="256"/>
      <c r="B153" s="257"/>
      <c r="C153" s="254"/>
      <c r="D153" s="255"/>
      <c r="E153" s="255"/>
      <c r="F153" s="253"/>
      <c r="G153" s="254"/>
      <c r="H153" s="4"/>
    </row>
    <row r="154" spans="1:8" ht="12.75">
      <c r="A154" s="256"/>
      <c r="B154" s="258"/>
      <c r="C154" s="254"/>
      <c r="D154" s="255"/>
      <c r="E154" s="255"/>
      <c r="F154" s="253"/>
      <c r="G154" s="254"/>
      <c r="H154" s="4"/>
    </row>
    <row r="155" spans="1:8" ht="12.75">
      <c r="A155" s="256"/>
      <c r="B155" s="257"/>
      <c r="C155" s="254"/>
      <c r="D155" s="255"/>
      <c r="E155" s="255"/>
      <c r="F155" s="253"/>
      <c r="G155" s="254"/>
      <c r="H155" s="4"/>
    </row>
    <row r="156" spans="1:8" ht="12.75">
      <c r="A156" s="256"/>
      <c r="B156" s="258"/>
      <c r="C156" s="254"/>
      <c r="D156" s="255"/>
      <c r="E156" s="255"/>
      <c r="F156" s="253"/>
      <c r="G156" s="254"/>
      <c r="H156" s="4"/>
    </row>
    <row r="157" spans="1:8" ht="12.75">
      <c r="A157" s="256"/>
      <c r="B157" s="257"/>
      <c r="C157" s="254"/>
      <c r="D157" s="255"/>
      <c r="E157" s="255"/>
      <c r="F157" s="253"/>
      <c r="G157" s="254"/>
      <c r="H157" s="4"/>
    </row>
    <row r="158" spans="1:8" ht="12.75">
      <c r="A158" s="256"/>
      <c r="B158" s="258"/>
      <c r="C158" s="254"/>
      <c r="D158" s="255"/>
      <c r="E158" s="255"/>
      <c r="F158" s="253"/>
      <c r="G158" s="254"/>
      <c r="H158" s="4"/>
    </row>
    <row r="159" spans="1:8" ht="12.75">
      <c r="A159" s="256"/>
      <c r="B159" s="257"/>
      <c r="C159" s="254"/>
      <c r="D159" s="255"/>
      <c r="E159" s="255"/>
      <c r="F159" s="253"/>
      <c r="G159" s="254"/>
      <c r="H159" s="4"/>
    </row>
    <row r="160" spans="1:8" ht="12.75">
      <c r="A160" s="256"/>
      <c r="B160" s="258"/>
      <c r="C160" s="254"/>
      <c r="D160" s="255"/>
      <c r="E160" s="255"/>
      <c r="F160" s="253"/>
      <c r="G160" s="254"/>
      <c r="H160" s="4"/>
    </row>
    <row r="161" spans="1:8" ht="12.75">
      <c r="A161" s="256"/>
      <c r="B161" s="257"/>
      <c r="C161" s="254"/>
      <c r="D161" s="255"/>
      <c r="E161" s="255"/>
      <c r="F161" s="253"/>
      <c r="G161" s="254"/>
      <c r="H161" s="4"/>
    </row>
    <row r="162" spans="1:8" ht="12.75">
      <c r="A162" s="256"/>
      <c r="B162" s="258"/>
      <c r="C162" s="254"/>
      <c r="D162" s="255"/>
      <c r="E162" s="255"/>
      <c r="F162" s="253"/>
      <c r="G162" s="254"/>
      <c r="H162" s="4"/>
    </row>
    <row r="163" spans="1:8" ht="12.75">
      <c r="A163" s="256"/>
      <c r="B163" s="257"/>
      <c r="C163" s="254"/>
      <c r="D163" s="255"/>
      <c r="E163" s="255"/>
      <c r="F163" s="253"/>
      <c r="G163" s="254"/>
      <c r="H163" s="4"/>
    </row>
    <row r="164" spans="1:8" ht="12.75">
      <c r="A164" s="256"/>
      <c r="B164" s="258"/>
      <c r="C164" s="254"/>
      <c r="D164" s="255"/>
      <c r="E164" s="255"/>
      <c r="F164" s="253"/>
      <c r="G164" s="254"/>
      <c r="H164" s="4"/>
    </row>
    <row r="165" spans="1:8" ht="12.75">
      <c r="A165" s="256"/>
      <c r="B165" s="257"/>
      <c r="C165" s="254"/>
      <c r="D165" s="255"/>
      <c r="E165" s="255"/>
      <c r="F165" s="253"/>
      <c r="G165" s="254"/>
      <c r="H165" s="4"/>
    </row>
    <row r="166" spans="1:8" ht="12.75">
      <c r="A166" s="256"/>
      <c r="B166" s="258"/>
      <c r="C166" s="254"/>
      <c r="D166" s="255"/>
      <c r="E166" s="255"/>
      <c r="F166" s="253"/>
      <c r="G166" s="254"/>
      <c r="H166" s="4"/>
    </row>
    <row r="167" spans="1:8" ht="12.75">
      <c r="A167" s="256"/>
      <c r="B167" s="257"/>
      <c r="C167" s="254"/>
      <c r="D167" s="255"/>
      <c r="E167" s="255"/>
      <c r="F167" s="253"/>
      <c r="G167" s="254"/>
      <c r="H167" s="4"/>
    </row>
    <row r="168" spans="1:8" ht="12.75">
      <c r="A168" s="256"/>
      <c r="B168" s="258"/>
      <c r="C168" s="254"/>
      <c r="D168" s="255"/>
      <c r="E168" s="255"/>
      <c r="F168" s="253"/>
      <c r="G168" s="254"/>
      <c r="H168" s="4"/>
    </row>
    <row r="169" spans="1:8" ht="12.75">
      <c r="A169" s="256"/>
      <c r="B169" s="257"/>
      <c r="C169" s="254"/>
      <c r="D169" s="255"/>
      <c r="E169" s="255"/>
      <c r="F169" s="253"/>
      <c r="G169" s="254"/>
      <c r="H169" s="4"/>
    </row>
    <row r="170" spans="1:8" ht="12.75">
      <c r="A170" s="256"/>
      <c r="B170" s="258"/>
      <c r="C170" s="254"/>
      <c r="D170" s="255"/>
      <c r="E170" s="255"/>
      <c r="F170" s="253"/>
      <c r="G170" s="254"/>
      <c r="H170" s="4"/>
    </row>
    <row r="171" spans="1:8" ht="12.75">
      <c r="A171" s="256"/>
      <c r="B171" s="257"/>
      <c r="C171" s="254"/>
      <c r="D171" s="255"/>
      <c r="E171" s="255"/>
      <c r="F171" s="253"/>
      <c r="G171" s="254"/>
      <c r="H171" s="4"/>
    </row>
    <row r="172" spans="1:8" ht="12.75">
      <c r="A172" s="256"/>
      <c r="B172" s="258"/>
      <c r="C172" s="254"/>
      <c r="D172" s="255"/>
      <c r="E172" s="255"/>
      <c r="F172" s="253"/>
      <c r="G172" s="254"/>
      <c r="H172" s="4"/>
    </row>
    <row r="173" spans="1:8" ht="12.75">
      <c r="A173" s="256"/>
      <c r="B173" s="257"/>
      <c r="C173" s="254"/>
      <c r="D173" s="255"/>
      <c r="E173" s="255"/>
      <c r="F173" s="253"/>
      <c r="G173" s="254"/>
      <c r="H173" s="4"/>
    </row>
    <row r="174" spans="1:8" ht="12.75">
      <c r="A174" s="256"/>
      <c r="B174" s="258"/>
      <c r="C174" s="254"/>
      <c r="D174" s="255"/>
      <c r="E174" s="255"/>
      <c r="F174" s="253"/>
      <c r="G174" s="254"/>
      <c r="H174" s="4"/>
    </row>
    <row r="175" spans="1:8" ht="12.75">
      <c r="A175" s="256"/>
      <c r="B175" s="257"/>
      <c r="C175" s="254"/>
      <c r="D175" s="255"/>
      <c r="E175" s="255"/>
      <c r="F175" s="253"/>
      <c r="G175" s="254"/>
      <c r="H175" s="4"/>
    </row>
    <row r="176" spans="1:8" ht="12.75">
      <c r="A176" s="256"/>
      <c r="B176" s="258"/>
      <c r="C176" s="254"/>
      <c r="D176" s="255"/>
      <c r="E176" s="255"/>
      <c r="F176" s="253"/>
      <c r="G176" s="254"/>
      <c r="H176" s="4"/>
    </row>
    <row r="177" spans="1:8" ht="12.75">
      <c r="A177" s="256"/>
      <c r="B177" s="257"/>
      <c r="C177" s="254"/>
      <c r="D177" s="255"/>
      <c r="E177" s="255"/>
      <c r="F177" s="253"/>
      <c r="G177" s="254"/>
      <c r="H177" s="4"/>
    </row>
    <row r="178" spans="1:8" ht="12.75">
      <c r="A178" s="256"/>
      <c r="B178" s="258"/>
      <c r="C178" s="254"/>
      <c r="D178" s="255"/>
      <c r="E178" s="255"/>
      <c r="F178" s="253"/>
      <c r="G178" s="254"/>
      <c r="H178" s="4"/>
    </row>
    <row r="179" spans="1:8" ht="12.75">
      <c r="A179" s="256"/>
      <c r="B179" s="257"/>
      <c r="C179" s="254"/>
      <c r="D179" s="255"/>
      <c r="E179" s="255"/>
      <c r="F179" s="253"/>
      <c r="G179" s="254"/>
      <c r="H179" s="4"/>
    </row>
    <row r="180" spans="1:8" ht="12.75">
      <c r="A180" s="256"/>
      <c r="B180" s="258"/>
      <c r="C180" s="254"/>
      <c r="D180" s="255"/>
      <c r="E180" s="255"/>
      <c r="F180" s="253"/>
      <c r="G180" s="254"/>
      <c r="H180" s="4"/>
    </row>
    <row r="181" spans="1:8" ht="12.75">
      <c r="A181" s="256"/>
      <c r="B181" s="257"/>
      <c r="C181" s="254"/>
      <c r="D181" s="255"/>
      <c r="E181" s="255"/>
      <c r="F181" s="253"/>
      <c r="G181" s="254"/>
      <c r="H181" s="4"/>
    </row>
    <row r="182" spans="1:8" ht="12.75">
      <c r="A182" s="256"/>
      <c r="B182" s="258"/>
      <c r="C182" s="254"/>
      <c r="D182" s="255"/>
      <c r="E182" s="255"/>
      <c r="F182" s="253"/>
      <c r="G182" s="254"/>
      <c r="H182" s="4"/>
    </row>
    <row r="183" spans="1:8" ht="12.75">
      <c r="A183" s="256"/>
      <c r="B183" s="257"/>
      <c r="C183" s="254"/>
      <c r="D183" s="255"/>
      <c r="E183" s="255"/>
      <c r="F183" s="253"/>
      <c r="G183" s="254"/>
      <c r="H183" s="4"/>
    </row>
    <row r="184" spans="1:8" ht="12.75">
      <c r="A184" s="256"/>
      <c r="B184" s="258"/>
      <c r="C184" s="254"/>
      <c r="D184" s="255"/>
      <c r="E184" s="255"/>
      <c r="F184" s="253"/>
      <c r="G184" s="254"/>
      <c r="H184" s="4"/>
    </row>
    <row r="185" spans="1:8" ht="12.75">
      <c r="A185" s="256"/>
      <c r="B185" s="257"/>
      <c r="C185" s="254"/>
      <c r="D185" s="255"/>
      <c r="E185" s="255"/>
      <c r="F185" s="253"/>
      <c r="G185" s="254"/>
      <c r="H185" s="4"/>
    </row>
    <row r="186" spans="1:8" ht="12.75">
      <c r="A186" s="256"/>
      <c r="B186" s="258"/>
      <c r="C186" s="254"/>
      <c r="D186" s="255"/>
      <c r="E186" s="255"/>
      <c r="F186" s="253"/>
      <c r="G186" s="254"/>
      <c r="H186" s="4"/>
    </row>
    <row r="187" spans="1:8" ht="12.75">
      <c r="A187" s="256"/>
      <c r="B187" s="257"/>
      <c r="C187" s="254"/>
      <c r="D187" s="255"/>
      <c r="E187" s="255"/>
      <c r="F187" s="253"/>
      <c r="G187" s="254"/>
      <c r="H187" s="4"/>
    </row>
    <row r="188" spans="1:8" ht="12.75">
      <c r="A188" s="256"/>
      <c r="B188" s="258"/>
      <c r="C188" s="254"/>
      <c r="D188" s="255"/>
      <c r="E188" s="255"/>
      <c r="F188" s="253"/>
      <c r="G188" s="254"/>
      <c r="H188" s="4"/>
    </row>
    <row r="189" spans="1:8" ht="12.75">
      <c r="A189" s="256"/>
      <c r="B189" s="257"/>
      <c r="C189" s="254"/>
      <c r="D189" s="255"/>
      <c r="E189" s="255"/>
      <c r="F189" s="253"/>
      <c r="G189" s="254"/>
      <c r="H189" s="4"/>
    </row>
    <row r="190" spans="1:8" ht="12.75">
      <c r="A190" s="256"/>
      <c r="B190" s="258"/>
      <c r="C190" s="254"/>
      <c r="D190" s="255"/>
      <c r="E190" s="255"/>
      <c r="F190" s="253"/>
      <c r="G190" s="25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E181:E182"/>
    <mergeCell ref="F181:F182"/>
    <mergeCell ref="G181:G182"/>
    <mergeCell ref="A179:A180"/>
    <mergeCell ref="B179:B180"/>
    <mergeCell ref="A181:A182"/>
    <mergeCell ref="B181:B182"/>
    <mergeCell ref="C181:C182"/>
    <mergeCell ref="D181:D182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77:A178"/>
    <mergeCell ref="B177:B178"/>
    <mergeCell ref="A171:A172"/>
    <mergeCell ref="B171:B172"/>
    <mergeCell ref="C175:C176"/>
    <mergeCell ref="D175:D176"/>
    <mergeCell ref="C177:C178"/>
    <mergeCell ref="D177:D178"/>
    <mergeCell ref="E177:E178"/>
    <mergeCell ref="F177:F178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G173:G174"/>
    <mergeCell ref="E175:E176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69:A170"/>
    <mergeCell ref="B169:B170"/>
    <mergeCell ref="A163:A164"/>
    <mergeCell ref="B163:B164"/>
    <mergeCell ref="C167:C168"/>
    <mergeCell ref="D167:D168"/>
    <mergeCell ref="C169:C170"/>
    <mergeCell ref="D169:D170"/>
    <mergeCell ref="E169:E170"/>
    <mergeCell ref="F169:F170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65:G166"/>
    <mergeCell ref="E167:E168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1:A162"/>
    <mergeCell ref="B161:B162"/>
    <mergeCell ref="A155:A156"/>
    <mergeCell ref="B155:B156"/>
    <mergeCell ref="C159:C160"/>
    <mergeCell ref="D159:D160"/>
    <mergeCell ref="C161:C162"/>
    <mergeCell ref="D161:D162"/>
    <mergeCell ref="E161:E162"/>
    <mergeCell ref="F161:F162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G157:G158"/>
    <mergeCell ref="E159:E160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3:A154"/>
    <mergeCell ref="B153:B154"/>
    <mergeCell ref="A147:A148"/>
    <mergeCell ref="B147:B148"/>
    <mergeCell ref="C151:C152"/>
    <mergeCell ref="D151:D152"/>
    <mergeCell ref="C153:C154"/>
    <mergeCell ref="D153:D154"/>
    <mergeCell ref="E153:E154"/>
    <mergeCell ref="F153:F154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49:G150"/>
    <mergeCell ref="E151:E152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5:A146"/>
    <mergeCell ref="B145:B146"/>
    <mergeCell ref="A139:A140"/>
    <mergeCell ref="B139:B140"/>
    <mergeCell ref="C143:C144"/>
    <mergeCell ref="D143:D144"/>
    <mergeCell ref="C145:C146"/>
    <mergeCell ref="D145:D146"/>
    <mergeCell ref="E145:E146"/>
    <mergeCell ref="F145:F146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G141:G142"/>
    <mergeCell ref="E143:E144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37:A138"/>
    <mergeCell ref="B137:B138"/>
    <mergeCell ref="A131:A132"/>
    <mergeCell ref="B131:B132"/>
    <mergeCell ref="C135:C136"/>
    <mergeCell ref="D135:D136"/>
    <mergeCell ref="C137:C138"/>
    <mergeCell ref="D137:D138"/>
    <mergeCell ref="E137:E138"/>
    <mergeCell ref="F137:F138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33:G134"/>
    <mergeCell ref="E135:E136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29:A130"/>
    <mergeCell ref="B129:B130"/>
    <mergeCell ref="A123:A124"/>
    <mergeCell ref="B123:B124"/>
    <mergeCell ref="C127:C128"/>
    <mergeCell ref="D127:D128"/>
    <mergeCell ref="C129:C130"/>
    <mergeCell ref="D129:D130"/>
    <mergeCell ref="E129:E130"/>
    <mergeCell ref="F129:F130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25:G126"/>
    <mergeCell ref="E127:E128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1:A122"/>
    <mergeCell ref="B121:B122"/>
    <mergeCell ref="A115:A116"/>
    <mergeCell ref="B115:B116"/>
    <mergeCell ref="C119:C120"/>
    <mergeCell ref="D119:D120"/>
    <mergeCell ref="C121:C122"/>
    <mergeCell ref="D121:D122"/>
    <mergeCell ref="E121:E122"/>
    <mergeCell ref="F121:F122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7:G118"/>
    <mergeCell ref="E119:E120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3:A114"/>
    <mergeCell ref="B113:B114"/>
    <mergeCell ref="A107:A108"/>
    <mergeCell ref="B107:B108"/>
    <mergeCell ref="C111:C112"/>
    <mergeCell ref="D111:D112"/>
    <mergeCell ref="C113:C114"/>
    <mergeCell ref="D113:D114"/>
    <mergeCell ref="E113:E114"/>
    <mergeCell ref="F113:F114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9:G110"/>
    <mergeCell ref="E111:E112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5:A106"/>
    <mergeCell ref="B105:B106"/>
    <mergeCell ref="A99:A100"/>
    <mergeCell ref="B99:B100"/>
    <mergeCell ref="C103:C104"/>
    <mergeCell ref="D103:D104"/>
    <mergeCell ref="C105:C106"/>
    <mergeCell ref="D105:D106"/>
    <mergeCell ref="E105:E106"/>
    <mergeCell ref="F105:F106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101:G102"/>
    <mergeCell ref="E103:E104"/>
    <mergeCell ref="G97:G98"/>
    <mergeCell ref="A95:A96"/>
    <mergeCell ref="B95:B96"/>
    <mergeCell ref="C99:C100"/>
    <mergeCell ref="D99:D100"/>
    <mergeCell ref="E99:E100"/>
    <mergeCell ref="F99:F100"/>
    <mergeCell ref="G99:G100"/>
    <mergeCell ref="A97:A98"/>
    <mergeCell ref="B97:B98"/>
    <mergeCell ref="A91:A92"/>
    <mergeCell ref="B91:B92"/>
    <mergeCell ref="C95:C96"/>
    <mergeCell ref="D95:D96"/>
    <mergeCell ref="C97:C98"/>
    <mergeCell ref="D97:D98"/>
    <mergeCell ref="E97:E98"/>
    <mergeCell ref="F97:F98"/>
    <mergeCell ref="F95:F96"/>
    <mergeCell ref="G95:G96"/>
    <mergeCell ref="A93:A94"/>
    <mergeCell ref="B93:B94"/>
    <mergeCell ref="C93:C94"/>
    <mergeCell ref="D93:D94"/>
    <mergeCell ref="E93:E94"/>
    <mergeCell ref="F93:F94"/>
    <mergeCell ref="G93:G94"/>
    <mergeCell ref="E95:E96"/>
    <mergeCell ref="G89:G90"/>
    <mergeCell ref="A87:A88"/>
    <mergeCell ref="B87:B88"/>
    <mergeCell ref="C91:C92"/>
    <mergeCell ref="D91:D92"/>
    <mergeCell ref="E91:E92"/>
    <mergeCell ref="F91:F92"/>
    <mergeCell ref="G91:G92"/>
    <mergeCell ref="A89:A90"/>
    <mergeCell ref="B89:B90"/>
    <mergeCell ref="A83:A84"/>
    <mergeCell ref="B83:B84"/>
    <mergeCell ref="C87:C88"/>
    <mergeCell ref="D87:D88"/>
    <mergeCell ref="C89:C90"/>
    <mergeCell ref="D89:D90"/>
    <mergeCell ref="E89:E90"/>
    <mergeCell ref="F89:F90"/>
    <mergeCell ref="F87:F88"/>
    <mergeCell ref="G87:G88"/>
    <mergeCell ref="A85:A86"/>
    <mergeCell ref="B85:B86"/>
    <mergeCell ref="C85:C86"/>
    <mergeCell ref="D85:D86"/>
    <mergeCell ref="E85:E86"/>
    <mergeCell ref="F85:F86"/>
    <mergeCell ref="G85:G86"/>
    <mergeCell ref="E87:E88"/>
    <mergeCell ref="G81:G82"/>
    <mergeCell ref="A79:A80"/>
    <mergeCell ref="B79:B80"/>
    <mergeCell ref="C83:C84"/>
    <mergeCell ref="D83:D84"/>
    <mergeCell ref="E83:E84"/>
    <mergeCell ref="F83:F84"/>
    <mergeCell ref="G83:G84"/>
    <mergeCell ref="A81:A82"/>
    <mergeCell ref="B81:B82"/>
    <mergeCell ref="A75:A76"/>
    <mergeCell ref="B75:B76"/>
    <mergeCell ref="C79:C80"/>
    <mergeCell ref="D79:D80"/>
    <mergeCell ref="C81:C82"/>
    <mergeCell ref="D81:D82"/>
    <mergeCell ref="E81:E82"/>
    <mergeCell ref="F81:F82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E79:E80"/>
    <mergeCell ref="G73:G74"/>
    <mergeCell ref="A71:A72"/>
    <mergeCell ref="B71:B72"/>
    <mergeCell ref="C75:C76"/>
    <mergeCell ref="D75:D76"/>
    <mergeCell ref="E75:E76"/>
    <mergeCell ref="F75:F76"/>
    <mergeCell ref="G75:G76"/>
    <mergeCell ref="A73:A74"/>
    <mergeCell ref="B73:B74"/>
    <mergeCell ref="A67:A68"/>
    <mergeCell ref="B67:B68"/>
    <mergeCell ref="C71:C72"/>
    <mergeCell ref="D71:D72"/>
    <mergeCell ref="C73:C74"/>
    <mergeCell ref="D73:D74"/>
    <mergeCell ref="E73:E74"/>
    <mergeCell ref="F73:F74"/>
    <mergeCell ref="F71:F72"/>
    <mergeCell ref="G71:G72"/>
    <mergeCell ref="A69:A70"/>
    <mergeCell ref="B69:B70"/>
    <mergeCell ref="C69:C70"/>
    <mergeCell ref="D69:D70"/>
    <mergeCell ref="E69:E70"/>
    <mergeCell ref="F69:F70"/>
    <mergeCell ref="G69:G70"/>
    <mergeCell ref="E71:E72"/>
    <mergeCell ref="G65:G66"/>
    <mergeCell ref="A63:A64"/>
    <mergeCell ref="B63:B64"/>
    <mergeCell ref="C67:C68"/>
    <mergeCell ref="D67:D68"/>
    <mergeCell ref="E67:E68"/>
    <mergeCell ref="F67:F68"/>
    <mergeCell ref="G67:G68"/>
    <mergeCell ref="A65:A66"/>
    <mergeCell ref="B65:B66"/>
    <mergeCell ref="A59:A60"/>
    <mergeCell ref="B59:B60"/>
    <mergeCell ref="C63:C64"/>
    <mergeCell ref="D63:D64"/>
    <mergeCell ref="C65:C66"/>
    <mergeCell ref="D65:D66"/>
    <mergeCell ref="E65:E66"/>
    <mergeCell ref="F65:F66"/>
    <mergeCell ref="F63:F64"/>
    <mergeCell ref="G63:G64"/>
    <mergeCell ref="A61:A62"/>
    <mergeCell ref="B61:B62"/>
    <mergeCell ref="C61:C62"/>
    <mergeCell ref="D61:D62"/>
    <mergeCell ref="E61:E62"/>
    <mergeCell ref="F61:F62"/>
    <mergeCell ref="G61:G62"/>
    <mergeCell ref="E63:E64"/>
    <mergeCell ref="G57:G58"/>
    <mergeCell ref="A55:A56"/>
    <mergeCell ref="B55:B56"/>
    <mergeCell ref="C59:C60"/>
    <mergeCell ref="D59:D60"/>
    <mergeCell ref="E59:E60"/>
    <mergeCell ref="F59:F60"/>
    <mergeCell ref="G59:G60"/>
    <mergeCell ref="A57:A58"/>
    <mergeCell ref="B57:B58"/>
    <mergeCell ref="A51:A52"/>
    <mergeCell ref="B51:B52"/>
    <mergeCell ref="C55:C56"/>
    <mergeCell ref="D55:D56"/>
    <mergeCell ref="C57:C58"/>
    <mergeCell ref="D57:D58"/>
    <mergeCell ref="E57:E58"/>
    <mergeCell ref="F57:F58"/>
    <mergeCell ref="F55:F56"/>
    <mergeCell ref="G55:G56"/>
    <mergeCell ref="A53:A54"/>
    <mergeCell ref="B53:B54"/>
    <mergeCell ref="C53:C54"/>
    <mergeCell ref="D53:D54"/>
    <mergeCell ref="E53:E54"/>
    <mergeCell ref="F53:F54"/>
    <mergeCell ref="G53:G54"/>
    <mergeCell ref="E55:E56"/>
    <mergeCell ref="G49:G50"/>
    <mergeCell ref="A47:A48"/>
    <mergeCell ref="B47:B48"/>
    <mergeCell ref="C51:C52"/>
    <mergeCell ref="D51:D52"/>
    <mergeCell ref="E51:E52"/>
    <mergeCell ref="F51:F52"/>
    <mergeCell ref="G51:G52"/>
    <mergeCell ref="A49:A50"/>
    <mergeCell ref="B49:B50"/>
    <mergeCell ref="A43:A44"/>
    <mergeCell ref="B43:B44"/>
    <mergeCell ref="C47:C48"/>
    <mergeCell ref="D47:D48"/>
    <mergeCell ref="C49:C50"/>
    <mergeCell ref="D49:D50"/>
    <mergeCell ref="E49:E50"/>
    <mergeCell ref="F49:F50"/>
    <mergeCell ref="F47:F48"/>
    <mergeCell ref="G47:G48"/>
    <mergeCell ref="A45:A46"/>
    <mergeCell ref="B45:B46"/>
    <mergeCell ref="C45:C46"/>
    <mergeCell ref="D45:D46"/>
    <mergeCell ref="E45:E46"/>
    <mergeCell ref="F45:F46"/>
    <mergeCell ref="G45:G46"/>
    <mergeCell ref="E47:E48"/>
    <mergeCell ref="G41:G42"/>
    <mergeCell ref="A39:A40"/>
    <mergeCell ref="B39:B40"/>
    <mergeCell ref="C43:C44"/>
    <mergeCell ref="D43:D44"/>
    <mergeCell ref="E43:E44"/>
    <mergeCell ref="F43:F44"/>
    <mergeCell ref="G43:G44"/>
    <mergeCell ref="A41:A42"/>
    <mergeCell ref="B41:B42"/>
    <mergeCell ref="A35:A36"/>
    <mergeCell ref="B35:B36"/>
    <mergeCell ref="C39:C40"/>
    <mergeCell ref="D39:D40"/>
    <mergeCell ref="A37:A38"/>
    <mergeCell ref="B37:B38"/>
    <mergeCell ref="C37:C38"/>
    <mergeCell ref="D37:D38"/>
    <mergeCell ref="C41:C42"/>
    <mergeCell ref="D41:D42"/>
    <mergeCell ref="E41:E42"/>
    <mergeCell ref="F41:F42"/>
    <mergeCell ref="G35:G36"/>
    <mergeCell ref="C31:C32"/>
    <mergeCell ref="F39:F40"/>
    <mergeCell ref="G39:G40"/>
    <mergeCell ref="E37:E38"/>
    <mergeCell ref="F37:F38"/>
    <mergeCell ref="G37:G38"/>
    <mergeCell ref="E39:E40"/>
    <mergeCell ref="C35:C36"/>
    <mergeCell ref="D35:D36"/>
    <mergeCell ref="E35:E36"/>
    <mergeCell ref="F35:F36"/>
    <mergeCell ref="E33:E34"/>
    <mergeCell ref="F33:F34"/>
    <mergeCell ref="G33:G34"/>
    <mergeCell ref="A31:A32"/>
    <mergeCell ref="B31:B32"/>
    <mergeCell ref="A33:A34"/>
    <mergeCell ref="B33:B34"/>
    <mergeCell ref="C33:C34"/>
    <mergeCell ref="D33:D34"/>
    <mergeCell ref="D31:D32"/>
    <mergeCell ref="E31:E32"/>
    <mergeCell ref="F31:F32"/>
    <mergeCell ref="G31:G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13:E14"/>
    <mergeCell ref="F13:F14"/>
    <mergeCell ref="A13:A14"/>
    <mergeCell ref="B13:B14"/>
    <mergeCell ref="C13:C14"/>
    <mergeCell ref="D13:D14"/>
    <mergeCell ref="A11:A12"/>
    <mergeCell ref="B11:B12"/>
    <mergeCell ref="C11:C12"/>
    <mergeCell ref="D11:D12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6.421875" style="0" customWidth="1"/>
    <col min="5" max="5" width="17.140625" style="0" customWidth="1"/>
    <col min="7" max="7" width="17.140625" style="0" customWidth="1"/>
  </cols>
  <sheetData>
    <row r="1" spans="1:23" ht="21" thickBot="1">
      <c r="A1" s="286" t="s">
        <v>66</v>
      </c>
      <c r="B1" s="286"/>
      <c r="C1" s="286"/>
      <c r="D1" s="286"/>
      <c r="E1" s="286"/>
      <c r="F1" s="286"/>
      <c r="G1" s="28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4" t="s">
        <v>70</v>
      </c>
      <c r="B2" s="204"/>
      <c r="C2" s="287"/>
      <c r="D2" s="217" t="str">
        <f>HYPERLINK('[1]реквизиты'!$A$2)</f>
        <v>Первенство России по САМБО среди юниорок 1995-96 г.р.</v>
      </c>
      <c r="E2" s="288"/>
      <c r="F2" s="288"/>
      <c r="G2" s="289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228" t="str">
        <f>HYPERLINK('[1]реквизиты'!$A$3)</f>
        <v>16-20  февраля  2015 г.  г. Рязань</v>
      </c>
      <c r="D3" s="228"/>
      <c r="E3" s="228"/>
      <c r="F3" s="229"/>
      <c r="G3" s="69" t="str">
        <f>HYPERLINK('пр.взв'!D4)</f>
        <v>В.к.   60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0" t="s">
        <v>22</v>
      </c>
      <c r="B4" s="292" t="s">
        <v>5</v>
      </c>
      <c r="C4" s="294" t="s">
        <v>2</v>
      </c>
      <c r="D4" s="294" t="s">
        <v>3</v>
      </c>
      <c r="E4" s="294" t="s">
        <v>4</v>
      </c>
      <c r="F4" s="294" t="s">
        <v>8</v>
      </c>
      <c r="G4" s="27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1"/>
      <c r="B5" s="293"/>
      <c r="C5" s="293"/>
      <c r="D5" s="293"/>
      <c r="E5" s="293"/>
      <c r="F5" s="293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7" t="s">
        <v>10</v>
      </c>
      <c r="B6" s="298">
        <v>13</v>
      </c>
      <c r="C6" s="299" t="str">
        <f>VLOOKUP(B6,'пр.взв'!B7:G86,2,FALSE)</f>
        <v>МУХТАРОВА Гульфия Рубиновна</v>
      </c>
      <c r="D6" s="284" t="str">
        <f>VLOOKUP(B6,'пр.взв'!B7:G86,3,FALSE)</f>
        <v>26.10.95 МС</v>
      </c>
      <c r="E6" s="282" t="str">
        <f>VLOOKUP(B6,'пр.взв'!B7:G86,4,FALSE)</f>
        <v>ЮФО Астраханская Астрахань Д</v>
      </c>
      <c r="F6" s="281">
        <f>VLOOKUP(B6,'пр.взв'!B7:G86,5,FALSE)</f>
        <v>0</v>
      </c>
      <c r="G6" s="283" t="str">
        <f>VLOOKUP(B6,'пр.взв'!B7:G86,6,FALSE)</f>
        <v>Дуйсенов К.Г Дусейнов РГ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71"/>
      <c r="B7" s="273"/>
      <c r="C7" s="277"/>
      <c r="D7" s="285"/>
      <c r="E7" s="274"/>
      <c r="F7" s="270"/>
      <c r="G7" s="269"/>
    </row>
    <row r="8" spans="1:7" ht="13.5" customHeight="1">
      <c r="A8" s="271" t="s">
        <v>11</v>
      </c>
      <c r="B8" s="272">
        <v>8</v>
      </c>
      <c r="C8" s="277" t="str">
        <f>VLOOKUP(B8,'пр.взв'!B7:G86,2,FALSE)</f>
        <v>ЗАДОРОЖНАЯ Татьяна Владимировна</v>
      </c>
      <c r="D8" s="278" t="str">
        <f>VLOOKUP(B8,'пр.взв'!B7:G86,3,FALSE)</f>
        <v>07.10.1996 КМС</v>
      </c>
      <c r="E8" s="279" t="str">
        <f>VLOOKUP(B8,'пр.взв'!B7:G86,4,FALSE)</f>
        <v>СКФО Ставропольский Изобильный</v>
      </c>
      <c r="F8" s="280">
        <f>VLOOKUP(B8,'пр.взв'!B7:G86,5,FALSE)</f>
        <v>0</v>
      </c>
      <c r="G8" s="269" t="str">
        <f>VLOOKUP(B8,'пр.взв'!B7:G86,6,FALSE)</f>
        <v>Соколенко А</v>
      </c>
    </row>
    <row r="9" spans="1:7" ht="13.5" customHeight="1">
      <c r="A9" s="271"/>
      <c r="B9" s="273"/>
      <c r="C9" s="277"/>
      <c r="D9" s="278"/>
      <c r="E9" s="279"/>
      <c r="F9" s="280"/>
      <c r="G9" s="269"/>
    </row>
    <row r="10" spans="1:7" ht="13.5" customHeight="1">
      <c r="A10" s="271" t="s">
        <v>12</v>
      </c>
      <c r="B10" s="272">
        <v>3</v>
      </c>
      <c r="C10" s="277" t="str">
        <f>VLOOKUP(B10,'пр.взв'!B7:G86,2,FALSE)</f>
        <v>НОВИКОВА Оксана Николаевна</v>
      </c>
      <c r="D10" s="278" t="str">
        <f>VLOOKUP(B10,'пр.взв'!B7:G86,3,FALSE)</f>
        <v>16.09.95 КМС</v>
      </c>
      <c r="E10" s="295" t="str">
        <f>VLOOKUP(B10,'пр.взв'!B7:G86,4,FALSE)</f>
        <v>ЮФО Ростовская Ростов-на-Дону МО</v>
      </c>
      <c r="F10" s="270">
        <f>VLOOKUP(B10,'пр.взв'!B7:G86,5,FALSE)</f>
        <v>0</v>
      </c>
      <c r="G10" s="269" t="str">
        <f>VLOOKUP(B10,'пр.взв'!B7:G86,6,FALSE)</f>
        <v>Пантелеев ЕА Бабаков ВВ</v>
      </c>
    </row>
    <row r="11" spans="1:7" ht="13.5" customHeight="1">
      <c r="A11" s="271"/>
      <c r="B11" s="273"/>
      <c r="C11" s="277"/>
      <c r="D11" s="278"/>
      <c r="E11" s="295"/>
      <c r="F11" s="270"/>
      <c r="G11" s="269"/>
    </row>
    <row r="12" spans="1:7" ht="13.5" customHeight="1">
      <c r="A12" s="271" t="s">
        <v>12</v>
      </c>
      <c r="B12" s="272">
        <v>15</v>
      </c>
      <c r="C12" s="277" t="str">
        <f>VLOOKUP(B12,'пр.взв'!B7:G86,2,FALSE)</f>
        <v>КУНАВИНА Ангелина Олеговна</v>
      </c>
      <c r="D12" s="278" t="str">
        <f>VLOOKUP(B12,'пр.взв'!B7:G86,3,FALSE)</f>
        <v>25.08.97, КМС</v>
      </c>
      <c r="E12" s="274" t="str">
        <f>VLOOKUP(B12,'пр.взв'!B7:G86,4,FALSE)</f>
        <v>ПФО Татарстан, Чистополь МО</v>
      </c>
      <c r="F12" s="270">
        <f>VLOOKUP(B12,'пр.взв'!B7:G86,5,FALSE)</f>
        <v>0</v>
      </c>
      <c r="G12" s="269" t="str">
        <f>VLOOKUP(B12,'пр.взв'!B7:G86,6,FALSE)</f>
        <v>Ахметзянов Р.Р.</v>
      </c>
    </row>
    <row r="13" spans="1:7" ht="13.5" customHeight="1">
      <c r="A13" s="271"/>
      <c r="B13" s="273"/>
      <c r="C13" s="277"/>
      <c r="D13" s="278"/>
      <c r="E13" s="274"/>
      <c r="F13" s="270"/>
      <c r="G13" s="269"/>
    </row>
    <row r="14" spans="1:7" ht="13.5" customHeight="1">
      <c r="A14" s="264" t="s">
        <v>14</v>
      </c>
      <c r="B14" s="265">
        <v>7</v>
      </c>
      <c r="C14" s="267" t="str">
        <f>VLOOKUP(B14,'пр.взв'!B7:G86,2,FALSE)</f>
        <v>КОРЕКОВА Валерия Андреевна</v>
      </c>
      <c r="D14" s="263" t="str">
        <f>VLOOKUP(B14,'пр.взв'!B7:G86,3,FALSE)</f>
        <v>04.09.95 КМС</v>
      </c>
      <c r="E14" s="261" t="str">
        <f>VLOOKUP(B14,'пр.взв'!B7:G86,4,FALSE)</f>
        <v>ПФО Пермский Краснокамск ПР</v>
      </c>
      <c r="F14" s="262">
        <f>VLOOKUP(B14,'пр.взв'!B7:G86,5,FALSE)</f>
        <v>0</v>
      </c>
      <c r="G14" s="260" t="str">
        <f>VLOOKUP(B14,'пр.взв'!B7:G86,6,FALSE)</f>
        <v>Нечаев ДН Мухаметшин РГ</v>
      </c>
    </row>
    <row r="15" spans="1:7" ht="13.5" customHeight="1">
      <c r="A15" s="264"/>
      <c r="B15" s="266"/>
      <c r="C15" s="267"/>
      <c r="D15" s="263"/>
      <c r="E15" s="261"/>
      <c r="F15" s="262"/>
      <c r="G15" s="260"/>
    </row>
    <row r="16" spans="1:7" ht="13.5" customHeight="1">
      <c r="A16" s="264" t="s">
        <v>15</v>
      </c>
      <c r="B16" s="265">
        <v>18</v>
      </c>
      <c r="C16" s="267" t="str">
        <f>VLOOKUP(B16,'пр.взв'!B7:G86,2,FALSE)</f>
        <v>ПЕТРОВА Татьяна Викторовна</v>
      </c>
      <c r="D16" s="263" t="str">
        <f>VLOOKUP(B16,'пр.взв'!B7:G86,3,FALSE)</f>
        <v>25.01.95 КМС</v>
      </c>
      <c r="E16" s="261" t="str">
        <f>VLOOKUP(B16,'пр.взв'!B7:G86,4,FALSE)</f>
        <v>УФО Челябинская Челябинск МО</v>
      </c>
      <c r="F16" s="262">
        <f>VLOOKUP(B16,'пр.взв'!B7:G86,5,FALSE)</f>
        <v>0</v>
      </c>
      <c r="G16" s="260" t="str">
        <f>VLOOKUP(B16,'пр.взв'!B7:G86,6,FALSE)</f>
        <v>Царенко А</v>
      </c>
    </row>
    <row r="17" spans="1:7" ht="13.5" customHeight="1">
      <c r="A17" s="264"/>
      <c r="B17" s="266"/>
      <c r="C17" s="267"/>
      <c r="D17" s="263"/>
      <c r="E17" s="261"/>
      <c r="F17" s="262"/>
      <c r="G17" s="260"/>
    </row>
    <row r="18" spans="1:7" ht="13.5" customHeight="1">
      <c r="A18" s="264" t="s">
        <v>16</v>
      </c>
      <c r="B18" s="265">
        <v>17</v>
      </c>
      <c r="C18" s="267" t="str">
        <f>VLOOKUP(B18,'пр.взв'!B7:G86,2,FALSE)</f>
        <v>МАРТАКОВА Валерия Вячеславовна</v>
      </c>
      <c r="D18" s="263" t="str">
        <f>VLOOKUP(B18,'пр.взв'!B7:G86,3,FALSE)</f>
        <v>20.07.95 МС</v>
      </c>
      <c r="E18" s="261" t="str">
        <f>VLOOKUP(B18,'пр.взв'!B7:G86,4,FALSE)</f>
        <v>СФО, Томская, Северск, ОГАУ ШВСМ ТО</v>
      </c>
      <c r="F18" s="262">
        <f>VLOOKUP(B18,'пр.взв'!B7:G86,5,FALSE)</f>
        <v>0</v>
      </c>
      <c r="G18" s="260" t="str">
        <f>VLOOKUP(B18,'пр.взв'!B7:G86,6,FALSE)</f>
        <v>Вахмистрова Н.А., Вышегородцев Д.Е.</v>
      </c>
    </row>
    <row r="19" spans="1:7" ht="20.25" customHeight="1">
      <c r="A19" s="264"/>
      <c r="B19" s="266"/>
      <c r="C19" s="267"/>
      <c r="D19" s="263"/>
      <c r="E19" s="261"/>
      <c r="F19" s="262"/>
      <c r="G19" s="260"/>
    </row>
    <row r="20" spans="1:7" ht="13.5" customHeight="1">
      <c r="A20" s="264" t="s">
        <v>17</v>
      </c>
      <c r="B20" s="265">
        <v>6</v>
      </c>
      <c r="C20" s="267" t="str">
        <f>VLOOKUP(B20,'пр.взв'!B7:G86,2,FALSE)</f>
        <v>ВОРОБЬЕВА Ангелина Олеговна</v>
      </c>
      <c r="D20" s="263" t="str">
        <f>VLOOKUP(B20,'пр.взв'!B7:G86,3,FALSE)</f>
        <v>27.07.96 1р</v>
      </c>
      <c r="E20" s="261" t="str">
        <f>VLOOKUP(B20,'пр.взв'!B7:G86,4,FALSE)</f>
        <v>ПФО Татарстан Чистополь, МО</v>
      </c>
      <c r="F20" s="262">
        <f>VLOOKUP(B20,'пр.взв'!B7:G86,5,FALSE)</f>
        <v>0</v>
      </c>
      <c r="G20" s="260" t="str">
        <f>VLOOKUP(B20,'пр.взв'!B7:G86,6,FALSE)</f>
        <v>Ахметзянов Р.Р.</v>
      </c>
    </row>
    <row r="21" spans="1:7" ht="13.5" customHeight="1">
      <c r="A21" s="264"/>
      <c r="B21" s="266"/>
      <c r="C21" s="267"/>
      <c r="D21" s="263"/>
      <c r="E21" s="261"/>
      <c r="F21" s="262"/>
      <c r="G21" s="260"/>
    </row>
    <row r="22" spans="1:7" ht="13.5" customHeight="1">
      <c r="A22" s="264" t="s">
        <v>18</v>
      </c>
      <c r="B22" s="265">
        <v>9</v>
      </c>
      <c r="C22" s="267" t="str">
        <f>VLOOKUP(B22,'пр.взв'!B7:G86,2,FALSE)</f>
        <v>СВЕТЛИЧНАЯ Жанна Владимировна</v>
      </c>
      <c r="D22" s="263" t="str">
        <f>VLOOKUP(B22,'пр.взв'!B7:G86,3,FALSE)</f>
        <v>16.04.95 КМС</v>
      </c>
      <c r="E22" s="296" t="str">
        <f>VLOOKUP(B22,'пр.взв'!B7:G86,4,FALSE)</f>
        <v>ЦФО Белгородская Грайворон, ЮР</v>
      </c>
      <c r="F22" s="262">
        <f>VLOOKUP(B22,'пр.взв'!B7:G86,5,FALSE)</f>
        <v>0</v>
      </c>
      <c r="G22" s="260" t="str">
        <f>VLOOKUP(B22,'пр.взв'!B7:G86,6,FALSE)</f>
        <v>Черкашин АН</v>
      </c>
    </row>
    <row r="23" spans="1:7" ht="13.5" customHeight="1">
      <c r="A23" s="264"/>
      <c r="B23" s="266"/>
      <c r="C23" s="267"/>
      <c r="D23" s="263"/>
      <c r="E23" s="296"/>
      <c r="F23" s="262"/>
      <c r="G23" s="260"/>
    </row>
    <row r="24" spans="1:7" ht="13.5" customHeight="1">
      <c r="A24" s="264" t="s">
        <v>19</v>
      </c>
      <c r="B24" s="265">
        <v>10</v>
      </c>
      <c r="C24" s="267" t="str">
        <f>VLOOKUP(B24,'пр.взв'!B7:G86,2,FALSE)</f>
        <v>ВЛАСОВА Александра Игоревна</v>
      </c>
      <c r="D24" s="263" t="str">
        <f>VLOOKUP(B24,'пр.взв'!B7:G86,3,FALSE)</f>
        <v>15.05.96 КМС</v>
      </c>
      <c r="E24" s="268" t="str">
        <f>VLOOKUP(B24,'пр.взв'!B7:G86,4,FALSE)</f>
        <v>ПФО Саратовская Саратов ПР</v>
      </c>
      <c r="F24" s="262">
        <f>VLOOKUP(B24,'пр.взв'!B7:G86,5,FALSE)</f>
        <v>0</v>
      </c>
      <c r="G24" s="260" t="str">
        <f>VLOOKUP(B24,'пр.взв'!B7:G86,6,FALSE)</f>
        <v>Смирнова ЕЛ Смирнов АА</v>
      </c>
    </row>
    <row r="25" spans="1:7" ht="13.5" customHeight="1">
      <c r="A25" s="264"/>
      <c r="B25" s="266"/>
      <c r="C25" s="267"/>
      <c r="D25" s="263"/>
      <c r="E25" s="268"/>
      <c r="F25" s="262"/>
      <c r="G25" s="260"/>
    </row>
    <row r="26" spans="1:7" ht="13.5" customHeight="1">
      <c r="A26" s="264" t="s">
        <v>20</v>
      </c>
      <c r="B26" s="265">
        <v>14</v>
      </c>
      <c r="C26" s="267" t="str">
        <f>VLOOKUP(B26,'пр.взв'!B7:G86,2,FALSE)</f>
        <v>ШИЛЬНИКОВА Варвара Алексеевна</v>
      </c>
      <c r="D26" s="263" t="str">
        <f>VLOOKUP(B26,'пр.взв'!B7:G86,3,FALSE)</f>
        <v>21.03.97 КМС</v>
      </c>
      <c r="E26" s="261" t="str">
        <f>VLOOKUP(B26,'пр.взв'!B7:G86,4,FALSE)</f>
        <v>УФО Курганская Курган, МО</v>
      </c>
      <c r="F26" s="262">
        <f>VLOOKUP(B26,'пр.взв'!B7:G86,5,FALSE)</f>
        <v>0</v>
      </c>
      <c r="G26" s="260" t="str">
        <f>VLOOKUP(B26,'пр.взв'!B7:G86,6,FALSE)</f>
        <v>Евтодеев ВФ Прядеин ВА</v>
      </c>
    </row>
    <row r="27" spans="1:7" ht="13.5" customHeight="1">
      <c r="A27" s="264"/>
      <c r="B27" s="266"/>
      <c r="C27" s="267"/>
      <c r="D27" s="263"/>
      <c r="E27" s="261"/>
      <c r="F27" s="262"/>
      <c r="G27" s="260"/>
    </row>
    <row r="28" spans="1:7" ht="13.5" customHeight="1">
      <c r="A28" s="264" t="s">
        <v>21</v>
      </c>
      <c r="B28" s="265">
        <v>1</v>
      </c>
      <c r="C28" s="267" t="str">
        <f>VLOOKUP(B28,'пр.взв'!B7:G86,2,FALSE)</f>
        <v>ИЛЬИЧЕВА Яна Сергеевна</v>
      </c>
      <c r="D28" s="263" t="str">
        <f>VLOOKUP(B28,'пр.взв'!B7:G86,3,FALSE)</f>
        <v>31.12.95 КМС</v>
      </c>
      <c r="E28" s="261" t="str">
        <f>VLOOKUP(B28,'пр.взв'!B7:G86,4,FALSE)</f>
        <v>ЦФО Московская Коломна, МО</v>
      </c>
      <c r="F28" s="262">
        <f>VLOOKUP(B28,'пр.взв'!B7:G86,5,FALSE)</f>
        <v>0</v>
      </c>
      <c r="G28" s="260" t="str">
        <f>VLOOKUP(B28,'пр.взв'!B7:G86,6,FALSE)</f>
        <v>Егошин БА</v>
      </c>
    </row>
    <row r="29" spans="1:7" ht="13.5" customHeight="1">
      <c r="A29" s="264"/>
      <c r="B29" s="266"/>
      <c r="C29" s="267"/>
      <c r="D29" s="263"/>
      <c r="E29" s="261"/>
      <c r="F29" s="262"/>
      <c r="G29" s="260"/>
    </row>
    <row r="30" spans="1:7" ht="13.5" customHeight="1">
      <c r="A30" s="264" t="s">
        <v>38</v>
      </c>
      <c r="B30" s="265">
        <v>2</v>
      </c>
      <c r="C30" s="267" t="str">
        <f>VLOOKUP(B30,'пр.взв'!B7:G86,2,FALSE)</f>
        <v>ИСХАКОВА Анна Игоревна</v>
      </c>
      <c r="D30" s="263" t="str">
        <f>VLOOKUP(B30,'пр.взв'!B7:G86,3,FALSE)</f>
        <v>09.10.96 КМС</v>
      </c>
      <c r="E30" s="261" t="str">
        <f>VLOOKUP(B30,'пр.взв'!B7:G86,4,FALSE)</f>
        <v>ПФО Нижегородская Кстово МО</v>
      </c>
      <c r="F30" s="262">
        <f>VLOOKUP(B30,'пр.взв'!B7:G86,5,FALSE)</f>
        <v>0</v>
      </c>
      <c r="G30" s="260" t="str">
        <f>VLOOKUP(B30,'пр.взв'!B7:G86,6,FALSE)</f>
        <v>Бойчук ИЮ Кожемякин ВС</v>
      </c>
    </row>
    <row r="31" spans="1:14" ht="13.5" customHeight="1">
      <c r="A31" s="264"/>
      <c r="B31" s="266"/>
      <c r="C31" s="267"/>
      <c r="D31" s="263"/>
      <c r="E31" s="261"/>
      <c r="F31" s="262"/>
      <c r="G31" s="260"/>
      <c r="H31" s="6"/>
      <c r="I31" s="6"/>
      <c r="J31" s="6"/>
      <c r="L31" s="6"/>
      <c r="M31" s="6"/>
      <c r="N31" s="6"/>
    </row>
    <row r="32" spans="1:14" ht="13.5" customHeight="1">
      <c r="A32" s="264" t="s">
        <v>39</v>
      </c>
      <c r="B32" s="265">
        <v>11</v>
      </c>
      <c r="C32" s="267" t="str">
        <f>VLOOKUP(B32,'пр.взв'!B7:G86,2,FALSE)</f>
        <v>ПЛОТНИКОВА Елена Сергеевна</v>
      </c>
      <c r="D32" s="263" t="str">
        <f>VLOOKUP(B32,'пр.взв'!B7:G86,3,FALSE)</f>
        <v>04.08.95 1р.</v>
      </c>
      <c r="E32" s="261" t="str">
        <f>VLOOKUP(B32,'пр.взв'!B7:G86,4,FALSE)</f>
        <v>ЮФО Ростовская Ростов на Дону МО</v>
      </c>
      <c r="F32" s="262">
        <f>VLOOKUP(B32,'пр.взв'!B7:G86,5,FALSE)</f>
        <v>0</v>
      </c>
      <c r="G32" s="260" t="str">
        <f>VLOOKUP(B32,'пр.взв'!B7:G86,6,FALSE)</f>
        <v>Колесников Вощинников АВ</v>
      </c>
      <c r="H32" s="6"/>
      <c r="I32" s="6"/>
      <c r="J32" s="6"/>
      <c r="L32" s="6"/>
      <c r="M32" s="6"/>
      <c r="N32" s="6"/>
    </row>
    <row r="33" spans="1:14" ht="13.5" customHeight="1">
      <c r="A33" s="264"/>
      <c r="B33" s="266"/>
      <c r="C33" s="267"/>
      <c r="D33" s="263"/>
      <c r="E33" s="261"/>
      <c r="F33" s="262"/>
      <c r="G33" s="260"/>
      <c r="H33" s="6"/>
      <c r="I33" s="6"/>
      <c r="J33" s="6"/>
      <c r="L33" s="6"/>
      <c r="M33" s="6"/>
      <c r="N33" s="6"/>
    </row>
    <row r="34" spans="1:7" ht="13.5" customHeight="1">
      <c r="A34" s="264" t="s">
        <v>40</v>
      </c>
      <c r="B34" s="265">
        <v>4</v>
      </c>
      <c r="C34" s="267" t="str">
        <f>VLOOKUP(B34,'пр.взв'!B7:G86,2,FALSE)</f>
        <v>ЧЕРНОСКУЛОВА Алина Леонидовна</v>
      </c>
      <c r="D34" s="263" t="str">
        <f>VLOOKUP(B34,'пр.взв'!B3:G114,3,FALSE)</f>
        <v>05.01.97 1р</v>
      </c>
      <c r="E34" s="261" t="str">
        <f>VLOOKUP(B34,'пр.взв'!B7:G86,4,FALSE)</f>
        <v>УФО Тюменская Тюмень ЮР</v>
      </c>
      <c r="F34" s="262">
        <f>VLOOKUP(B34,'пр.взв'!B7:G86,5,FALSE)</f>
        <v>0</v>
      </c>
      <c r="G34" s="260" t="str">
        <f>VLOOKUP(B34,'пр.взв'!B7:G86,6,FALSE)</f>
        <v>Иващенко ВС</v>
      </c>
    </row>
    <row r="35" spans="1:7" ht="13.5" customHeight="1">
      <c r="A35" s="264"/>
      <c r="B35" s="266"/>
      <c r="C35" s="267"/>
      <c r="D35" s="263"/>
      <c r="E35" s="261"/>
      <c r="F35" s="262"/>
      <c r="G35" s="260"/>
    </row>
    <row r="36" spans="1:7" ht="13.5" customHeight="1">
      <c r="A36" s="264" t="s">
        <v>41</v>
      </c>
      <c r="B36" s="265">
        <v>16</v>
      </c>
      <c r="C36" s="267" t="str">
        <f>VLOOKUP(B36,'пр.взв'!B7:G86,2,FALSE)</f>
        <v>СМЕТАНИНА Надежда Вячеславовна</v>
      </c>
      <c r="D36" s="263" t="str">
        <f>VLOOKUP(B36,'пр.взв'!B7:G86,3,FALSE)</f>
        <v>08.11.97 1р.</v>
      </c>
      <c r="E36" s="261" t="str">
        <f>VLOOKUP(B36,'пр.взв'!B7:G86,4,FALSE)</f>
        <v>СЗФО Калининградская Калининград, МО</v>
      </c>
      <c r="F36" s="262">
        <f>VLOOKUP(B36,'пр.взв'!B7:G86,5,FALSE)</f>
        <v>0</v>
      </c>
      <c r="G36" s="260" t="str">
        <f>VLOOKUP(B36,'пр.взв'!B7:G86,6,FALSE)</f>
        <v>Слинко СВ</v>
      </c>
    </row>
    <row r="37" spans="1:7" ht="23.25" customHeight="1">
      <c r="A37" s="264"/>
      <c r="B37" s="266"/>
      <c r="C37" s="267"/>
      <c r="D37" s="263"/>
      <c r="E37" s="261"/>
      <c r="F37" s="262"/>
      <c r="G37" s="260"/>
    </row>
    <row r="38" spans="1:7" ht="13.5" customHeight="1">
      <c r="A38" s="264" t="s">
        <v>42</v>
      </c>
      <c r="B38" s="265">
        <v>5</v>
      </c>
      <c r="C38" s="267" t="str">
        <f>VLOOKUP(B38,'пр.взв'!B7:G86,2,FALSE)</f>
        <v>СМИРНОВА Ирина Александровна</v>
      </c>
      <c r="D38" s="263" t="str">
        <f>VLOOKUP(B38,'пр.взв'!B7:G86,3,FALSE)</f>
        <v>22.07.97 1р.</v>
      </c>
      <c r="E38" s="261" t="str">
        <f>VLOOKUP(B38,'пр.взв'!B7:G86,4,FALSE)</f>
        <v>С-Петербург МО</v>
      </c>
      <c r="F38" s="262">
        <f>VLOOKUP(B38,'пр.взв'!B7:G86,5,FALSE)</f>
        <v>0</v>
      </c>
      <c r="G38" s="260" t="str">
        <f>VLOOKUP(B38,'пр.взв'!B7:G86,6,FALSE)</f>
        <v>Мишин ДА</v>
      </c>
    </row>
    <row r="39" spans="1:7" ht="13.5" customHeight="1">
      <c r="A39" s="264"/>
      <c r="B39" s="266"/>
      <c r="C39" s="267"/>
      <c r="D39" s="263"/>
      <c r="E39" s="261"/>
      <c r="F39" s="262"/>
      <c r="G39" s="260"/>
    </row>
    <row r="40" spans="1:7" ht="13.5" customHeight="1">
      <c r="A40" s="264" t="s">
        <v>43</v>
      </c>
      <c r="B40" s="265">
        <v>12</v>
      </c>
      <c r="C40" s="267" t="str">
        <f>VLOOKUP(B40,'пр.взв'!B7:G86,2,FALSE)</f>
        <v>РАКЕТСКАЯ Вероника Антоновна</v>
      </c>
      <c r="D40" s="263" t="str">
        <f>VLOOKUP(B40,'пр.взв'!B7:G86,3,FALSE)</f>
        <v>14.02.96 КМС</v>
      </c>
      <c r="E40" s="261" t="str">
        <f>VLOOKUP(B40,'пр.взв'!B7:G86,4,FALSE)</f>
        <v>ЦФО Рязанская Рязань ПР</v>
      </c>
      <c r="F40" s="262">
        <f>VLOOKUP(B40,'пр.взв'!B7:G86,5,FALSE)</f>
        <v>0</v>
      </c>
      <c r="G40" s="260" t="str">
        <f>VLOOKUP(B40,'пр.взв'!B7:G86,6,FALSE)</f>
        <v>Мальцев СА</v>
      </c>
    </row>
    <row r="41" spans="1:7" ht="13.5" customHeight="1">
      <c r="A41" s="264"/>
      <c r="B41" s="266"/>
      <c r="C41" s="267"/>
      <c r="D41" s="263"/>
      <c r="E41" s="261"/>
      <c r="F41" s="262"/>
      <c r="G41" s="260"/>
    </row>
    <row r="42" spans="1:7" ht="13.5" customHeight="1" hidden="1">
      <c r="A42" s="264" t="s">
        <v>44</v>
      </c>
      <c r="B42" s="265"/>
      <c r="C42" s="267" t="e">
        <f>VLOOKUP(B42,'пр.взв'!B7:G86,2,FALSE)</f>
        <v>#N/A</v>
      </c>
      <c r="D42" s="263" t="e">
        <f>VLOOKUP(B42,'пр.взв'!B7:G86,3,FALSE)</f>
        <v>#N/A</v>
      </c>
      <c r="E42" s="261" t="e">
        <f>VLOOKUP(B42,'пр.взв'!B7:G86,4,FALSE)</f>
        <v>#N/A</v>
      </c>
      <c r="F42" s="262" t="e">
        <f>VLOOKUP(B42,'пр.взв'!B7:G86,5,FALSE)</f>
        <v>#N/A</v>
      </c>
      <c r="G42" s="260" t="e">
        <f>VLOOKUP(B42,'пр.взв'!B7:G86,6,FALSE)</f>
        <v>#N/A</v>
      </c>
    </row>
    <row r="43" spans="1:7" ht="13.5" customHeight="1" hidden="1">
      <c r="A43" s="264"/>
      <c r="B43" s="266"/>
      <c r="C43" s="267"/>
      <c r="D43" s="263"/>
      <c r="E43" s="261"/>
      <c r="F43" s="262"/>
      <c r="G43" s="260"/>
    </row>
    <row r="44" spans="1:7" ht="13.5" customHeight="1" hidden="1">
      <c r="A44" s="264" t="s">
        <v>45</v>
      </c>
      <c r="B44" s="265"/>
      <c r="C44" s="267" t="e">
        <f>VLOOKUP(B44,'пр.взв'!B7:G86,2,FALSE)</f>
        <v>#N/A</v>
      </c>
      <c r="D44" s="263" t="e">
        <f>VLOOKUP(B44,'пр.взв'!B7:G86,3,FALSE)</f>
        <v>#N/A</v>
      </c>
      <c r="E44" s="261" t="e">
        <f>VLOOKUP(B44,'пр.взв'!B7:G86,4,FALSE)</f>
        <v>#N/A</v>
      </c>
      <c r="F44" s="262" t="e">
        <f>VLOOKUP(B44,'пр.взв'!B7:G86,5,FALSE)</f>
        <v>#N/A</v>
      </c>
      <c r="G44" s="260" t="e">
        <f>VLOOKUP(B44,'пр.взв'!B7:G86,6,FALSE)</f>
        <v>#N/A</v>
      </c>
    </row>
    <row r="45" spans="1:7" ht="13.5" customHeight="1" hidden="1">
      <c r="A45" s="264"/>
      <c r="B45" s="266"/>
      <c r="C45" s="267"/>
      <c r="D45" s="263"/>
      <c r="E45" s="261"/>
      <c r="F45" s="262"/>
      <c r="G45" s="260"/>
    </row>
    <row r="46" spans="1:7" ht="13.5" customHeight="1" hidden="1">
      <c r="A46" s="264" t="s">
        <v>46</v>
      </c>
      <c r="B46" s="265"/>
      <c r="C46" s="267" t="e">
        <f>VLOOKUP(B46,'пр.взв'!B7:G86,2,FALSE)</f>
        <v>#N/A</v>
      </c>
      <c r="D46" s="263" t="e">
        <f>VLOOKUP(B46,'пр.взв'!B7:G86,3,FALSE)</f>
        <v>#N/A</v>
      </c>
      <c r="E46" s="261" t="e">
        <f>VLOOKUP(B46,'пр.взв'!B7:G86,4,FALSE)</f>
        <v>#N/A</v>
      </c>
      <c r="F46" s="262" t="e">
        <f>VLOOKUP(B46,'пр.взв'!B7:G86,5,FALSE)</f>
        <v>#N/A</v>
      </c>
      <c r="G46" s="260" t="e">
        <f>VLOOKUP(B46,'пр.взв'!B7:G86,6,FALSE)</f>
        <v>#N/A</v>
      </c>
    </row>
    <row r="47" spans="1:7" ht="13.5" customHeight="1" hidden="1">
      <c r="A47" s="264"/>
      <c r="B47" s="266"/>
      <c r="C47" s="267"/>
      <c r="D47" s="263"/>
      <c r="E47" s="261"/>
      <c r="F47" s="262"/>
      <c r="G47" s="260"/>
    </row>
    <row r="48" spans="1:7" ht="10.5" customHeight="1" hidden="1">
      <c r="A48" s="264" t="s">
        <v>47</v>
      </c>
      <c r="B48" s="265"/>
      <c r="C48" s="267" t="e">
        <f>VLOOKUP(B48,'пр.взв'!B7:G86,2,FALSE)</f>
        <v>#N/A</v>
      </c>
      <c r="D48" s="263" t="e">
        <f>VLOOKUP(B48,'пр.взв'!B7:G86,3,FALSE)</f>
        <v>#N/A</v>
      </c>
      <c r="E48" s="261" t="e">
        <f>VLOOKUP(B48,'пр.взв'!B7:G86,4,FALSE)</f>
        <v>#N/A</v>
      </c>
      <c r="F48" s="300" t="e">
        <f>VLOOKUP(B48,'пр.взв'!B7:G86,5,FALSE)</f>
        <v>#N/A</v>
      </c>
      <c r="G48" s="260" t="e">
        <f>VLOOKUP(B48,'пр.взв'!B7:G86,6,FALSE)</f>
        <v>#N/A</v>
      </c>
    </row>
    <row r="49" spans="1:7" ht="10.5" customHeight="1" hidden="1">
      <c r="A49" s="264"/>
      <c r="B49" s="266"/>
      <c r="C49" s="267"/>
      <c r="D49" s="263"/>
      <c r="E49" s="261"/>
      <c r="F49" s="300"/>
      <c r="G49" s="260"/>
    </row>
    <row r="50" spans="1:7" ht="10.5" customHeight="1" hidden="1">
      <c r="A50" s="264" t="s">
        <v>48</v>
      </c>
      <c r="B50" s="265"/>
      <c r="C50" s="267" t="e">
        <f>VLOOKUP(B50,'пр.взв'!B7:G86,2,FALSE)</f>
        <v>#N/A</v>
      </c>
      <c r="D50" s="263" t="e">
        <f>VLOOKUP(B50,'пр.взв'!B7:G86,3,FALSE)</f>
        <v>#N/A</v>
      </c>
      <c r="E50" s="261" t="e">
        <f>VLOOKUP(B50,'пр.взв'!B7:G86,4,FALSE)</f>
        <v>#N/A</v>
      </c>
      <c r="F50" s="300" t="e">
        <f>VLOOKUP(B50,'пр.взв'!B7:G86,5,FALSE)</f>
        <v>#N/A</v>
      </c>
      <c r="G50" s="260" t="e">
        <f>VLOOKUP(B50,'пр.взв'!B7:G86,6,FALSE)</f>
        <v>#N/A</v>
      </c>
    </row>
    <row r="51" spans="1:7" ht="10.5" customHeight="1" hidden="1">
      <c r="A51" s="264"/>
      <c r="B51" s="266"/>
      <c r="C51" s="267"/>
      <c r="D51" s="263"/>
      <c r="E51" s="261"/>
      <c r="F51" s="300"/>
      <c r="G51" s="260"/>
    </row>
    <row r="52" spans="1:7" ht="10.5" customHeight="1" hidden="1">
      <c r="A52" s="264" t="s">
        <v>49</v>
      </c>
      <c r="B52" s="265"/>
      <c r="C52" s="267" t="e">
        <f>VLOOKUP(B52,'пр.взв'!B7:G86,2,FALSE)</f>
        <v>#N/A</v>
      </c>
      <c r="D52" s="263" t="e">
        <f>VLOOKUP(B52,'пр.взв'!B7:G86,3,FALSE)</f>
        <v>#N/A</v>
      </c>
      <c r="E52" s="261" t="e">
        <f>VLOOKUP(B52,'пр.взв'!B7:G86,4,FALSE)</f>
        <v>#N/A</v>
      </c>
      <c r="F52" s="300" t="e">
        <f>VLOOKUP(B52,'пр.взв'!B7:G86,5,FALSE)</f>
        <v>#N/A</v>
      </c>
      <c r="G52" s="260" t="e">
        <f>VLOOKUP(B52,'пр.взв'!B7:G86,6,FALSE)</f>
        <v>#N/A</v>
      </c>
    </row>
    <row r="53" spans="1:7" ht="10.5" customHeight="1" hidden="1">
      <c r="A53" s="264"/>
      <c r="B53" s="266"/>
      <c r="C53" s="267"/>
      <c r="D53" s="263"/>
      <c r="E53" s="261"/>
      <c r="F53" s="300"/>
      <c r="G53" s="260"/>
    </row>
    <row r="54" spans="1:7" ht="10.5" customHeight="1" hidden="1">
      <c r="A54" s="264" t="s">
        <v>50</v>
      </c>
      <c r="B54" s="265"/>
      <c r="C54" s="267" t="e">
        <f>VLOOKUP(B54,'пр.взв'!B7:G86,2,FALSE)</f>
        <v>#N/A</v>
      </c>
      <c r="D54" s="263" t="e">
        <f>VLOOKUP(B54,'пр.взв'!B7:G86,3,FALSE)</f>
        <v>#N/A</v>
      </c>
      <c r="E54" s="261" t="e">
        <f>VLOOKUP(B54,'пр.взв'!B7:G86,4,FALSE)</f>
        <v>#N/A</v>
      </c>
      <c r="F54" s="300" t="e">
        <f>VLOOKUP(B54,'пр.взв'!B7:G86,5,FALSE)</f>
        <v>#N/A</v>
      </c>
      <c r="G54" s="260" t="e">
        <f>VLOOKUP(B54,'пр.взв'!B7:G86,6,FALSE)</f>
        <v>#N/A</v>
      </c>
    </row>
    <row r="55" spans="1:7" ht="10.5" customHeight="1" hidden="1">
      <c r="A55" s="264"/>
      <c r="B55" s="266"/>
      <c r="C55" s="267"/>
      <c r="D55" s="263"/>
      <c r="E55" s="261"/>
      <c r="F55" s="300"/>
      <c r="G55" s="260"/>
    </row>
    <row r="56" spans="1:7" ht="10.5" customHeight="1" hidden="1">
      <c r="A56" s="264" t="s">
        <v>51</v>
      </c>
      <c r="B56" s="265"/>
      <c r="C56" s="267" t="e">
        <f>VLOOKUP(B56,'пр.взв'!B7:G86,2,FALSE)</f>
        <v>#N/A</v>
      </c>
      <c r="D56" s="263" t="e">
        <f>VLOOKUP(B56,'пр.взв'!B7:G86,3,FALSE)</f>
        <v>#N/A</v>
      </c>
      <c r="E56" s="261" t="e">
        <f>VLOOKUP(B56,'пр.взв'!B7:G86,4,FALSE)</f>
        <v>#N/A</v>
      </c>
      <c r="F56" s="300" t="e">
        <f>VLOOKUP(B56,'пр.взв'!B7:G86,5,FALSE)</f>
        <v>#N/A</v>
      </c>
      <c r="G56" s="260" t="e">
        <f>VLOOKUP(B56,'пр.взв'!B7:G86,6,FALSE)</f>
        <v>#N/A</v>
      </c>
    </row>
    <row r="57" spans="1:7" ht="10.5" customHeight="1" hidden="1">
      <c r="A57" s="264"/>
      <c r="B57" s="266"/>
      <c r="C57" s="267"/>
      <c r="D57" s="263"/>
      <c r="E57" s="261"/>
      <c r="F57" s="300"/>
      <c r="G57" s="260"/>
    </row>
    <row r="58" spans="1:7" ht="10.5" customHeight="1" hidden="1">
      <c r="A58" s="264" t="s">
        <v>52</v>
      </c>
      <c r="B58" s="265"/>
      <c r="C58" s="267" t="e">
        <f>VLOOKUP(B58,'пр.взв'!B7:G86,2,FALSE)</f>
        <v>#N/A</v>
      </c>
      <c r="D58" s="263" t="e">
        <f>VLOOKUP(B58,'пр.взв'!B7:G86,3,FALSE)</f>
        <v>#N/A</v>
      </c>
      <c r="E58" s="261" t="e">
        <f>VLOOKUP(B58,'пр.взв'!B7:G86,4,FALSE)</f>
        <v>#N/A</v>
      </c>
      <c r="F58" s="300" t="e">
        <f>VLOOKUP(B58,'пр.взв'!B7:G86,5,FALSE)</f>
        <v>#N/A</v>
      </c>
      <c r="G58" s="260" t="e">
        <f>VLOOKUP(B58,'пр.взв'!B7:G86,6,FALSE)</f>
        <v>#N/A</v>
      </c>
    </row>
    <row r="59" spans="1:7" ht="10.5" customHeight="1" hidden="1">
      <c r="A59" s="264"/>
      <c r="B59" s="266"/>
      <c r="C59" s="267"/>
      <c r="D59" s="263"/>
      <c r="E59" s="261"/>
      <c r="F59" s="300"/>
      <c r="G59" s="260"/>
    </row>
    <row r="60" spans="1:7" ht="10.5" customHeight="1" hidden="1">
      <c r="A60" s="264" t="s">
        <v>53</v>
      </c>
      <c r="B60" s="265"/>
      <c r="C60" s="267" t="e">
        <f>VLOOKUP(B60,'пр.взв'!B7:G86,2,FALSE)</f>
        <v>#N/A</v>
      </c>
      <c r="D60" s="263" t="e">
        <f>VLOOKUP(B60,'пр.взв'!B7:G86,3,FALSE)</f>
        <v>#N/A</v>
      </c>
      <c r="E60" s="261" t="e">
        <f>VLOOKUP(B60,'пр.взв'!B7:G86,4,FALSE)</f>
        <v>#N/A</v>
      </c>
      <c r="F60" s="300" t="e">
        <f>VLOOKUP(B60,'пр.взв'!B7:G86,5,FALSE)</f>
        <v>#N/A</v>
      </c>
      <c r="G60" s="260" t="e">
        <f>VLOOKUP(B60,'пр.взв'!B7:G86,6,FALSE)</f>
        <v>#N/A</v>
      </c>
    </row>
    <row r="61" spans="1:7" ht="10.5" customHeight="1" hidden="1">
      <c r="A61" s="264"/>
      <c r="B61" s="266"/>
      <c r="C61" s="267"/>
      <c r="D61" s="263"/>
      <c r="E61" s="261"/>
      <c r="F61" s="300"/>
      <c r="G61" s="260"/>
    </row>
    <row r="62" spans="1:7" ht="10.5" customHeight="1" hidden="1">
      <c r="A62" s="264" t="s">
        <v>54</v>
      </c>
      <c r="B62" s="265"/>
      <c r="C62" s="267" t="e">
        <f>VLOOKUP(B62,'пр.взв'!B7:G86,2,FALSE)</f>
        <v>#N/A</v>
      </c>
      <c r="D62" s="263" t="e">
        <f>VLOOKUP(B62,'пр.взв'!B7:G86,3,FALSE)</f>
        <v>#N/A</v>
      </c>
      <c r="E62" s="261" t="e">
        <f>VLOOKUP(B62,'пр.взв'!B7:G86,4,FALSE)</f>
        <v>#N/A</v>
      </c>
      <c r="F62" s="300" t="e">
        <f>VLOOKUP(B62,'пр.взв'!B7:G86,5,FALSE)</f>
        <v>#N/A</v>
      </c>
      <c r="G62" s="260" t="e">
        <f>VLOOKUP(B62,'пр.взв'!B7:G86,6,FALSE)</f>
        <v>#N/A</v>
      </c>
    </row>
    <row r="63" spans="1:7" ht="10.5" customHeight="1" hidden="1">
      <c r="A63" s="264"/>
      <c r="B63" s="266"/>
      <c r="C63" s="267"/>
      <c r="D63" s="263"/>
      <c r="E63" s="261"/>
      <c r="F63" s="300"/>
      <c r="G63" s="260"/>
    </row>
    <row r="64" spans="1:7" ht="10.5" customHeight="1" hidden="1">
      <c r="A64" s="264" t="s">
        <v>55</v>
      </c>
      <c r="B64" s="265"/>
      <c r="C64" s="267" t="e">
        <f>VLOOKUP(B64,'пр.взв'!B7:G86,2,FALSE)</f>
        <v>#N/A</v>
      </c>
      <c r="D64" s="263" t="e">
        <f>VLOOKUP(B64,'пр.взв'!B7:G86,3,FALSE)</f>
        <v>#N/A</v>
      </c>
      <c r="E64" s="261" t="e">
        <f>VLOOKUP(B64,'пр.взв'!B7:G86,4,FALSE)</f>
        <v>#N/A</v>
      </c>
      <c r="F64" s="300" t="e">
        <f>VLOOKUP(B64,'пр.взв'!B7:G86,5,FALSE)</f>
        <v>#N/A</v>
      </c>
      <c r="G64" s="260" t="e">
        <f>VLOOKUP(B64,'пр.взв'!B7:G86,6,FALSE)</f>
        <v>#N/A</v>
      </c>
    </row>
    <row r="65" spans="1:7" ht="10.5" customHeight="1" hidden="1" thickBot="1">
      <c r="A65" s="301"/>
      <c r="B65" s="302"/>
      <c r="C65" s="303"/>
      <c r="D65" s="128"/>
      <c r="E65" s="124"/>
      <c r="F65" s="126"/>
      <c r="G65" s="306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307"/>
      <c r="B68" s="257"/>
      <c r="C68" s="254"/>
      <c r="D68" s="255"/>
      <c r="E68" s="304"/>
      <c r="F68" s="305"/>
      <c r="G68" s="254"/>
      <c r="H68" s="4"/>
      <c r="I68" s="4"/>
      <c r="J68" s="4"/>
      <c r="K68" s="4"/>
      <c r="L68" s="4"/>
      <c r="M68" s="4"/>
    </row>
    <row r="69" spans="1:13" ht="12.75">
      <c r="A69" s="307"/>
      <c r="B69" s="258"/>
      <c r="C69" s="254"/>
      <c r="D69" s="255"/>
      <c r="E69" s="304"/>
      <c r="F69" s="305"/>
      <c r="G69" s="254"/>
      <c r="H69" s="4"/>
      <c r="I69" s="4"/>
      <c r="J69" s="4"/>
      <c r="K69" s="4"/>
      <c r="L69" s="4"/>
      <c r="M69" s="4"/>
    </row>
    <row r="70" spans="1:10" ht="12.75">
      <c r="A70" s="307"/>
      <c r="B70" s="257"/>
      <c r="C70" s="254"/>
      <c r="D70" s="255"/>
      <c r="E70" s="304"/>
      <c r="F70" s="305"/>
      <c r="G70" s="254"/>
      <c r="H70" s="4"/>
      <c r="I70" s="4"/>
      <c r="J70" s="4"/>
    </row>
    <row r="71" spans="1:10" ht="12.75">
      <c r="A71" s="307"/>
      <c r="B71" s="258"/>
      <c r="C71" s="254"/>
      <c r="D71" s="255"/>
      <c r="E71" s="304"/>
      <c r="F71" s="305"/>
      <c r="G71" s="254"/>
      <c r="H71" s="4"/>
      <c r="I71" s="4"/>
      <c r="J71" s="4"/>
    </row>
    <row r="72" spans="1:10" ht="12.75">
      <c r="A72" s="307"/>
      <c r="B72" s="257"/>
      <c r="C72" s="254"/>
      <c r="D72" s="255"/>
      <c r="E72" s="304"/>
      <c r="F72" s="305"/>
      <c r="G72" s="254"/>
      <c r="H72" s="4"/>
      <c r="I72" s="4"/>
      <c r="J72" s="4"/>
    </row>
    <row r="73" spans="1:10" ht="12.75">
      <c r="A73" s="307"/>
      <c r="B73" s="258"/>
      <c r="C73" s="254"/>
      <c r="D73" s="255"/>
      <c r="E73" s="304"/>
      <c r="F73" s="305"/>
      <c r="G73" s="254"/>
      <c r="H73" s="4"/>
      <c r="I73" s="4"/>
      <c r="J73" s="4"/>
    </row>
    <row r="74" spans="1:10" ht="12.75">
      <c r="A74" s="307"/>
      <c r="B74" s="257"/>
      <c r="C74" s="254"/>
      <c r="D74" s="255"/>
      <c r="E74" s="304"/>
      <c r="F74" s="305"/>
      <c r="G74" s="254"/>
      <c r="H74" s="4"/>
      <c r="I74" s="4"/>
      <c r="J74" s="4"/>
    </row>
    <row r="75" spans="1:10" ht="12.75">
      <c r="A75" s="307"/>
      <c r="B75" s="258"/>
      <c r="C75" s="254"/>
      <c r="D75" s="255"/>
      <c r="E75" s="304"/>
      <c r="F75" s="305"/>
      <c r="G75" s="254"/>
      <c r="H75" s="4"/>
      <c r="I75" s="4"/>
      <c r="J75" s="4"/>
    </row>
    <row r="76" spans="1:10" ht="12.75">
      <c r="A76" s="307"/>
      <c r="B76" s="257"/>
      <c r="C76" s="254"/>
      <c r="D76" s="255"/>
      <c r="E76" s="304"/>
      <c r="F76" s="305"/>
      <c r="G76" s="254"/>
      <c r="H76" s="4"/>
      <c r="I76" s="4"/>
      <c r="J76" s="4"/>
    </row>
    <row r="77" spans="1:10" ht="12.75">
      <c r="A77" s="307"/>
      <c r="B77" s="258"/>
      <c r="C77" s="254"/>
      <c r="D77" s="255"/>
      <c r="E77" s="304"/>
      <c r="F77" s="305"/>
      <c r="G77" s="254"/>
      <c r="H77" s="4"/>
      <c r="I77" s="4"/>
      <c r="J77" s="4"/>
    </row>
    <row r="78" spans="1:10" ht="12.75">
      <c r="A78" s="307"/>
      <c r="B78" s="257"/>
      <c r="C78" s="254"/>
      <c r="D78" s="255"/>
      <c r="E78" s="304"/>
      <c r="F78" s="305"/>
      <c r="G78" s="254"/>
      <c r="H78" s="4"/>
      <c r="I78" s="4"/>
      <c r="J78" s="4"/>
    </row>
    <row r="79" spans="1:10" ht="12.75">
      <c r="A79" s="307"/>
      <c r="B79" s="258"/>
      <c r="C79" s="254"/>
      <c r="D79" s="255"/>
      <c r="E79" s="304"/>
      <c r="F79" s="305"/>
      <c r="G79" s="254"/>
      <c r="H79" s="4"/>
      <c r="I79" s="4"/>
      <c r="J79" s="4"/>
    </row>
    <row r="80" spans="1:10" ht="12.75">
      <c r="A80" s="307"/>
      <c r="B80" s="257"/>
      <c r="C80" s="254"/>
      <c r="D80" s="255"/>
      <c r="E80" s="304"/>
      <c r="F80" s="305"/>
      <c r="G80" s="254"/>
      <c r="H80" s="4"/>
      <c r="I80" s="4"/>
      <c r="J80" s="4"/>
    </row>
    <row r="81" spans="1:10" ht="12.75">
      <c r="A81" s="307"/>
      <c r="B81" s="258"/>
      <c r="C81" s="254"/>
      <c r="D81" s="255"/>
      <c r="E81" s="304"/>
      <c r="F81" s="305"/>
      <c r="G81" s="254"/>
      <c r="H81" s="4"/>
      <c r="I81" s="4"/>
      <c r="J81" s="4"/>
    </row>
    <row r="82" spans="1:10" ht="12.75">
      <c r="A82" s="307"/>
      <c r="B82" s="257"/>
      <c r="C82" s="254"/>
      <c r="D82" s="255"/>
      <c r="E82" s="304"/>
      <c r="F82" s="305"/>
      <c r="G82" s="254"/>
      <c r="H82" s="4"/>
      <c r="I82" s="4"/>
      <c r="J82" s="4"/>
    </row>
    <row r="83" spans="1:10" ht="12.75">
      <c r="A83" s="307"/>
      <c r="B83" s="258"/>
      <c r="C83" s="254"/>
      <c r="D83" s="255"/>
      <c r="E83" s="304"/>
      <c r="F83" s="305"/>
      <c r="G83" s="254"/>
      <c r="H83" s="4"/>
      <c r="I83" s="4"/>
      <c r="J83" s="4"/>
    </row>
    <row r="84" spans="1:10" ht="12.75">
      <c r="A84" s="307"/>
      <c r="B84" s="257"/>
      <c r="C84" s="254"/>
      <c r="D84" s="255"/>
      <c r="E84" s="304"/>
      <c r="F84" s="305"/>
      <c r="G84" s="254"/>
      <c r="H84" s="4"/>
      <c r="I84" s="4"/>
      <c r="J84" s="4"/>
    </row>
    <row r="85" spans="1:10" ht="12.75">
      <c r="A85" s="307"/>
      <c r="B85" s="258"/>
      <c r="C85" s="254"/>
      <c r="D85" s="255"/>
      <c r="E85" s="304"/>
      <c r="F85" s="305"/>
      <c r="G85" s="254"/>
      <c r="H85" s="4"/>
      <c r="I85" s="4"/>
      <c r="J85" s="4"/>
    </row>
    <row r="86" spans="1:10" ht="12.75">
      <c r="A86" s="307"/>
      <c r="B86" s="257"/>
      <c r="C86" s="254"/>
      <c r="D86" s="255"/>
      <c r="E86" s="304"/>
      <c r="F86" s="305"/>
      <c r="G86" s="254"/>
      <c r="H86" s="4"/>
      <c r="I86" s="4"/>
      <c r="J86" s="4"/>
    </row>
    <row r="87" spans="1:10" ht="12.75">
      <c r="A87" s="307"/>
      <c r="B87" s="258"/>
      <c r="C87" s="254"/>
      <c r="D87" s="255"/>
      <c r="E87" s="304"/>
      <c r="F87" s="305"/>
      <c r="G87" s="254"/>
      <c r="H87" s="4"/>
      <c r="I87" s="4"/>
      <c r="J87" s="4"/>
    </row>
    <row r="88" spans="1:10" ht="12.75">
      <c r="A88" s="307"/>
      <c r="B88" s="257"/>
      <c r="C88" s="254"/>
      <c r="D88" s="255"/>
      <c r="E88" s="304"/>
      <c r="F88" s="305"/>
      <c r="G88" s="254"/>
      <c r="H88" s="4"/>
      <c r="I88" s="4"/>
      <c r="J88" s="4"/>
    </row>
    <row r="89" spans="1:10" ht="12.75">
      <c r="A89" s="307"/>
      <c r="B89" s="258"/>
      <c r="C89" s="254"/>
      <c r="D89" s="255"/>
      <c r="E89" s="304"/>
      <c r="F89" s="305"/>
      <c r="G89" s="254"/>
      <c r="H89" s="4"/>
      <c r="I89" s="4"/>
      <c r="J89" s="4"/>
    </row>
    <row r="90" spans="1:10" ht="12.75">
      <c r="A90" s="307"/>
      <c r="B90" s="257"/>
      <c r="C90" s="254"/>
      <c r="D90" s="255"/>
      <c r="E90" s="304"/>
      <c r="F90" s="305"/>
      <c r="G90" s="254"/>
      <c r="H90" s="4"/>
      <c r="I90" s="4"/>
      <c r="J90" s="4"/>
    </row>
    <row r="91" spans="1:10" ht="12.75">
      <c r="A91" s="307"/>
      <c r="B91" s="258"/>
      <c r="C91" s="254"/>
      <c r="D91" s="255"/>
      <c r="E91" s="304"/>
      <c r="F91" s="305"/>
      <c r="G91" s="254"/>
      <c r="H91" s="4"/>
      <c r="I91" s="4"/>
      <c r="J91" s="4"/>
    </row>
    <row r="92" spans="1:10" ht="12.75">
      <c r="A92" s="307"/>
      <c r="B92" s="257"/>
      <c r="C92" s="254"/>
      <c r="D92" s="255"/>
      <c r="E92" s="304"/>
      <c r="F92" s="305"/>
      <c r="G92" s="254"/>
      <c r="H92" s="4"/>
      <c r="I92" s="4"/>
      <c r="J92" s="4"/>
    </row>
    <row r="93" spans="1:10" ht="12.75">
      <c r="A93" s="307"/>
      <c r="B93" s="258"/>
      <c r="C93" s="254"/>
      <c r="D93" s="255"/>
      <c r="E93" s="304"/>
      <c r="F93" s="305"/>
      <c r="G93" s="254"/>
      <c r="H93" s="4"/>
      <c r="I93" s="4"/>
      <c r="J93" s="4"/>
    </row>
    <row r="94" spans="1:10" ht="12.75">
      <c r="A94" s="307"/>
      <c r="B94" s="257"/>
      <c r="C94" s="254"/>
      <c r="D94" s="255"/>
      <c r="E94" s="304"/>
      <c r="F94" s="305"/>
      <c r="G94" s="254"/>
      <c r="H94" s="4"/>
      <c r="I94" s="4"/>
      <c r="J94" s="4"/>
    </row>
    <row r="95" spans="1:10" ht="12.75">
      <c r="A95" s="307"/>
      <c r="B95" s="258"/>
      <c r="C95" s="254"/>
      <c r="D95" s="255"/>
      <c r="E95" s="304"/>
      <c r="F95" s="305"/>
      <c r="G95" s="254"/>
      <c r="H95" s="4"/>
      <c r="I95" s="4"/>
      <c r="J95" s="4"/>
    </row>
    <row r="96" spans="1:10" ht="12.75">
      <c r="A96" s="307"/>
      <c r="B96" s="257"/>
      <c r="C96" s="254"/>
      <c r="D96" s="255"/>
      <c r="E96" s="304"/>
      <c r="F96" s="305"/>
      <c r="G96" s="254"/>
      <c r="H96" s="4"/>
      <c r="I96" s="4"/>
      <c r="J96" s="4"/>
    </row>
    <row r="97" spans="1:10" ht="12.75">
      <c r="A97" s="307"/>
      <c r="B97" s="258"/>
      <c r="C97" s="254"/>
      <c r="D97" s="255"/>
      <c r="E97" s="304"/>
      <c r="F97" s="305"/>
      <c r="G97" s="254"/>
      <c r="H97" s="4"/>
      <c r="I97" s="4"/>
      <c r="J97" s="4"/>
    </row>
    <row r="98" spans="1:10" ht="12.75">
      <c r="A98" s="307"/>
      <c r="B98" s="257"/>
      <c r="C98" s="254"/>
      <c r="D98" s="255"/>
      <c r="E98" s="304"/>
      <c r="F98" s="305"/>
      <c r="G98" s="254"/>
      <c r="H98" s="4"/>
      <c r="I98" s="4"/>
      <c r="J98" s="4"/>
    </row>
    <row r="99" spans="1:10" ht="12.75">
      <c r="A99" s="307"/>
      <c r="B99" s="258"/>
      <c r="C99" s="254"/>
      <c r="D99" s="255"/>
      <c r="E99" s="304"/>
      <c r="F99" s="305"/>
      <c r="G99" s="254"/>
      <c r="H99" s="4"/>
      <c r="I99" s="4"/>
      <c r="J99" s="4"/>
    </row>
    <row r="100" spans="1:10" ht="12.75">
      <c r="A100" s="307"/>
      <c r="B100" s="257"/>
      <c r="C100" s="254"/>
      <c r="D100" s="255"/>
      <c r="E100" s="304"/>
      <c r="F100" s="305"/>
      <c r="G100" s="254"/>
      <c r="H100" s="4"/>
      <c r="I100" s="4"/>
      <c r="J100" s="4"/>
    </row>
    <row r="101" spans="1:10" ht="12.75">
      <c r="A101" s="307"/>
      <c r="B101" s="258"/>
      <c r="C101" s="254"/>
      <c r="D101" s="255"/>
      <c r="E101" s="304"/>
      <c r="F101" s="305"/>
      <c r="G101" s="254"/>
      <c r="H101" s="4"/>
      <c r="I101" s="4"/>
      <c r="J101" s="4"/>
    </row>
    <row r="102" spans="1:10" ht="12.75">
      <c r="A102" s="307"/>
      <c r="B102" s="257"/>
      <c r="C102" s="254"/>
      <c r="D102" s="255"/>
      <c r="E102" s="304"/>
      <c r="F102" s="305"/>
      <c r="G102" s="254"/>
      <c r="H102" s="4"/>
      <c r="I102" s="4"/>
      <c r="J102" s="4"/>
    </row>
    <row r="103" spans="1:10" ht="12.75">
      <c r="A103" s="307"/>
      <c r="B103" s="258"/>
      <c r="C103" s="254"/>
      <c r="D103" s="255"/>
      <c r="E103" s="304"/>
      <c r="F103" s="305"/>
      <c r="G103" s="254"/>
      <c r="H103" s="4"/>
      <c r="I103" s="4"/>
      <c r="J103" s="4"/>
    </row>
    <row r="104" spans="1:10" ht="12.75">
      <c r="A104" s="307"/>
      <c r="B104" s="257"/>
      <c r="C104" s="254"/>
      <c r="D104" s="255"/>
      <c r="E104" s="304"/>
      <c r="F104" s="305"/>
      <c r="G104" s="254"/>
      <c r="H104" s="4"/>
      <c r="I104" s="4"/>
      <c r="J104" s="4"/>
    </row>
    <row r="105" spans="1:10" ht="12.75">
      <c r="A105" s="307"/>
      <c r="B105" s="258"/>
      <c r="C105" s="254"/>
      <c r="D105" s="255"/>
      <c r="E105" s="304"/>
      <c r="F105" s="305"/>
      <c r="G105" s="254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B102:B103"/>
    <mergeCell ref="C102:C103"/>
    <mergeCell ref="G88:G89"/>
    <mergeCell ref="G74:G75"/>
    <mergeCell ref="G98:G99"/>
    <mergeCell ref="G100:G101"/>
    <mergeCell ref="E100:E101"/>
    <mergeCell ref="F100:F101"/>
    <mergeCell ref="D102:D103"/>
    <mergeCell ref="E102:E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G102:G103"/>
    <mergeCell ref="F102:F103"/>
    <mergeCell ref="A100:A101"/>
    <mergeCell ref="B100:B101"/>
    <mergeCell ref="C100:C101"/>
    <mergeCell ref="D100:D101"/>
    <mergeCell ref="G96:G97"/>
    <mergeCell ref="A94:A95"/>
    <mergeCell ref="B98:B99"/>
    <mergeCell ref="C98:C99"/>
    <mergeCell ref="D98:D99"/>
    <mergeCell ref="E98:E99"/>
    <mergeCell ref="F98:F99"/>
    <mergeCell ref="A96:A97"/>
    <mergeCell ref="B96:B97"/>
    <mergeCell ref="C96:C97"/>
    <mergeCell ref="D96:D97"/>
    <mergeCell ref="A98:A99"/>
    <mergeCell ref="E96:E97"/>
    <mergeCell ref="F96:F97"/>
    <mergeCell ref="B94:B95"/>
    <mergeCell ref="C94:C95"/>
    <mergeCell ref="D94:D95"/>
    <mergeCell ref="A92:A93"/>
    <mergeCell ref="B92:B93"/>
    <mergeCell ref="C92:C93"/>
    <mergeCell ref="D92:D93"/>
    <mergeCell ref="G90:G91"/>
    <mergeCell ref="G92:G93"/>
    <mergeCell ref="G94:G95"/>
    <mergeCell ref="F90:F91"/>
    <mergeCell ref="E92:E93"/>
    <mergeCell ref="F92:F93"/>
    <mergeCell ref="E94:E95"/>
    <mergeCell ref="E88:E89"/>
    <mergeCell ref="F88:F89"/>
    <mergeCell ref="F94:F95"/>
    <mergeCell ref="D90:D91"/>
    <mergeCell ref="E90:E91"/>
    <mergeCell ref="A88:A89"/>
    <mergeCell ref="B88:B89"/>
    <mergeCell ref="C88:C89"/>
    <mergeCell ref="D88:D89"/>
    <mergeCell ref="A90:A91"/>
    <mergeCell ref="B90:B91"/>
    <mergeCell ref="C90:C91"/>
    <mergeCell ref="G84:G85"/>
    <mergeCell ref="A82:A83"/>
    <mergeCell ref="B86:B87"/>
    <mergeCell ref="C86:C87"/>
    <mergeCell ref="D86:D87"/>
    <mergeCell ref="E86:E87"/>
    <mergeCell ref="G86:G87"/>
    <mergeCell ref="F86:F87"/>
    <mergeCell ref="A84:A85"/>
    <mergeCell ref="B84:B85"/>
    <mergeCell ref="C84:C85"/>
    <mergeCell ref="D84:D85"/>
    <mergeCell ref="A86:A87"/>
    <mergeCell ref="E84:E85"/>
    <mergeCell ref="F84:F85"/>
    <mergeCell ref="E80:E81"/>
    <mergeCell ref="F80:F81"/>
    <mergeCell ref="A78:A79"/>
    <mergeCell ref="B82:B83"/>
    <mergeCell ref="C82:C83"/>
    <mergeCell ref="D82:D83"/>
    <mergeCell ref="E82:E83"/>
    <mergeCell ref="A80:A81"/>
    <mergeCell ref="B80:B81"/>
    <mergeCell ref="C80:C81"/>
    <mergeCell ref="D80:D81"/>
    <mergeCell ref="F82:F83"/>
    <mergeCell ref="G78:G79"/>
    <mergeCell ref="G80:G81"/>
    <mergeCell ref="G82:G83"/>
    <mergeCell ref="F78:F79"/>
    <mergeCell ref="B78:B79"/>
    <mergeCell ref="C78:C79"/>
    <mergeCell ref="D78:D79"/>
    <mergeCell ref="E78:E79"/>
    <mergeCell ref="A76:A77"/>
    <mergeCell ref="B76:B77"/>
    <mergeCell ref="C76:C77"/>
    <mergeCell ref="D76:D77"/>
    <mergeCell ref="A74:A75"/>
    <mergeCell ref="G70:G71"/>
    <mergeCell ref="E72:E73"/>
    <mergeCell ref="F72:F73"/>
    <mergeCell ref="G72:G73"/>
    <mergeCell ref="B74:B75"/>
    <mergeCell ref="C74:C75"/>
    <mergeCell ref="D74:D75"/>
    <mergeCell ref="E74:E75"/>
    <mergeCell ref="F74:F75"/>
    <mergeCell ref="E70:E71"/>
    <mergeCell ref="F70:F71"/>
    <mergeCell ref="G76:G77"/>
    <mergeCell ref="E76:E77"/>
    <mergeCell ref="F76:F77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A56:A57"/>
    <mergeCell ref="B56:B57"/>
    <mergeCell ref="C56:C57"/>
    <mergeCell ref="A54:A55"/>
    <mergeCell ref="B54:B55"/>
    <mergeCell ref="C54:C55"/>
    <mergeCell ref="A50:A51"/>
    <mergeCell ref="B50:B51"/>
    <mergeCell ref="C50:C51"/>
    <mergeCell ref="B52:B53"/>
    <mergeCell ref="A52:A53"/>
    <mergeCell ref="G48:G49"/>
    <mergeCell ref="F50:F51"/>
    <mergeCell ref="D50:D51"/>
    <mergeCell ref="G54:G55"/>
    <mergeCell ref="E54:E55"/>
    <mergeCell ref="F54:F55"/>
    <mergeCell ref="E50:E51"/>
    <mergeCell ref="G50:G51"/>
    <mergeCell ref="D54:D55"/>
    <mergeCell ref="G52:G53"/>
    <mergeCell ref="F48:F49"/>
    <mergeCell ref="C52:C53"/>
    <mergeCell ref="D52:D53"/>
    <mergeCell ref="E52:E53"/>
    <mergeCell ref="F52:F53"/>
    <mergeCell ref="E48:E49"/>
    <mergeCell ref="A48:A49"/>
    <mergeCell ref="B48:B49"/>
    <mergeCell ref="C48:C49"/>
    <mergeCell ref="D48:D49"/>
    <mergeCell ref="G42:G43"/>
    <mergeCell ref="G44:G45"/>
    <mergeCell ref="G46:G47"/>
    <mergeCell ref="A44:A45"/>
    <mergeCell ref="B44:B45"/>
    <mergeCell ref="A46:A47"/>
    <mergeCell ref="B46:B47"/>
    <mergeCell ref="F44:F45"/>
    <mergeCell ref="E40:E41"/>
    <mergeCell ref="F40:F41"/>
    <mergeCell ref="C46:C47"/>
    <mergeCell ref="D46:D47"/>
    <mergeCell ref="E46:E47"/>
    <mergeCell ref="F46:F47"/>
    <mergeCell ref="F42:F43"/>
    <mergeCell ref="C44:C45"/>
    <mergeCell ref="D44:D45"/>
    <mergeCell ref="E44:E45"/>
    <mergeCell ref="G40:G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F32:F33"/>
    <mergeCell ref="A36:A37"/>
    <mergeCell ref="B36:B37"/>
    <mergeCell ref="A34:A35"/>
    <mergeCell ref="B34:B35"/>
    <mergeCell ref="C34:C35"/>
    <mergeCell ref="C36:C37"/>
    <mergeCell ref="D36:D37"/>
    <mergeCell ref="E36:E37"/>
    <mergeCell ref="F36:F37"/>
    <mergeCell ref="D34:D35"/>
    <mergeCell ref="E34:E35"/>
    <mergeCell ref="F30:F31"/>
    <mergeCell ref="A6:A7"/>
    <mergeCell ref="F34:F35"/>
    <mergeCell ref="B6:B7"/>
    <mergeCell ref="C6:C7"/>
    <mergeCell ref="A30:A31"/>
    <mergeCell ref="B30:B31"/>
    <mergeCell ref="C30:C31"/>
    <mergeCell ref="G8:G9"/>
    <mergeCell ref="D30:D31"/>
    <mergeCell ref="E10:E11"/>
    <mergeCell ref="F18:F19"/>
    <mergeCell ref="G18:G19"/>
    <mergeCell ref="G22:G23"/>
    <mergeCell ref="F20:F21"/>
    <mergeCell ref="G20:G21"/>
    <mergeCell ref="E20:E21"/>
    <mergeCell ref="E22:E23"/>
    <mergeCell ref="A1:G1"/>
    <mergeCell ref="A2:C2"/>
    <mergeCell ref="D2:G2"/>
    <mergeCell ref="A4:A5"/>
    <mergeCell ref="B4:B5"/>
    <mergeCell ref="C4:C5"/>
    <mergeCell ref="C3:F3"/>
    <mergeCell ref="D4:D5"/>
    <mergeCell ref="E4:E5"/>
    <mergeCell ref="F4:F5"/>
    <mergeCell ref="G6:G7"/>
    <mergeCell ref="D8:D9"/>
    <mergeCell ref="A32:A33"/>
    <mergeCell ref="B32:B33"/>
    <mergeCell ref="C32:C33"/>
    <mergeCell ref="D32:D33"/>
    <mergeCell ref="G30:G31"/>
    <mergeCell ref="E32:E33"/>
    <mergeCell ref="E30:E31"/>
    <mergeCell ref="D6:D7"/>
    <mergeCell ref="B10:B11"/>
    <mergeCell ref="C10:C11"/>
    <mergeCell ref="D10:D11"/>
    <mergeCell ref="F6:F7"/>
    <mergeCell ref="E6:E7"/>
    <mergeCell ref="F10:F11"/>
    <mergeCell ref="G4:G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A10:A11"/>
    <mergeCell ref="B12:B13"/>
    <mergeCell ref="E12:E13"/>
    <mergeCell ref="E16:E17"/>
    <mergeCell ref="A14:A15"/>
    <mergeCell ref="B14:B15"/>
    <mergeCell ref="C14:C15"/>
    <mergeCell ref="D14:D15"/>
    <mergeCell ref="A16:A17"/>
    <mergeCell ref="B16:B17"/>
    <mergeCell ref="D16:D17"/>
    <mergeCell ref="C16:C17"/>
    <mergeCell ref="G12:G13"/>
    <mergeCell ref="G14:G15"/>
    <mergeCell ref="E14:E15"/>
    <mergeCell ref="F14:F15"/>
    <mergeCell ref="F12:F13"/>
    <mergeCell ref="F16:F17"/>
    <mergeCell ref="G16:G17"/>
    <mergeCell ref="D20:D21"/>
    <mergeCell ref="C18:C19"/>
    <mergeCell ref="D18:D19"/>
    <mergeCell ref="E18:E19"/>
    <mergeCell ref="A22:A23"/>
    <mergeCell ref="B22:B23"/>
    <mergeCell ref="C22:C23"/>
    <mergeCell ref="A18:A19"/>
    <mergeCell ref="B18:B19"/>
    <mergeCell ref="A20:A21"/>
    <mergeCell ref="B20:B21"/>
    <mergeCell ref="C20:C21"/>
    <mergeCell ref="C24:C25"/>
    <mergeCell ref="D24:D25"/>
    <mergeCell ref="C26:C27"/>
    <mergeCell ref="E24:E25"/>
    <mergeCell ref="F22:F23"/>
    <mergeCell ref="D22:D23"/>
    <mergeCell ref="A28:A29"/>
    <mergeCell ref="B28:B29"/>
    <mergeCell ref="C28:C29"/>
    <mergeCell ref="A24:A25"/>
    <mergeCell ref="A26:A27"/>
    <mergeCell ref="B26:B27"/>
    <mergeCell ref="D28:D29"/>
    <mergeCell ref="B24:B25"/>
    <mergeCell ref="G24:G25"/>
    <mergeCell ref="E28:E29"/>
    <mergeCell ref="F28:F29"/>
    <mergeCell ref="D26:D27"/>
    <mergeCell ref="G28:G29"/>
    <mergeCell ref="G26:G27"/>
    <mergeCell ref="E26:E27"/>
    <mergeCell ref="F26:F27"/>
    <mergeCell ref="F24:F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8">
      <selection activeCell="I37" sqref="A26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60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6" t="s">
        <v>32</v>
      </c>
      <c r="B4" s="236" t="s">
        <v>5</v>
      </c>
      <c r="C4" s="313" t="s">
        <v>2</v>
      </c>
      <c r="D4" s="236" t="s">
        <v>24</v>
      </c>
      <c r="E4" s="236" t="s">
        <v>25</v>
      </c>
      <c r="F4" s="236" t="s">
        <v>26</v>
      </c>
      <c r="G4" s="236" t="s">
        <v>27</v>
      </c>
      <c r="H4" s="236" t="s">
        <v>28</v>
      </c>
      <c r="I4" s="236" t="s">
        <v>29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311"/>
      <c r="B6" s="314">
        <v>8</v>
      </c>
      <c r="C6" s="309" t="str">
        <f>VLOOKUP(B6,'пр.взв'!B1:E90,2,FALSE)</f>
        <v>ЗАДОРОЖНАЯ Татьяна Владимировна</v>
      </c>
      <c r="D6" s="309" t="str">
        <f>VLOOKUP(C6,'пр.взв'!C1:F90,2,FALSE)</f>
        <v>07.10.1996 КМС</v>
      </c>
      <c r="E6" s="309" t="str">
        <f>VLOOKUP(D6,'пр.взв'!D1:G90,2,FALSE)</f>
        <v>СКФО Ставропольский Изобильный</v>
      </c>
      <c r="F6" s="310"/>
      <c r="G6" s="312"/>
      <c r="H6" s="237"/>
      <c r="I6" s="236"/>
    </row>
    <row r="7" spans="1:9" ht="12.75">
      <c r="A7" s="311"/>
      <c r="B7" s="236"/>
      <c r="C7" s="309"/>
      <c r="D7" s="309"/>
      <c r="E7" s="309"/>
      <c r="F7" s="310"/>
      <c r="G7" s="310"/>
      <c r="H7" s="237"/>
      <c r="I7" s="236"/>
    </row>
    <row r="8" spans="1:9" ht="12.75">
      <c r="A8" s="308"/>
      <c r="B8" s="314">
        <v>15</v>
      </c>
      <c r="C8" s="309" t="str">
        <f>VLOOKUP(B8,'пр.взв'!B1:E90,2,FALSE)</f>
        <v>КУНАВИНА Ангелина Олеговна</v>
      </c>
      <c r="D8" s="309" t="str">
        <f>VLOOKUP(C8,'пр.взв'!C1:F90,2,FALSE)</f>
        <v>25.08.97, КМС</v>
      </c>
      <c r="E8" s="309" t="str">
        <f>VLOOKUP(D8,'пр.взв'!D1:G90,2,FALSE)</f>
        <v>ПФО Татарстан, Чистополь МО</v>
      </c>
      <c r="F8" s="310"/>
      <c r="G8" s="310"/>
      <c r="H8" s="236"/>
      <c r="I8" s="236"/>
    </row>
    <row r="9" spans="1:9" ht="12.75">
      <c r="A9" s="308"/>
      <c r="B9" s="236"/>
      <c r="C9" s="309"/>
      <c r="D9" s="309"/>
      <c r="E9" s="309"/>
      <c r="F9" s="310"/>
      <c r="G9" s="310"/>
      <c r="H9" s="236"/>
      <c r="I9" s="23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60     кг.</v>
      </c>
    </row>
    <row r="16" spans="1:9" ht="12.75">
      <c r="A16" s="236" t="s">
        <v>32</v>
      </c>
      <c r="B16" s="236" t="s">
        <v>5</v>
      </c>
      <c r="C16" s="313" t="s">
        <v>2</v>
      </c>
      <c r="D16" s="236" t="s">
        <v>24</v>
      </c>
      <c r="E16" s="236" t="s">
        <v>25</v>
      </c>
      <c r="F16" s="236" t="s">
        <v>26</v>
      </c>
      <c r="G16" s="236" t="s">
        <v>27</v>
      </c>
      <c r="H16" s="236" t="s">
        <v>28</v>
      </c>
      <c r="I16" s="236" t="s">
        <v>29</v>
      </c>
    </row>
    <row r="17" spans="1:9" ht="12.75">
      <c r="A17" s="293"/>
      <c r="B17" s="293"/>
      <c r="C17" s="293"/>
      <c r="D17" s="293"/>
      <c r="E17" s="293"/>
      <c r="F17" s="293"/>
      <c r="G17" s="293"/>
      <c r="H17" s="293"/>
      <c r="I17" s="293"/>
    </row>
    <row r="18" spans="1:9" ht="12.75">
      <c r="A18" s="311"/>
      <c r="B18" s="314">
        <v>13</v>
      </c>
      <c r="C18" s="309" t="str">
        <f>VLOOKUP(B18,'пр.взв'!B1:E90,2,FALSE)</f>
        <v>МУХТАРОВА Гульфия Рубиновна</v>
      </c>
      <c r="D18" s="309" t="str">
        <f>VLOOKUP(C18,'пр.взв'!C1:F90,2,FALSE)</f>
        <v>26.10.95 МС</v>
      </c>
      <c r="E18" s="309" t="str">
        <f>VLOOKUP(D18,'пр.взв'!D1:G90,2,FALSE)</f>
        <v>ЮФО Астраханская Астрахань Д</v>
      </c>
      <c r="F18" s="310"/>
      <c r="G18" s="312"/>
      <c r="H18" s="237"/>
      <c r="I18" s="236"/>
    </row>
    <row r="19" spans="1:9" ht="12.75">
      <c r="A19" s="311"/>
      <c r="B19" s="236"/>
      <c r="C19" s="309"/>
      <c r="D19" s="309"/>
      <c r="E19" s="309"/>
      <c r="F19" s="310"/>
      <c r="G19" s="310"/>
      <c r="H19" s="237"/>
      <c r="I19" s="236"/>
    </row>
    <row r="20" spans="1:9" ht="12.75">
      <c r="A20" s="308"/>
      <c r="B20" s="314">
        <v>3</v>
      </c>
      <c r="C20" s="309" t="str">
        <f>VLOOKUP(B20,'пр.взв'!B1:E92,2,FALSE)</f>
        <v>НОВИКОВА Оксана Николаевна</v>
      </c>
      <c r="D20" s="309" t="str">
        <f>VLOOKUP(C20,'пр.взв'!C1:F92,2,FALSE)</f>
        <v>16.09.95 КМС</v>
      </c>
      <c r="E20" s="309" t="str">
        <f>VLOOKUP(D20,'пр.взв'!D1:G92,2,FALSE)</f>
        <v>ЮФО Ростовская Ростов-на-Дону МО</v>
      </c>
      <c r="F20" s="310"/>
      <c r="G20" s="310"/>
      <c r="H20" s="236"/>
      <c r="I20" s="236"/>
    </row>
    <row r="21" spans="1:9" ht="12.75">
      <c r="A21" s="308"/>
      <c r="B21" s="236"/>
      <c r="C21" s="309"/>
      <c r="D21" s="309"/>
      <c r="E21" s="309"/>
      <c r="F21" s="310"/>
      <c r="G21" s="310"/>
      <c r="H21" s="236"/>
      <c r="I21" s="23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60     кг.</v>
      </c>
    </row>
    <row r="29" spans="1:9" ht="12.75">
      <c r="A29" s="236" t="s">
        <v>32</v>
      </c>
      <c r="B29" s="236" t="s">
        <v>5</v>
      </c>
      <c r="C29" s="313" t="s">
        <v>2</v>
      </c>
      <c r="D29" s="236" t="s">
        <v>24</v>
      </c>
      <c r="E29" s="236" t="s">
        <v>25</v>
      </c>
      <c r="F29" s="236" t="s">
        <v>26</v>
      </c>
      <c r="G29" s="236" t="s">
        <v>27</v>
      </c>
      <c r="H29" s="236" t="s">
        <v>28</v>
      </c>
      <c r="I29" s="236" t="s">
        <v>29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>
      <c r="A31" s="311"/>
      <c r="B31" s="236">
        <v>8</v>
      </c>
      <c r="C31" s="309" t="str">
        <f>VLOOKUP(B31,'пр.взв'!B1:D90,2,FALSE)</f>
        <v>ЗАДОРОЖНАЯ Татьяна Владимировна</v>
      </c>
      <c r="D31" s="309" t="str">
        <f>VLOOKUP(C31,'пр.взв'!C1:E130,2,FALSE)</f>
        <v>07.10.1996 КМС</v>
      </c>
      <c r="E31" s="309" t="str">
        <f>VLOOKUP(D31,'пр.взв'!D1:F130,2,FALSE)</f>
        <v>СКФО Ставропольский Изобильный</v>
      </c>
      <c r="F31" s="310"/>
      <c r="G31" s="312"/>
      <c r="H31" s="237"/>
      <c r="I31" s="236"/>
    </row>
    <row r="32" spans="1:9" ht="12.75">
      <c r="A32" s="311"/>
      <c r="B32" s="236"/>
      <c r="C32" s="309"/>
      <c r="D32" s="309"/>
      <c r="E32" s="309"/>
      <c r="F32" s="310"/>
      <c r="G32" s="310"/>
      <c r="H32" s="237"/>
      <c r="I32" s="236"/>
    </row>
    <row r="33" spans="1:9" ht="12.75">
      <c r="A33" s="308"/>
      <c r="B33" s="236">
        <v>13</v>
      </c>
      <c r="C33" s="309" t="str">
        <f>VLOOKUP(B33,'пр.взв'!B1:D92,2,FALSE)</f>
        <v>МУХТАРОВА Гульфия Рубиновна</v>
      </c>
      <c r="D33" s="309" t="str">
        <f>VLOOKUP(C33,'пр.взв'!C1:E132,2,FALSE)</f>
        <v>26.10.95 МС</v>
      </c>
      <c r="E33" s="309" t="str">
        <f>VLOOKUP(D33,'пр.взв'!D1:F132,2,FALSE)</f>
        <v>ЮФО Астраханская Астрахань Д</v>
      </c>
      <c r="F33" s="310"/>
      <c r="G33" s="310"/>
      <c r="H33" s="236"/>
      <c r="I33" s="236"/>
    </row>
    <row r="34" spans="1:9" ht="12.75">
      <c r="A34" s="308"/>
      <c r="B34" s="236"/>
      <c r="C34" s="309"/>
      <c r="D34" s="309"/>
      <c r="E34" s="309"/>
      <c r="F34" s="310"/>
      <c r="G34" s="310"/>
      <c r="H34" s="236"/>
      <c r="I34" s="23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2015-02-18T14:26:57Z</cp:lastPrinted>
  <dcterms:created xsi:type="dcterms:W3CDTF">1996-10-08T23:32:33Z</dcterms:created>
  <dcterms:modified xsi:type="dcterms:W3CDTF">2015-02-19T10:22:53Z</dcterms:modified>
  <cp:category/>
  <cp:version/>
  <cp:contentType/>
  <cp:contentStatus/>
</cp:coreProperties>
</file>