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dovin\Desktop\Чемп России бс Красноярск 17-20.02.2015г\Протоколы\"/>
    </mc:Choice>
  </mc:AlternateContent>
  <bookViews>
    <workbookView xWindow="255" yWindow="0" windowWidth="9240" windowHeight="8640"/>
  </bookViews>
  <sheets>
    <sheet name="1" sheetId="3" r:id="rId1"/>
    <sheet name="Лист1" sheetId="1" r:id="rId2"/>
    <sheet name="Лист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</workbook>
</file>

<file path=xl/calcChain.xml><?xml version="1.0" encoding="utf-8"?>
<calcChain xmlns="http://schemas.openxmlformats.org/spreadsheetml/2006/main">
  <c r="P9" i="3" l="1"/>
  <c r="O9" i="3"/>
  <c r="N9" i="3"/>
  <c r="M9" i="3"/>
  <c r="L9" i="3"/>
  <c r="O7" i="3" l="1"/>
  <c r="P7" i="3"/>
  <c r="N7" i="3"/>
  <c r="M7" i="3"/>
  <c r="L7" i="3"/>
  <c r="K7" i="3"/>
  <c r="H9" i="3"/>
  <c r="G9" i="3"/>
  <c r="G7" i="3"/>
  <c r="H7" i="3"/>
  <c r="F9" i="3"/>
  <c r="F7" i="3"/>
  <c r="E9" i="3"/>
  <c r="E7" i="3"/>
  <c r="D9" i="3"/>
  <c r="D7" i="3"/>
  <c r="C7" i="3"/>
  <c r="G71" i="3" l="1"/>
  <c r="G69" i="3"/>
  <c r="G67" i="3"/>
  <c r="G65" i="3"/>
  <c r="G63" i="3"/>
  <c r="G61" i="3"/>
  <c r="O50" i="3"/>
  <c r="O48" i="3"/>
  <c r="F63" i="3"/>
  <c r="F61" i="3"/>
  <c r="E63" i="3"/>
  <c r="E61" i="3"/>
  <c r="C63" i="3"/>
  <c r="C61" i="3"/>
  <c r="G50" i="3"/>
  <c r="G48" i="3"/>
  <c r="F50" i="3"/>
  <c r="F48" i="3"/>
  <c r="E50" i="3"/>
  <c r="E48" i="3"/>
  <c r="C50" i="3"/>
  <c r="C48" i="3"/>
  <c r="P35" i="3"/>
  <c r="P33" i="3"/>
  <c r="O35" i="3"/>
  <c r="O33" i="3"/>
  <c r="N35" i="3"/>
  <c r="N33" i="3"/>
  <c r="M35" i="3"/>
  <c r="M33" i="3"/>
  <c r="L35" i="3"/>
  <c r="L33" i="3"/>
  <c r="K33" i="3"/>
  <c r="H35" i="3"/>
  <c r="G35" i="3"/>
  <c r="G33" i="3"/>
  <c r="F35" i="3"/>
  <c r="F33" i="3"/>
  <c r="E35" i="3"/>
  <c r="E33" i="3"/>
  <c r="D35" i="3"/>
  <c r="D33" i="3"/>
  <c r="C33" i="3"/>
  <c r="P30" i="3"/>
  <c r="P28" i="3"/>
  <c r="P26" i="3"/>
  <c r="P24" i="3"/>
  <c r="P22" i="3"/>
  <c r="P20" i="3"/>
  <c r="O30" i="3"/>
  <c r="O28" i="3"/>
  <c r="O26" i="3"/>
  <c r="O24" i="3"/>
  <c r="O22" i="3"/>
  <c r="O20" i="3"/>
  <c r="N30" i="3"/>
  <c r="N28" i="3"/>
  <c r="N26" i="3"/>
  <c r="N24" i="3"/>
  <c r="N22" i="3"/>
  <c r="N20" i="3"/>
  <c r="M30" i="3"/>
  <c r="M28" i="3"/>
  <c r="M26" i="3"/>
  <c r="M24" i="3"/>
  <c r="M22" i="3"/>
  <c r="M20" i="3"/>
  <c r="L30" i="3"/>
  <c r="L28" i="3"/>
  <c r="L26" i="3"/>
  <c r="L24" i="3"/>
  <c r="L22" i="3"/>
  <c r="L20" i="3"/>
  <c r="K30" i="3"/>
  <c r="K28" i="3"/>
  <c r="K26" i="3"/>
  <c r="K24" i="3"/>
  <c r="K22" i="3"/>
  <c r="K20" i="3"/>
  <c r="H22" i="3"/>
  <c r="H20" i="3"/>
  <c r="G22" i="3"/>
  <c r="G20" i="3"/>
  <c r="F22" i="3"/>
  <c r="F20" i="3"/>
  <c r="E22" i="3"/>
  <c r="E20" i="3"/>
  <c r="D22" i="3"/>
  <c r="D20" i="3"/>
  <c r="C20" i="3"/>
  <c r="I43" i="3" l="1"/>
  <c r="A43" i="3"/>
  <c r="I41" i="3"/>
  <c r="A41" i="3"/>
  <c r="I39" i="3"/>
  <c r="A39" i="3"/>
  <c r="I37" i="3"/>
  <c r="A37" i="3"/>
  <c r="I35" i="3"/>
  <c r="A35" i="3"/>
  <c r="I33" i="3"/>
  <c r="A33" i="3"/>
  <c r="I30" i="3"/>
  <c r="A30" i="3"/>
  <c r="I28" i="3"/>
  <c r="A28" i="3"/>
  <c r="I26" i="3"/>
  <c r="A26" i="3"/>
  <c r="I24" i="3"/>
  <c r="A24" i="3"/>
  <c r="I22" i="3"/>
  <c r="A22" i="3"/>
  <c r="I20" i="3"/>
  <c r="A20" i="3"/>
  <c r="I17" i="3"/>
  <c r="A17" i="3"/>
  <c r="I15" i="3"/>
  <c r="A15" i="3"/>
  <c r="I13" i="3"/>
  <c r="A13" i="3"/>
  <c r="I11" i="3"/>
  <c r="A11" i="3"/>
  <c r="I9" i="3"/>
  <c r="A9" i="3"/>
  <c r="I7" i="3"/>
  <c r="A7" i="3"/>
  <c r="A4" i="3"/>
  <c r="N50" i="3"/>
  <c r="K50" i="3"/>
  <c r="I58" i="3"/>
  <c r="I56" i="3"/>
  <c r="I54" i="3"/>
  <c r="I52" i="3"/>
  <c r="I50" i="3"/>
  <c r="I48" i="3"/>
  <c r="A71" i="3"/>
  <c r="A69" i="3"/>
  <c r="A67" i="3"/>
  <c r="A65" i="3"/>
  <c r="A63" i="3"/>
  <c r="A61" i="3"/>
  <c r="A58" i="3"/>
  <c r="A56" i="3"/>
  <c r="A54" i="3"/>
  <c r="A52" i="3"/>
  <c r="A50" i="3"/>
  <c r="A48" i="3"/>
  <c r="O70" i="3"/>
  <c r="O69" i="3"/>
  <c r="K69" i="3"/>
  <c r="O64" i="3"/>
  <c r="O63" i="3"/>
  <c r="K63" i="3"/>
  <c r="M48" i="3"/>
  <c r="M50" i="3"/>
  <c r="N48" i="3"/>
  <c r="K48" i="3"/>
  <c r="H58" i="3" l="1"/>
  <c r="H56" i="3"/>
  <c r="G58" i="3"/>
  <c r="G56" i="3"/>
  <c r="F58" i="3"/>
  <c r="F56" i="3"/>
  <c r="E58" i="3"/>
  <c r="E56" i="3"/>
  <c r="D58" i="3"/>
  <c r="D56" i="3"/>
  <c r="C58" i="3"/>
  <c r="C56" i="3"/>
  <c r="F54" i="3"/>
  <c r="C54" i="3"/>
  <c r="C52" i="3"/>
  <c r="G54" i="3"/>
  <c r="D50" i="3"/>
  <c r="E54" i="3"/>
  <c r="H50" i="3"/>
  <c r="H48" i="3"/>
  <c r="D48" i="3"/>
  <c r="D52" i="3"/>
  <c r="F52" i="3"/>
  <c r="H52" i="3"/>
  <c r="E52" i="3"/>
  <c r="G52" i="3"/>
  <c r="D54" i="3"/>
  <c r="H54" i="3"/>
  <c r="G37" i="3"/>
  <c r="C39" i="3"/>
  <c r="H43" i="3"/>
  <c r="H41" i="3"/>
  <c r="G43" i="3"/>
  <c r="G41" i="3"/>
  <c r="F43" i="3"/>
  <c r="F41" i="3"/>
  <c r="E43" i="3"/>
  <c r="E41" i="3"/>
  <c r="D43" i="3"/>
  <c r="D41" i="3"/>
  <c r="C43" i="3"/>
  <c r="C41" i="3"/>
  <c r="C35" i="3"/>
  <c r="F39" i="3"/>
  <c r="F37" i="3"/>
  <c r="E37" i="3"/>
  <c r="D37" i="3"/>
  <c r="C37" i="3"/>
  <c r="H37" i="3"/>
  <c r="D39" i="3"/>
  <c r="E39" i="3"/>
  <c r="G39" i="3"/>
  <c r="H39" i="3"/>
  <c r="C26" i="3"/>
  <c r="H30" i="3"/>
  <c r="H28" i="3"/>
  <c r="G30" i="3"/>
  <c r="G28" i="3"/>
  <c r="F30" i="3"/>
  <c r="F28" i="3"/>
  <c r="E30" i="3"/>
  <c r="E28" i="3"/>
  <c r="D30" i="3"/>
  <c r="D28" i="3"/>
  <c r="C30" i="3"/>
  <c r="C28" i="3"/>
  <c r="E26" i="3"/>
  <c r="C22" i="3"/>
  <c r="F26" i="3"/>
  <c r="G24" i="3"/>
  <c r="F24" i="3"/>
  <c r="E24" i="3"/>
  <c r="C24" i="3"/>
  <c r="D24" i="3"/>
  <c r="H24" i="3"/>
  <c r="G26" i="3"/>
  <c r="D26" i="3"/>
  <c r="H17" i="3"/>
  <c r="H15" i="3"/>
  <c r="G17" i="3"/>
  <c r="G15" i="3"/>
  <c r="F17" i="3"/>
  <c r="F15" i="3"/>
  <c r="E17" i="3"/>
  <c r="E15" i="3"/>
  <c r="D17" i="3"/>
  <c r="D15" i="3"/>
  <c r="C9" i="3"/>
  <c r="C17" i="3"/>
  <c r="C15" i="3"/>
  <c r="C11" i="3"/>
  <c r="E11" i="3"/>
  <c r="G11" i="3"/>
  <c r="D11" i="3"/>
  <c r="F11" i="3"/>
  <c r="H11" i="3"/>
  <c r="C13" i="3"/>
  <c r="G13" i="3"/>
  <c r="F13" i="3"/>
  <c r="H13" i="3"/>
  <c r="E13" i="3"/>
  <c r="D13" i="3"/>
  <c r="D61" i="3" l="1"/>
  <c r="P15" i="3"/>
  <c r="F67" i="3"/>
  <c r="D69" i="3"/>
  <c r="H69" i="3"/>
  <c r="K58" i="3"/>
  <c r="M58" i="3"/>
  <c r="O58" i="3"/>
  <c r="N13" i="3"/>
  <c r="K17" i="3"/>
  <c r="M15" i="3"/>
  <c r="N15" i="3"/>
  <c r="O15" i="3"/>
  <c r="L37" i="3"/>
  <c r="K41" i="3"/>
  <c r="K39" i="3"/>
  <c r="C71" i="3"/>
  <c r="E71" i="3"/>
  <c r="N52" i="3"/>
  <c r="P50" i="3"/>
  <c r="L50" i="3"/>
  <c r="M13" i="3"/>
  <c r="P13" i="3"/>
  <c r="L11" i="3"/>
  <c r="L17" i="3"/>
  <c r="M17" i="3"/>
  <c r="N17" i="3"/>
  <c r="O17" i="3"/>
  <c r="O11" i="3"/>
  <c r="K43" i="3"/>
  <c r="L41" i="3"/>
  <c r="M43" i="3"/>
  <c r="N43" i="3"/>
  <c r="O43" i="3"/>
  <c r="P43" i="3"/>
  <c r="P39" i="3"/>
  <c r="H65" i="3"/>
  <c r="H63" i="3"/>
  <c r="M52" i="3"/>
  <c r="L48" i="3"/>
  <c r="P48" i="3"/>
  <c r="M54" i="3"/>
  <c r="P54" i="3"/>
  <c r="O54" i="3"/>
  <c r="N54" i="3"/>
  <c r="P58" i="3"/>
  <c r="H67" i="3"/>
  <c r="D63" i="3"/>
  <c r="O13" i="3"/>
  <c r="P11" i="3"/>
  <c r="K15" i="3"/>
  <c r="C65" i="3"/>
  <c r="C69" i="3"/>
  <c r="E69" i="3"/>
  <c r="F69" i="3"/>
  <c r="L54" i="3"/>
  <c r="K52" i="3"/>
  <c r="L58" i="3"/>
  <c r="N58" i="3"/>
  <c r="K11" i="3"/>
  <c r="N11" i="3"/>
  <c r="L15" i="3"/>
  <c r="P17" i="3"/>
  <c r="M41" i="3"/>
  <c r="N41" i="3"/>
  <c r="O41" i="3"/>
  <c r="P41" i="3"/>
  <c r="O37" i="3"/>
  <c r="D65" i="3"/>
  <c r="F65" i="3"/>
  <c r="D71" i="3"/>
  <c r="F71" i="3"/>
  <c r="H71" i="3"/>
  <c r="O52" i="3"/>
  <c r="P56" i="3"/>
  <c r="D67" i="3"/>
  <c r="K13" i="3"/>
  <c r="L13" i="3"/>
  <c r="M11" i="3"/>
  <c r="N37" i="3"/>
  <c r="L43" i="3"/>
  <c r="E65" i="3"/>
  <c r="C67" i="3"/>
  <c r="P52" i="3"/>
  <c r="L52" i="3"/>
  <c r="K54" i="3"/>
  <c r="K56" i="3"/>
  <c r="L56" i="3"/>
  <c r="M56" i="3"/>
  <c r="N56" i="3"/>
  <c r="O56" i="3"/>
  <c r="E67" i="3"/>
  <c r="H61" i="3"/>
  <c r="P37" i="3" l="1"/>
  <c r="N39" i="3"/>
  <c r="L39" i="3"/>
  <c r="M37" i="3"/>
  <c r="M39" i="3"/>
  <c r="K9" i="3"/>
  <c r="K37" i="3"/>
  <c r="O39" i="3"/>
  <c r="K35" i="3"/>
</calcChain>
</file>

<file path=xl/sharedStrings.xml><?xml version="1.0" encoding="utf-8"?>
<sst xmlns="http://schemas.openxmlformats.org/spreadsheetml/2006/main" count="74" uniqueCount="17">
  <si>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</si>
  <si>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</si>
  <si>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</si>
  <si>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</si>
  <si>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</si>
  <si>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</si>
  <si>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</si>
  <si>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</si>
  <si>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</si>
  <si>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</si>
  <si>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</si>
  <si>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</si>
  <si>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</si>
  <si>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св100</t>
  </si>
  <si>
    <t>по итогам Чемпионата Росии по БОЕВОМУ САМБО</t>
  </si>
  <si>
    <t>57</t>
  </si>
  <si>
    <t>Санжиев Т.Ш.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</si>
</sst>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/>
    </xf>
    <xf numFmtId="49" fontId="20" fillId="7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13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1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dovin/Desktop/&#1041;&#1089;%202015&#1075;/&#1063;&#1077;&#1084;&#1087;&#1080;&#1086;&#1085;&#1072;&#1090;%20&#1056;&#1086;&#1089;&#1089;&#1080;&#1080;%20&#1087;&#1086;%20&#1073;&#1086;&#1077;&#1074;&#1086;&#1084;&#1091;%20&#1089;&#1072;&#1084;&#1073;&#1086;%20&#1059;&#1083;&#1072;&#1085;-&#1059;&#1076;&#1101;%2020-24.02.2014&#1075;/&#1055;&#1088;&#1086;&#1090;&#1086;&#1082;&#1086;&#1083;&#1099;/&#1056;&#1077;&#1075;&#1080;&#1089;&#1090;&#1088;&#1072;&#1094;&#1080;&#110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dovin/Desktop/&#1041;&#1089;%202015&#1075;/&#1063;&#1077;&#1084;&#1087;&#1080;&#1086;&#1085;&#1072;&#1090;%20&#1056;&#1086;&#1089;&#1089;&#1080;&#1080;%20&#1087;&#1086;%20&#1073;&#1086;&#1077;&#1074;&#1086;&#1084;&#1091;%20&#1089;&#1072;&#1084;&#1073;&#1086;%20&#1059;&#1083;&#1072;&#1085;-&#1059;&#1076;&#1101;%2020-24.02.2014&#1075;/&#1055;&#1088;&#1086;&#1090;&#1086;&#1082;&#1086;&#1083;&#1099;/7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dovin/Desktop/&#1063;&#1077;&#1084;&#1087;&#1080;&#1086;&#1085;&#1072;&#1090;%20&#1056;&#1086;&#1089;&#1089;&#1080;&#1080;%20&#1073;&#1089;%20&#1050;&#1088;&#1072;&#1089;&#1085;&#1086;&#1103;&#1088;&#1089;&#1082;%2017-20.02.2015&#1075;/&#1055;&#1088;&#1086;&#1090;&#1086;&#1082;&#1086;&#1083;&#1099;/7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dovin/Desktop/&#1041;&#1089;%202015&#1075;/&#1063;&#1077;&#1084;&#1087;&#1080;&#1086;&#1085;&#1072;&#1090;%20&#1056;&#1086;&#1089;&#1089;&#1080;&#1080;%20&#1087;&#1086;%20&#1073;&#1086;&#1077;&#1074;&#1086;&#1084;&#1091;%20&#1089;&#1072;&#1084;&#1073;&#1086;%20&#1059;&#1083;&#1072;&#1085;-&#1059;&#1076;&#1101;%2020-24.02.2014&#1075;/&#1055;&#1088;&#1086;&#1090;&#1086;&#1082;&#1086;&#1083;&#1099;/8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9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1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dovin/Desktop/&#1041;&#1089;%202015&#1075;/&#1063;&#1077;&#1084;&#1087;&#1080;&#1086;&#1085;&#1072;&#1090;%20&#1056;&#1086;&#1089;&#1089;&#1080;&#1080;%20&#1087;&#1086;%20&#1073;&#1086;&#1077;&#1074;&#1086;&#1084;&#1091;%20&#1089;&#1072;&#1084;&#1073;&#1086;%20&#1059;&#1083;&#1072;&#1085;-&#1059;&#1076;&#1101;%2020-24.02.2014&#1075;/&#1055;&#1088;&#1086;&#1090;&#1086;&#1082;&#1086;&#1083;&#1099;/5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dovin/Desktop/&#1041;&#1089;%202015&#1075;/&#1063;&#1077;&#1084;&#1087;&#1080;&#1086;&#1085;&#1072;&#1090;%20&#1056;&#1086;&#1089;&#1089;&#1080;&#1080;%20&#1087;&#1086;%20&#1073;&#1086;&#1077;&#1074;&#1086;&#1084;&#1091;%20&#1089;&#1072;&#1084;&#1073;&#1086;%20&#1059;&#1083;&#1072;&#1085;-&#1059;&#1076;&#1101;%2020-24.02.2014&#1075;/&#1055;&#1088;&#1086;&#1090;&#1086;&#1082;&#1086;&#1083;&#1099;/5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dovin/Desktop/&#1041;&#1089;%202015&#1075;/&#1063;&#1077;&#1084;&#1087;&#1080;&#1086;&#1085;&#1072;&#1090;%20&#1056;&#1086;&#1089;&#1089;&#1080;&#1080;%20&#1087;&#1086;%20&#1073;&#1086;&#1077;&#1074;&#1086;&#1084;&#1091;%20&#1089;&#1072;&#1084;&#1073;&#1086;%20&#1059;&#1083;&#1072;&#1085;-&#1059;&#1076;&#1101;%2020-24.02.2014&#1075;/&#1055;&#1088;&#1086;&#1090;&#1086;&#1082;&#1086;&#1083;&#1099;/6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dovin/Desktop/&#1041;&#1089;%202015&#1075;/&#1063;&#1077;&#1084;&#1087;&#1080;&#1086;&#1085;&#1072;&#1090;%20&#1056;&#1086;&#1089;&#1089;&#1080;&#1080;%20&#1087;&#1086;%20&#1073;&#1086;&#1077;&#1074;&#1086;&#1084;&#1091;%20&#1089;&#1072;&#1084;&#1073;&#1086;%20&#1059;&#1083;&#1072;&#1085;-&#1059;&#1076;&#1101;%2020-24.02.2014&#1075;/&#1055;&#1088;&#1086;&#1090;&#1086;&#1082;&#1086;&#1083;&#1099;/6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 1"/>
      <sheetName val="реквизиты"/>
      <sheetName val="регистрация"/>
    </sheetNames>
    <sheetDataSet>
      <sheetData sheetId="0"/>
      <sheetData sheetId="1">
        <row r="3">
          <cell r="A3" t="str">
            <v>17-20 февраля 2015г.                                                         г.Красноярск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17</v>
          </cell>
        </row>
        <row r="8">
          <cell r="B8">
            <v>8</v>
          </cell>
        </row>
        <row r="10">
          <cell r="B10">
            <v>2</v>
          </cell>
        </row>
        <row r="12">
          <cell r="B12">
            <v>18</v>
          </cell>
        </row>
        <row r="14">
          <cell r="B14">
            <v>25</v>
          </cell>
        </row>
        <row r="16">
          <cell r="B16">
            <v>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C6" t="str">
            <v>ОМОКТУЕВ Баир Доржиевич</v>
          </cell>
          <cell r="D6" t="str">
            <v>02.12.84, МСМК</v>
          </cell>
          <cell r="E6" t="str">
            <v>СФО</v>
          </cell>
          <cell r="F6" t="str">
            <v>Р.Бурятия, Улан-Удэ, МО</v>
          </cell>
          <cell r="G6">
            <v>0</v>
          </cell>
        </row>
        <row r="8">
          <cell r="C8" t="str">
            <v>КАЛИНИН Андрей Алексеевич</v>
          </cell>
          <cell r="D8" t="str">
            <v>26.11.85, КМС</v>
          </cell>
          <cell r="E8" t="str">
            <v>С-П</v>
          </cell>
          <cell r="F8" t="str">
            <v>ГУ МВД по С-Пет. и Лен.обл.</v>
          </cell>
          <cell r="G8">
            <v>0</v>
          </cell>
          <cell r="H8" t="str">
            <v>Костин С.</v>
          </cell>
        </row>
        <row r="10">
          <cell r="C10" t="str">
            <v>ТАГИРОВ Тагир Ахмедович</v>
          </cell>
          <cell r="D10" t="str">
            <v>07.02.89, МС</v>
          </cell>
          <cell r="E10" t="str">
            <v>МОС</v>
          </cell>
          <cell r="F10" t="str">
            <v>Москва, МО</v>
          </cell>
          <cell r="G10">
            <v>0</v>
          </cell>
          <cell r="H10" t="str">
            <v>Мусаев А.С.</v>
          </cell>
        </row>
        <row r="12">
          <cell r="C12" t="str">
            <v>ПАНОВ Александр Валерьевич</v>
          </cell>
          <cell r="D12" t="str">
            <v>24.07.91, МСМК</v>
          </cell>
          <cell r="E12" t="str">
            <v>МОС</v>
          </cell>
          <cell r="F12" t="str">
            <v>Москва, ПР.</v>
          </cell>
          <cell r="G12">
            <v>0</v>
          </cell>
          <cell r="H12" t="str">
            <v>Бахчев В.К., Ганчук Ю.Е.</v>
          </cell>
        </row>
        <row r="14">
          <cell r="C14" t="str">
            <v>ШКИЛЬ Антон Сергеевич</v>
          </cell>
          <cell r="D14" t="str">
            <v>08.08.90, КМС</v>
          </cell>
          <cell r="E14" t="str">
            <v>ЦФО</v>
          </cell>
          <cell r="F14" t="str">
            <v>Рязанская,Рязань</v>
          </cell>
          <cell r="G14">
            <v>0</v>
          </cell>
          <cell r="H14" t="str">
            <v>Кудинов АН</v>
          </cell>
        </row>
        <row r="16">
          <cell r="C16" t="str">
            <v>ЧУГУЛОВ Эркин Станиславович</v>
          </cell>
          <cell r="D16" t="str">
            <v>27.09.1991, мс</v>
          </cell>
          <cell r="E16" t="str">
            <v>СФО</v>
          </cell>
          <cell r="F16" t="str">
            <v>Омская, Омск, МО</v>
          </cell>
          <cell r="G16">
            <v>0</v>
          </cell>
          <cell r="H16" t="str">
            <v>Горбунов АВ Бобровский В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13</v>
          </cell>
        </row>
        <row r="8">
          <cell r="B8">
            <v>8</v>
          </cell>
        </row>
        <row r="10">
          <cell r="B10">
            <v>18</v>
          </cell>
        </row>
        <row r="12">
          <cell r="B12">
            <v>27</v>
          </cell>
        </row>
        <row r="14">
          <cell r="B14">
            <v>9</v>
          </cell>
        </row>
        <row r="16">
          <cell r="B16">
            <v>10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медали"/>
      <sheetName val="Итоговый"/>
      <sheetName val="наградной лист"/>
      <sheetName val="круги"/>
      <sheetName val="Стартовый"/>
    </sheetNames>
    <sheetDataSet>
      <sheetData sheetId="0"/>
      <sheetData sheetId="1"/>
      <sheetData sheetId="2"/>
      <sheetData sheetId="3">
        <row r="6">
          <cell r="C6" t="str">
            <v>ИВАНОВ Алексей Романович</v>
          </cell>
          <cell r="D6" t="str">
            <v>24.06.87, МС</v>
          </cell>
          <cell r="E6" t="str">
            <v>МОС</v>
          </cell>
          <cell r="F6" t="str">
            <v>Москва, ПР</v>
          </cell>
          <cell r="G6">
            <v>0</v>
          </cell>
          <cell r="H6" t="str">
            <v>Дамдинцурунов В.А.</v>
          </cell>
        </row>
        <row r="8">
          <cell r="C8" t="str">
            <v>КЕРИМОВ Мурад Курбанович</v>
          </cell>
          <cell r="D8" t="str">
            <v>02.08.87, МСМК</v>
          </cell>
          <cell r="E8" t="str">
            <v>МОС</v>
          </cell>
          <cell r="F8" t="str">
            <v>Москва, ПР.</v>
          </cell>
          <cell r="G8">
            <v>0</v>
          </cell>
          <cell r="H8" t="str">
            <v>Елесин Н.А., Джанбеков Т.А.</v>
          </cell>
        </row>
        <row r="10">
          <cell r="C10" t="str">
            <v>МАМЕДОВ Эльвин Махалович</v>
          </cell>
          <cell r="D10" t="str">
            <v>04.01.91, МС</v>
          </cell>
          <cell r="E10" t="str">
            <v>СЗФО</v>
          </cell>
          <cell r="F10" t="str">
            <v>Р.Карелия, Петрозаводск, ПР.</v>
          </cell>
          <cell r="G10">
            <v>0</v>
          </cell>
          <cell r="H10" t="str">
            <v>Шегельман И.Р.</v>
          </cell>
        </row>
        <row r="12">
          <cell r="C12" t="str">
            <v>ПОТАШНИК Николай Владимирович</v>
          </cell>
          <cell r="D12" t="str">
            <v>20.05.91, МС</v>
          </cell>
          <cell r="E12" t="str">
            <v>ПФО</v>
          </cell>
          <cell r="F12" t="str">
            <v>Нижегородская, Кстово, ВВ МВД</v>
          </cell>
          <cell r="G12">
            <v>0</v>
          </cell>
          <cell r="H12" t="str">
            <v xml:space="preserve">Чугреев А.В. 
Фролов И.М.
</v>
          </cell>
        </row>
        <row r="14">
          <cell r="C14" t="str">
            <v>ТУРОВСКИЙ Александр Николаевич</v>
          </cell>
          <cell r="D14" t="str">
            <v>23.01.88, МСМК</v>
          </cell>
          <cell r="E14" t="str">
            <v>Р.Крым</v>
          </cell>
          <cell r="F14" t="str">
            <v>Р.Крым, Ялта,Севастополь Д</v>
          </cell>
          <cell r="G14">
            <v>0</v>
          </cell>
          <cell r="H14" t="str">
            <v>Малов В.В.</v>
          </cell>
        </row>
        <row r="16">
          <cell r="C16" t="str">
            <v>ТИТОВ Александр Сергеевич</v>
          </cell>
          <cell r="D16" t="str">
            <v>14.07.92, КМС</v>
          </cell>
          <cell r="E16" t="str">
            <v>ПФО</v>
          </cell>
          <cell r="F16" t="str">
            <v>Саратовская, Балаково, ПР</v>
          </cell>
          <cell r="G16">
            <v>0</v>
          </cell>
          <cell r="H16" t="str">
            <v>Крахмалёв М.М., Романов Р.Р.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полуфинал"/>
      <sheetName val="Итоговый"/>
      <sheetName val="наградной лист"/>
      <sheetName val="круги"/>
      <sheetName val="СТАРТОВЫЙ"/>
    </sheetNames>
    <sheetDataSet>
      <sheetData sheetId="0"/>
      <sheetData sheetId="1"/>
      <sheetData sheetId="2"/>
      <sheetData sheetId="3">
        <row r="6">
          <cell r="C6" t="str">
            <v>ВАСИЛЕВСКИЙ Вячеслав Николаевич</v>
          </cell>
          <cell r="D6" t="str">
            <v>16.06.88, ЗМС</v>
          </cell>
          <cell r="E6" t="str">
            <v>ПФО</v>
          </cell>
          <cell r="F6" t="str">
            <v>Нижегородская, Кстово, ВВ МВД</v>
          </cell>
          <cell r="G6">
            <v>0</v>
          </cell>
          <cell r="H6" t="str">
            <v>Чугреев А.В., Малашкин А.М.</v>
          </cell>
        </row>
        <row r="8">
          <cell r="C8" t="str">
            <v>АЛИЕВ Султан Магомедбегович</v>
          </cell>
          <cell r="D8" t="str">
            <v>17.09.84, МСМК</v>
          </cell>
          <cell r="E8" t="str">
            <v>СКФО</v>
          </cell>
          <cell r="F8" t="str">
            <v>Р.Дагестан, Махачкала, ПР</v>
          </cell>
          <cell r="G8">
            <v>0</v>
          </cell>
          <cell r="H8" t="str">
            <v>Булатов К.Х., Булатов Г.А.</v>
          </cell>
        </row>
        <row r="10">
          <cell r="C10" t="str">
            <v>МАГОМЕДОВ Магомед Хайбулаевич</v>
          </cell>
          <cell r="D10" t="str">
            <v>21.01.94, МС</v>
          </cell>
          <cell r="E10" t="str">
            <v>МОС</v>
          </cell>
          <cell r="F10" t="str">
            <v>Москва, ПР</v>
          </cell>
          <cell r="G10">
            <v>0</v>
          </cell>
          <cell r="H10" t="str">
            <v>Елесин Н.А., Гаджиев К.А.</v>
          </cell>
        </row>
        <row r="12">
          <cell r="C12" t="str">
            <v>ХАЛИТОВ Денис Саидуллаевич</v>
          </cell>
          <cell r="D12" t="str">
            <v>17.06.85, КМС</v>
          </cell>
          <cell r="E12" t="str">
            <v>СФО</v>
          </cell>
          <cell r="F12" t="str">
            <v>Красноярский, Норильск</v>
          </cell>
          <cell r="G12">
            <v>0</v>
          </cell>
          <cell r="H12" t="str">
            <v>Гутов Б.Г.</v>
          </cell>
        </row>
        <row r="14">
          <cell r="C14" t="str">
            <v>АБДУРАПОВ Рустан Шахбанович</v>
          </cell>
          <cell r="D14" t="str">
            <v>07.07.88, КМС</v>
          </cell>
          <cell r="E14" t="str">
            <v>С-П</v>
          </cell>
          <cell r="F14" t="str">
            <v>Санкт-Петербург, ПР</v>
          </cell>
          <cell r="G14">
            <v>0</v>
          </cell>
          <cell r="H14" t="str">
            <v>Коршунов А.И.</v>
          </cell>
        </row>
        <row r="16">
          <cell r="C16" t="str">
            <v>МАГОМЕДАЛИЕВ Рамзан Фикретович</v>
          </cell>
          <cell r="D16" t="str">
            <v>10.02.94, КМС</v>
          </cell>
          <cell r="E16" t="str">
            <v>СКФО</v>
          </cell>
          <cell r="F16" t="str">
            <v>Ставропольский, Ставрополь, ВС</v>
          </cell>
          <cell r="G16">
            <v>0</v>
          </cell>
          <cell r="H16" t="str">
            <v>Папшунов С.М., Захаркин А.В.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полуфинал"/>
      <sheetName val="Итоговый"/>
      <sheetName val="наградной лист"/>
      <sheetName val="круги"/>
      <sheetName val="СТАРТОВЫЙ"/>
    </sheetNames>
    <sheetDataSet>
      <sheetData sheetId="0"/>
      <sheetData sheetId="1"/>
      <sheetData sheetId="2"/>
      <sheetData sheetId="3">
        <row r="6">
          <cell r="C6" t="str">
            <v>НЕМКОВ Вадим Александрович</v>
          </cell>
          <cell r="D6" t="str">
            <v>20.06.92, МС</v>
          </cell>
          <cell r="E6" t="str">
            <v>ЦФО</v>
          </cell>
          <cell r="F6" t="str">
            <v>Белгородская область, Старый оскол</v>
          </cell>
          <cell r="G6">
            <v>0</v>
          </cell>
          <cell r="H6" t="str">
            <v>Воронов В.М.</v>
          </cell>
        </row>
        <row r="8">
          <cell r="C8" t="str">
            <v>НЕМКОВ Виктор Александрович</v>
          </cell>
          <cell r="D8" t="str">
            <v>26.01.87, МС</v>
          </cell>
          <cell r="E8" t="str">
            <v>ЦФО</v>
          </cell>
          <cell r="F8" t="str">
            <v>Белгородская область, Старый оскол</v>
          </cell>
          <cell r="G8">
            <v>0</v>
          </cell>
          <cell r="H8" t="str">
            <v>Воронов В.М.</v>
          </cell>
        </row>
        <row r="10">
          <cell r="C10" t="str">
            <v>МОХНАТКИН Михаил Александрович</v>
          </cell>
          <cell r="D10" t="str">
            <v>16.01.90, МС</v>
          </cell>
          <cell r="E10" t="str">
            <v>С-П</v>
          </cell>
          <cell r="F10" t="str">
            <v>Санкт-Петербург, ПР</v>
          </cell>
          <cell r="G10">
            <v>0</v>
          </cell>
          <cell r="H10" t="str">
            <v>Коршунов А.И.</v>
          </cell>
        </row>
        <row r="12">
          <cell r="C12" t="str">
            <v>НЕВИННЫЙ Дмитрий Дмитриевич</v>
          </cell>
          <cell r="D12" t="str">
            <v>23.04.92, КМС</v>
          </cell>
          <cell r="E12" t="str">
            <v>С-П</v>
          </cell>
          <cell r="F12" t="str">
            <v>Санкт-Петербург, Б</v>
          </cell>
          <cell r="G12">
            <v>0</v>
          </cell>
          <cell r="H12" t="str">
            <v>Никитин С.Ю.</v>
          </cell>
        </row>
        <row r="14">
          <cell r="C14" t="str">
            <v>ВЕРХОЛАЗ Антон Александрович</v>
          </cell>
          <cell r="D14" t="str">
            <v>14.02.90, МС</v>
          </cell>
          <cell r="E14" t="str">
            <v>СЗФО</v>
          </cell>
          <cell r="F14" t="str">
            <v>Калининградская, Д</v>
          </cell>
          <cell r="G14">
            <v>0</v>
          </cell>
          <cell r="H14" t="str">
            <v>Ярмолюк В.С., Ярмолюк Н.С.</v>
          </cell>
        </row>
        <row r="16">
          <cell r="C16" t="str">
            <v>ГАДЖИЯСУЛОВ Магомед Рашидович</v>
          </cell>
          <cell r="D16" t="str">
            <v>04.11.93, КМС</v>
          </cell>
          <cell r="E16" t="str">
            <v>СКФО</v>
          </cell>
          <cell r="F16" t="str">
            <v>Р. Дагестан, Махачкала, ПР</v>
          </cell>
          <cell r="G16">
            <v>0</v>
          </cell>
          <cell r="H16" t="str">
            <v>Ибрагимов А.Д.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полуфинал"/>
      <sheetName val="Итоговый"/>
      <sheetName val="наградной лист"/>
      <sheetName val="круги"/>
      <sheetName val="СТАРТОВЫЙ"/>
    </sheetNames>
    <sheetDataSet>
      <sheetData sheetId="0"/>
      <sheetData sheetId="1"/>
      <sheetData sheetId="2"/>
      <sheetData sheetId="3">
        <row r="6">
          <cell r="C6" t="str">
            <v>СИДЕЛЬНИКОВ Кирилл Юрьевич</v>
          </cell>
          <cell r="D6" t="str">
            <v>17.08.1988 ЗМС</v>
          </cell>
          <cell r="E6" t="str">
            <v>ЦФО</v>
          </cell>
          <cell r="F6" t="str">
            <v>Белгородская область, Старый оскол</v>
          </cell>
          <cell r="H6" t="str">
            <v>Воронов В.М.</v>
          </cell>
        </row>
        <row r="8">
          <cell r="C8" t="str">
            <v>ГОЛЬЦОВ Денис Александрович</v>
          </cell>
          <cell r="D8" t="str">
            <v>10.06.90, МС</v>
          </cell>
          <cell r="E8" t="str">
            <v>С-П</v>
          </cell>
          <cell r="F8" t="str">
            <v>С-Петербург, МО</v>
          </cell>
          <cell r="H8" t="str">
            <v>Коршунов А.И.</v>
          </cell>
        </row>
        <row r="10">
          <cell r="C10" t="str">
            <v>ПОЛЕХИН Денис Владимирович</v>
          </cell>
          <cell r="D10" t="str">
            <v>17.08.90, МС</v>
          </cell>
          <cell r="E10" t="str">
            <v>МОС</v>
          </cell>
          <cell r="F10" t="str">
            <v>Москва, ПР.</v>
          </cell>
          <cell r="H10" t="str">
            <v xml:space="preserve"> Журавицкий С.В., Савочка Р.П.</v>
          </cell>
        </row>
        <row r="12">
          <cell r="C12" t="str">
            <v>РУДЕНКО Юрий Юрьевич</v>
          </cell>
          <cell r="D12" t="str">
            <v>12.01.89, КМС</v>
          </cell>
          <cell r="E12" t="str">
            <v>ЦФО</v>
          </cell>
          <cell r="F12" t="str">
            <v>Белгородская,Шебекино</v>
          </cell>
          <cell r="H12" t="str">
            <v>Яглов ОД</v>
          </cell>
        </row>
        <row r="14">
          <cell r="C14" t="str">
            <v>ЕГОРОВ Виктор Анатольевич</v>
          </cell>
          <cell r="D14" t="str">
            <v>02.06.1989, КМС</v>
          </cell>
          <cell r="E14" t="str">
            <v>СФО</v>
          </cell>
          <cell r="F14" t="str">
            <v>Р.Бурятия, Улан-Удэ, МО</v>
          </cell>
          <cell r="H14" t="str">
            <v>Цыдыпов Б.В.</v>
          </cell>
        </row>
        <row r="16">
          <cell r="C16" t="str">
            <v>МИШЕВ Тимофей Викторович</v>
          </cell>
          <cell r="D16" t="str">
            <v>16.07.94, КМС</v>
          </cell>
          <cell r="E16" t="str">
            <v>МОС</v>
          </cell>
          <cell r="F16" t="str">
            <v>Москва, ПР.</v>
          </cell>
          <cell r="H16" t="str">
            <v>Журавицкий А.В., Журавицкий С.В.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0"/>
      <sheetData sheetId="1"/>
      <sheetData sheetId="2"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ВК</v>
          </cell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7</v>
          </cell>
        </row>
        <row r="8">
          <cell r="B8">
            <v>10</v>
          </cell>
        </row>
        <row r="10">
          <cell r="B10">
            <v>16</v>
          </cell>
        </row>
        <row r="12">
          <cell r="B12">
            <v>2</v>
          </cell>
        </row>
        <row r="14">
          <cell r="B14">
            <v>15</v>
          </cell>
        </row>
        <row r="16">
          <cell r="B16">
            <v>13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медали"/>
      <sheetName val="Итоговый"/>
      <sheetName val="наградной лист"/>
      <sheetName val="круги"/>
      <sheetName val="Стартовый"/>
    </sheetNames>
    <sheetDataSet>
      <sheetData sheetId="0"/>
      <sheetData sheetId="1"/>
      <sheetData sheetId="2"/>
      <sheetData sheetId="3">
        <row r="6">
          <cell r="C6" t="str">
            <v>БАКРАСОВ Амыр Михайлович</v>
          </cell>
          <cell r="D6" t="str">
            <v>01.10.84, МСМК</v>
          </cell>
          <cell r="E6" t="str">
            <v>СФО</v>
          </cell>
          <cell r="F6" t="str">
            <v>Р.Алтай,Г-Алтайск, Д</v>
          </cell>
          <cell r="G6">
            <v>0</v>
          </cell>
          <cell r="H6" t="str">
            <v xml:space="preserve">М. Я. Яйтаков
А.В. Майчиков
</v>
          </cell>
        </row>
        <row r="8">
          <cell r="C8" t="str">
            <v>СТИШАК Анатолий Александрович</v>
          </cell>
          <cell r="D8" t="str">
            <v>02.08.86, ЗМС</v>
          </cell>
          <cell r="E8" t="str">
            <v>С-П</v>
          </cell>
          <cell r="F8" t="str">
            <v>Санкт-Петербург, Д.</v>
          </cell>
          <cell r="G8" t="str">
            <v>009526078</v>
          </cell>
          <cell r="H8" t="str">
            <v>Костин А.В., Коршунов А.И.</v>
          </cell>
        </row>
        <row r="10">
          <cell r="C10" t="str">
            <v>КОНЗОШЕВ Рустам Александрович</v>
          </cell>
          <cell r="D10" t="str">
            <v>22.08.90, МС</v>
          </cell>
          <cell r="E10" t="str">
            <v>СФО</v>
          </cell>
          <cell r="F10" t="str">
            <v>Р. Алтай, Г-Алтайск, Д.</v>
          </cell>
          <cell r="G10">
            <v>0</v>
          </cell>
          <cell r="H10" t="str">
            <v>Челчушев В.Б., Алиев Р.Р.</v>
          </cell>
        </row>
        <row r="12">
          <cell r="C12" t="str">
            <v>АСКАНАКОВ Родион Рафаилович</v>
          </cell>
          <cell r="D12" t="str">
            <v>22.09.90, МС</v>
          </cell>
          <cell r="E12" t="str">
            <v>СФО</v>
          </cell>
          <cell r="F12" t="str">
            <v>Р.Алтай, Г-Алтайск, Д.</v>
          </cell>
          <cell r="G12">
            <v>0</v>
          </cell>
          <cell r="H12" t="str">
            <v>Яйтаков М.Я., Бачимов Б.Ю.</v>
          </cell>
        </row>
        <row r="14">
          <cell r="C14" t="str">
            <v>АСРЯН Артуш Мовсесович</v>
          </cell>
          <cell r="D14" t="str">
            <v>23.05.88, МС</v>
          </cell>
          <cell r="E14" t="str">
            <v>СЗФО</v>
          </cell>
          <cell r="F14" t="str">
            <v>Р.Карелия, Петрозаводск, ПР.</v>
          </cell>
          <cell r="G14">
            <v>0</v>
          </cell>
          <cell r="H14" t="str">
            <v>Шегельман И.Р.</v>
          </cell>
        </row>
        <row r="16">
          <cell r="C16" t="str">
            <v>ТАЙПИНОВ Семен Аскерович</v>
          </cell>
          <cell r="D16" t="str">
            <v>22.12.90, МС</v>
          </cell>
          <cell r="E16" t="str">
            <v>СФО</v>
          </cell>
          <cell r="F16" t="str">
            <v>Омская, Омск, МО</v>
          </cell>
          <cell r="G16">
            <v>0</v>
          </cell>
          <cell r="H16" t="str">
            <v>Горбунов А.В., Бобровский В.А.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23</v>
          </cell>
        </row>
        <row r="8">
          <cell r="B8">
            <v>26</v>
          </cell>
        </row>
        <row r="10">
          <cell r="B10">
            <v>12</v>
          </cell>
        </row>
        <row r="12">
          <cell r="B12">
            <v>13</v>
          </cell>
        </row>
        <row r="14">
          <cell r="B14">
            <v>17</v>
          </cell>
        </row>
        <row r="16">
          <cell r="B16">
            <v>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медали"/>
      <sheetName val="Итоговый"/>
      <sheetName val="наградной лист"/>
      <sheetName val="круги"/>
      <sheetName val="Стартовый"/>
    </sheetNames>
    <sheetDataSet>
      <sheetData sheetId="0"/>
      <sheetData sheetId="1"/>
      <sheetData sheetId="2"/>
      <sheetData sheetId="3">
        <row r="6">
          <cell r="C6" t="str">
            <v>БАГАУТИНОВ Артур Шамильевич</v>
          </cell>
          <cell r="D6" t="str">
            <v>27.11.87, МС</v>
          </cell>
          <cell r="E6" t="str">
            <v>МОС</v>
          </cell>
          <cell r="F6" t="str">
            <v>Москва, ПР.</v>
          </cell>
          <cell r="G6">
            <v>0</v>
          </cell>
          <cell r="H6" t="str">
            <v xml:space="preserve"> Елесин Н.А., Гаджиев К.А.</v>
          </cell>
        </row>
        <row r="8">
          <cell r="C8" t="str">
            <v>НЕСТЕРОВ Александр Николаевич</v>
          </cell>
          <cell r="D8" t="str">
            <v>15.05.91, МС</v>
          </cell>
          <cell r="E8" t="str">
            <v>ПФО</v>
          </cell>
          <cell r="F8" t="str">
            <v>Нижегородская, Кстово, ВВ МВД</v>
          </cell>
          <cell r="G8">
            <v>0</v>
          </cell>
          <cell r="H8" t="str">
            <v xml:space="preserve">Чугреев А.В.
Аверьянов А.М.
верьянов А.М.
</v>
          </cell>
        </row>
        <row r="10">
          <cell r="C10" t="str">
            <v>МАГАМЕДОВ Курбан Гаджикурбанович</v>
          </cell>
          <cell r="D10" t="str">
            <v>19.07.91, МС</v>
          </cell>
          <cell r="E10" t="str">
            <v>МОС</v>
          </cell>
          <cell r="F10" t="str">
            <v>Москва, ПР.</v>
          </cell>
          <cell r="G10">
            <v>0</v>
          </cell>
          <cell r="H10" t="str">
            <v>Ганчук Ю., Бахчев В.К.</v>
          </cell>
        </row>
        <row r="12">
          <cell r="C12" t="str">
            <v>ГУСМАНОВ Эльдар Азатавич</v>
          </cell>
          <cell r="D12" t="str">
            <v>27.03.87, МС</v>
          </cell>
          <cell r="E12" t="str">
            <v>ПФО</v>
          </cell>
          <cell r="F12" t="str">
            <v>Нижегородская, Дзержинск, МЧС</v>
          </cell>
          <cell r="G12">
            <v>0</v>
          </cell>
          <cell r="H12" t="str">
            <v>Герасимов ВЛ Балашов Г.М.</v>
          </cell>
        </row>
        <row r="14">
          <cell r="C14" t="str">
            <v xml:space="preserve">ЭСКУЗЯН Ампик Георгиевич </v>
          </cell>
          <cell r="D14" t="str">
            <v>16.04.84, МС</v>
          </cell>
          <cell r="E14" t="str">
            <v>ЮФО</v>
          </cell>
          <cell r="F14" t="str">
            <v>Краснодарский, Сочи</v>
          </cell>
          <cell r="G14">
            <v>0</v>
          </cell>
          <cell r="H14" t="str">
            <v>Шахмеликян Р.О.</v>
          </cell>
        </row>
        <row r="16">
          <cell r="C16" t="str">
            <v>АЛХАСОВ Велимурад Кехлербекович</v>
          </cell>
          <cell r="D16" t="str">
            <v>03.12.90, МС</v>
          </cell>
          <cell r="E16" t="str">
            <v>МОС</v>
          </cell>
          <cell r="F16" t="str">
            <v>Москва, ПР.</v>
          </cell>
          <cell r="G16">
            <v>0</v>
          </cell>
          <cell r="H16" t="str">
            <v xml:space="preserve"> Елесин Н.А., Гаджиев К.А.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25</v>
          </cell>
        </row>
        <row r="8">
          <cell r="B8">
            <v>18</v>
          </cell>
        </row>
        <row r="10">
          <cell r="B10">
            <v>4</v>
          </cell>
        </row>
        <row r="12">
          <cell r="B12">
            <v>10</v>
          </cell>
        </row>
        <row r="14">
          <cell r="B14">
            <v>9</v>
          </cell>
        </row>
        <row r="16">
          <cell r="B16">
            <v>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медали"/>
      <sheetName val="Итоговый"/>
      <sheetName val="наградной лист"/>
      <sheetName val="круги"/>
      <sheetName val="Стартовый"/>
    </sheetNames>
    <sheetDataSet>
      <sheetData sheetId="0"/>
      <sheetData sheetId="1"/>
      <sheetData sheetId="2"/>
      <sheetData sheetId="3">
        <row r="6">
          <cell r="C6" t="str">
            <v>ТАЛДИЕВ Рустам Амерханович</v>
          </cell>
          <cell r="D6" t="str">
            <v>01.01.93, МС</v>
          </cell>
          <cell r="E6" t="str">
            <v>С-П</v>
          </cell>
          <cell r="F6" t="str">
            <v>С-Петербург, ПР</v>
          </cell>
          <cell r="G6" t="str">
            <v>2912078</v>
          </cell>
          <cell r="H6" t="str">
            <v>Коршунов А.И., Зверев С.А.</v>
          </cell>
        </row>
        <row r="8">
          <cell r="C8" t="str">
            <v>ЛАБАЗАНОВ Узаир Шарапудинович</v>
          </cell>
          <cell r="D8" t="str">
            <v>17.09.90, МС</v>
          </cell>
          <cell r="E8" t="str">
            <v>МОС</v>
          </cell>
          <cell r="F8" t="str">
            <v>Москва, ПР</v>
          </cell>
          <cell r="G8">
            <v>0</v>
          </cell>
          <cell r="H8" t="str">
            <v>Ганчук Ю.Е., Бахчев В.К.</v>
          </cell>
        </row>
        <row r="10">
          <cell r="C10" t="str">
            <v>РЕПЕТЮК Павел Олегович</v>
          </cell>
          <cell r="D10" t="str">
            <v>17.09.91, МС</v>
          </cell>
          <cell r="E10" t="str">
            <v>С-П</v>
          </cell>
          <cell r="F10" t="str">
            <v>С-Петербург, ПР</v>
          </cell>
          <cell r="G10">
            <v>0</v>
          </cell>
          <cell r="H10" t="str">
            <v>Коршунов А.И.</v>
          </cell>
        </row>
        <row r="12">
          <cell r="C12" t="str">
            <v>ДУЛМАЕВ Виктор Вячеславович</v>
          </cell>
          <cell r="D12" t="str">
            <v>27.01.86, МС</v>
          </cell>
          <cell r="E12" t="str">
            <v>СФО</v>
          </cell>
          <cell r="F12" t="str">
            <v>Р.Бурятия, Улан-Удэ, МО</v>
          </cell>
          <cell r="G12">
            <v>0</v>
          </cell>
        </row>
        <row r="14">
          <cell r="C14" t="str">
            <v>НУРБАГАНДОВ Саид Магамедрасулович</v>
          </cell>
          <cell r="D14" t="str">
            <v>27.10.91, КМС</v>
          </cell>
          <cell r="E14" t="str">
            <v>СКФО</v>
          </cell>
          <cell r="F14" t="str">
            <v>Ставропольский, Ставрополь, Д</v>
          </cell>
          <cell r="G14">
            <v>0</v>
          </cell>
          <cell r="H14" t="str">
            <v>Папшунов С.М., Захаркин А.В.</v>
          </cell>
        </row>
        <row r="16">
          <cell r="C16" t="str">
            <v>ДЖАВАДОВ Имран Аяз Оглы</v>
          </cell>
          <cell r="D16" t="str">
            <v>03.06.94, МСМК</v>
          </cell>
          <cell r="E16" t="str">
            <v>ПФО</v>
          </cell>
          <cell r="F16" t="str">
            <v>Нижегородская, Кстово, ВВ МВД</v>
          </cell>
          <cell r="G16">
            <v>0</v>
          </cell>
          <cell r="H16" t="str">
            <v>Купцов М.О., Малашкин А.М.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пр.взв."/>
      <sheetName val="круги"/>
      <sheetName val="медали"/>
      <sheetName val="Стартовый"/>
      <sheetName val="наградной лист"/>
      <sheetName val="пр.хода"/>
    </sheetNames>
    <sheetDataSet>
      <sheetData sheetId="0">
        <row r="6">
          <cell r="B6">
            <v>7</v>
          </cell>
        </row>
        <row r="8">
          <cell r="B8">
            <v>14</v>
          </cell>
        </row>
        <row r="10">
          <cell r="B10">
            <v>20</v>
          </cell>
        </row>
        <row r="12">
          <cell r="B12">
            <v>9</v>
          </cell>
        </row>
        <row r="14">
          <cell r="B14">
            <v>3</v>
          </cell>
        </row>
        <row r="16">
          <cell r="B16">
            <v>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за призовые месиа"/>
      <sheetName val="Итоговый"/>
      <sheetName val="наградной лист"/>
      <sheetName val="круги"/>
      <sheetName val="Ст Б"/>
      <sheetName val="Ст А"/>
    </sheetNames>
    <sheetDataSet>
      <sheetData sheetId="0"/>
      <sheetData sheetId="1"/>
      <sheetData sheetId="2"/>
      <sheetData sheetId="3">
        <row r="6">
          <cell r="C6" t="str">
            <v>МУРАДОВ  Рашад Махир оглы</v>
          </cell>
          <cell r="D6" t="str">
            <v>29.10.89, МСМК</v>
          </cell>
          <cell r="E6" t="str">
            <v>СЗФО</v>
          </cell>
          <cell r="F6" t="str">
            <v>Р.Карелия, Петрозаводск, ПР.</v>
          </cell>
          <cell r="G6">
            <v>0</v>
          </cell>
          <cell r="H6" t="str">
            <v>Шегельман И.Р.</v>
          </cell>
        </row>
        <row r="8">
          <cell r="C8" t="str">
            <v>ХАСБУЛАЕВ Магомедрасул Магомедалиевич</v>
          </cell>
          <cell r="D8" t="str">
            <v>23.10.86, КМС</v>
          </cell>
          <cell r="E8" t="str">
            <v>СКФО</v>
          </cell>
          <cell r="F8" t="str">
            <v>Р. Дагестан, Махачкала, ПР</v>
          </cell>
          <cell r="G8">
            <v>0</v>
          </cell>
          <cell r="H8" t="str">
            <v>Булатов К.Х., Булатов Г.А.</v>
          </cell>
        </row>
        <row r="10">
          <cell r="C10" t="str">
            <v>ДУРЫМАНОВ Фёдор Александрович</v>
          </cell>
          <cell r="D10" t="str">
            <v>19.03.93, МС</v>
          </cell>
          <cell r="E10" t="str">
            <v>С-П</v>
          </cell>
          <cell r="F10" t="str">
            <v>С-Петербург, ПР</v>
          </cell>
          <cell r="G10">
            <v>0</v>
          </cell>
          <cell r="H10" t="str">
            <v>Артикулов А.Х., Горохов А.В.</v>
          </cell>
        </row>
        <row r="12">
          <cell r="C12" t="str">
            <v>ГАСАНХАНОВ Руслан Зайнулавович</v>
          </cell>
          <cell r="D12" t="str">
            <v>12.04.89, МСМК</v>
          </cell>
          <cell r="E12" t="str">
            <v>СКФО</v>
          </cell>
          <cell r="F12" t="str">
            <v>Р.Дагестан, ПР.</v>
          </cell>
          <cell r="G12">
            <v>0</v>
          </cell>
          <cell r="H12" t="str">
            <v>Гасанханов З.М., Алибатиров Ш</v>
          </cell>
        </row>
        <row r="14">
          <cell r="C14" t="str">
            <v>ШАГИН Вадим Сергеевич</v>
          </cell>
          <cell r="D14" t="str">
            <v>17.08.94, МС</v>
          </cell>
          <cell r="E14" t="str">
            <v>ПФО</v>
          </cell>
          <cell r="F14" t="str">
            <v>Нижегородская, Кстово, ВВ МВД</v>
          </cell>
          <cell r="G14">
            <v>0</v>
          </cell>
          <cell r="H14" t="str">
            <v xml:space="preserve">Разин С.А.
Чугреев А.В.
</v>
          </cell>
        </row>
        <row r="16">
          <cell r="C16" t="str">
            <v>МИРЗАЕВ Расул Рабаданович</v>
          </cell>
          <cell r="D16" t="str">
            <v>30.03.86, МСМК</v>
          </cell>
          <cell r="E16" t="str">
            <v>МОС</v>
          </cell>
          <cell r="F16" t="str">
            <v>Москва, ПР</v>
          </cell>
          <cell r="G16">
            <v>0</v>
          </cell>
          <cell r="H16" t="str">
            <v>Гаджиев К.А., Елесин Н.А.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activeCell="S31" sqref="S31"/>
    </sheetView>
  </sheetViews>
  <sheetFormatPr defaultRowHeight="12.75"/>
  <cols>
    <col min="1" max="1" width="1" customWidth="1"/>
    <col min="2" max="2" width="5.7109375" customWidth="1"/>
    <col min="3" max="3" width="16.7109375" customWidth="1"/>
    <col min="5" max="5" width="6.7109375" customWidth="1"/>
    <col min="6" max="6" width="13.28515625" customWidth="1"/>
    <col min="7" max="7" width="8.140625" customWidth="1"/>
    <col min="8" max="8" width="11.140625" customWidth="1"/>
    <col min="9" max="9" width="1" customWidth="1"/>
    <col min="10" max="10" width="6.5703125" customWidth="1"/>
    <col min="11" max="11" width="17.28515625" customWidth="1"/>
    <col min="13" max="13" width="7.28515625" customWidth="1"/>
    <col min="14" max="14" width="13.5703125" customWidth="1"/>
    <col min="15" max="15" width="6.85546875" customWidth="1"/>
    <col min="16" max="16" width="10.140625" customWidth="1"/>
  </cols>
  <sheetData>
    <row r="1" spans="1:19" ht="20.25" customHeight="1">
      <c r="A1" s="60" t="s">
        <v>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9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9" ht="14.25" customHeight="1" thickBot="1">
      <c r="A4" s="59" t="str">
        <f>[1]реквизиты!$A$3</f>
        <v>17-20 февраля 2015г.                                                         г.Красноярск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S4" s="6"/>
    </row>
    <row r="5" spans="1:19" ht="10.5" customHeight="1">
      <c r="B5" s="51" t="s">
        <v>10</v>
      </c>
      <c r="C5" s="65" t="s">
        <v>0</v>
      </c>
      <c r="D5" s="67" t="s">
        <v>1</v>
      </c>
      <c r="E5" s="69" t="s">
        <v>12</v>
      </c>
      <c r="F5" s="49" t="s">
        <v>11</v>
      </c>
      <c r="G5" s="35" t="s">
        <v>8</v>
      </c>
      <c r="H5" s="37" t="s">
        <v>2</v>
      </c>
      <c r="J5" s="51" t="s">
        <v>15</v>
      </c>
      <c r="K5" s="53" t="s">
        <v>0</v>
      </c>
      <c r="L5" s="49" t="s">
        <v>1</v>
      </c>
      <c r="M5" s="69" t="s">
        <v>12</v>
      </c>
      <c r="N5" s="49" t="s">
        <v>11</v>
      </c>
      <c r="O5" s="35" t="s">
        <v>8</v>
      </c>
      <c r="P5" s="37" t="s">
        <v>2</v>
      </c>
    </row>
    <row r="6" spans="1:19" ht="11.25" customHeight="1" thickBot="1">
      <c r="B6" s="52"/>
      <c r="C6" s="66"/>
      <c r="D6" s="68"/>
      <c r="E6" s="70"/>
      <c r="F6" s="62"/>
      <c r="G6" s="36"/>
      <c r="H6" s="63"/>
      <c r="J6" s="52"/>
      <c r="K6" s="54"/>
      <c r="L6" s="50"/>
      <c r="M6" s="78"/>
      <c r="N6" s="50"/>
      <c r="O6" s="36"/>
      <c r="P6" s="38"/>
    </row>
    <row r="7" spans="1:19" ht="12.75" customHeight="1">
      <c r="A7" s="75">
        <f>[2]Итоговый!$B$6</f>
        <v>7</v>
      </c>
      <c r="B7" s="73" t="s">
        <v>3</v>
      </c>
      <c r="C7" s="41" t="str">
        <f>[3]Итоговый!$C$6</f>
        <v>БАКРАСОВ Амыр Михайлович</v>
      </c>
      <c r="D7" s="41" t="str">
        <f>[3]Итоговый!$D$6</f>
        <v>01.10.84, МСМК</v>
      </c>
      <c r="E7" s="41" t="str">
        <f>[3]Итоговый!$E$6</f>
        <v>СФО</v>
      </c>
      <c r="F7" s="41" t="str">
        <f>[3]Итоговый!$F$6</f>
        <v>Р.Алтай,Г-Алтайск, Д</v>
      </c>
      <c r="G7" s="39">
        <f>[3]Итоговый!$G$6</f>
        <v>0</v>
      </c>
      <c r="H7" s="41" t="str">
        <f>[3]Итоговый!$H$6</f>
        <v xml:space="preserve">М. Я. Яйтаков
А.В. Майчиков
</v>
      </c>
      <c r="I7" s="34">
        <f>[4]Итоговый!$B$6</f>
        <v>23</v>
      </c>
      <c r="J7" s="47" t="s">
        <v>3</v>
      </c>
      <c r="K7" s="41" t="str">
        <f>[5]Итоговый!$C$6</f>
        <v>БАГАУТИНОВ Артур Шамильевич</v>
      </c>
      <c r="L7" s="41" t="str">
        <f>[5]Итоговый!$D$6</f>
        <v>27.11.87, МС</v>
      </c>
      <c r="M7" s="41" t="str">
        <f>[5]Итоговый!$E$6</f>
        <v>МОС</v>
      </c>
      <c r="N7" s="41" t="str">
        <f>[5]Итоговый!$F$6</f>
        <v>Москва, ПР.</v>
      </c>
      <c r="O7" s="39">
        <f>[5]Итоговый!$G$6</f>
        <v>0</v>
      </c>
      <c r="P7" s="41" t="str">
        <f>[5]Итоговый!$H$6</f>
        <v xml:space="preserve"> Елесин Н.А., Гаджиев К.А.</v>
      </c>
      <c r="Q7" s="21"/>
    </row>
    <row r="8" spans="1:19" ht="13.5" customHeight="1" thickBot="1">
      <c r="A8" s="75"/>
      <c r="B8" s="74"/>
      <c r="C8" s="42"/>
      <c r="D8" s="42"/>
      <c r="E8" s="42"/>
      <c r="F8" s="42"/>
      <c r="G8" s="40"/>
      <c r="H8" s="42"/>
      <c r="I8" s="34"/>
      <c r="J8" s="48"/>
      <c r="K8" s="42"/>
      <c r="L8" s="42"/>
      <c r="M8" s="42"/>
      <c r="N8" s="42"/>
      <c r="O8" s="40"/>
      <c r="P8" s="42"/>
      <c r="Q8" s="21"/>
    </row>
    <row r="9" spans="1:19" ht="12.75" customHeight="1">
      <c r="A9" s="72">
        <f>[2]Итоговый!$B$8</f>
        <v>10</v>
      </c>
      <c r="B9" s="61" t="s">
        <v>4</v>
      </c>
      <c r="C9" s="41" t="str">
        <f>[3]Итоговый!$C$8</f>
        <v>СТИШАК Анатолий Александрович</v>
      </c>
      <c r="D9" s="41" t="str">
        <f>[3]Итоговый!$D$8</f>
        <v>02.08.86, ЗМС</v>
      </c>
      <c r="E9" s="41" t="str">
        <f>[3]Итоговый!$E$8</f>
        <v>С-П</v>
      </c>
      <c r="F9" s="41" t="str">
        <f>[3]Итоговый!$F$8</f>
        <v>Санкт-Петербург, Д.</v>
      </c>
      <c r="G9" s="39" t="str">
        <f>[3]Итоговый!$G$8</f>
        <v>009526078</v>
      </c>
      <c r="H9" s="41" t="str">
        <f>[3]Итоговый!$H$8</f>
        <v>Костин А.В., Коршунов А.И.</v>
      </c>
      <c r="I9" s="34">
        <f>[4]Итоговый!$B$8</f>
        <v>26</v>
      </c>
      <c r="J9" s="45" t="s">
        <v>4</v>
      </c>
      <c r="K9" s="41" t="str">
        <f>[5]Итоговый!$C$8</f>
        <v>НЕСТЕРОВ Александр Николаевич</v>
      </c>
      <c r="L9" s="41" t="str">
        <f>[5]Итоговый!$D$8</f>
        <v>15.05.91, МС</v>
      </c>
      <c r="M9" s="41" t="str">
        <f>[5]Итоговый!$E$8</f>
        <v>ПФО</v>
      </c>
      <c r="N9" s="41" t="str">
        <f>[5]Итоговый!$F$8</f>
        <v>Нижегородская, Кстово, ВВ МВД</v>
      </c>
      <c r="O9" s="39">
        <f>[5]Итоговый!$G$8</f>
        <v>0</v>
      </c>
      <c r="P9" s="41" t="str">
        <f>[5]Итоговый!$H$8</f>
        <v xml:space="preserve">Чугреев А.В.
Аверьянов А.М.
верьянов А.М.
</v>
      </c>
      <c r="Q9" s="21"/>
    </row>
    <row r="10" spans="1:19" ht="12.75" customHeight="1" thickBot="1">
      <c r="A10" s="72"/>
      <c r="B10" s="61"/>
      <c r="C10" s="42"/>
      <c r="D10" s="42"/>
      <c r="E10" s="42"/>
      <c r="F10" s="42"/>
      <c r="G10" s="40"/>
      <c r="H10" s="42"/>
      <c r="I10" s="34"/>
      <c r="J10" s="45"/>
      <c r="K10" s="42"/>
      <c r="L10" s="42"/>
      <c r="M10" s="42"/>
      <c r="N10" s="42"/>
      <c r="O10" s="40"/>
      <c r="P10" s="42"/>
      <c r="Q10" s="21"/>
    </row>
    <row r="11" spans="1:19" ht="12.75" customHeight="1">
      <c r="A11" s="72">
        <f>[2]Итоговый!$B$10</f>
        <v>16</v>
      </c>
      <c r="B11" s="64" t="s">
        <v>5</v>
      </c>
      <c r="C11" s="41" t="str">
        <f>[3]Итоговый!$C$10</f>
        <v>КОНЗОШЕВ Рустам Александрович</v>
      </c>
      <c r="D11" s="41" t="str">
        <f>[3]Итоговый!$D$10</f>
        <v>22.08.90, МС</v>
      </c>
      <c r="E11" s="41" t="str">
        <f>[3]Итоговый!$E$10</f>
        <v>СФО</v>
      </c>
      <c r="F11" s="41" t="str">
        <f>[3]Итоговый!$F$10</f>
        <v>Р. Алтай, Г-Алтайск, Д.</v>
      </c>
      <c r="G11" s="39">
        <f>[3]Итоговый!$G$10</f>
        <v>0</v>
      </c>
      <c r="H11" s="41" t="str">
        <f>[3]Итоговый!$H$10</f>
        <v>Челчушев В.Б., Алиев Р.Р.</v>
      </c>
      <c r="I11" s="34">
        <f>[4]Итоговый!$B$10</f>
        <v>12</v>
      </c>
      <c r="J11" s="46" t="s">
        <v>5</v>
      </c>
      <c r="K11" s="41" t="str">
        <f>[5]Итоговый!$C$10</f>
        <v>МАГАМЕДОВ Курбан Гаджикурбанович</v>
      </c>
      <c r="L11" s="41" t="str">
        <f>[5]Итоговый!$D$10</f>
        <v>19.07.91, МС</v>
      </c>
      <c r="M11" s="41" t="str">
        <f>[5]Итоговый!$E$10</f>
        <v>МОС</v>
      </c>
      <c r="N11" s="41" t="str">
        <f>[5]Итоговый!$F$10</f>
        <v>Москва, ПР.</v>
      </c>
      <c r="O11" s="39">
        <f>[5]Итоговый!$G$10</f>
        <v>0</v>
      </c>
      <c r="P11" s="41" t="str">
        <f>[5]Итоговый!$H$10</f>
        <v>Ганчук Ю., Бахчев В.К.</v>
      </c>
      <c r="Q11" s="21"/>
    </row>
    <row r="12" spans="1:19" ht="12.75" customHeight="1" thickBot="1">
      <c r="A12" s="72"/>
      <c r="B12" s="64"/>
      <c r="C12" s="42"/>
      <c r="D12" s="42"/>
      <c r="E12" s="42"/>
      <c r="F12" s="42"/>
      <c r="G12" s="40"/>
      <c r="H12" s="42"/>
      <c r="I12" s="34"/>
      <c r="J12" s="46"/>
      <c r="K12" s="42"/>
      <c r="L12" s="42"/>
      <c r="M12" s="42"/>
      <c r="N12" s="42"/>
      <c r="O12" s="40"/>
      <c r="P12" s="42"/>
      <c r="Q12" s="21"/>
    </row>
    <row r="13" spans="1:19" ht="12.75" customHeight="1">
      <c r="A13" s="72">
        <f>[2]Итоговый!$B$12</f>
        <v>2</v>
      </c>
      <c r="B13" s="64" t="s">
        <v>5</v>
      </c>
      <c r="C13" s="41" t="str">
        <f>[3]Итоговый!$C$12</f>
        <v>АСКАНАКОВ Родион Рафаилович</v>
      </c>
      <c r="D13" s="41" t="str">
        <f>[3]Итоговый!$D$12</f>
        <v>22.09.90, МС</v>
      </c>
      <c r="E13" s="41" t="str">
        <f>[3]Итоговый!$E$12</f>
        <v>СФО</v>
      </c>
      <c r="F13" s="41" t="str">
        <f>[3]Итоговый!$F$12</f>
        <v>Р.Алтай, Г-Алтайск, Д.</v>
      </c>
      <c r="G13" s="39">
        <f>[3]Итоговый!$G$12</f>
        <v>0</v>
      </c>
      <c r="H13" s="41" t="str">
        <f>[3]Итоговый!$H$12</f>
        <v>Яйтаков М.Я., Бачимов Б.Ю.</v>
      </c>
      <c r="I13" s="34">
        <f>[4]Итоговый!$B$12</f>
        <v>13</v>
      </c>
      <c r="J13" s="46" t="s">
        <v>5</v>
      </c>
      <c r="K13" s="41" t="str">
        <f>[5]Итоговый!$C$12</f>
        <v>ГУСМАНОВ Эльдар Азатавич</v>
      </c>
      <c r="L13" s="41" t="str">
        <f>[5]Итоговый!$D$12</f>
        <v>27.03.87, МС</v>
      </c>
      <c r="M13" s="41" t="str">
        <f>[5]Итоговый!$E$12</f>
        <v>ПФО</v>
      </c>
      <c r="N13" s="41" t="str">
        <f>[5]Итоговый!$F$12</f>
        <v>Нижегородская, Дзержинск, МЧС</v>
      </c>
      <c r="O13" s="39">
        <f>[5]Итоговый!$G$12</f>
        <v>0</v>
      </c>
      <c r="P13" s="41" t="str">
        <f>[5]Итоговый!$H$12</f>
        <v>Герасимов ВЛ Балашов Г.М.</v>
      </c>
      <c r="Q13" s="21"/>
    </row>
    <row r="14" spans="1:19" ht="12.75" customHeight="1" thickBot="1">
      <c r="A14" s="72"/>
      <c r="B14" s="64"/>
      <c r="C14" s="42"/>
      <c r="D14" s="42"/>
      <c r="E14" s="42"/>
      <c r="F14" s="42"/>
      <c r="G14" s="40"/>
      <c r="H14" s="42"/>
      <c r="I14" s="34"/>
      <c r="J14" s="46"/>
      <c r="K14" s="42"/>
      <c r="L14" s="42"/>
      <c r="M14" s="42"/>
      <c r="N14" s="42"/>
      <c r="O14" s="40"/>
      <c r="P14" s="42"/>
      <c r="Q14" s="21"/>
    </row>
    <row r="15" spans="1:19" ht="12.75" customHeight="1">
      <c r="A15" s="72">
        <f>[2]Итоговый!$B$14</f>
        <v>15</v>
      </c>
      <c r="B15" s="71" t="s">
        <v>6</v>
      </c>
      <c r="C15" s="41" t="str">
        <f>[3]Итоговый!$C$14</f>
        <v>АСРЯН Артуш Мовсесович</v>
      </c>
      <c r="D15" s="41" t="str">
        <f>[3]Итоговый!$D$14</f>
        <v>23.05.88, МС</v>
      </c>
      <c r="E15" s="41" t="str">
        <f>[3]Итоговый!$E$14</f>
        <v>СЗФО</v>
      </c>
      <c r="F15" s="41" t="str">
        <f>[3]Итоговый!$F$14</f>
        <v>Р.Карелия, Петрозаводск, ПР.</v>
      </c>
      <c r="G15" s="39">
        <f>[3]Итоговый!$G$14</f>
        <v>0</v>
      </c>
      <c r="H15" s="41" t="str">
        <f>[3]Итоговый!$H$14</f>
        <v>Шегельман И.Р.</v>
      </c>
      <c r="I15" s="34">
        <f>[4]Итоговый!$B$14</f>
        <v>17</v>
      </c>
      <c r="J15" s="43" t="s">
        <v>6</v>
      </c>
      <c r="K15" s="41" t="str">
        <f>[5]Итоговый!$C$14</f>
        <v xml:space="preserve">ЭСКУЗЯН Ампик Георгиевич </v>
      </c>
      <c r="L15" s="41" t="str">
        <f>[5]Итоговый!$D$14</f>
        <v>16.04.84, МС</v>
      </c>
      <c r="M15" s="41" t="str">
        <f>[5]Итоговый!$E$14</f>
        <v>ЮФО</v>
      </c>
      <c r="N15" s="41" t="str">
        <f>[5]Итоговый!$F$14</f>
        <v>Краснодарский, Сочи</v>
      </c>
      <c r="O15" s="39">
        <f>[5]Итоговый!$G$14</f>
        <v>0</v>
      </c>
      <c r="P15" s="41" t="str">
        <f>[5]Итоговый!$H$14</f>
        <v>Шахмеликян Р.О.</v>
      </c>
      <c r="Q15" s="21"/>
    </row>
    <row r="16" spans="1:19" ht="12.75" customHeight="1" thickBot="1">
      <c r="A16" s="72"/>
      <c r="B16" s="71"/>
      <c r="C16" s="42"/>
      <c r="D16" s="42"/>
      <c r="E16" s="42"/>
      <c r="F16" s="42"/>
      <c r="G16" s="40"/>
      <c r="H16" s="42"/>
      <c r="I16" s="34"/>
      <c r="J16" s="43"/>
      <c r="K16" s="42"/>
      <c r="L16" s="42"/>
      <c r="M16" s="42"/>
      <c r="N16" s="42"/>
      <c r="O16" s="40"/>
      <c r="P16" s="42"/>
      <c r="Q16" s="21"/>
    </row>
    <row r="17" spans="1:17" ht="12.75" customHeight="1">
      <c r="A17" s="72">
        <f>[2]Итоговый!$B$16</f>
        <v>13</v>
      </c>
      <c r="B17" s="71" t="s">
        <v>6</v>
      </c>
      <c r="C17" s="41" t="str">
        <f>[3]Итоговый!$C$16</f>
        <v>ТАЙПИНОВ Семен Аскерович</v>
      </c>
      <c r="D17" s="41" t="str">
        <f>[3]Итоговый!$D$16</f>
        <v>22.12.90, МС</v>
      </c>
      <c r="E17" s="41" t="str">
        <f>[3]Итоговый!$E$16</f>
        <v>СФО</v>
      </c>
      <c r="F17" s="41" t="str">
        <f>[3]Итоговый!$F$16</f>
        <v>Омская, Омск, МО</v>
      </c>
      <c r="G17" s="39">
        <f>[3]Итоговый!$G$16</f>
        <v>0</v>
      </c>
      <c r="H17" s="41" t="str">
        <f>[3]Итоговый!$H$16</f>
        <v>Горбунов А.В., Бобровский В.А.</v>
      </c>
      <c r="I17" s="34">
        <f>[4]Итоговый!$B$16</f>
        <v>6</v>
      </c>
      <c r="J17" s="43" t="s">
        <v>6</v>
      </c>
      <c r="K17" s="41" t="str">
        <f>[5]Итоговый!$C$16</f>
        <v>АЛХАСОВ Велимурад Кехлербекович</v>
      </c>
      <c r="L17" s="41" t="str">
        <f>[5]Итоговый!$D$16</f>
        <v>03.12.90, МС</v>
      </c>
      <c r="M17" s="41" t="str">
        <f>[5]Итоговый!$E$16</f>
        <v>МОС</v>
      </c>
      <c r="N17" s="41" t="str">
        <f>[5]Итоговый!$F$16</f>
        <v>Москва, ПР.</v>
      </c>
      <c r="O17" s="39">
        <f>[5]Итоговый!$G$16</f>
        <v>0</v>
      </c>
      <c r="P17" s="41" t="str">
        <f>[5]Итоговый!$H$16</f>
        <v xml:space="preserve"> Елесин Н.А., Гаджиев К.А.</v>
      </c>
      <c r="Q17" s="21"/>
    </row>
    <row r="18" spans="1:17" ht="13.5" customHeight="1" thickBot="1">
      <c r="A18" s="72"/>
      <c r="B18" s="76"/>
      <c r="C18" s="42"/>
      <c r="D18" s="42"/>
      <c r="E18" s="42"/>
      <c r="F18" s="42"/>
      <c r="G18" s="40"/>
      <c r="H18" s="42"/>
      <c r="I18" s="34"/>
      <c r="J18" s="44"/>
      <c r="K18" s="42"/>
      <c r="L18" s="42"/>
      <c r="M18" s="42"/>
      <c r="N18" s="42"/>
      <c r="O18" s="40"/>
      <c r="P18" s="42"/>
      <c r="Q18" s="21"/>
    </row>
    <row r="19" spans="1:17" ht="13.5" thickBot="1">
      <c r="B19" s="13">
        <v>62</v>
      </c>
      <c r="C19" s="21"/>
      <c r="D19" s="21"/>
      <c r="E19" s="21"/>
      <c r="F19" s="15"/>
      <c r="G19" s="21"/>
      <c r="H19" s="15"/>
      <c r="I19" s="21"/>
      <c r="J19" s="25">
        <v>68</v>
      </c>
      <c r="K19" s="21"/>
      <c r="L19" s="21"/>
      <c r="M19" s="21"/>
      <c r="N19" s="15"/>
      <c r="O19" s="19"/>
      <c r="P19" s="15"/>
      <c r="Q19" s="21"/>
    </row>
    <row r="20" spans="1:17" ht="12.75" customHeight="1">
      <c r="A20" s="72">
        <f>[6]Итоговый!$B$6</f>
        <v>25</v>
      </c>
      <c r="B20" s="47" t="s">
        <v>3</v>
      </c>
      <c r="C20" s="41" t="str">
        <f>[7]Итоговый!$C$6</f>
        <v>ТАЛДИЕВ Рустам Амерханович</v>
      </c>
      <c r="D20" s="41" t="str">
        <f>[7]Итоговый!$D$6</f>
        <v>01.01.93, МС</v>
      </c>
      <c r="E20" s="41" t="str">
        <f>[7]Итоговый!$E$6</f>
        <v>С-П</v>
      </c>
      <c r="F20" s="41" t="str">
        <f>[7]Итоговый!$F$6</f>
        <v>С-Петербург, ПР</v>
      </c>
      <c r="G20" s="39" t="str">
        <f>[7]Итоговый!$G$6</f>
        <v>2912078</v>
      </c>
      <c r="H20" s="41" t="str">
        <f>[7]Итоговый!$H$6</f>
        <v>Коршунов А.И., Зверев С.А.</v>
      </c>
      <c r="I20" s="34">
        <f>[8]Итоговый!$B$6</f>
        <v>7</v>
      </c>
      <c r="J20" s="47" t="s">
        <v>3</v>
      </c>
      <c r="K20" s="41" t="str">
        <f>[9]Итоговый!$C$6</f>
        <v>МУРАДОВ  Рашад Махир оглы</v>
      </c>
      <c r="L20" s="41" t="str">
        <f>[9]Итоговый!$D$6</f>
        <v>29.10.89, МСМК</v>
      </c>
      <c r="M20" s="41" t="str">
        <f>[9]Итоговый!$E$6</f>
        <v>СЗФО</v>
      </c>
      <c r="N20" s="41" t="str">
        <f>[9]Итоговый!$F$6</f>
        <v>Р.Карелия, Петрозаводск, ПР.</v>
      </c>
      <c r="O20" s="39">
        <f>[9]Итоговый!$G$6</f>
        <v>0</v>
      </c>
      <c r="P20" s="41" t="str">
        <f>[9]Итоговый!$H$6</f>
        <v>Шегельман И.Р.</v>
      </c>
      <c r="Q20" s="21"/>
    </row>
    <row r="21" spans="1:17" ht="12.75" customHeight="1" thickBot="1">
      <c r="A21" s="72"/>
      <c r="B21" s="48"/>
      <c r="C21" s="42"/>
      <c r="D21" s="42"/>
      <c r="E21" s="42"/>
      <c r="F21" s="42"/>
      <c r="G21" s="40"/>
      <c r="H21" s="42"/>
      <c r="I21" s="34"/>
      <c r="J21" s="48"/>
      <c r="K21" s="42"/>
      <c r="L21" s="42"/>
      <c r="M21" s="42"/>
      <c r="N21" s="42"/>
      <c r="O21" s="40"/>
      <c r="P21" s="42"/>
      <c r="Q21" s="21"/>
    </row>
    <row r="22" spans="1:17" ht="12.75" customHeight="1">
      <c r="A22" s="72">
        <f>[6]Итоговый!$B$8</f>
        <v>18</v>
      </c>
      <c r="B22" s="45" t="s">
        <v>4</v>
      </c>
      <c r="C22" s="41" t="str">
        <f>[7]Итоговый!$C$8</f>
        <v>ЛАБАЗАНОВ Узаир Шарапудинович</v>
      </c>
      <c r="D22" s="41" t="str">
        <f>[7]Итоговый!$D$8</f>
        <v>17.09.90, МС</v>
      </c>
      <c r="E22" s="41" t="str">
        <f>[7]Итоговый!$E$8</f>
        <v>МОС</v>
      </c>
      <c r="F22" s="41" t="str">
        <f>[7]Итоговый!$F$8</f>
        <v>Москва, ПР</v>
      </c>
      <c r="G22" s="39">
        <f>[7]Итоговый!$G$8</f>
        <v>0</v>
      </c>
      <c r="H22" s="41" t="str">
        <f>[7]Итоговый!$H$8</f>
        <v>Ганчук Ю.Е., Бахчев В.К.</v>
      </c>
      <c r="I22" s="34">
        <f>[8]Итоговый!$B$8</f>
        <v>14</v>
      </c>
      <c r="J22" s="45" t="s">
        <v>4</v>
      </c>
      <c r="K22" s="41" t="str">
        <f>[9]Итоговый!$C$8</f>
        <v>ХАСБУЛАЕВ Магомедрасул Магомедалиевич</v>
      </c>
      <c r="L22" s="41" t="str">
        <f>[9]Итоговый!$D$8</f>
        <v>23.10.86, КМС</v>
      </c>
      <c r="M22" s="41" t="str">
        <f>[9]Итоговый!$E$8</f>
        <v>СКФО</v>
      </c>
      <c r="N22" s="41" t="str">
        <f>[9]Итоговый!$F$8</f>
        <v>Р. Дагестан, Махачкала, ПР</v>
      </c>
      <c r="O22" s="39">
        <f>[9]Итоговый!$G$8</f>
        <v>0</v>
      </c>
      <c r="P22" s="41" t="str">
        <f>[9]Итоговый!$H$8</f>
        <v>Булатов К.Х., Булатов Г.А.</v>
      </c>
      <c r="Q22" s="21"/>
    </row>
    <row r="23" spans="1:17" ht="12.75" customHeight="1" thickBot="1">
      <c r="A23" s="72"/>
      <c r="B23" s="45"/>
      <c r="C23" s="42"/>
      <c r="D23" s="42"/>
      <c r="E23" s="42"/>
      <c r="F23" s="42"/>
      <c r="G23" s="40"/>
      <c r="H23" s="42"/>
      <c r="I23" s="34"/>
      <c r="J23" s="45"/>
      <c r="K23" s="42"/>
      <c r="L23" s="42"/>
      <c r="M23" s="42"/>
      <c r="N23" s="42"/>
      <c r="O23" s="40"/>
      <c r="P23" s="42"/>
      <c r="Q23" s="21"/>
    </row>
    <row r="24" spans="1:17" ht="12.75" customHeight="1">
      <c r="A24" s="72">
        <f>[6]Итоговый!$B$10</f>
        <v>4</v>
      </c>
      <c r="B24" s="46" t="s">
        <v>5</v>
      </c>
      <c r="C24" s="41" t="str">
        <f>[7]Итоговый!$C$10</f>
        <v>РЕПЕТЮК Павел Олегович</v>
      </c>
      <c r="D24" s="41" t="str">
        <f>[7]Итоговый!$D$10</f>
        <v>17.09.91, МС</v>
      </c>
      <c r="E24" s="41" t="str">
        <f>[7]Итоговый!$E$10</f>
        <v>С-П</v>
      </c>
      <c r="F24" s="41" t="str">
        <f>[7]Итоговый!$F$10</f>
        <v>С-Петербург, ПР</v>
      </c>
      <c r="G24" s="39">
        <f>[7]Итоговый!$G$10</f>
        <v>0</v>
      </c>
      <c r="H24" s="41" t="str">
        <f>[7]Итоговый!$H$10</f>
        <v>Коршунов А.И.</v>
      </c>
      <c r="I24" s="34">
        <f>[8]Итоговый!$B$10</f>
        <v>20</v>
      </c>
      <c r="J24" s="46" t="s">
        <v>5</v>
      </c>
      <c r="K24" s="41" t="str">
        <f>[9]Итоговый!$C$10</f>
        <v>ДУРЫМАНОВ Фёдор Александрович</v>
      </c>
      <c r="L24" s="41" t="str">
        <f>[9]Итоговый!$D$10</f>
        <v>19.03.93, МС</v>
      </c>
      <c r="M24" s="41" t="str">
        <f>[9]Итоговый!$E$10</f>
        <v>С-П</v>
      </c>
      <c r="N24" s="41" t="str">
        <f>[9]Итоговый!$F$10</f>
        <v>С-Петербург, ПР</v>
      </c>
      <c r="O24" s="39">
        <f>[9]Итоговый!$G$10</f>
        <v>0</v>
      </c>
      <c r="P24" s="41" t="str">
        <f>[9]Итоговый!$H$10</f>
        <v>Артикулов А.Х., Горохов А.В.</v>
      </c>
      <c r="Q24" s="21"/>
    </row>
    <row r="25" spans="1:17" ht="12.75" customHeight="1" thickBot="1">
      <c r="A25" s="72"/>
      <c r="B25" s="46"/>
      <c r="C25" s="42"/>
      <c r="D25" s="42"/>
      <c r="E25" s="42"/>
      <c r="F25" s="42"/>
      <c r="G25" s="40"/>
      <c r="H25" s="42"/>
      <c r="I25" s="34"/>
      <c r="J25" s="46"/>
      <c r="K25" s="42"/>
      <c r="L25" s="42"/>
      <c r="M25" s="42"/>
      <c r="N25" s="42"/>
      <c r="O25" s="40"/>
      <c r="P25" s="42"/>
      <c r="Q25" s="21"/>
    </row>
    <row r="26" spans="1:17" ht="12.75" customHeight="1">
      <c r="A26" s="72">
        <f>[6]Итоговый!$B$12</f>
        <v>10</v>
      </c>
      <c r="B26" s="46" t="s">
        <v>5</v>
      </c>
      <c r="C26" s="41" t="str">
        <f>[7]Итоговый!$C$12</f>
        <v>ДУЛМАЕВ Виктор Вячеславович</v>
      </c>
      <c r="D26" s="41" t="str">
        <f>[7]Итоговый!$D$12</f>
        <v>27.01.86, МС</v>
      </c>
      <c r="E26" s="41" t="str">
        <f>[7]Итоговый!$E$12</f>
        <v>СФО</v>
      </c>
      <c r="F26" s="41" t="str">
        <f>[7]Итоговый!$F$12</f>
        <v>Р.Бурятия, Улан-Удэ, МО</v>
      </c>
      <c r="G26" s="39">
        <f>[7]Итоговый!$G$12</f>
        <v>0</v>
      </c>
      <c r="H26" s="41" t="s">
        <v>16</v>
      </c>
      <c r="I26" s="34">
        <f>[8]Итоговый!$B$12</f>
        <v>9</v>
      </c>
      <c r="J26" s="46" t="s">
        <v>5</v>
      </c>
      <c r="K26" s="41" t="str">
        <f>[9]Итоговый!$C$12</f>
        <v>ГАСАНХАНОВ Руслан Зайнулавович</v>
      </c>
      <c r="L26" s="41" t="str">
        <f>[9]Итоговый!$D$12</f>
        <v>12.04.89, МСМК</v>
      </c>
      <c r="M26" s="41" t="str">
        <f>[9]Итоговый!$E$12</f>
        <v>СКФО</v>
      </c>
      <c r="N26" s="41" t="str">
        <f>[9]Итоговый!$F$12</f>
        <v>Р.Дагестан, ПР.</v>
      </c>
      <c r="O26" s="39">
        <f>[9]Итоговый!$G$12</f>
        <v>0</v>
      </c>
      <c r="P26" s="41" t="str">
        <f>[9]Итоговый!$H$12</f>
        <v>Гасанханов З.М., Алибатиров Ш</v>
      </c>
      <c r="Q26" s="21"/>
    </row>
    <row r="27" spans="1:17" ht="12.75" customHeight="1" thickBot="1">
      <c r="A27" s="72"/>
      <c r="B27" s="46"/>
      <c r="C27" s="42"/>
      <c r="D27" s="42"/>
      <c r="E27" s="42"/>
      <c r="F27" s="42"/>
      <c r="G27" s="40"/>
      <c r="H27" s="42"/>
      <c r="I27" s="34"/>
      <c r="J27" s="46"/>
      <c r="K27" s="42"/>
      <c r="L27" s="42"/>
      <c r="M27" s="42"/>
      <c r="N27" s="42"/>
      <c r="O27" s="40"/>
      <c r="P27" s="42"/>
      <c r="Q27" s="21"/>
    </row>
    <row r="28" spans="1:17" ht="12.75" customHeight="1">
      <c r="A28" s="72">
        <f>[6]Итоговый!$B$14</f>
        <v>9</v>
      </c>
      <c r="B28" s="43" t="s">
        <v>6</v>
      </c>
      <c r="C28" s="41" t="str">
        <f>[7]Итоговый!$C$14</f>
        <v>НУРБАГАНДОВ Саид Магамедрасулович</v>
      </c>
      <c r="D28" s="41" t="str">
        <f>[7]Итоговый!$D$14</f>
        <v>27.10.91, КМС</v>
      </c>
      <c r="E28" s="41" t="str">
        <f>[7]Итоговый!$E$14</f>
        <v>СКФО</v>
      </c>
      <c r="F28" s="41" t="str">
        <f>[7]Итоговый!$F$14</f>
        <v>Ставропольский, Ставрополь, Д</v>
      </c>
      <c r="G28" s="39">
        <f>[7]Итоговый!$G$14</f>
        <v>0</v>
      </c>
      <c r="H28" s="41" t="str">
        <f>[7]Итоговый!$H$14</f>
        <v>Папшунов С.М., Захаркин А.В.</v>
      </c>
      <c r="I28" s="34">
        <f>[8]Итоговый!$B$14</f>
        <v>3</v>
      </c>
      <c r="J28" s="43" t="s">
        <v>6</v>
      </c>
      <c r="K28" s="41" t="str">
        <f>[9]Итоговый!$C$14</f>
        <v>ШАГИН Вадим Сергеевич</v>
      </c>
      <c r="L28" s="41" t="str">
        <f>[9]Итоговый!$D$14</f>
        <v>17.08.94, МС</v>
      </c>
      <c r="M28" s="41" t="str">
        <f>[9]Итоговый!$E$14</f>
        <v>ПФО</v>
      </c>
      <c r="N28" s="41" t="str">
        <f>[9]Итоговый!$F$14</f>
        <v>Нижегородская, Кстово, ВВ МВД</v>
      </c>
      <c r="O28" s="39">
        <f>[9]Итоговый!$G$14</f>
        <v>0</v>
      </c>
      <c r="P28" s="41" t="str">
        <f>[9]Итоговый!$H$14</f>
        <v xml:space="preserve">Разин С.А.
Чугреев А.В.
</v>
      </c>
      <c r="Q28" s="21"/>
    </row>
    <row r="29" spans="1:17" ht="12.75" customHeight="1" thickBot="1">
      <c r="A29" s="72"/>
      <c r="B29" s="43"/>
      <c r="C29" s="42"/>
      <c r="D29" s="42"/>
      <c r="E29" s="42"/>
      <c r="F29" s="42"/>
      <c r="G29" s="40"/>
      <c r="H29" s="42"/>
      <c r="I29" s="34"/>
      <c r="J29" s="43"/>
      <c r="K29" s="42"/>
      <c r="L29" s="42"/>
      <c r="M29" s="42"/>
      <c r="N29" s="42"/>
      <c r="O29" s="40"/>
      <c r="P29" s="42"/>
      <c r="Q29" s="21"/>
    </row>
    <row r="30" spans="1:17" ht="12.75" customHeight="1">
      <c r="A30" s="72">
        <f>[6]Итоговый!$B$16</f>
        <v>7</v>
      </c>
      <c r="B30" s="43" t="s">
        <v>6</v>
      </c>
      <c r="C30" s="41" t="str">
        <f>[7]Итоговый!$C$16</f>
        <v>ДЖАВАДОВ Имран Аяз Оглы</v>
      </c>
      <c r="D30" s="41" t="str">
        <f>[7]Итоговый!$D$16</f>
        <v>03.06.94, МСМК</v>
      </c>
      <c r="E30" s="41" t="str">
        <f>[7]Итоговый!$E$16</f>
        <v>ПФО</v>
      </c>
      <c r="F30" s="41" t="str">
        <f>[7]Итоговый!$F$16</f>
        <v>Нижегородская, Кстово, ВВ МВД</v>
      </c>
      <c r="G30" s="39">
        <f>[7]Итоговый!$G$16</f>
        <v>0</v>
      </c>
      <c r="H30" s="41" t="str">
        <f>[7]Итоговый!$H$16</f>
        <v>Купцов М.О., Малашкин А.М.</v>
      </c>
      <c r="I30" s="34">
        <f>[8]Итоговый!$B$16</f>
        <v>22</v>
      </c>
      <c r="J30" s="43" t="s">
        <v>6</v>
      </c>
      <c r="K30" s="41" t="str">
        <f>[9]Итоговый!$C$16</f>
        <v>МИРЗАЕВ Расул Рабаданович</v>
      </c>
      <c r="L30" s="41" t="str">
        <f>[9]Итоговый!$D$16</f>
        <v>30.03.86, МСМК</v>
      </c>
      <c r="M30" s="41" t="str">
        <f>[9]Итоговый!$E$16</f>
        <v>МОС</v>
      </c>
      <c r="N30" s="41" t="str">
        <f>[9]Итоговый!$F$16</f>
        <v>Москва, ПР</v>
      </c>
      <c r="O30" s="39">
        <f>[9]Итоговый!$G$16</f>
        <v>0</v>
      </c>
      <c r="P30" s="41" t="str">
        <f>[9]Итоговый!$H$16</f>
        <v>Гаджиев К.А., Елесин Н.А.</v>
      </c>
      <c r="Q30" s="21"/>
    </row>
    <row r="31" spans="1:17" ht="13.5" customHeight="1" thickBot="1">
      <c r="A31" s="72"/>
      <c r="B31" s="44"/>
      <c r="C31" s="42"/>
      <c r="D31" s="42"/>
      <c r="E31" s="42"/>
      <c r="F31" s="42"/>
      <c r="G31" s="40"/>
      <c r="H31" s="42"/>
      <c r="I31" s="34"/>
      <c r="J31" s="44"/>
      <c r="K31" s="42"/>
      <c r="L31" s="42"/>
      <c r="M31" s="42"/>
      <c r="N31" s="42"/>
      <c r="O31" s="40"/>
      <c r="P31" s="42"/>
      <c r="Q31" s="21"/>
    </row>
    <row r="32" spans="1:17" ht="13.5" thickBot="1">
      <c r="B32" s="13">
        <v>74</v>
      </c>
      <c r="C32" s="21"/>
      <c r="D32" s="21"/>
      <c r="E32" s="21"/>
      <c r="F32" s="15"/>
      <c r="G32" s="19"/>
      <c r="H32" s="15"/>
      <c r="I32" s="21"/>
      <c r="J32" s="25">
        <v>82</v>
      </c>
      <c r="K32" s="21"/>
      <c r="L32" s="21"/>
      <c r="M32" s="21"/>
      <c r="N32" s="15"/>
      <c r="O32" s="21"/>
      <c r="P32" s="15"/>
      <c r="Q32" s="21"/>
    </row>
    <row r="33" spans="1:17" ht="12.75" customHeight="1">
      <c r="A33" s="72">
        <f>[10]Итоговый!$B$6</f>
        <v>17</v>
      </c>
      <c r="B33" s="47" t="s">
        <v>3</v>
      </c>
      <c r="C33" s="41" t="str">
        <f>[11]Итоговый!$C$6</f>
        <v>ОМОКТУЕВ Баир Доржиевич</v>
      </c>
      <c r="D33" s="41" t="str">
        <f>[11]Итоговый!$D$6</f>
        <v>02.12.84, МСМК</v>
      </c>
      <c r="E33" s="41" t="str">
        <f>[11]Итоговый!$E$6</f>
        <v>СФО</v>
      </c>
      <c r="F33" s="41" t="str">
        <f>[11]Итоговый!$F$6</f>
        <v>Р.Бурятия, Улан-Удэ, МО</v>
      </c>
      <c r="G33" s="39">
        <f>[11]Итоговый!$G$6</f>
        <v>0</v>
      </c>
      <c r="H33" s="41" t="s">
        <v>16</v>
      </c>
      <c r="I33" s="34">
        <f>[12]Итоговый!$B$6</f>
        <v>13</v>
      </c>
      <c r="J33" s="47" t="s">
        <v>3</v>
      </c>
      <c r="K33" s="41" t="str">
        <f>[13]Итоговый!$C$6</f>
        <v>ИВАНОВ Алексей Романович</v>
      </c>
      <c r="L33" s="41" t="str">
        <f>[13]Итоговый!$D$6</f>
        <v>24.06.87, МС</v>
      </c>
      <c r="M33" s="41" t="str">
        <f>[13]Итоговый!$E$6</f>
        <v>МОС</v>
      </c>
      <c r="N33" s="41" t="str">
        <f>[13]Итоговый!$F$6</f>
        <v>Москва, ПР</v>
      </c>
      <c r="O33" s="39">
        <f>[13]Итоговый!$G$6</f>
        <v>0</v>
      </c>
      <c r="P33" s="41" t="str">
        <f>[13]Итоговый!$H$6</f>
        <v>Дамдинцурунов В.А.</v>
      </c>
      <c r="Q33" s="21"/>
    </row>
    <row r="34" spans="1:17" ht="12.75" customHeight="1" thickBot="1">
      <c r="A34" s="72"/>
      <c r="B34" s="48"/>
      <c r="C34" s="42"/>
      <c r="D34" s="42"/>
      <c r="E34" s="42"/>
      <c r="F34" s="42"/>
      <c r="G34" s="40"/>
      <c r="H34" s="42"/>
      <c r="I34" s="34"/>
      <c r="J34" s="48"/>
      <c r="K34" s="42"/>
      <c r="L34" s="42"/>
      <c r="M34" s="42"/>
      <c r="N34" s="42"/>
      <c r="O34" s="40"/>
      <c r="P34" s="42"/>
      <c r="Q34" s="21"/>
    </row>
    <row r="35" spans="1:17" ht="12.75" customHeight="1">
      <c r="A35" s="72">
        <f>[10]Итоговый!$B$8</f>
        <v>8</v>
      </c>
      <c r="B35" s="45" t="s">
        <v>4</v>
      </c>
      <c r="C35" s="41" t="str">
        <f>[11]Итоговый!$C$8</f>
        <v>КАЛИНИН Андрей Алексеевич</v>
      </c>
      <c r="D35" s="41" t="str">
        <f>[11]Итоговый!$D$8</f>
        <v>26.11.85, КМС</v>
      </c>
      <c r="E35" s="41" t="str">
        <f>[11]Итоговый!$E$8</f>
        <v>С-П</v>
      </c>
      <c r="F35" s="41" t="str">
        <f>[11]Итоговый!$F$8</f>
        <v>ГУ МВД по С-Пет. и Лен.обл.</v>
      </c>
      <c r="G35" s="39">
        <f>[11]Итоговый!$G$8</f>
        <v>0</v>
      </c>
      <c r="H35" s="41" t="str">
        <f>[11]Итоговый!$H$8</f>
        <v>Костин С.</v>
      </c>
      <c r="I35" s="34">
        <f>[12]Итоговый!$B$8</f>
        <v>8</v>
      </c>
      <c r="J35" s="45" t="s">
        <v>4</v>
      </c>
      <c r="K35" s="41" t="str">
        <f>[13]Итоговый!$C$8</f>
        <v>КЕРИМОВ Мурад Курбанович</v>
      </c>
      <c r="L35" s="41" t="str">
        <f>[13]Итоговый!$D$8</f>
        <v>02.08.87, МСМК</v>
      </c>
      <c r="M35" s="41" t="str">
        <f>[13]Итоговый!$E$8</f>
        <v>МОС</v>
      </c>
      <c r="N35" s="41" t="str">
        <f>[13]Итоговый!$F$8</f>
        <v>Москва, ПР.</v>
      </c>
      <c r="O35" s="39">
        <f>[13]Итоговый!$G$8</f>
        <v>0</v>
      </c>
      <c r="P35" s="41" t="str">
        <f>[13]Итоговый!$H$8</f>
        <v>Елесин Н.А., Джанбеков Т.А.</v>
      </c>
      <c r="Q35" s="21"/>
    </row>
    <row r="36" spans="1:17" ht="12.75" customHeight="1" thickBot="1">
      <c r="A36" s="72"/>
      <c r="B36" s="45"/>
      <c r="C36" s="42"/>
      <c r="D36" s="42"/>
      <c r="E36" s="42"/>
      <c r="F36" s="42"/>
      <c r="G36" s="40"/>
      <c r="H36" s="42"/>
      <c r="I36" s="34"/>
      <c r="J36" s="45"/>
      <c r="K36" s="42"/>
      <c r="L36" s="42"/>
      <c r="M36" s="42"/>
      <c r="N36" s="42"/>
      <c r="O36" s="40"/>
      <c r="P36" s="42"/>
      <c r="Q36" s="21"/>
    </row>
    <row r="37" spans="1:17" ht="12.75" customHeight="1">
      <c r="A37" s="72">
        <f>[10]Итоговый!$B$10</f>
        <v>2</v>
      </c>
      <c r="B37" s="46" t="s">
        <v>5</v>
      </c>
      <c r="C37" s="41" t="str">
        <f>[11]Итоговый!$C$10</f>
        <v>ТАГИРОВ Тагир Ахмедович</v>
      </c>
      <c r="D37" s="41" t="str">
        <f>[11]Итоговый!$D$10</f>
        <v>07.02.89, МС</v>
      </c>
      <c r="E37" s="41" t="str">
        <f>[11]Итоговый!$E$10</f>
        <v>МОС</v>
      </c>
      <c r="F37" s="41" t="str">
        <f>[11]Итоговый!$F$10</f>
        <v>Москва, МО</v>
      </c>
      <c r="G37" s="39">
        <f>[11]Итоговый!$G$10</f>
        <v>0</v>
      </c>
      <c r="H37" s="41" t="str">
        <f>[11]Итоговый!$H$10</f>
        <v>Мусаев А.С.</v>
      </c>
      <c r="I37" s="34">
        <f>[12]Итоговый!$B$10</f>
        <v>18</v>
      </c>
      <c r="J37" s="46" t="s">
        <v>5</v>
      </c>
      <c r="K37" s="41" t="str">
        <f>[13]Итоговый!$C$10</f>
        <v>МАМЕДОВ Эльвин Махалович</v>
      </c>
      <c r="L37" s="41" t="str">
        <f>[13]Итоговый!$D$10</f>
        <v>04.01.91, МС</v>
      </c>
      <c r="M37" s="41" t="str">
        <f>[13]Итоговый!$E$10</f>
        <v>СЗФО</v>
      </c>
      <c r="N37" s="41" t="str">
        <f>[13]Итоговый!$F$10</f>
        <v>Р.Карелия, Петрозаводск, ПР.</v>
      </c>
      <c r="O37" s="39">
        <f>[13]Итоговый!$G$10</f>
        <v>0</v>
      </c>
      <c r="P37" s="41" t="str">
        <f>[13]Итоговый!$H$10</f>
        <v>Шегельман И.Р.</v>
      </c>
      <c r="Q37" s="21"/>
    </row>
    <row r="38" spans="1:17" ht="12.75" customHeight="1" thickBot="1">
      <c r="A38" s="72"/>
      <c r="B38" s="46"/>
      <c r="C38" s="42"/>
      <c r="D38" s="42"/>
      <c r="E38" s="42"/>
      <c r="F38" s="42"/>
      <c r="G38" s="40"/>
      <c r="H38" s="42"/>
      <c r="I38" s="34"/>
      <c r="J38" s="46"/>
      <c r="K38" s="42"/>
      <c r="L38" s="42"/>
      <c r="M38" s="42"/>
      <c r="N38" s="42"/>
      <c r="O38" s="40"/>
      <c r="P38" s="42"/>
      <c r="Q38" s="21"/>
    </row>
    <row r="39" spans="1:17" ht="12.75" customHeight="1">
      <c r="A39" s="72">
        <f>[10]Итоговый!$B$12</f>
        <v>18</v>
      </c>
      <c r="B39" s="46" t="s">
        <v>5</v>
      </c>
      <c r="C39" s="41" t="str">
        <f>[11]Итоговый!$C$12</f>
        <v>ПАНОВ Александр Валерьевич</v>
      </c>
      <c r="D39" s="41" t="str">
        <f>[11]Итоговый!$D$12</f>
        <v>24.07.91, МСМК</v>
      </c>
      <c r="E39" s="41" t="str">
        <f>[11]Итоговый!$E$12</f>
        <v>МОС</v>
      </c>
      <c r="F39" s="41" t="str">
        <f>[11]Итоговый!$F$12</f>
        <v>Москва, ПР.</v>
      </c>
      <c r="G39" s="39">
        <f>[11]Итоговый!$G$12</f>
        <v>0</v>
      </c>
      <c r="H39" s="41" t="str">
        <f>[11]Итоговый!$H$12</f>
        <v>Бахчев В.К., Ганчук Ю.Е.</v>
      </c>
      <c r="I39" s="34">
        <f>[12]Итоговый!$B$12</f>
        <v>27</v>
      </c>
      <c r="J39" s="46" t="s">
        <v>5</v>
      </c>
      <c r="K39" s="41" t="str">
        <f>[13]Итоговый!$C$12</f>
        <v>ПОТАШНИК Николай Владимирович</v>
      </c>
      <c r="L39" s="41" t="str">
        <f>[13]Итоговый!$D$12</f>
        <v>20.05.91, МС</v>
      </c>
      <c r="M39" s="41" t="str">
        <f>[13]Итоговый!$E$12</f>
        <v>ПФО</v>
      </c>
      <c r="N39" s="41" t="str">
        <f>[13]Итоговый!$F$12</f>
        <v>Нижегородская, Кстово, ВВ МВД</v>
      </c>
      <c r="O39" s="39">
        <f>[13]Итоговый!$G$12</f>
        <v>0</v>
      </c>
      <c r="P39" s="79" t="str">
        <f>[13]Итоговый!$H$12</f>
        <v xml:space="preserve">Чугреев А.В. 
Фролов И.М.
</v>
      </c>
      <c r="Q39" s="21"/>
    </row>
    <row r="40" spans="1:17" ht="12.75" customHeight="1" thickBot="1">
      <c r="A40" s="72"/>
      <c r="B40" s="46"/>
      <c r="C40" s="42"/>
      <c r="D40" s="42"/>
      <c r="E40" s="42"/>
      <c r="F40" s="42"/>
      <c r="G40" s="40"/>
      <c r="H40" s="42"/>
      <c r="I40" s="34"/>
      <c r="J40" s="46"/>
      <c r="K40" s="42"/>
      <c r="L40" s="42"/>
      <c r="M40" s="42"/>
      <c r="N40" s="42"/>
      <c r="O40" s="40"/>
      <c r="P40" s="80"/>
      <c r="Q40" s="21"/>
    </row>
    <row r="41" spans="1:17" ht="12.75" customHeight="1">
      <c r="A41" s="72">
        <f>[10]Итоговый!$B$14</f>
        <v>25</v>
      </c>
      <c r="B41" s="43" t="s">
        <v>6</v>
      </c>
      <c r="C41" s="41" t="str">
        <f>[11]Итоговый!$C$14</f>
        <v>ШКИЛЬ Антон Сергеевич</v>
      </c>
      <c r="D41" s="41" t="str">
        <f>[11]Итоговый!$D$14</f>
        <v>08.08.90, КМС</v>
      </c>
      <c r="E41" s="41" t="str">
        <f>[11]Итоговый!$E$14</f>
        <v>ЦФО</v>
      </c>
      <c r="F41" s="41" t="str">
        <f>[11]Итоговый!$F$14</f>
        <v>Рязанская,Рязань</v>
      </c>
      <c r="G41" s="39">
        <f>[11]Итоговый!$G$14</f>
        <v>0</v>
      </c>
      <c r="H41" s="41" t="str">
        <f>[11]Итоговый!$H$14</f>
        <v>Кудинов АН</v>
      </c>
      <c r="I41" s="34">
        <f>[12]Итоговый!$B$14</f>
        <v>9</v>
      </c>
      <c r="J41" s="43" t="s">
        <v>6</v>
      </c>
      <c r="K41" s="41" t="str">
        <f>[13]Итоговый!$C$14</f>
        <v>ТУРОВСКИЙ Александр Николаевич</v>
      </c>
      <c r="L41" s="41" t="str">
        <f>[13]Итоговый!$D$14</f>
        <v>23.01.88, МСМК</v>
      </c>
      <c r="M41" s="41" t="str">
        <f>[13]Итоговый!$E$14</f>
        <v>Р.Крым</v>
      </c>
      <c r="N41" s="41" t="str">
        <f>[13]Итоговый!$F$14</f>
        <v>Р.Крым, Ялта,Севастополь Д</v>
      </c>
      <c r="O41" s="39">
        <f>[13]Итоговый!$G$14</f>
        <v>0</v>
      </c>
      <c r="P41" s="41" t="str">
        <f>[13]Итоговый!$H$14</f>
        <v>Малов В.В.</v>
      </c>
      <c r="Q41" s="21"/>
    </row>
    <row r="42" spans="1:17" ht="12.75" customHeight="1" thickBot="1">
      <c r="A42" s="72"/>
      <c r="B42" s="43"/>
      <c r="C42" s="42"/>
      <c r="D42" s="42"/>
      <c r="E42" s="42"/>
      <c r="F42" s="42"/>
      <c r="G42" s="40"/>
      <c r="H42" s="42"/>
      <c r="I42" s="34"/>
      <c r="J42" s="43"/>
      <c r="K42" s="42"/>
      <c r="L42" s="42"/>
      <c r="M42" s="42"/>
      <c r="N42" s="42"/>
      <c r="O42" s="40"/>
      <c r="P42" s="42"/>
      <c r="Q42" s="21"/>
    </row>
    <row r="43" spans="1:17" ht="12.75" customHeight="1">
      <c r="A43" s="72">
        <f>[10]Итоговый!$B$16</f>
        <v>3</v>
      </c>
      <c r="B43" s="43" t="s">
        <v>6</v>
      </c>
      <c r="C43" s="41" t="str">
        <f>[11]Итоговый!$C$16</f>
        <v>ЧУГУЛОВ Эркин Станиславович</v>
      </c>
      <c r="D43" s="41" t="str">
        <f>[11]Итоговый!$D$16</f>
        <v>27.09.1991, мс</v>
      </c>
      <c r="E43" s="41" t="str">
        <f>[11]Итоговый!$E$16</f>
        <v>СФО</v>
      </c>
      <c r="F43" s="41" t="str">
        <f>[11]Итоговый!$F$16</f>
        <v>Омская, Омск, МО</v>
      </c>
      <c r="G43" s="39">
        <f>[11]Итоговый!$G$16</f>
        <v>0</v>
      </c>
      <c r="H43" s="41" t="str">
        <f>[11]Итоговый!$H$16</f>
        <v>Горбунов АВ Бобровский В</v>
      </c>
      <c r="I43" s="34">
        <f>[12]Итоговый!$B$16</f>
        <v>10</v>
      </c>
      <c r="J43" s="43" t="s">
        <v>6</v>
      </c>
      <c r="K43" s="41" t="str">
        <f>[13]Итоговый!$C$16</f>
        <v>ТИТОВ Александр Сергеевич</v>
      </c>
      <c r="L43" s="41" t="str">
        <f>[13]Итоговый!$D$16</f>
        <v>14.07.92, КМС</v>
      </c>
      <c r="M43" s="41" t="str">
        <f>[13]Итоговый!$E$16</f>
        <v>ПФО</v>
      </c>
      <c r="N43" s="41" t="str">
        <f>[13]Итоговый!$F$16</f>
        <v>Саратовская, Балаково, ПР</v>
      </c>
      <c r="O43" s="39">
        <f>[13]Итоговый!$G$16</f>
        <v>0</v>
      </c>
      <c r="P43" s="41" t="str">
        <f>[13]Итоговый!$H$16</f>
        <v>Крахмалёв М.М., Романов Р.Р.</v>
      </c>
      <c r="Q43" s="21"/>
    </row>
    <row r="44" spans="1:17" ht="13.5" customHeight="1" thickBot="1">
      <c r="A44" s="72"/>
      <c r="B44" s="44"/>
      <c r="C44" s="42"/>
      <c r="D44" s="42"/>
      <c r="E44" s="42"/>
      <c r="F44" s="42"/>
      <c r="G44" s="40"/>
      <c r="H44" s="42"/>
      <c r="I44" s="34"/>
      <c r="J44" s="44"/>
      <c r="K44" s="42"/>
      <c r="L44" s="42"/>
      <c r="M44" s="42"/>
      <c r="N44" s="42"/>
      <c r="O44" s="40"/>
      <c r="P44" s="42"/>
      <c r="Q44" s="21"/>
    </row>
    <row r="45" spans="1:17" ht="11.25" customHeight="1">
      <c r="A45" s="2"/>
      <c r="B45" s="3"/>
      <c r="C45" s="4"/>
      <c r="D45" s="5"/>
      <c r="E45" s="5"/>
      <c r="F45" s="16"/>
      <c r="G45" s="20"/>
      <c r="H45" s="18"/>
      <c r="I45" s="21"/>
      <c r="J45" s="21"/>
      <c r="K45" s="21"/>
      <c r="L45" s="21"/>
      <c r="M45" s="21"/>
      <c r="N45" s="15"/>
      <c r="O45" s="19"/>
      <c r="P45" s="15"/>
      <c r="Q45" s="21"/>
    </row>
    <row r="46" spans="1:17" ht="13.5" thickBot="1">
      <c r="C46" s="21"/>
      <c r="D46" s="21"/>
      <c r="E46" s="21"/>
      <c r="F46" s="15"/>
      <c r="G46" s="19"/>
      <c r="H46" s="15"/>
      <c r="I46" s="21"/>
      <c r="J46" s="21"/>
      <c r="K46" s="21"/>
      <c r="L46" s="21"/>
      <c r="M46" s="21"/>
      <c r="N46" s="15"/>
      <c r="O46" s="19"/>
      <c r="P46" s="15"/>
      <c r="Q46" s="21"/>
    </row>
    <row r="47" spans="1:17" ht="17.25" customHeight="1" thickBot="1">
      <c r="B47" s="14">
        <v>90</v>
      </c>
      <c r="C47" s="21"/>
      <c r="D47" s="21"/>
      <c r="E47" s="21"/>
      <c r="F47" s="15"/>
      <c r="G47" s="19"/>
      <c r="H47" s="15"/>
      <c r="I47" s="21"/>
      <c r="J47" s="26">
        <v>100</v>
      </c>
      <c r="K47" s="21"/>
      <c r="L47" s="21"/>
      <c r="M47" s="21"/>
      <c r="N47" s="15"/>
      <c r="O47" s="19"/>
      <c r="P47" s="15"/>
      <c r="Q47" s="21"/>
    </row>
    <row r="48" spans="1:17" ht="15" customHeight="1">
      <c r="A48" s="77" t="e">
        <f>#REF!</f>
        <v>#REF!</v>
      </c>
      <c r="B48" s="47" t="s">
        <v>3</v>
      </c>
      <c r="C48" s="41" t="str">
        <f>[14]Итоговый!$C$6</f>
        <v>ВАСИЛЕВСКИЙ Вячеслав Николаевич</v>
      </c>
      <c r="D48" s="41" t="str">
        <f>[14]Итоговый!$D$6</f>
        <v>16.06.88, ЗМС</v>
      </c>
      <c r="E48" s="41" t="str">
        <f>[14]Итоговый!$E$6</f>
        <v>ПФО</v>
      </c>
      <c r="F48" s="41" t="str">
        <f>[14]Итоговый!$F$6</f>
        <v>Нижегородская, Кстово, ВВ МВД</v>
      </c>
      <c r="G48" s="39">
        <f>[14]Итоговый!$G$6</f>
        <v>0</v>
      </c>
      <c r="H48" s="79" t="str">
        <f>[14]Итоговый!$H$6</f>
        <v>Чугреев А.В., Малашкин А.М.</v>
      </c>
      <c r="I48" s="34" t="e">
        <f>#REF!</f>
        <v>#REF!</v>
      </c>
      <c r="J48" s="47" t="s">
        <v>3</v>
      </c>
      <c r="K48" s="41" t="str">
        <f>[15]Итоговый!$C$6</f>
        <v>НЕМКОВ Вадим Александрович</v>
      </c>
      <c r="L48" s="41" t="str">
        <f>[15]Итоговый!$D$6</f>
        <v>20.06.92, МС</v>
      </c>
      <c r="M48" s="41" t="str">
        <f>[15]Итоговый!$E$6</f>
        <v>ЦФО</v>
      </c>
      <c r="N48" s="41" t="str">
        <f>[15]Итоговый!$F$6</f>
        <v>Белгородская область, Старый оскол</v>
      </c>
      <c r="O48" s="39">
        <f>[15]Итоговый!$G$6</f>
        <v>0</v>
      </c>
      <c r="P48" s="41" t="str">
        <f>[15]Итоговый!$H$6</f>
        <v>Воронов В.М.</v>
      </c>
      <c r="Q48" s="21"/>
    </row>
    <row r="49" spans="1:17" ht="12.75" customHeight="1" thickBot="1">
      <c r="A49" s="77"/>
      <c r="B49" s="48"/>
      <c r="C49" s="42"/>
      <c r="D49" s="42"/>
      <c r="E49" s="42"/>
      <c r="F49" s="42"/>
      <c r="G49" s="40"/>
      <c r="H49" s="80"/>
      <c r="I49" s="34"/>
      <c r="J49" s="48"/>
      <c r="K49" s="42"/>
      <c r="L49" s="56"/>
      <c r="M49" s="56"/>
      <c r="N49" s="56"/>
      <c r="O49" s="40"/>
      <c r="P49" s="56"/>
      <c r="Q49" s="21"/>
    </row>
    <row r="50" spans="1:17" ht="12.75" customHeight="1">
      <c r="A50" s="77" t="e">
        <f>#REF!</f>
        <v>#REF!</v>
      </c>
      <c r="B50" s="45" t="s">
        <v>4</v>
      </c>
      <c r="C50" s="41" t="str">
        <f>[14]Итоговый!$C$8</f>
        <v>АЛИЕВ Султан Магомедбегович</v>
      </c>
      <c r="D50" s="41" t="str">
        <f>[14]Итоговый!$D$8</f>
        <v>17.09.84, МСМК</v>
      </c>
      <c r="E50" s="41" t="str">
        <f>[14]Итоговый!$E$8</f>
        <v>СКФО</v>
      </c>
      <c r="F50" s="41" t="str">
        <f>[14]Итоговый!$F$8</f>
        <v>Р.Дагестан, Махачкала, ПР</v>
      </c>
      <c r="G50" s="39">
        <f>[14]Итоговый!$G$8</f>
        <v>0</v>
      </c>
      <c r="H50" s="41" t="str">
        <f>[14]Итоговый!$H$8</f>
        <v>Булатов К.Х., Булатов Г.А.</v>
      </c>
      <c r="I50" s="34" t="e">
        <f>#REF!</f>
        <v>#REF!</v>
      </c>
      <c r="J50" s="45" t="s">
        <v>4</v>
      </c>
      <c r="K50" s="41" t="str">
        <f>[15]Итоговый!$C$8</f>
        <v>НЕМКОВ Виктор Александрович</v>
      </c>
      <c r="L50" s="41" t="str">
        <f>[15]Итоговый!$D$8</f>
        <v>26.01.87, МС</v>
      </c>
      <c r="M50" s="41" t="str">
        <f>[15]Итоговый!$E$8</f>
        <v>ЦФО</v>
      </c>
      <c r="N50" s="41" t="str">
        <f>[15]Итоговый!$F$8</f>
        <v>Белгородская область, Старый оскол</v>
      </c>
      <c r="O50" s="39">
        <f>[15]Итоговый!$G$8</f>
        <v>0</v>
      </c>
      <c r="P50" s="41" t="str">
        <f>[15]Итоговый!$H$8</f>
        <v>Воронов В.М.</v>
      </c>
      <c r="Q50" s="21"/>
    </row>
    <row r="51" spans="1:17" ht="12.75" customHeight="1" thickBot="1">
      <c r="A51" s="77"/>
      <c r="B51" s="45"/>
      <c r="C51" s="42"/>
      <c r="D51" s="42"/>
      <c r="E51" s="42"/>
      <c r="F51" s="42"/>
      <c r="G51" s="40"/>
      <c r="H51" s="42"/>
      <c r="I51" s="34"/>
      <c r="J51" s="45"/>
      <c r="K51" s="42"/>
      <c r="L51" s="56"/>
      <c r="M51" s="56"/>
      <c r="N51" s="56"/>
      <c r="O51" s="40"/>
      <c r="P51" s="56"/>
      <c r="Q51" s="21"/>
    </row>
    <row r="52" spans="1:17" ht="12.75" customHeight="1">
      <c r="A52" s="77" t="e">
        <f>#REF!</f>
        <v>#REF!</v>
      </c>
      <c r="B52" s="46" t="s">
        <v>5</v>
      </c>
      <c r="C52" s="41" t="str">
        <f>[14]Итоговый!$C$10</f>
        <v>МАГОМЕДОВ Магомед Хайбулаевич</v>
      </c>
      <c r="D52" s="41" t="str">
        <f>[14]Итоговый!$D$10</f>
        <v>21.01.94, МС</v>
      </c>
      <c r="E52" s="41" t="str">
        <f>[14]Итоговый!$E$10</f>
        <v>МОС</v>
      </c>
      <c r="F52" s="41" t="str">
        <f>[14]Итоговый!$F$10</f>
        <v>Москва, ПР</v>
      </c>
      <c r="G52" s="39">
        <f>[14]Итоговый!$G$10</f>
        <v>0</v>
      </c>
      <c r="H52" s="41" t="str">
        <f>[14]Итоговый!$H$10</f>
        <v>Елесин Н.А., Гаджиев К.А.</v>
      </c>
      <c r="I52" s="34" t="e">
        <f>#REF!</f>
        <v>#REF!</v>
      </c>
      <c r="J52" s="46" t="s">
        <v>5</v>
      </c>
      <c r="K52" s="41" t="str">
        <f>[15]Итоговый!$C$10</f>
        <v>МОХНАТКИН Михаил Александрович</v>
      </c>
      <c r="L52" s="41" t="str">
        <f>[15]Итоговый!$D$10</f>
        <v>16.01.90, МС</v>
      </c>
      <c r="M52" s="41" t="str">
        <f>[15]Итоговый!$E$10</f>
        <v>С-П</v>
      </c>
      <c r="N52" s="41" t="str">
        <f>[15]Итоговый!$F$10</f>
        <v>Санкт-Петербург, ПР</v>
      </c>
      <c r="O52" s="39">
        <f>[15]Итоговый!$G$10</f>
        <v>0</v>
      </c>
      <c r="P52" s="41" t="str">
        <f>[15]Итоговый!$H$10</f>
        <v>Коршунов А.И.</v>
      </c>
      <c r="Q52" s="21"/>
    </row>
    <row r="53" spans="1:17" ht="12.75" customHeight="1" thickBot="1">
      <c r="A53" s="77"/>
      <c r="B53" s="46"/>
      <c r="C53" s="42"/>
      <c r="D53" s="42"/>
      <c r="E53" s="42"/>
      <c r="F53" s="42"/>
      <c r="G53" s="40"/>
      <c r="H53" s="42"/>
      <c r="I53" s="34"/>
      <c r="J53" s="46"/>
      <c r="K53" s="42"/>
      <c r="L53" s="56"/>
      <c r="M53" s="56"/>
      <c r="N53" s="56"/>
      <c r="O53" s="40"/>
      <c r="P53" s="56"/>
      <c r="Q53" s="21"/>
    </row>
    <row r="54" spans="1:17" ht="12.75" customHeight="1">
      <c r="A54" s="77" t="e">
        <f>#REF!</f>
        <v>#REF!</v>
      </c>
      <c r="B54" s="46" t="s">
        <v>5</v>
      </c>
      <c r="C54" s="41" t="str">
        <f>[14]Итоговый!$C$12</f>
        <v>ХАЛИТОВ Денис Саидуллаевич</v>
      </c>
      <c r="D54" s="41" t="str">
        <f>[14]Итоговый!$D$12</f>
        <v>17.06.85, КМС</v>
      </c>
      <c r="E54" s="41" t="str">
        <f>[14]Итоговый!$E$12</f>
        <v>СФО</v>
      </c>
      <c r="F54" s="41" t="str">
        <f>[14]Итоговый!$F$12</f>
        <v>Красноярский, Норильск</v>
      </c>
      <c r="G54" s="39">
        <f>[14]Итоговый!$G$12</f>
        <v>0</v>
      </c>
      <c r="H54" s="41" t="str">
        <f>[14]Итоговый!$H$12</f>
        <v>Гутов Б.Г.</v>
      </c>
      <c r="I54" s="34" t="e">
        <f>#REF!</f>
        <v>#REF!</v>
      </c>
      <c r="J54" s="46" t="s">
        <v>5</v>
      </c>
      <c r="K54" s="41" t="str">
        <f>[15]Итоговый!$C$12</f>
        <v>НЕВИННЫЙ Дмитрий Дмитриевич</v>
      </c>
      <c r="L54" s="41" t="str">
        <f>[15]Итоговый!$D$12</f>
        <v>23.04.92, КМС</v>
      </c>
      <c r="M54" s="41" t="str">
        <f>[15]Итоговый!$E$12</f>
        <v>С-П</v>
      </c>
      <c r="N54" s="41" t="str">
        <f>[15]Итоговый!$F$12</f>
        <v>Санкт-Петербург, Б</v>
      </c>
      <c r="O54" s="39">
        <f>[15]Итоговый!$G$12</f>
        <v>0</v>
      </c>
      <c r="P54" s="41" t="str">
        <f>[15]Итоговый!$H$12</f>
        <v>Никитин С.Ю.</v>
      </c>
      <c r="Q54" s="21"/>
    </row>
    <row r="55" spans="1:17" ht="12.75" customHeight="1" thickBot="1">
      <c r="A55" s="77"/>
      <c r="B55" s="46"/>
      <c r="C55" s="42"/>
      <c r="D55" s="42"/>
      <c r="E55" s="42"/>
      <c r="F55" s="42"/>
      <c r="G55" s="40"/>
      <c r="H55" s="42"/>
      <c r="I55" s="34"/>
      <c r="J55" s="46"/>
      <c r="K55" s="42"/>
      <c r="L55" s="56"/>
      <c r="M55" s="56"/>
      <c r="N55" s="56"/>
      <c r="O55" s="40"/>
      <c r="P55" s="56"/>
      <c r="Q55" s="21"/>
    </row>
    <row r="56" spans="1:17" ht="12.75" customHeight="1">
      <c r="A56" s="77" t="e">
        <f>#REF!</f>
        <v>#REF!</v>
      </c>
      <c r="B56" s="43" t="s">
        <v>6</v>
      </c>
      <c r="C56" s="41" t="str">
        <f>[14]Итоговый!$C$14</f>
        <v>АБДУРАПОВ Рустан Шахбанович</v>
      </c>
      <c r="D56" s="41" t="str">
        <f>[14]Итоговый!$D$14</f>
        <v>07.07.88, КМС</v>
      </c>
      <c r="E56" s="41" t="str">
        <f>[14]Итоговый!$E$14</f>
        <v>С-П</v>
      </c>
      <c r="F56" s="41" t="str">
        <f>[14]Итоговый!$F$14</f>
        <v>Санкт-Петербург, ПР</v>
      </c>
      <c r="G56" s="39">
        <f>[14]Итоговый!$G$14</f>
        <v>0</v>
      </c>
      <c r="H56" s="41" t="str">
        <f>[14]Итоговый!$H$14</f>
        <v>Коршунов А.И.</v>
      </c>
      <c r="I56" s="34" t="e">
        <f>#REF!</f>
        <v>#REF!</v>
      </c>
      <c r="J56" s="43" t="s">
        <v>6</v>
      </c>
      <c r="K56" s="41" t="str">
        <f>[15]Итоговый!$C$14</f>
        <v>ВЕРХОЛАЗ Антон Александрович</v>
      </c>
      <c r="L56" s="41" t="str">
        <f>[15]Итоговый!$D$14</f>
        <v>14.02.90, МС</v>
      </c>
      <c r="M56" s="41" t="str">
        <f>[15]Итоговый!$E$14</f>
        <v>СЗФО</v>
      </c>
      <c r="N56" s="41" t="str">
        <f>[15]Итоговый!$F$14</f>
        <v>Калининградская, Д</v>
      </c>
      <c r="O56" s="39">
        <f>[15]Итоговый!$G$14</f>
        <v>0</v>
      </c>
      <c r="P56" s="41" t="str">
        <f>[15]Итоговый!$H$14</f>
        <v>Ярмолюк В.С., Ярмолюк Н.С.</v>
      </c>
      <c r="Q56" s="21"/>
    </row>
    <row r="57" spans="1:17" ht="12.75" customHeight="1" thickBot="1">
      <c r="A57" s="77"/>
      <c r="B57" s="43"/>
      <c r="C57" s="42"/>
      <c r="D57" s="42"/>
      <c r="E57" s="42"/>
      <c r="F57" s="42"/>
      <c r="G57" s="40"/>
      <c r="H57" s="42"/>
      <c r="I57" s="34"/>
      <c r="J57" s="43"/>
      <c r="K57" s="42"/>
      <c r="L57" s="56"/>
      <c r="M57" s="56"/>
      <c r="N57" s="56"/>
      <c r="O57" s="40"/>
      <c r="P57" s="56"/>
      <c r="Q57" s="21"/>
    </row>
    <row r="58" spans="1:17" ht="12.75" customHeight="1">
      <c r="A58" s="77" t="e">
        <f>#REF!</f>
        <v>#REF!</v>
      </c>
      <c r="B58" s="43" t="s">
        <v>6</v>
      </c>
      <c r="C58" s="41" t="str">
        <f>[14]Итоговый!$C$16</f>
        <v>МАГОМЕДАЛИЕВ Рамзан Фикретович</v>
      </c>
      <c r="D58" s="41" t="str">
        <f>[14]Итоговый!$D$16</f>
        <v>10.02.94, КМС</v>
      </c>
      <c r="E58" s="41" t="str">
        <f>[14]Итоговый!$E$16</f>
        <v>СКФО</v>
      </c>
      <c r="F58" s="41" t="str">
        <f>[14]Итоговый!$F$16</f>
        <v>Ставропольский, Ставрополь, ВС</v>
      </c>
      <c r="G58" s="39">
        <f>[14]Итоговый!$G$16</f>
        <v>0</v>
      </c>
      <c r="H58" s="41" t="str">
        <f>[14]Итоговый!$H$16</f>
        <v>Папшунов С.М., Захаркин А.В.</v>
      </c>
      <c r="I58" s="34" t="e">
        <f>#REF!</f>
        <v>#REF!</v>
      </c>
      <c r="J58" s="43" t="s">
        <v>6</v>
      </c>
      <c r="K58" s="41" t="str">
        <f>[15]Итоговый!$C$16</f>
        <v>ГАДЖИЯСУЛОВ Магомед Рашидович</v>
      </c>
      <c r="L58" s="41" t="str">
        <f>[15]Итоговый!$D$16</f>
        <v>04.11.93, КМС</v>
      </c>
      <c r="M58" s="41" t="str">
        <f>[15]Итоговый!$E$16</f>
        <v>СКФО</v>
      </c>
      <c r="N58" s="41" t="str">
        <f>[15]Итоговый!$F$16</f>
        <v>Р. Дагестан, Махачкала, ПР</v>
      </c>
      <c r="O58" s="39">
        <f>[15]Итоговый!$G$16</f>
        <v>0</v>
      </c>
      <c r="P58" s="41" t="str">
        <f>[15]Итоговый!$H$16</f>
        <v>Ибрагимов А.Д.</v>
      </c>
      <c r="Q58" s="21"/>
    </row>
    <row r="59" spans="1:17" ht="12.75" customHeight="1" thickBot="1">
      <c r="A59" s="77"/>
      <c r="B59" s="44"/>
      <c r="C59" s="42"/>
      <c r="D59" s="42"/>
      <c r="E59" s="42"/>
      <c r="F59" s="42"/>
      <c r="G59" s="40"/>
      <c r="H59" s="42"/>
      <c r="I59" s="34"/>
      <c r="J59" s="44"/>
      <c r="K59" s="42"/>
      <c r="L59" s="42"/>
      <c r="M59" s="42"/>
      <c r="N59" s="42"/>
      <c r="O59" s="40"/>
      <c r="P59" s="42"/>
      <c r="Q59" s="21"/>
    </row>
    <row r="60" spans="1:17" ht="19.5" customHeight="1" thickBot="1">
      <c r="B60" s="13" t="s">
        <v>13</v>
      </c>
      <c r="C60" s="22"/>
      <c r="D60" s="22"/>
      <c r="E60" s="22"/>
      <c r="F60" s="17"/>
      <c r="G60" s="17"/>
      <c r="H60" s="17"/>
      <c r="I60" s="21"/>
      <c r="J60" s="27"/>
      <c r="K60" s="22"/>
      <c r="L60" s="22"/>
      <c r="M60" s="22"/>
      <c r="N60" s="17"/>
      <c r="O60" s="17"/>
      <c r="P60" s="17"/>
      <c r="Q60" s="21"/>
    </row>
    <row r="61" spans="1:17" ht="12.75" customHeight="1">
      <c r="A61" s="77" t="e">
        <f>#REF!</f>
        <v>#REF!</v>
      </c>
      <c r="B61" s="47" t="s">
        <v>3</v>
      </c>
      <c r="C61" s="41" t="str">
        <f>[16]Итоговый!$C$6</f>
        <v>СИДЕЛЬНИКОВ Кирилл Юрьевич</v>
      </c>
      <c r="D61" s="41" t="str">
        <f>[16]Итоговый!$D$6</f>
        <v>17.08.1988 ЗМС</v>
      </c>
      <c r="E61" s="41" t="str">
        <f>[16]Итоговый!$E$6</f>
        <v>ЦФО</v>
      </c>
      <c r="F61" s="41" t="str">
        <f>[16]Итоговый!$F$6</f>
        <v>Белгородская область, Старый оскол</v>
      </c>
      <c r="G61" s="39">
        <f>[16]Итоговый!$G$6</f>
        <v>0</v>
      </c>
      <c r="H61" s="41" t="str">
        <f>[16]Итоговый!$H$6</f>
        <v>Воронов В.М.</v>
      </c>
      <c r="I61" s="34"/>
      <c r="J61" s="32"/>
      <c r="K61" s="28"/>
      <c r="L61" s="28"/>
      <c r="M61" s="28"/>
      <c r="N61" s="29"/>
      <c r="O61" s="30"/>
      <c r="P61" s="29"/>
      <c r="Q61" s="21"/>
    </row>
    <row r="62" spans="1:17" ht="12.75" customHeight="1" thickBot="1">
      <c r="A62" s="77"/>
      <c r="B62" s="48"/>
      <c r="C62" s="42"/>
      <c r="D62" s="56"/>
      <c r="E62" s="56"/>
      <c r="F62" s="56"/>
      <c r="G62" s="40"/>
      <c r="H62" s="56"/>
      <c r="I62" s="34"/>
      <c r="J62" s="32"/>
      <c r="K62" s="28"/>
      <c r="L62" s="28"/>
      <c r="M62" s="28"/>
      <c r="N62" s="29"/>
      <c r="O62" s="30"/>
      <c r="P62" s="29"/>
      <c r="Q62" s="21"/>
    </row>
    <row r="63" spans="1:17" ht="12.75" customHeight="1">
      <c r="A63" s="77" t="e">
        <f>#REF!</f>
        <v>#REF!</v>
      </c>
      <c r="B63" s="45" t="s">
        <v>4</v>
      </c>
      <c r="C63" s="41" t="str">
        <f>[16]Итоговый!$C$8</f>
        <v>ГОЛЬЦОВ Денис Александрович</v>
      </c>
      <c r="D63" s="41" t="str">
        <f>[16]Итоговый!$D$8</f>
        <v>10.06.90, МС</v>
      </c>
      <c r="E63" s="41" t="str">
        <f>[16]Итоговый!$E$8</f>
        <v>С-П</v>
      </c>
      <c r="F63" s="41" t="str">
        <f>[16]Итоговый!$F$8</f>
        <v>С-Петербург, МО</v>
      </c>
      <c r="G63" s="39">
        <f>[16]Итоговый!$G$8</f>
        <v>0</v>
      </c>
      <c r="H63" s="41" t="str">
        <f>[16]Итоговый!$H$8</f>
        <v>Коршунов А.И.</v>
      </c>
      <c r="I63" s="34"/>
      <c r="J63" s="32"/>
      <c r="K63" s="7" t="str">
        <f>[17]реквизиты!$A$6</f>
        <v>Гл. судья, судья МК</v>
      </c>
      <c r="L63" s="10"/>
      <c r="M63" s="10"/>
      <c r="N63" s="10"/>
      <c r="O63" s="81" t="str">
        <f>[17]реквизиты!$G$7</f>
        <v>А.А.Лебедев</v>
      </c>
      <c r="P63" s="81"/>
      <c r="Q63" s="10"/>
    </row>
    <row r="64" spans="1:17" ht="12.75" customHeight="1" thickBot="1">
      <c r="A64" s="77"/>
      <c r="B64" s="45"/>
      <c r="C64" s="42"/>
      <c r="D64" s="56"/>
      <c r="E64" s="56"/>
      <c r="F64" s="56"/>
      <c r="G64" s="40"/>
      <c r="H64" s="56"/>
      <c r="I64" s="34"/>
      <c r="J64" s="32"/>
      <c r="K64" s="7"/>
      <c r="L64" s="11"/>
      <c r="M64" s="11"/>
      <c r="N64" s="11"/>
      <c r="O64" s="82" t="str">
        <f>[17]реквизиты!$G$8</f>
        <v>/г.Москва/</v>
      </c>
      <c r="P64" s="82"/>
      <c r="Q64" s="11"/>
    </row>
    <row r="65" spans="1:17" ht="12.75" customHeight="1">
      <c r="A65" s="77" t="e">
        <f>#REF!</f>
        <v>#REF!</v>
      </c>
      <c r="B65" s="46" t="s">
        <v>5</v>
      </c>
      <c r="C65" s="41" t="str">
        <f>[16]Итоговый!$C$10</f>
        <v>ПОЛЕХИН Денис Владимирович</v>
      </c>
      <c r="D65" s="41" t="str">
        <f>[16]Итоговый!$D$10</f>
        <v>17.08.90, МС</v>
      </c>
      <c r="E65" s="41" t="str">
        <f>[16]Итоговый!$E$10</f>
        <v>МОС</v>
      </c>
      <c r="F65" s="41" t="str">
        <f>[16]Итоговый!$F$10</f>
        <v>Москва, ПР.</v>
      </c>
      <c r="G65" s="39">
        <f>[16]Итоговый!$G$10</f>
        <v>0</v>
      </c>
      <c r="H65" s="41" t="str">
        <f>[16]Итоговый!$H$10</f>
        <v xml:space="preserve"> Журавицкий С.В., Савочка Р.П.</v>
      </c>
      <c r="I65" s="31"/>
      <c r="J65" s="32"/>
      <c r="K65" s="21"/>
      <c r="L65" s="21"/>
      <c r="M65" s="21"/>
      <c r="N65" s="21"/>
      <c r="O65" s="21"/>
      <c r="P65" s="21"/>
      <c r="Q65" s="21"/>
    </row>
    <row r="66" spans="1:17" ht="12.75" customHeight="1" thickBot="1">
      <c r="A66" s="77"/>
      <c r="B66" s="46"/>
      <c r="C66" s="42"/>
      <c r="D66" s="56"/>
      <c r="E66" s="56"/>
      <c r="F66" s="56"/>
      <c r="G66" s="40"/>
      <c r="H66" s="56"/>
      <c r="I66" s="31"/>
      <c r="J66" s="32"/>
      <c r="K66" s="21"/>
      <c r="L66" s="21"/>
      <c r="M66" s="21"/>
      <c r="N66" s="21"/>
      <c r="O66" s="21"/>
      <c r="P66" s="21"/>
      <c r="Q66" s="21"/>
    </row>
    <row r="67" spans="1:17" ht="12.75" customHeight="1">
      <c r="A67" s="77" t="e">
        <f>#REF!</f>
        <v>#REF!</v>
      </c>
      <c r="B67" s="46" t="s">
        <v>5</v>
      </c>
      <c r="C67" s="41" t="str">
        <f>[16]Итоговый!$C$12</f>
        <v>РУДЕНКО Юрий Юрьевич</v>
      </c>
      <c r="D67" s="41" t="str">
        <f>[16]Итоговый!$D$12</f>
        <v>12.01.89, КМС</v>
      </c>
      <c r="E67" s="41" t="str">
        <f>[16]Итоговый!$E$12</f>
        <v>ЦФО</v>
      </c>
      <c r="F67" s="41" t="str">
        <f>[16]Итоговый!$F$12</f>
        <v>Белгородская,Шебекино</v>
      </c>
      <c r="G67" s="39">
        <f>[16]Итоговый!$G$12</f>
        <v>0</v>
      </c>
      <c r="H67" s="41" t="str">
        <f>[16]Итоговый!$H$12</f>
        <v>Яглов ОД</v>
      </c>
      <c r="I67" s="31"/>
      <c r="J67" s="32"/>
      <c r="K67" s="33"/>
      <c r="L67" s="28"/>
      <c r="M67" s="28"/>
      <c r="N67" s="4"/>
      <c r="O67" s="29"/>
      <c r="P67" s="30"/>
      <c r="Q67" s="29"/>
    </row>
    <row r="68" spans="1:17" ht="12.75" customHeight="1" thickBot="1">
      <c r="A68" s="77"/>
      <c r="B68" s="46"/>
      <c r="C68" s="42"/>
      <c r="D68" s="56"/>
      <c r="E68" s="56"/>
      <c r="F68" s="56"/>
      <c r="G68" s="40"/>
      <c r="H68" s="56"/>
      <c r="I68" s="31"/>
      <c r="J68" s="32"/>
      <c r="K68" s="33"/>
      <c r="L68" s="28"/>
      <c r="M68" s="28"/>
      <c r="N68" s="4"/>
      <c r="O68" s="29"/>
      <c r="P68" s="30"/>
      <c r="Q68" s="29"/>
    </row>
    <row r="69" spans="1:17" ht="12.75" customHeight="1">
      <c r="A69" s="77" t="e">
        <f>#REF!</f>
        <v>#REF!</v>
      </c>
      <c r="B69" s="43" t="s">
        <v>6</v>
      </c>
      <c r="C69" s="41" t="str">
        <f>[16]Итоговый!$C$14</f>
        <v>ЕГОРОВ Виктор Анатольевич</v>
      </c>
      <c r="D69" s="41" t="str">
        <f>[16]Итоговый!$D$14</f>
        <v>02.06.1989, КМС</v>
      </c>
      <c r="E69" s="41" t="str">
        <f>[16]Итоговый!$E$14</f>
        <v>СФО</v>
      </c>
      <c r="F69" s="41" t="str">
        <f>[16]Итоговый!$F$14</f>
        <v>Р.Бурятия, Улан-Удэ, МО</v>
      </c>
      <c r="G69" s="39">
        <f>[16]Итоговый!$G$14</f>
        <v>0</v>
      </c>
      <c r="H69" s="41" t="str">
        <f>[16]Итоговый!$H$14</f>
        <v>Цыдыпов Б.В.</v>
      </c>
      <c r="I69" s="34"/>
      <c r="J69" s="32"/>
      <c r="K69" s="7" t="str">
        <f>[17]реквизиты!$A$8</f>
        <v>Гл. секретарь, судья ВК</v>
      </c>
      <c r="L69" s="11"/>
      <c r="M69" s="11"/>
      <c r="N69" s="11"/>
      <c r="O69" s="81" t="str">
        <f>[17]реквизиты!$G$9</f>
        <v>С.Н.Мордовин</v>
      </c>
      <c r="P69" s="81"/>
      <c r="Q69" s="10"/>
    </row>
    <row r="70" spans="1:17" ht="12.75" customHeight="1" thickBot="1">
      <c r="A70" s="77"/>
      <c r="B70" s="43"/>
      <c r="C70" s="42"/>
      <c r="D70" s="56"/>
      <c r="E70" s="56"/>
      <c r="F70" s="56"/>
      <c r="G70" s="40"/>
      <c r="H70" s="56"/>
      <c r="I70" s="34"/>
      <c r="J70" s="32"/>
      <c r="K70" s="21"/>
      <c r="L70" s="24"/>
      <c r="M70" s="24"/>
      <c r="N70" s="24"/>
      <c r="O70" s="82" t="str">
        <f>[17]реквизиты!$G$10</f>
        <v>/г.Горно-Алтайск/</v>
      </c>
      <c r="P70" s="82"/>
      <c r="Q70" s="11"/>
    </row>
    <row r="71" spans="1:17" ht="12.75" customHeight="1">
      <c r="A71" s="77" t="e">
        <f>#REF!</f>
        <v>#REF!</v>
      </c>
      <c r="B71" s="43" t="s">
        <v>6</v>
      </c>
      <c r="C71" s="41" t="str">
        <f>[16]Итоговый!$C$16</f>
        <v>МИШЕВ Тимофей Викторович</v>
      </c>
      <c r="D71" s="41" t="str">
        <f>[16]Итоговый!$D$16</f>
        <v>16.07.94, КМС</v>
      </c>
      <c r="E71" s="41" t="str">
        <f>[16]Итоговый!$E$16</f>
        <v>МОС</v>
      </c>
      <c r="F71" s="41" t="str">
        <f>[16]Итоговый!$F$16</f>
        <v>Москва, ПР.</v>
      </c>
      <c r="G71" s="39">
        <f>[16]Итоговый!$G$16</f>
        <v>0</v>
      </c>
      <c r="H71" s="41" t="str">
        <f>[16]Итоговый!$H$16</f>
        <v>Журавицкий А.В., Журавицкий С.В.</v>
      </c>
      <c r="I71" s="34"/>
      <c r="J71" s="32"/>
      <c r="K71" s="28"/>
      <c r="L71" s="28"/>
      <c r="M71" s="28"/>
      <c r="N71" s="29"/>
      <c r="O71" s="30"/>
      <c r="P71" s="29"/>
      <c r="Q71" s="21"/>
    </row>
    <row r="72" spans="1:17" ht="12.75" customHeight="1" thickBot="1">
      <c r="A72" s="77"/>
      <c r="B72" s="44"/>
      <c r="C72" s="42"/>
      <c r="D72" s="42"/>
      <c r="E72" s="42"/>
      <c r="F72" s="42"/>
      <c r="G72" s="40"/>
      <c r="H72" s="42"/>
      <c r="I72" s="34"/>
      <c r="J72" s="32"/>
      <c r="K72" s="28"/>
      <c r="L72" s="28"/>
      <c r="M72" s="28"/>
      <c r="N72" s="29"/>
      <c r="O72" s="30"/>
      <c r="P72" s="29"/>
      <c r="Q72" s="21"/>
    </row>
    <row r="73" spans="1:17">
      <c r="G73" s="19"/>
      <c r="J73" s="1"/>
      <c r="K73" s="24"/>
      <c r="L73" s="24"/>
      <c r="M73" s="24"/>
      <c r="N73" s="24"/>
      <c r="O73" s="24"/>
      <c r="P73" s="24"/>
    </row>
    <row r="74" spans="1:17" ht="12.75" customHeight="1">
      <c r="B74" s="7"/>
      <c r="C74" s="10"/>
      <c r="D74" s="10"/>
      <c r="E74" s="10"/>
      <c r="F74" s="10"/>
      <c r="G74" s="12"/>
      <c r="H74" s="10"/>
      <c r="K74" s="21"/>
      <c r="L74" s="21"/>
      <c r="M74" s="21"/>
      <c r="N74" s="21"/>
      <c r="O74" s="21"/>
      <c r="P74" s="21"/>
    </row>
    <row r="75" spans="1:17" ht="12.75" customHeight="1">
      <c r="B75" s="7"/>
      <c r="C75" s="11"/>
      <c r="D75" s="11"/>
      <c r="E75" s="11"/>
      <c r="F75" s="11"/>
      <c r="G75" s="23"/>
      <c r="H75" s="11"/>
    </row>
    <row r="76" spans="1:17" ht="12.75" customHeight="1">
      <c r="B76" s="21"/>
      <c r="C76" s="21"/>
      <c r="D76" s="21"/>
      <c r="E76" s="21"/>
      <c r="F76" s="21"/>
      <c r="G76" s="21"/>
      <c r="H76" s="21"/>
    </row>
    <row r="77" spans="1:17" ht="12.75" customHeight="1">
      <c r="B77" s="21"/>
      <c r="C77" s="21"/>
      <c r="D77" s="21"/>
      <c r="E77" s="21"/>
      <c r="F77" s="21"/>
      <c r="G77" s="21"/>
      <c r="H77" s="21"/>
    </row>
    <row r="78" spans="1:17" ht="12.75" customHeight="1">
      <c r="B78" s="33"/>
      <c r="C78" s="28"/>
      <c r="D78" s="28"/>
      <c r="E78" s="4"/>
      <c r="F78" s="29"/>
      <c r="G78" s="30"/>
      <c r="H78" s="29"/>
    </row>
    <row r="79" spans="1:17">
      <c r="B79" s="33"/>
      <c r="C79" s="28"/>
      <c r="D79" s="28"/>
      <c r="E79" s="4"/>
      <c r="F79" s="29"/>
      <c r="G79" s="30"/>
      <c r="H79" s="29"/>
    </row>
    <row r="80" spans="1:17" ht="12.75" customHeight="1">
      <c r="B80" s="7"/>
      <c r="C80" s="11"/>
      <c r="D80" s="11"/>
      <c r="E80" s="11"/>
      <c r="F80" s="11"/>
      <c r="G80" s="12"/>
      <c r="H80" s="10"/>
    </row>
    <row r="81" spans="2:14">
      <c r="B81" s="21"/>
      <c r="C81" s="24"/>
      <c r="D81" s="24"/>
      <c r="E81" s="24"/>
      <c r="F81" s="24"/>
      <c r="G81" s="23"/>
      <c r="H81" s="11"/>
    </row>
    <row r="82" spans="2:14" ht="12.75" customHeight="1">
      <c r="B82" s="33"/>
      <c r="C82" s="28"/>
      <c r="D82" s="57"/>
      <c r="E82" s="5"/>
      <c r="F82" s="58"/>
      <c r="G82" s="55"/>
      <c r="H82" s="28"/>
      <c r="L82" s="1"/>
      <c r="M82" s="1"/>
      <c r="N82" s="1"/>
    </row>
    <row r="83" spans="2:14">
      <c r="B83" s="33"/>
      <c r="C83" s="28"/>
      <c r="D83" s="57"/>
      <c r="E83" s="5"/>
      <c r="F83" s="58"/>
      <c r="G83" s="55"/>
      <c r="H83" s="28"/>
      <c r="L83" s="1"/>
      <c r="M83" s="1"/>
      <c r="N83" s="1"/>
    </row>
    <row r="84" spans="2:14" ht="12.75" customHeight="1">
      <c r="B84" s="33"/>
      <c r="C84" s="28"/>
      <c r="D84" s="57"/>
      <c r="E84" s="5"/>
      <c r="F84" s="58"/>
      <c r="G84" s="55"/>
      <c r="H84" s="28"/>
    </row>
    <row r="85" spans="2:14">
      <c r="B85" s="33"/>
      <c r="C85" s="28"/>
      <c r="D85" s="57"/>
      <c r="E85" s="5"/>
      <c r="F85" s="58"/>
      <c r="G85" s="55"/>
      <c r="H85" s="28"/>
    </row>
    <row r="88" spans="2:14" ht="15.75">
      <c r="I88" s="8"/>
    </row>
    <row r="89" spans="2:14">
      <c r="I89" s="9"/>
    </row>
    <row r="90" spans="2:14">
      <c r="I90" s="9"/>
    </row>
    <row r="93" spans="2:14">
      <c r="K93" s="1"/>
    </row>
  </sheetData>
  <mergeCells count="502">
    <mergeCell ref="Q67:Q68"/>
    <mergeCell ref="O63:P63"/>
    <mergeCell ref="O64:P64"/>
    <mergeCell ref="O69:P69"/>
    <mergeCell ref="O70:P70"/>
    <mergeCell ref="M43:M44"/>
    <mergeCell ref="N52:N53"/>
    <mergeCell ref="M50:M51"/>
    <mergeCell ref="M52:M53"/>
    <mergeCell ref="N48:N49"/>
    <mergeCell ref="P61:P62"/>
    <mergeCell ref="M67:M68"/>
    <mergeCell ref="O67:O68"/>
    <mergeCell ref="P67:P68"/>
    <mergeCell ref="M58:M59"/>
    <mergeCell ref="O48:O49"/>
    <mergeCell ref="M48:M49"/>
    <mergeCell ref="P48:P49"/>
    <mergeCell ref="N58:N59"/>
    <mergeCell ref="I41:I42"/>
    <mergeCell ref="I43:I44"/>
    <mergeCell ref="F43:F44"/>
    <mergeCell ref="H41:H42"/>
    <mergeCell ref="F54:F55"/>
    <mergeCell ref="K58:K59"/>
    <mergeCell ref="L58:L59"/>
    <mergeCell ref="H54:H55"/>
    <mergeCell ref="G56:G57"/>
    <mergeCell ref="H56:H57"/>
    <mergeCell ref="H58:H59"/>
    <mergeCell ref="J56:J57"/>
    <mergeCell ref="G58:G59"/>
    <mergeCell ref="L54:L55"/>
    <mergeCell ref="K56:K57"/>
    <mergeCell ref="K48:K49"/>
    <mergeCell ref="L48:L49"/>
    <mergeCell ref="J50:J51"/>
    <mergeCell ref="K50:K51"/>
    <mergeCell ref="H48:H49"/>
    <mergeCell ref="J48:J49"/>
    <mergeCell ref="J41:J42"/>
    <mergeCell ref="E26:E27"/>
    <mergeCell ref="E28:E29"/>
    <mergeCell ref="E30:E31"/>
    <mergeCell ref="M33:M34"/>
    <mergeCell ref="M35:M36"/>
    <mergeCell ref="M37:M38"/>
    <mergeCell ref="E33:E34"/>
    <mergeCell ref="E35:E36"/>
    <mergeCell ref="E37:E38"/>
    <mergeCell ref="I33:I34"/>
    <mergeCell ref="I35:I36"/>
    <mergeCell ref="I37:I38"/>
    <mergeCell ref="J28:J29"/>
    <mergeCell ref="K28:K29"/>
    <mergeCell ref="L28:L29"/>
    <mergeCell ref="L37:L38"/>
    <mergeCell ref="I13:I14"/>
    <mergeCell ref="G15:G16"/>
    <mergeCell ref="G9:G10"/>
    <mergeCell ref="M30:M31"/>
    <mergeCell ref="M17:M18"/>
    <mergeCell ref="E20:E21"/>
    <mergeCell ref="E22:E23"/>
    <mergeCell ref="E24:E25"/>
    <mergeCell ref="G17:G18"/>
    <mergeCell ref="G20:G21"/>
    <mergeCell ref="I30:I31"/>
    <mergeCell ref="I15:I16"/>
    <mergeCell ref="I17:I18"/>
    <mergeCell ref="F24:F25"/>
    <mergeCell ref="F28:F29"/>
    <mergeCell ref="G28:G29"/>
    <mergeCell ref="H28:H29"/>
    <mergeCell ref="G30:G31"/>
    <mergeCell ref="J30:J31"/>
    <mergeCell ref="K30:K31"/>
    <mergeCell ref="L30:L31"/>
    <mergeCell ref="M22:M23"/>
    <mergeCell ref="M24:M25"/>
    <mergeCell ref="M26:M27"/>
    <mergeCell ref="M5:M6"/>
    <mergeCell ref="M7:M8"/>
    <mergeCell ref="M9:M10"/>
    <mergeCell ref="M11:M12"/>
    <mergeCell ref="I9:I10"/>
    <mergeCell ref="I11:I12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B43:B44"/>
    <mergeCell ref="C43:C44"/>
    <mergeCell ref="I39:I40"/>
    <mergeCell ref="C33:C34"/>
    <mergeCell ref="F33:F34"/>
    <mergeCell ref="H37:H38"/>
    <mergeCell ref="A52:A53"/>
    <mergeCell ref="G33:G34"/>
    <mergeCell ref="H33:H34"/>
    <mergeCell ref="F35:F36"/>
    <mergeCell ref="G35:G36"/>
    <mergeCell ref="H35:H36"/>
    <mergeCell ref="F39:F40"/>
    <mergeCell ref="H39:H40"/>
    <mergeCell ref="F37:F38"/>
    <mergeCell ref="G39:G40"/>
    <mergeCell ref="G37:G38"/>
    <mergeCell ref="F41:F42"/>
    <mergeCell ref="G41:G42"/>
    <mergeCell ref="E39:E40"/>
    <mergeCell ref="B50:B51"/>
    <mergeCell ref="H50:H51"/>
    <mergeCell ref="H52:H53"/>
    <mergeCell ref="C50:C51"/>
    <mergeCell ref="D50:D51"/>
    <mergeCell ref="C52:C53"/>
    <mergeCell ref="A54:A55"/>
    <mergeCell ref="A41:A42"/>
    <mergeCell ref="A43:A44"/>
    <mergeCell ref="E43:E44"/>
    <mergeCell ref="A33:A34"/>
    <mergeCell ref="A35:A36"/>
    <mergeCell ref="A37:A38"/>
    <mergeCell ref="A39:A40"/>
    <mergeCell ref="B48:B49"/>
    <mergeCell ref="D35:D36"/>
    <mergeCell ref="C39:C40"/>
    <mergeCell ref="D39:D40"/>
    <mergeCell ref="B37:B38"/>
    <mergeCell ref="D37:D38"/>
    <mergeCell ref="E41:E42"/>
    <mergeCell ref="D43:D44"/>
    <mergeCell ref="B33:B34"/>
    <mergeCell ref="B35:B36"/>
    <mergeCell ref="C35:C36"/>
    <mergeCell ref="D33:D34"/>
    <mergeCell ref="C37:C38"/>
    <mergeCell ref="B39:B40"/>
    <mergeCell ref="C48:C49"/>
    <mergeCell ref="D48:D49"/>
    <mergeCell ref="A30:A31"/>
    <mergeCell ref="B30:B31"/>
    <mergeCell ref="C30:C31"/>
    <mergeCell ref="D30:D31"/>
    <mergeCell ref="F30:F31"/>
    <mergeCell ref="H30:H31"/>
    <mergeCell ref="I20:I21"/>
    <mergeCell ref="I22:I23"/>
    <mergeCell ref="I24:I25"/>
    <mergeCell ref="I26:I27"/>
    <mergeCell ref="I28:I29"/>
    <mergeCell ref="H20:H21"/>
    <mergeCell ref="H22:H23"/>
    <mergeCell ref="A20:A21"/>
    <mergeCell ref="A22:A23"/>
    <mergeCell ref="A26:A27"/>
    <mergeCell ref="A24:A25"/>
    <mergeCell ref="A28:A29"/>
    <mergeCell ref="C26:C27"/>
    <mergeCell ref="F26:F27"/>
    <mergeCell ref="G26:G27"/>
    <mergeCell ref="B28:B29"/>
    <mergeCell ref="C28:C29"/>
    <mergeCell ref="D28:D29"/>
    <mergeCell ref="B15:B16"/>
    <mergeCell ref="A17:A18"/>
    <mergeCell ref="C15:C16"/>
    <mergeCell ref="G22:G23"/>
    <mergeCell ref="B7:B8"/>
    <mergeCell ref="C7:C8"/>
    <mergeCell ref="A7:A8"/>
    <mergeCell ref="A9:A10"/>
    <mergeCell ref="E9:E10"/>
    <mergeCell ref="E13:E14"/>
    <mergeCell ref="E11:E12"/>
    <mergeCell ref="A11:A12"/>
    <mergeCell ref="A13:A14"/>
    <mergeCell ref="A15:A16"/>
    <mergeCell ref="F22:F23"/>
    <mergeCell ref="B17:B18"/>
    <mergeCell ref="D17:D18"/>
    <mergeCell ref="F17:F18"/>
    <mergeCell ref="E17:E18"/>
    <mergeCell ref="B20:B21"/>
    <mergeCell ref="C20:C21"/>
    <mergeCell ref="D20:D21"/>
    <mergeCell ref="F20:F21"/>
    <mergeCell ref="B22:B23"/>
    <mergeCell ref="A1:P1"/>
    <mergeCell ref="B9:B10"/>
    <mergeCell ref="F5:F6"/>
    <mergeCell ref="G5:G6"/>
    <mergeCell ref="H5:H6"/>
    <mergeCell ref="F7:F8"/>
    <mergeCell ref="D7:D8"/>
    <mergeCell ref="F15:F16"/>
    <mergeCell ref="D15:D16"/>
    <mergeCell ref="B13:B14"/>
    <mergeCell ref="B5:B6"/>
    <mergeCell ref="C5:C6"/>
    <mergeCell ref="D5:D6"/>
    <mergeCell ref="E5:E6"/>
    <mergeCell ref="E7:E8"/>
    <mergeCell ref="B11:B12"/>
    <mergeCell ref="C11:C12"/>
    <mergeCell ref="D11:D12"/>
    <mergeCell ref="F11:F12"/>
    <mergeCell ref="E15:E16"/>
    <mergeCell ref="G11:G12"/>
    <mergeCell ref="C13:C14"/>
    <mergeCell ref="A2:P2"/>
    <mergeCell ref="A3:P3"/>
    <mergeCell ref="D24:D25"/>
    <mergeCell ref="B24:B25"/>
    <mergeCell ref="C24:C25"/>
    <mergeCell ref="B26:B27"/>
    <mergeCell ref="H13:H14"/>
    <mergeCell ref="H7:H8"/>
    <mergeCell ref="C9:C10"/>
    <mergeCell ref="H9:H10"/>
    <mergeCell ref="D13:D14"/>
    <mergeCell ref="F13:F14"/>
    <mergeCell ref="G13:G14"/>
    <mergeCell ref="G7:G8"/>
    <mergeCell ref="D9:D10"/>
    <mergeCell ref="F9:F10"/>
    <mergeCell ref="H15:H16"/>
    <mergeCell ref="C17:C18"/>
    <mergeCell ref="H17:H18"/>
    <mergeCell ref="G24:G25"/>
    <mergeCell ref="H24:H25"/>
    <mergeCell ref="C22:C23"/>
    <mergeCell ref="D22:D23"/>
    <mergeCell ref="H11:H12"/>
    <mergeCell ref="H26:H27"/>
    <mergeCell ref="D26:D27"/>
    <mergeCell ref="B41:B42"/>
    <mergeCell ref="C41:C42"/>
    <mergeCell ref="D41:D42"/>
    <mergeCell ref="B52:B53"/>
    <mergeCell ref="D54:D55"/>
    <mergeCell ref="F50:F51"/>
    <mergeCell ref="G50:G51"/>
    <mergeCell ref="G52:G53"/>
    <mergeCell ref="F52:F53"/>
    <mergeCell ref="F48:F49"/>
    <mergeCell ref="G48:G49"/>
    <mergeCell ref="G54:G55"/>
    <mergeCell ref="E52:E53"/>
    <mergeCell ref="E54:E55"/>
    <mergeCell ref="E48:E49"/>
    <mergeCell ref="E50:E51"/>
    <mergeCell ref="H82:H83"/>
    <mergeCell ref="B82:B83"/>
    <mergeCell ref="C82:C83"/>
    <mergeCell ref="D82:D83"/>
    <mergeCell ref="F78:F79"/>
    <mergeCell ref="G78:G79"/>
    <mergeCell ref="D56:D57"/>
    <mergeCell ref="C54:C55"/>
    <mergeCell ref="D52:D53"/>
    <mergeCell ref="H78:H79"/>
    <mergeCell ref="F82:F83"/>
    <mergeCell ref="G82:G83"/>
    <mergeCell ref="E56:E57"/>
    <mergeCell ref="C78:C79"/>
    <mergeCell ref="H71:H72"/>
    <mergeCell ref="B67:B68"/>
    <mergeCell ref="B69:B70"/>
    <mergeCell ref="B71:B72"/>
    <mergeCell ref="C71:C72"/>
    <mergeCell ref="F71:F72"/>
    <mergeCell ref="G67:G68"/>
    <mergeCell ref="H67:H68"/>
    <mergeCell ref="E69:E70"/>
    <mergeCell ref="D65:D66"/>
    <mergeCell ref="A4:P4"/>
    <mergeCell ref="N54:N55"/>
    <mergeCell ref="O54:O55"/>
    <mergeCell ref="L52:L53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P54:P55"/>
    <mergeCell ref="N50:N51"/>
    <mergeCell ref="O50:O51"/>
    <mergeCell ref="P50:P51"/>
    <mergeCell ref="J52:J53"/>
    <mergeCell ref="P52:P53"/>
    <mergeCell ref="O52:O53"/>
    <mergeCell ref="L50:L51"/>
    <mergeCell ref="K52:K53"/>
    <mergeCell ref="J54:J55"/>
    <mergeCell ref="K54:K55"/>
    <mergeCell ref="B84:B85"/>
    <mergeCell ref="C84:C85"/>
    <mergeCell ref="D84:D85"/>
    <mergeCell ref="F84:F85"/>
    <mergeCell ref="F56:F57"/>
    <mergeCell ref="B54:B55"/>
    <mergeCell ref="B58:B59"/>
    <mergeCell ref="C58:C59"/>
    <mergeCell ref="B56:B57"/>
    <mergeCell ref="C56:C57"/>
    <mergeCell ref="C67:C68"/>
    <mergeCell ref="C69:C70"/>
    <mergeCell ref="C65:C66"/>
    <mergeCell ref="B78:B79"/>
    <mergeCell ref="D78:D79"/>
    <mergeCell ref="D58:D59"/>
    <mergeCell ref="E65:E66"/>
    <mergeCell ref="E67:E68"/>
    <mergeCell ref="C61:C62"/>
    <mergeCell ref="C63:C64"/>
    <mergeCell ref="E58:E59"/>
    <mergeCell ref="B61:B62"/>
    <mergeCell ref="B63:B64"/>
    <mergeCell ref="B65:B66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F61:F62"/>
    <mergeCell ref="G61:G62"/>
    <mergeCell ref="G63:G64"/>
    <mergeCell ref="F63:F64"/>
    <mergeCell ref="E63:E64"/>
    <mergeCell ref="D61:D62"/>
    <mergeCell ref="E61:E62"/>
    <mergeCell ref="F65:F66"/>
    <mergeCell ref="D71:D72"/>
    <mergeCell ref="D67:D68"/>
    <mergeCell ref="F67:F68"/>
    <mergeCell ref="D69:D70"/>
    <mergeCell ref="F69:F70"/>
    <mergeCell ref="E71:E72"/>
    <mergeCell ref="N5:N6"/>
    <mergeCell ref="K7:K8"/>
    <mergeCell ref="J5:J6"/>
    <mergeCell ref="K5:K6"/>
    <mergeCell ref="L5:L6"/>
    <mergeCell ref="I7:I8"/>
    <mergeCell ref="L9:L10"/>
    <mergeCell ref="G69:G70"/>
    <mergeCell ref="N9:N10"/>
    <mergeCell ref="L7:L8"/>
    <mergeCell ref="N7:N8"/>
    <mergeCell ref="J7:J8"/>
    <mergeCell ref="J17:J18"/>
    <mergeCell ref="K17:K18"/>
    <mergeCell ref="J20:J21"/>
    <mergeCell ref="K20:K21"/>
    <mergeCell ref="L20:L21"/>
    <mergeCell ref="N20:N21"/>
    <mergeCell ref="M20:M21"/>
    <mergeCell ref="J22:J23"/>
    <mergeCell ref="K22:K23"/>
    <mergeCell ref="L22:L23"/>
    <mergeCell ref="G43:G44"/>
    <mergeCell ref="H43:H44"/>
    <mergeCell ref="J13:J14"/>
    <mergeCell ref="K13:K14"/>
    <mergeCell ref="J11:J12"/>
    <mergeCell ref="K11:K12"/>
    <mergeCell ref="O13:O14"/>
    <mergeCell ref="P13:P14"/>
    <mergeCell ref="O15:O16"/>
    <mergeCell ref="P15:P16"/>
    <mergeCell ref="L13:L14"/>
    <mergeCell ref="N13:N14"/>
    <mergeCell ref="L15:L16"/>
    <mergeCell ref="N15:N16"/>
    <mergeCell ref="L17:L18"/>
    <mergeCell ref="N17:N18"/>
    <mergeCell ref="M13:M14"/>
    <mergeCell ref="M15:M16"/>
    <mergeCell ref="O9:O10"/>
    <mergeCell ref="N22:N23"/>
    <mergeCell ref="O26:O27"/>
    <mergeCell ref="P26:P27"/>
    <mergeCell ref="J24:J25"/>
    <mergeCell ref="K24:K25"/>
    <mergeCell ref="L24:L25"/>
    <mergeCell ref="N24:N25"/>
    <mergeCell ref="O22:O23"/>
    <mergeCell ref="P22:P23"/>
    <mergeCell ref="O24:O25"/>
    <mergeCell ref="P24:P25"/>
    <mergeCell ref="J26:J27"/>
    <mergeCell ref="K26:K27"/>
    <mergeCell ref="J9:J10"/>
    <mergeCell ref="K9:K10"/>
    <mergeCell ref="J15:J16"/>
    <mergeCell ref="K15:K16"/>
    <mergeCell ref="L11:L12"/>
    <mergeCell ref="N11:N12"/>
    <mergeCell ref="N28:N29"/>
    <mergeCell ref="L26:L27"/>
    <mergeCell ref="N26:N27"/>
    <mergeCell ref="M28:M29"/>
    <mergeCell ref="N30:N31"/>
    <mergeCell ref="O35:O36"/>
    <mergeCell ref="P35:P36"/>
    <mergeCell ref="J33:J34"/>
    <mergeCell ref="K33:K34"/>
    <mergeCell ref="L33:L34"/>
    <mergeCell ref="N33:N34"/>
    <mergeCell ref="N37:N38"/>
    <mergeCell ref="L35:L36"/>
    <mergeCell ref="N35:N36"/>
    <mergeCell ref="J35:J36"/>
    <mergeCell ref="K35:K36"/>
    <mergeCell ref="M39:M40"/>
    <mergeCell ref="M41:M42"/>
    <mergeCell ref="J39:J40"/>
    <mergeCell ref="K39:K40"/>
    <mergeCell ref="L39:L40"/>
    <mergeCell ref="N39:N40"/>
    <mergeCell ref="J37:J38"/>
    <mergeCell ref="K37:K38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K41:K42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28:O29"/>
    <mergeCell ref="P28:P29"/>
    <mergeCell ref="O20:O21"/>
    <mergeCell ref="P20:P21"/>
    <mergeCell ref="O17:O18"/>
    <mergeCell ref="P17:P18"/>
    <mergeCell ref="P9:P10"/>
    <mergeCell ref="O7:O8"/>
    <mergeCell ref="P7:P8"/>
    <mergeCell ref="O11:O12"/>
    <mergeCell ref="P11:P12"/>
    <mergeCell ref="I63:I64"/>
    <mergeCell ref="K61:K62"/>
    <mergeCell ref="L61:L62"/>
    <mergeCell ref="N61:N62"/>
    <mergeCell ref="O61:O62"/>
    <mergeCell ref="I61:I62"/>
    <mergeCell ref="J61:J62"/>
    <mergeCell ref="M61:M62"/>
    <mergeCell ref="J63:J64"/>
    <mergeCell ref="M71:M72"/>
    <mergeCell ref="N71:N72"/>
    <mergeCell ref="O71:O72"/>
    <mergeCell ref="P71:P72"/>
    <mergeCell ref="I65:I66"/>
    <mergeCell ref="I67:I68"/>
    <mergeCell ref="J67:J68"/>
    <mergeCell ref="K67:K68"/>
    <mergeCell ref="L67:L68"/>
    <mergeCell ref="J65:J66"/>
    <mergeCell ref="I69:I70"/>
    <mergeCell ref="I71:I72"/>
    <mergeCell ref="J71:J72"/>
    <mergeCell ref="K71:K72"/>
    <mergeCell ref="L71:L72"/>
    <mergeCell ref="J69:J70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ignoredErrors>
    <ignoredError sqref="D2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Mordovin</cp:lastModifiedBy>
  <cp:lastPrinted>2015-02-19T13:45:00Z</cp:lastPrinted>
  <dcterms:created xsi:type="dcterms:W3CDTF">1996-10-08T23:32:33Z</dcterms:created>
  <dcterms:modified xsi:type="dcterms:W3CDTF">2015-03-04T17:11:41Z</dcterms:modified>
</cp:coreProperties>
</file>