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<sst xmlns="http://schemas.openxmlformats.org/spreadsheetml/2006/main" count="195" uniqueCount="105">
  <si>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</si>
  <si>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</si>
  <si>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</si>
  <si>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</si>
  <si>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</si>
  <si>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</si>
  <si>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</si>
  <si>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</si>
  <si>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</si>
  <si>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</si>
  <si>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</si>
  <si>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</si>
  <si>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</si>
  <si>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</si>
  <si>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</si>
  <si>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</si>
  <si>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</si>
  <si>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</si>
  <si>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</si>
  <si>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</si>
  <si>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</si>
  <si>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</si>
  <si>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</si>
  <si>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</si>
  <si>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</si>
  <si>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</si>
  <si>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</si>
  <si>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</si>
  <si>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</si>
  <si>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</si>
  <si>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</si>
  <si>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</si>
  <si>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</si>
  <si>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</si>
  <si>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</si>
  <si>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</si>
  <si>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</si>
  <si>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</si>
  <si>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</si>
  <si>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</si>
  <si>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</si>
  <si>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</si>
  <si>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</si>
  <si>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</si>
  <si>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</si>
  <si>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</si>
  <si>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</si>
  <si>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</si>
  <si>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</si>
  <si>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</si>
  <si>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</si>
  <si>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</si>
  <si>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</si>
  <si>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</si>
  <si>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</si>
  <si>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</si>
  <si>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</si>
  <si>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</si>
  <si>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</si>
  <si>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</si>
  <si>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</si>
  <si>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</si>
  <si>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</si>
  <si>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</si>
  <si>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</si>
  <si>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</si>
  <si>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</si>
  <si>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</si>
  <si>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</si>
  <si>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</si>
  <si>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</si>
  <si>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</si>
  <si>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</si>
  <si>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</si>
  <si>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</si>
  <si>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</si>
  <si>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</si>
  <si>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</si>
  <si>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</si>
  <si>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</si>
  <si>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</si>
  <si>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Свердловская Екатеринбург</t>
  </si>
  <si>
    <t>Свердловская Ирбит</t>
  </si>
  <si>
    <t xml:space="preserve"> КРУГ1</t>
  </si>
  <si>
    <t>АСТАШОВА Татьяна</t>
  </si>
  <si>
    <t>09.09.1992 кмс</t>
  </si>
  <si>
    <t>КУСЯЕВА Ильзира Аксановна</t>
  </si>
  <si>
    <t>13.08.1996 кмс</t>
  </si>
  <si>
    <t>ХМАО-Югра Нижневартовск</t>
  </si>
  <si>
    <t>Мухин АА Строкань ИГ</t>
  </si>
  <si>
    <t>НОВИКОВА Юлия Вячеславовна</t>
  </si>
  <si>
    <t>28.03.1994 мс</t>
  </si>
  <si>
    <t>Челябинская Челябинск</t>
  </si>
  <si>
    <t>Новикова НВ</t>
  </si>
  <si>
    <t>ЛОБАНОВА Анна Сергеевна</t>
  </si>
  <si>
    <t>19.02.1996 кмс</t>
  </si>
  <si>
    <t>Шевчук ПН</t>
  </si>
  <si>
    <t>В.к.     56ж   кг.</t>
  </si>
  <si>
    <t>1,01</t>
  </si>
  <si>
    <t>3,38</t>
  </si>
  <si>
    <t>I</t>
  </si>
  <si>
    <t>II</t>
  </si>
  <si>
    <t>1,35</t>
  </si>
  <si>
    <t>2,10</t>
  </si>
  <si>
    <t>Перминов ОР Перминов 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</si>
</sst>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26" fillId="33" borderId="24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/>
    </xf>
    <xf numFmtId="0" fontId="39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37" fillId="38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39" borderId="35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5" fillId="38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1" xfId="0" applyNumberFormat="1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5" fillId="2" borderId="44" xfId="0" applyFont="1" applyFill="1" applyBorder="1" applyAlignment="1">
      <alignment horizontal="center" vertical="center" wrapText="1"/>
    </xf>
    <xf numFmtId="0" fontId="75" fillId="2" borderId="7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женщин.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'[1]реквизиты'!$A$2</f>
        <v>Чемпионат УрФО по САМБО среди женщин.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19-22 ноября 2014 г.  г. Курган</v>
      </c>
      <c r="B2" s="94"/>
      <c r="C2" s="94"/>
      <c r="D2" s="94"/>
      <c r="E2" s="94"/>
      <c r="F2" s="94"/>
      <c r="G2" s="94"/>
      <c r="H2" s="94"/>
    </row>
    <row r="3" spans="1:8" ht="18" thickBot="1">
      <c r="A3" s="95" t="s">
        <v>73</v>
      </c>
      <c r="B3" s="95"/>
      <c r="C3" s="95"/>
      <c r="D3" s="95"/>
      <c r="E3" s="95"/>
      <c r="F3" s="95"/>
      <c r="G3" s="95"/>
      <c r="H3" s="95"/>
    </row>
    <row r="4" spans="2:8" ht="18" thickBot="1">
      <c r="B4" s="56"/>
      <c r="C4" s="57"/>
      <c r="D4" s="96" t="str">
        <f>'пр.взв'!D4</f>
        <v>В.к.     56ж   кг.</v>
      </c>
      <c r="E4" s="97"/>
      <c r="F4" s="9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9" t="s">
        <v>74</v>
      </c>
      <c r="B6" s="89" t="str">
        <f>VLOOKUP(J6,'пр.взв'!B7:G86,2,FALSE)</f>
        <v>КУСЯЕВА Ильзира Аксановна</v>
      </c>
      <c r="C6" s="89"/>
      <c r="D6" s="89"/>
      <c r="E6" s="89"/>
      <c r="F6" s="89"/>
      <c r="G6" s="89"/>
      <c r="H6" s="105" t="str">
        <f>'ит.пр'!D6</f>
        <v>13.08.1996 кмс</v>
      </c>
      <c r="I6" s="57"/>
      <c r="J6" s="58">
        <f>'ит.пр'!B6</f>
        <v>1</v>
      </c>
    </row>
    <row r="7" spans="1:10" ht="17.25">
      <c r="A7" s="100"/>
      <c r="B7" s="90"/>
      <c r="C7" s="90"/>
      <c r="D7" s="90"/>
      <c r="E7" s="90"/>
      <c r="F7" s="90"/>
      <c r="G7" s="90"/>
      <c r="H7" s="86"/>
      <c r="I7" s="57"/>
      <c r="J7" s="58"/>
    </row>
    <row r="8" spans="1:10" ht="17.25">
      <c r="A8" s="100"/>
      <c r="B8" s="85" t="str">
        <f>'ит.пр'!E6</f>
        <v>ХМАО-Югра Нижневартовск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101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89" t="str">
        <f>VLOOKUP(J11,'пр.взв'!B2:G91,2,FALSE)</f>
        <v>НОВИКОВА Юлия Вячеславовна</v>
      </c>
      <c r="C11" s="89"/>
      <c r="D11" s="89"/>
      <c r="E11" s="89"/>
      <c r="F11" s="89"/>
      <c r="G11" s="89"/>
      <c r="H11" s="105" t="str">
        <f>'ит.пр'!D8</f>
        <v>28.03.1994 мс</v>
      </c>
      <c r="I11" s="57"/>
      <c r="J11" s="58">
        <f>'ит.пр'!B8</f>
        <v>4</v>
      </c>
    </row>
    <row r="12" spans="1:10" ht="18" customHeight="1">
      <c r="A12" s="110"/>
      <c r="B12" s="90"/>
      <c r="C12" s="90"/>
      <c r="D12" s="90"/>
      <c r="E12" s="90"/>
      <c r="F12" s="90"/>
      <c r="G12" s="90"/>
      <c r="H12" s="86"/>
      <c r="I12" s="57"/>
      <c r="J12" s="58"/>
    </row>
    <row r="13" spans="1:10" ht="17.25">
      <c r="A13" s="110"/>
      <c r="B13" s="85" t="str">
        <f>'ит.пр'!E8</f>
        <v>Челябинская Челябинск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2" t="s">
        <v>76</v>
      </c>
      <c r="B16" s="89" t="str">
        <f>VLOOKUP(J16,'пр.взв'!B1:G96,2,FALSE)</f>
        <v>АСТАШОВА Татьяна</v>
      </c>
      <c r="C16" s="89"/>
      <c r="D16" s="89"/>
      <c r="E16" s="89"/>
      <c r="F16" s="89"/>
      <c r="G16" s="89"/>
      <c r="H16" s="105" t="str">
        <f>'ит.пр'!D10</f>
        <v>09.09.1992 кмс</v>
      </c>
      <c r="I16" s="57"/>
      <c r="J16" s="58">
        <f>'ит.пр'!B10</f>
        <v>3</v>
      </c>
    </row>
    <row r="17" spans="1:10" ht="18" customHeight="1">
      <c r="A17" s="103"/>
      <c r="B17" s="90"/>
      <c r="C17" s="90"/>
      <c r="D17" s="90"/>
      <c r="E17" s="90"/>
      <c r="F17" s="90"/>
      <c r="G17" s="90"/>
      <c r="H17" s="86"/>
      <c r="I17" s="57"/>
      <c r="J17" s="58"/>
    </row>
    <row r="18" spans="1:10" ht="17.25">
      <c r="A18" s="103"/>
      <c r="B18" s="85" t="str">
        <f>'ит.пр'!E10</f>
        <v>Свердловская Екатеринбург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4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2" t="s">
        <v>76</v>
      </c>
      <c r="B21" s="89" t="str">
        <f>VLOOKUP(J21,'пр.взв'!B2:G101,2,FALSE)</f>
        <v>ЛОБАНОВА Анна Сергеевна</v>
      </c>
      <c r="C21" s="89"/>
      <c r="D21" s="89"/>
      <c r="E21" s="89"/>
      <c r="F21" s="89"/>
      <c r="G21" s="89"/>
      <c r="H21" s="105" t="str">
        <f>'ит.пр'!D12</f>
        <v>19.02.1996 кмс</v>
      </c>
      <c r="I21" s="57"/>
      <c r="J21" s="58">
        <f>'ит.пр'!B12</f>
        <v>2</v>
      </c>
    </row>
    <row r="22" spans="1:10" ht="18" customHeight="1">
      <c r="A22" s="103"/>
      <c r="B22" s="90"/>
      <c r="C22" s="90"/>
      <c r="D22" s="90"/>
      <c r="E22" s="90"/>
      <c r="F22" s="90"/>
      <c r="G22" s="90"/>
      <c r="H22" s="86"/>
      <c r="I22" s="57"/>
      <c r="J22" s="58"/>
    </row>
    <row r="23" spans="1:9" ht="17.25">
      <c r="A23" s="103"/>
      <c r="B23" s="85" t="str">
        <f>'ит.пр'!E12</f>
        <v>Свердловская Ирбит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4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Мухин АА Строкань ИГ</v>
      </c>
      <c r="B28" s="107"/>
      <c r="C28" s="107"/>
      <c r="D28" s="107"/>
      <c r="E28" s="107"/>
      <c r="F28" s="107"/>
      <c r="G28" s="107"/>
      <c r="H28" s="105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1" sqref="A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83</v>
      </c>
      <c r="D2" s="15"/>
      <c r="E2" s="15"/>
      <c r="F2" s="35" t="str">
        <f>HYPERLINK('пр.взв'!D4)</f>
        <v>В.к.     56ж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56ж 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38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3"/>
      <c r="L4" s="135"/>
      <c r="M4" s="137"/>
      <c r="N4" s="135"/>
      <c r="O4" s="135"/>
      <c r="P4" s="137"/>
      <c r="Q4" s="135"/>
      <c r="R4" s="139"/>
    </row>
    <row r="5" spans="1:18" ht="12.75">
      <c r="A5" s="142"/>
      <c r="B5" s="129">
        <v>1</v>
      </c>
      <c r="C5" s="130" t="str">
        <f>VLOOKUP(B5,'пр.взв'!B7:E85,2,FALSE)</f>
        <v>КУСЯЕВА Ильзира Аксановна</v>
      </c>
      <c r="D5" s="143" t="str">
        <f>VLOOKUP(B5,'пр.взв'!B7:F85,3,FALSE)</f>
        <v>13.08.1996 кмс</v>
      </c>
      <c r="E5" s="143" t="str">
        <f>VLOOKUP(B5,'пр.взв'!B5:G85,4,FALSE)</f>
        <v>ХМАО-Югра Нижневартовск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2</v>
      </c>
      <c r="C7" s="122" t="str">
        <f>VLOOKUP(B7,'пр.взв'!B7:G86,2,FALSE)</f>
        <v>ЛОБАНОВА Анна Сергеевна</v>
      </c>
      <c r="D7" s="140" t="str">
        <f>VLOOKUP(B7,'пр.взв'!B7:G86,3,FALSE)</f>
        <v>19.02.1996 кмс</v>
      </c>
      <c r="E7" s="140" t="str">
        <f>VLOOKUP(B7,'пр.взв'!B7:G86,4,FALSE)</f>
        <v>Свердловская Ирбит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3</v>
      </c>
      <c r="C9" s="130" t="str">
        <f>VLOOKUP(B9,'пр.взв'!B7:E876,2,FALSE)</f>
        <v>АСТАШОВА Татьяна</v>
      </c>
      <c r="D9" s="143" t="str">
        <f>VLOOKUP(B9,'пр.взв'!B7:F89,3,FALSE)</f>
        <v>09.09.1992 кмс</v>
      </c>
      <c r="E9" s="143" t="str">
        <f>VLOOKUP(B9,'пр.взв'!B7:G89,4,FALSE)</f>
        <v>Свердловская Екатеринбург</v>
      </c>
      <c r="F9" s="126"/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>
        <v>4</v>
      </c>
      <c r="C11" s="122" t="str">
        <f>VLOOKUP(B11,'пр.взв'!B7:E86,2,FALSE)</f>
        <v>НОВИКОВА Юлия Вячеславовна</v>
      </c>
      <c r="D11" s="140" t="str">
        <f>VLOOKUP(B11,'пр.взв'!B7:G90,3,FALSE)</f>
        <v>28.03.1994 мс</v>
      </c>
      <c r="E11" s="140" t="str">
        <f>VLOOKUP(B11,'пр.взв'!B7:G90,4,FALSE)</f>
        <v>Челябинская Челябинск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/>
      <c r="C13" s="130" t="e">
        <f>VLOOKUP(B13,'пр.взв'!B7:E86,2,FALSE)</f>
        <v>#N/A</v>
      </c>
      <c r="D13" s="143" t="e">
        <f>VLOOKUP(B13,'пр.взв'!B5:F93,3,FALSE)</f>
        <v>#N/A</v>
      </c>
      <c r="E13" s="143" t="e">
        <f>VLOOKUP(B13,'пр.взв'!B3:G93,4,FALSE)</f>
        <v>#N/A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/>
      <c r="C15" s="122" t="e">
        <f>VLOOKUP(B15,'пр.взв'!B7:E86,2,FALSE)</f>
        <v>#N/A</v>
      </c>
      <c r="D15" s="140" t="e">
        <f>VLOOKUP(B15,'пр.взв'!B5:G94,3,FALSE)</f>
        <v>#N/A</v>
      </c>
      <c r="E15" s="140" t="e">
        <f>VLOOKUP(B15,'пр.взв'!B5:G94,4,FALSE)</f>
        <v>#N/A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/>
      <c r="C17" s="130" t="e">
        <f>VLOOKUP(B17,'пр.взв'!B7:E86,2,FALSE)</f>
        <v>#N/A</v>
      </c>
      <c r="D17" s="143" t="e">
        <f>VLOOKUP(B17,'пр.взв'!B7:F97,3,FALSE)</f>
        <v>#N/A</v>
      </c>
      <c r="E17" s="143" t="e">
        <f>VLOOKUP(B17,'пр.взв'!B7:G97,4,FALSE)</f>
        <v>#N/A</v>
      </c>
      <c r="F17" s="126"/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30" customHeight="1" thickBot="1">
      <c r="A2" s="18"/>
      <c r="B2" s="205" t="s">
        <v>68</v>
      </c>
      <c r="C2" s="206"/>
      <c r="D2" s="206"/>
      <c r="E2" s="206"/>
      <c r="F2" s="206"/>
      <c r="G2" s="206"/>
      <c r="H2" s="206"/>
      <c r="I2" s="206"/>
      <c r="J2" s="207"/>
      <c r="K2" s="213" t="str">
        <f>HYPERLINK('[1]реквизиты'!$A$2)</f>
        <v>Чемпионат УрФО по САМБО среди женщин.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20.25" customHeight="1" thickBot="1">
      <c r="A3" s="19"/>
      <c r="B3" s="224" t="str">
        <f>HYPERLINK('[1]реквизиты'!$A$3)</f>
        <v>19-22 ноября 2014 г.  г. Курган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1" t="str">
        <f>HYPERLINK('пр.взв'!D4)</f>
        <v>В.к.     56ж   кг.</v>
      </c>
      <c r="Y3" s="222"/>
      <c r="Z3" s="222"/>
      <c r="AA3" s="222"/>
      <c r="AB3" s="223"/>
      <c r="AC3" s="16"/>
      <c r="AD3" s="16"/>
    </row>
    <row r="4" spans="1:34" ht="14.25" customHeight="1" thickBot="1">
      <c r="A4" s="188"/>
      <c r="B4" s="193" t="s">
        <v>5</v>
      </c>
      <c r="C4" s="195" t="s">
        <v>2</v>
      </c>
      <c r="D4" s="208" t="s">
        <v>3</v>
      </c>
      <c r="E4" s="210" t="s">
        <v>69</v>
      </c>
      <c r="F4" s="201" t="s">
        <v>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4"/>
      <c r="Z4" s="216" t="s">
        <v>7</v>
      </c>
      <c r="AA4" s="218" t="s">
        <v>72</v>
      </c>
      <c r="AB4" s="184" t="s">
        <v>22</v>
      </c>
      <c r="AC4" s="16"/>
      <c r="AD4" s="16"/>
      <c r="AH4" s="20"/>
    </row>
    <row r="5" spans="1:33" ht="15" customHeight="1" thickBot="1">
      <c r="A5" s="188"/>
      <c r="B5" s="194"/>
      <c r="C5" s="196"/>
      <c r="D5" s="209"/>
      <c r="E5" s="211"/>
      <c r="F5" s="191">
        <v>1</v>
      </c>
      <c r="G5" s="190"/>
      <c r="H5" s="191">
        <v>2</v>
      </c>
      <c r="I5" s="192"/>
      <c r="J5" s="189">
        <v>3</v>
      </c>
      <c r="K5" s="190"/>
      <c r="L5" s="191">
        <v>4</v>
      </c>
      <c r="M5" s="192"/>
      <c r="N5" s="189">
        <v>5</v>
      </c>
      <c r="O5" s="190"/>
      <c r="P5" s="191">
        <v>6</v>
      </c>
      <c r="Q5" s="192"/>
      <c r="R5" s="189">
        <v>7</v>
      </c>
      <c r="S5" s="190"/>
      <c r="T5" s="191">
        <v>8</v>
      </c>
      <c r="U5" s="192"/>
      <c r="V5" s="191" t="s">
        <v>79</v>
      </c>
      <c r="W5" s="192"/>
      <c r="X5" s="191" t="s">
        <v>80</v>
      </c>
      <c r="Y5" s="192"/>
      <c r="Z5" s="217"/>
      <c r="AA5" s="219"/>
      <c r="AB5" s="185"/>
      <c r="AC5" s="31"/>
      <c r="AD5" s="31"/>
      <c r="AE5" s="22"/>
      <c r="AF5" s="22"/>
      <c r="AG5" s="3"/>
    </row>
    <row r="6" spans="1:34" ht="12.75" customHeight="1">
      <c r="A6" s="179"/>
      <c r="B6" s="181">
        <v>1</v>
      </c>
      <c r="C6" s="182" t="str">
        <f>VLOOKUP(B6,'пр.взв'!B7:E30,2,FALSE)</f>
        <v>КУСЯЕВА Ильзира Аксановна</v>
      </c>
      <c r="D6" s="134" t="str">
        <f>VLOOKUP(B6,'пр.взв'!B7:F86,3,FALSE)</f>
        <v>13.08.1996 кмс</v>
      </c>
      <c r="E6" s="134" t="str">
        <f>VLOOKUP(B6,'пр.взв'!B7:G86,4,FALSE)</f>
        <v>ХМАО-Югра Нижневартовск</v>
      </c>
      <c r="F6" s="187">
        <v>2</v>
      </c>
      <c r="G6" s="63">
        <v>0</v>
      </c>
      <c r="H6" s="187"/>
      <c r="I6" s="63"/>
      <c r="J6" s="187" t="s">
        <v>100</v>
      </c>
      <c r="K6" s="63"/>
      <c r="L6" s="187"/>
      <c r="M6" s="63"/>
      <c r="N6" s="187"/>
      <c r="O6" s="63"/>
      <c r="P6" s="187"/>
      <c r="Q6" s="63"/>
      <c r="R6" s="187"/>
      <c r="S6" s="63"/>
      <c r="T6" s="187"/>
      <c r="U6" s="63"/>
      <c r="V6" s="187">
        <v>3</v>
      </c>
      <c r="W6" s="63">
        <v>0</v>
      </c>
      <c r="X6" s="187">
        <v>4</v>
      </c>
      <c r="Y6" s="63">
        <v>1</v>
      </c>
      <c r="Z6" s="162">
        <v>3</v>
      </c>
      <c r="AA6" s="164">
        <f>SUM(G6+I6+K6+M6+O6+Q6+S6+U6+W6+Y6)</f>
        <v>1</v>
      </c>
      <c r="AB6" s="153">
        <v>1</v>
      </c>
      <c r="AC6" s="29"/>
      <c r="AD6" s="29"/>
      <c r="AE6" s="29"/>
      <c r="AF6" s="29"/>
      <c r="AG6" s="29"/>
      <c r="AH6" s="29"/>
    </row>
    <row r="7" spans="1:34" ht="12.75" customHeight="1" thickBot="1">
      <c r="A7" s="186"/>
      <c r="B7" s="175"/>
      <c r="C7" s="183"/>
      <c r="D7" s="178"/>
      <c r="E7" s="178"/>
      <c r="F7" s="161"/>
      <c r="G7" s="62" t="s">
        <v>98</v>
      </c>
      <c r="H7" s="161"/>
      <c r="I7" s="62"/>
      <c r="J7" s="161"/>
      <c r="K7" s="62"/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 t="s">
        <v>102</v>
      </c>
      <c r="X7" s="161"/>
      <c r="Y7" s="62"/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79"/>
      <c r="B8" s="166">
        <v>2</v>
      </c>
      <c r="C8" s="168" t="str">
        <f>VLOOKUP(B8,'пр.взв'!B9:E32,2,FALSE)</f>
        <v>ЛОБАНОВА Анна Сергеевна</v>
      </c>
      <c r="D8" s="172" t="str">
        <f>VLOOKUP(B8,'пр.взв'!B9:F88,3,FALSE)</f>
        <v>19.02.1996 кмс</v>
      </c>
      <c r="E8" s="172" t="str">
        <f>VLOOKUP(B8,'пр.взв'!B9:G88,4,FALSE)</f>
        <v>Свердловская Ирбит</v>
      </c>
      <c r="F8" s="160">
        <v>1</v>
      </c>
      <c r="G8" s="64">
        <v>4</v>
      </c>
      <c r="H8" s="160"/>
      <c r="I8" s="64"/>
      <c r="J8" s="160" t="s">
        <v>101</v>
      </c>
      <c r="K8" s="64"/>
      <c r="L8" s="160"/>
      <c r="M8" s="64"/>
      <c r="N8" s="160"/>
      <c r="O8" s="64"/>
      <c r="P8" s="160"/>
      <c r="Q8" s="64"/>
      <c r="R8" s="160"/>
      <c r="S8" s="64"/>
      <c r="T8" s="160"/>
      <c r="U8" s="64"/>
      <c r="V8" s="160">
        <v>4</v>
      </c>
      <c r="W8" s="64">
        <v>4</v>
      </c>
      <c r="X8" s="160"/>
      <c r="Y8" s="64"/>
      <c r="Z8" s="212">
        <v>2</v>
      </c>
      <c r="AA8" s="197">
        <f>SUM(G8+I8+K8+M8+O8+Q8+S8+U8+W8+Y8)</f>
        <v>8</v>
      </c>
      <c r="AB8" s="155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180"/>
      <c r="B9" s="167"/>
      <c r="C9" s="169"/>
      <c r="D9" s="173"/>
      <c r="E9" s="173"/>
      <c r="F9" s="161"/>
      <c r="G9" s="65" t="s">
        <v>98</v>
      </c>
      <c r="H9" s="161"/>
      <c r="I9" s="65"/>
      <c r="J9" s="161"/>
      <c r="K9" s="65"/>
      <c r="L9" s="161"/>
      <c r="M9" s="65"/>
      <c r="N9" s="161"/>
      <c r="O9" s="65"/>
      <c r="P9" s="161"/>
      <c r="Q9" s="65"/>
      <c r="R9" s="161"/>
      <c r="S9" s="65"/>
      <c r="T9" s="161"/>
      <c r="U9" s="65"/>
      <c r="V9" s="161"/>
      <c r="W9" s="65" t="s">
        <v>103</v>
      </c>
      <c r="X9" s="161"/>
      <c r="Y9" s="65"/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78"/>
      <c r="B10" s="78"/>
      <c r="C10" s="23"/>
      <c r="D10" s="24"/>
      <c r="E10" s="24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81"/>
      <c r="AA10" s="82"/>
      <c r="AB10" s="83"/>
      <c r="AC10" s="29"/>
      <c r="AD10" s="29"/>
      <c r="AE10" s="29"/>
      <c r="AF10" s="29"/>
      <c r="AG10" s="29"/>
      <c r="AH10" s="29"/>
    </row>
    <row r="11" spans="1:34" ht="12.75" customHeight="1">
      <c r="A11" s="78"/>
      <c r="B11" s="78"/>
      <c r="C11" s="23"/>
      <c r="D11" s="24"/>
      <c r="E11" s="24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0"/>
      <c r="V11" s="79"/>
      <c r="W11" s="80"/>
      <c r="X11" s="79"/>
      <c r="Y11" s="80"/>
      <c r="Z11" s="81"/>
      <c r="AA11" s="82"/>
      <c r="AB11" s="83"/>
      <c r="AC11" s="29"/>
      <c r="AD11" s="29"/>
      <c r="AE11" s="29"/>
      <c r="AF11" s="29"/>
      <c r="AG11" s="29"/>
      <c r="AH11" s="29"/>
    </row>
    <row r="12" spans="1:34" ht="12.75" customHeight="1">
      <c r="A12" s="17"/>
      <c r="B12" s="176">
        <v>3</v>
      </c>
      <c r="C12" s="177" t="str">
        <f>VLOOKUP(B12,'пр.взв'!B11:E34,2,FALSE)</f>
        <v>АСТАШОВА Татьяна</v>
      </c>
      <c r="D12" s="178" t="str">
        <f>VLOOKUP(B12,'пр.взв'!B11:F90,3,FALSE)</f>
        <v>09.09.1992 кмс</v>
      </c>
      <c r="E12" s="178" t="str">
        <f>VLOOKUP(B12,'пр.взв'!B11:G90,4,FALSE)</f>
        <v>Свердловская Екатеринбург</v>
      </c>
      <c r="F12" s="200">
        <v>4</v>
      </c>
      <c r="G12" s="84">
        <v>4</v>
      </c>
      <c r="H12" s="200"/>
      <c r="I12" s="84"/>
      <c r="J12" s="200" t="s">
        <v>101</v>
      </c>
      <c r="K12" s="84"/>
      <c r="L12" s="200"/>
      <c r="M12" s="84"/>
      <c r="N12" s="200"/>
      <c r="O12" s="84"/>
      <c r="P12" s="200"/>
      <c r="Q12" s="84"/>
      <c r="R12" s="200"/>
      <c r="S12" s="84"/>
      <c r="T12" s="200"/>
      <c r="U12" s="84"/>
      <c r="V12" s="200">
        <v>1</v>
      </c>
      <c r="W12" s="84">
        <v>4</v>
      </c>
      <c r="X12" s="200"/>
      <c r="Y12" s="84"/>
      <c r="Z12" s="199">
        <v>2</v>
      </c>
      <c r="AA12" s="198">
        <f>SUM(G12+I12+K12+M12+O12+Q12+S12+U12+W12+Y12)</f>
        <v>8</v>
      </c>
      <c r="AB12" s="156">
        <v>3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1"/>
      <c r="F13" s="161"/>
      <c r="G13" s="65" t="s">
        <v>99</v>
      </c>
      <c r="H13" s="161"/>
      <c r="I13" s="65"/>
      <c r="J13" s="161"/>
      <c r="K13" s="65"/>
      <c r="L13" s="161"/>
      <c r="M13" s="65"/>
      <c r="N13" s="161"/>
      <c r="O13" s="65"/>
      <c r="P13" s="161"/>
      <c r="Q13" s="65"/>
      <c r="R13" s="161"/>
      <c r="S13" s="65"/>
      <c r="T13" s="161"/>
      <c r="U13" s="65"/>
      <c r="V13" s="161"/>
      <c r="W13" s="65" t="s">
        <v>102</v>
      </c>
      <c r="X13" s="161"/>
      <c r="Y13" s="65"/>
      <c r="Z13" s="163"/>
      <c r="AA13" s="165"/>
      <c r="AB13" s="15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66">
        <v>4</v>
      </c>
      <c r="C14" s="168" t="str">
        <f>VLOOKUP(B14,'пр.взв'!B13:E36,2,FALSE)</f>
        <v>НОВИКОВА Юлия Вячеславовна</v>
      </c>
      <c r="D14" s="170" t="str">
        <f>VLOOKUP(B14,'пр.взв'!B13:F92,3,FALSE)</f>
        <v>28.03.1994 мс</v>
      </c>
      <c r="E14" s="172" t="str">
        <f>VLOOKUP(B14,'пр.взв'!B13:G92,4,FALSE)</f>
        <v>Челябинская Челябинск</v>
      </c>
      <c r="F14" s="160">
        <v>3</v>
      </c>
      <c r="G14" s="64">
        <v>0</v>
      </c>
      <c r="H14" s="160"/>
      <c r="I14" s="64"/>
      <c r="J14" s="160" t="s">
        <v>100</v>
      </c>
      <c r="K14" s="64"/>
      <c r="L14" s="160"/>
      <c r="M14" s="64"/>
      <c r="N14" s="160"/>
      <c r="O14" s="64"/>
      <c r="P14" s="160"/>
      <c r="Q14" s="64"/>
      <c r="R14" s="160"/>
      <c r="S14" s="64"/>
      <c r="T14" s="160"/>
      <c r="U14" s="64"/>
      <c r="V14" s="160">
        <v>2</v>
      </c>
      <c r="W14" s="64">
        <v>0</v>
      </c>
      <c r="X14" s="160">
        <v>1</v>
      </c>
      <c r="Y14" s="64">
        <v>2</v>
      </c>
      <c r="Z14" s="212">
        <v>3</v>
      </c>
      <c r="AA14" s="197">
        <f>SUM(G14+I14+K14+M14+O14+Q14+S14+U14+W14+Y14)</f>
        <v>2</v>
      </c>
      <c r="AB14" s="155">
        <v>2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7"/>
      <c r="C15" s="169"/>
      <c r="D15" s="171"/>
      <c r="E15" s="173"/>
      <c r="F15" s="161"/>
      <c r="G15" s="65" t="s">
        <v>99</v>
      </c>
      <c r="H15" s="161"/>
      <c r="I15" s="65"/>
      <c r="J15" s="161"/>
      <c r="K15" s="65"/>
      <c r="L15" s="161"/>
      <c r="M15" s="65"/>
      <c r="N15" s="161"/>
      <c r="O15" s="65"/>
      <c r="P15" s="161"/>
      <c r="Q15" s="65"/>
      <c r="R15" s="161"/>
      <c r="S15" s="65"/>
      <c r="T15" s="161"/>
      <c r="U15" s="65"/>
      <c r="V15" s="161"/>
      <c r="W15" s="65" t="s">
        <v>103</v>
      </c>
      <c r="X15" s="161"/>
      <c r="Y15" s="65"/>
      <c r="Z15" s="163"/>
      <c r="AA15" s="165"/>
      <c r="AB15" s="154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74">
        <v>5</v>
      </c>
      <c r="C16" s="168" t="e">
        <f>VLOOKUP(B16,'пр.взв'!B15:E38,2,FALSE)</f>
        <v>#N/A</v>
      </c>
      <c r="D16" s="170" t="e">
        <f>VLOOKUP(B16,'пр.взв'!B15:F94,3,FALSE)</f>
        <v>#N/A</v>
      </c>
      <c r="E16" s="170" t="e">
        <f>VLOOKUP(B16,'пр.взв'!B15:G94,4,FALSE)</f>
        <v>#N/A</v>
      </c>
      <c r="F16" s="160"/>
      <c r="G16" s="64"/>
      <c r="H16" s="160"/>
      <c r="I16" s="64"/>
      <c r="J16" s="160"/>
      <c r="K16" s="64"/>
      <c r="L16" s="160"/>
      <c r="M16" s="64"/>
      <c r="N16" s="160"/>
      <c r="O16" s="64"/>
      <c r="P16" s="160"/>
      <c r="Q16" s="64"/>
      <c r="R16" s="160"/>
      <c r="S16" s="64"/>
      <c r="T16" s="160"/>
      <c r="U16" s="64"/>
      <c r="V16" s="160"/>
      <c r="W16" s="64"/>
      <c r="X16" s="160"/>
      <c r="Y16" s="64"/>
      <c r="Z16" s="162"/>
      <c r="AA16" s="164">
        <f>SUM(G16+I16+K16+M16+O16+Q16+S16+U16+W16+Y16)</f>
        <v>0</v>
      </c>
      <c r="AB16" s="153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75"/>
      <c r="C17" s="169"/>
      <c r="D17" s="171"/>
      <c r="E17" s="171"/>
      <c r="F17" s="161"/>
      <c r="G17" s="62"/>
      <c r="H17" s="161"/>
      <c r="I17" s="62"/>
      <c r="J17" s="161"/>
      <c r="K17" s="62"/>
      <c r="L17" s="161"/>
      <c r="M17" s="62"/>
      <c r="N17" s="161"/>
      <c r="O17" s="62"/>
      <c r="P17" s="161"/>
      <c r="Q17" s="62"/>
      <c r="R17" s="161"/>
      <c r="S17" s="62"/>
      <c r="T17" s="161"/>
      <c r="U17" s="62"/>
      <c r="V17" s="161"/>
      <c r="W17" s="62"/>
      <c r="X17" s="161"/>
      <c r="Y17" s="62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66">
        <v>6</v>
      </c>
      <c r="C18" s="168" t="e">
        <f>VLOOKUP(B18,'пр.взв'!B17:E40,2,FALSE)</f>
        <v>#N/A</v>
      </c>
      <c r="D18" s="170" t="e">
        <f>VLOOKUP(B18,'пр.взв'!B17:F96,3,FALSE)</f>
        <v>#N/A</v>
      </c>
      <c r="E18" s="172" t="e">
        <f>VLOOKUP(B18,'пр.взв'!B17:G96,4,FALSE)</f>
        <v>#N/A</v>
      </c>
      <c r="F18" s="160"/>
      <c r="G18" s="64"/>
      <c r="H18" s="160"/>
      <c r="I18" s="64"/>
      <c r="J18" s="160"/>
      <c r="K18" s="64"/>
      <c r="L18" s="160"/>
      <c r="M18" s="64"/>
      <c r="N18" s="160"/>
      <c r="O18" s="64"/>
      <c r="P18" s="160"/>
      <c r="Q18" s="64"/>
      <c r="R18" s="160"/>
      <c r="S18" s="64"/>
      <c r="T18" s="160"/>
      <c r="U18" s="64"/>
      <c r="V18" s="160"/>
      <c r="W18" s="64"/>
      <c r="X18" s="160"/>
      <c r="Y18" s="64"/>
      <c r="Z18" s="162"/>
      <c r="AA18" s="164">
        <f>SUM(G18+I18+K18+M18+O18+Q18+S18+U18+W18+Y18)</f>
        <v>0</v>
      </c>
      <c r="AB18" s="153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67"/>
      <c r="C19" s="169"/>
      <c r="D19" s="171"/>
      <c r="E19" s="173"/>
      <c r="F19" s="161"/>
      <c r="G19" s="62"/>
      <c r="H19" s="161"/>
      <c r="I19" s="62"/>
      <c r="J19" s="161"/>
      <c r="K19" s="62"/>
      <c r="L19" s="161"/>
      <c r="M19" s="62"/>
      <c r="N19" s="161"/>
      <c r="O19" s="62"/>
      <c r="P19" s="161"/>
      <c r="Q19" s="62"/>
      <c r="R19" s="161"/>
      <c r="S19" s="62"/>
      <c r="T19" s="161"/>
      <c r="U19" s="62"/>
      <c r="V19" s="161"/>
      <c r="W19" s="62"/>
      <c r="X19" s="161"/>
      <c r="Y19" s="62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66">
        <v>7</v>
      </c>
      <c r="C20" s="168" t="e">
        <f>VLOOKUP(B20,'пр.взв'!B19:E42,2,FALSE)</f>
        <v>#N/A</v>
      </c>
      <c r="D20" s="170" t="e">
        <f>VLOOKUP(B20,'пр.взв'!B19:F98,3,FALSE)</f>
        <v>#N/A</v>
      </c>
      <c r="E20" s="170" t="e">
        <f>VLOOKUP(B20,'пр.взв'!B19:G98,4,FALSE)</f>
        <v>#N/A</v>
      </c>
      <c r="F20" s="160"/>
      <c r="G20" s="64"/>
      <c r="H20" s="160"/>
      <c r="I20" s="64"/>
      <c r="J20" s="160"/>
      <c r="K20" s="64"/>
      <c r="L20" s="160"/>
      <c r="M20" s="64"/>
      <c r="N20" s="160"/>
      <c r="O20" s="64"/>
      <c r="P20" s="160"/>
      <c r="Q20" s="64"/>
      <c r="R20" s="160"/>
      <c r="S20" s="64"/>
      <c r="T20" s="160"/>
      <c r="U20" s="64"/>
      <c r="V20" s="160"/>
      <c r="W20" s="64"/>
      <c r="X20" s="160"/>
      <c r="Y20" s="64"/>
      <c r="Z20" s="162"/>
      <c r="AA20" s="164">
        <f>SUM(G20+I20+K20+M20+O20+Q20+S20+U20+W20+Y20)</f>
        <v>0</v>
      </c>
      <c r="AB20" s="153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67"/>
      <c r="C21" s="169"/>
      <c r="D21" s="171"/>
      <c r="E21" s="171"/>
      <c r="F21" s="161"/>
      <c r="G21" s="62"/>
      <c r="H21" s="161"/>
      <c r="I21" s="62"/>
      <c r="J21" s="161"/>
      <c r="K21" s="62"/>
      <c r="L21" s="161"/>
      <c r="M21" s="62"/>
      <c r="N21" s="161"/>
      <c r="O21" s="62"/>
      <c r="P21" s="161"/>
      <c r="Q21" s="62"/>
      <c r="R21" s="161"/>
      <c r="S21" s="62"/>
      <c r="T21" s="161"/>
      <c r="U21" s="62"/>
      <c r="V21" s="161"/>
      <c r="W21" s="62"/>
      <c r="X21" s="161"/>
      <c r="Y21" s="62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12"/>
      <c r="AA70" s="197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6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6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V8:V9"/>
    <mergeCell ref="X8:X9"/>
    <mergeCell ref="V12:V13"/>
    <mergeCell ref="X12:X13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4:H15"/>
    <mergeCell ref="J14:J15"/>
    <mergeCell ref="L14:L15"/>
    <mergeCell ref="N14:N15"/>
    <mergeCell ref="H12:H13"/>
    <mergeCell ref="J12:J13"/>
    <mergeCell ref="L12:L13"/>
    <mergeCell ref="N12:N13"/>
    <mergeCell ref="N18:N19"/>
    <mergeCell ref="L16:L17"/>
    <mergeCell ref="N16:N17"/>
    <mergeCell ref="P12:P13"/>
    <mergeCell ref="R12:R13"/>
    <mergeCell ref="P14:P15"/>
    <mergeCell ref="R14:R15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2:F13"/>
    <mergeCell ref="F14:F15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2:T13"/>
    <mergeCell ref="T16:T17"/>
    <mergeCell ref="T24:T25"/>
    <mergeCell ref="R24:R25"/>
    <mergeCell ref="R26:R27"/>
    <mergeCell ref="J24:J25"/>
    <mergeCell ref="AA14:AA15"/>
    <mergeCell ref="T14:T15"/>
    <mergeCell ref="AA8:AA9"/>
    <mergeCell ref="T20:T21"/>
    <mergeCell ref="AA20:AA21"/>
    <mergeCell ref="T18:T19"/>
    <mergeCell ref="AA12:AA13"/>
    <mergeCell ref="Z12:Z13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2:B13"/>
    <mergeCell ref="C12:C13"/>
    <mergeCell ref="D12:D13"/>
    <mergeCell ref="E12:E13"/>
    <mergeCell ref="A8:A9"/>
    <mergeCell ref="B8:B9"/>
    <mergeCell ref="C8:C9"/>
    <mergeCell ref="B16:B17"/>
    <mergeCell ref="C16:C17"/>
    <mergeCell ref="D16:D17"/>
    <mergeCell ref="E16:E17"/>
    <mergeCell ref="B14:B15"/>
    <mergeCell ref="C14:C15"/>
    <mergeCell ref="D14:D15"/>
    <mergeCell ref="E14:E15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2:AB13"/>
    <mergeCell ref="AB14:AB15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7" t="s">
        <v>70</v>
      </c>
      <c r="B1" s="247"/>
      <c r="C1" s="247"/>
      <c r="D1" s="247"/>
      <c r="E1" s="247"/>
      <c r="F1" s="247"/>
      <c r="G1" s="247"/>
    </row>
    <row r="2" spans="1:10" ht="24" customHeight="1">
      <c r="A2" s="237" t="str">
        <f>HYPERLINK('[1]реквизиты'!$A$2)</f>
        <v>Чемпионат УрФО по САМБО среди женщин.</v>
      </c>
      <c r="B2" s="238"/>
      <c r="C2" s="238"/>
      <c r="D2" s="238"/>
      <c r="E2" s="238"/>
      <c r="F2" s="238"/>
      <c r="G2" s="238"/>
      <c r="H2" s="5"/>
      <c r="I2" s="5"/>
      <c r="J2" s="5"/>
    </row>
    <row r="3" spans="1:7" ht="15" customHeight="1">
      <c r="A3" s="239" t="str">
        <f>HYPERLINK('[1]реквизиты'!$A$3)</f>
        <v>19-22 ноября 2014 г.  г. Курган</v>
      </c>
      <c r="B3" s="239"/>
      <c r="C3" s="239"/>
      <c r="D3" s="239"/>
      <c r="E3" s="239"/>
      <c r="F3" s="239"/>
      <c r="G3" s="239"/>
    </row>
    <row r="4" ht="12.75">
      <c r="D4" s="39" t="s">
        <v>97</v>
      </c>
    </row>
    <row r="5" spans="1:7" ht="12.75">
      <c r="A5" s="228" t="s">
        <v>1</v>
      </c>
      <c r="B5" s="240" t="s">
        <v>5</v>
      </c>
      <c r="C5" s="228" t="s">
        <v>2</v>
      </c>
      <c r="D5" s="228" t="s">
        <v>3</v>
      </c>
      <c r="E5" s="228" t="s">
        <v>38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 customHeight="1">
      <c r="A7" s="229" t="s">
        <v>10</v>
      </c>
      <c r="B7" s="235">
        <v>1</v>
      </c>
      <c r="C7" s="227" t="s">
        <v>86</v>
      </c>
      <c r="D7" s="228" t="s">
        <v>87</v>
      </c>
      <c r="E7" s="233" t="s">
        <v>88</v>
      </c>
      <c r="F7" s="234"/>
      <c r="G7" s="227" t="s">
        <v>89</v>
      </c>
    </row>
    <row r="8" spans="1:7" ht="12.75" customHeight="1">
      <c r="A8" s="229"/>
      <c r="B8" s="235"/>
      <c r="C8" s="227"/>
      <c r="D8" s="228"/>
      <c r="E8" s="233"/>
      <c r="F8" s="234"/>
      <c r="G8" s="227"/>
    </row>
    <row r="9" spans="1:7" ht="12.75" customHeight="1">
      <c r="A9" s="229" t="s">
        <v>11</v>
      </c>
      <c r="B9" s="235">
        <v>2</v>
      </c>
      <c r="C9" s="227" t="s">
        <v>94</v>
      </c>
      <c r="D9" s="228" t="s">
        <v>95</v>
      </c>
      <c r="E9" s="233" t="s">
        <v>82</v>
      </c>
      <c r="F9" s="234"/>
      <c r="G9" s="227" t="s">
        <v>96</v>
      </c>
    </row>
    <row r="10" spans="1:7" ht="12.75" customHeight="1">
      <c r="A10" s="229"/>
      <c r="B10" s="235"/>
      <c r="C10" s="227"/>
      <c r="D10" s="228"/>
      <c r="E10" s="233"/>
      <c r="F10" s="234"/>
      <c r="G10" s="227"/>
    </row>
    <row r="11" spans="1:7" ht="12.75" customHeight="1">
      <c r="A11" s="229" t="s">
        <v>12</v>
      </c>
      <c r="B11" s="236">
        <v>3</v>
      </c>
      <c r="C11" s="232" t="s">
        <v>84</v>
      </c>
      <c r="D11" s="116" t="s">
        <v>85</v>
      </c>
      <c r="E11" s="233" t="s">
        <v>81</v>
      </c>
      <c r="F11" s="116"/>
      <c r="G11" s="116" t="s">
        <v>104</v>
      </c>
    </row>
    <row r="12" spans="1:7" ht="12.75" customHeight="1">
      <c r="A12" s="229"/>
      <c r="B12" s="236"/>
      <c r="C12" s="232"/>
      <c r="D12" s="116"/>
      <c r="E12" s="233"/>
      <c r="F12" s="116"/>
      <c r="G12" s="116"/>
    </row>
    <row r="13" spans="1:7" ht="12.75" customHeight="1">
      <c r="A13" s="229" t="s">
        <v>13</v>
      </c>
      <c r="B13" s="235">
        <v>4</v>
      </c>
      <c r="C13" s="232" t="s">
        <v>90</v>
      </c>
      <c r="D13" s="116" t="s">
        <v>91</v>
      </c>
      <c r="E13" s="116" t="s">
        <v>92</v>
      </c>
      <c r="F13" s="116"/>
      <c r="G13" s="116" t="s">
        <v>93</v>
      </c>
    </row>
    <row r="14" spans="1:7" ht="12.75" customHeight="1">
      <c r="A14" s="229"/>
      <c r="B14" s="235"/>
      <c r="C14" s="232"/>
      <c r="D14" s="116"/>
      <c r="E14" s="116"/>
      <c r="F14" s="116"/>
      <c r="G14" s="116"/>
    </row>
    <row r="15" spans="1:7" ht="12.75" customHeight="1">
      <c r="A15" s="229" t="s">
        <v>14</v>
      </c>
      <c r="B15" s="230"/>
      <c r="C15" s="227"/>
      <c r="D15" s="228"/>
      <c r="E15" s="233"/>
      <c r="F15" s="234"/>
      <c r="G15" s="227"/>
    </row>
    <row r="16" spans="1:7" ht="12.75" customHeight="1">
      <c r="A16" s="229"/>
      <c r="B16" s="231"/>
      <c r="C16" s="227"/>
      <c r="D16" s="228"/>
      <c r="E16" s="233"/>
      <c r="F16" s="234"/>
      <c r="G16" s="227"/>
    </row>
    <row r="17" spans="1:7" ht="12.75" customHeight="1">
      <c r="A17" s="229" t="s">
        <v>15</v>
      </c>
      <c r="B17" s="230"/>
      <c r="C17" s="232"/>
      <c r="D17" s="116"/>
      <c r="E17" s="116"/>
      <c r="F17" s="116"/>
      <c r="G17" s="116"/>
    </row>
    <row r="18" spans="1:7" ht="12.75" customHeight="1">
      <c r="A18" s="229"/>
      <c r="B18" s="231"/>
      <c r="C18" s="232"/>
      <c r="D18" s="116"/>
      <c r="E18" s="116"/>
      <c r="F18" s="116"/>
      <c r="G18" s="116"/>
    </row>
    <row r="19" spans="1:7" ht="12.75" customHeight="1">
      <c r="A19" s="229" t="s">
        <v>16</v>
      </c>
      <c r="B19" s="230"/>
      <c r="C19" s="227"/>
      <c r="D19" s="228"/>
      <c r="E19" s="233"/>
      <c r="F19" s="234"/>
      <c r="G19" s="227"/>
    </row>
    <row r="20" spans="1:7" ht="12.75" customHeight="1">
      <c r="A20" s="229"/>
      <c r="B20" s="231"/>
      <c r="C20" s="227"/>
      <c r="D20" s="228"/>
      <c r="E20" s="233"/>
      <c r="F20" s="234"/>
      <c r="G20" s="227"/>
    </row>
    <row r="21" spans="1:7" ht="12.75" customHeight="1">
      <c r="A21" s="229" t="s">
        <v>17</v>
      </c>
      <c r="B21" s="230"/>
      <c r="C21" s="227"/>
      <c r="D21" s="228"/>
      <c r="E21" s="233"/>
      <c r="F21" s="234"/>
      <c r="G21" s="227"/>
    </row>
    <row r="22" spans="1:7" ht="12.75" customHeight="1">
      <c r="A22" s="229"/>
      <c r="B22" s="231"/>
      <c r="C22" s="227"/>
      <c r="D22" s="228"/>
      <c r="E22" s="233"/>
      <c r="F22" s="234"/>
      <c r="G22" s="227"/>
    </row>
    <row r="23" spans="1:7" ht="12.75" customHeight="1">
      <c r="A23" s="229" t="s">
        <v>18</v>
      </c>
      <c r="B23" s="230"/>
      <c r="C23" s="227"/>
      <c r="D23" s="228"/>
      <c r="E23" s="233"/>
      <c r="F23" s="234"/>
      <c r="G23" s="227"/>
    </row>
    <row r="24" spans="1:7" ht="12.75" customHeight="1">
      <c r="A24" s="229"/>
      <c r="B24" s="231"/>
      <c r="C24" s="227"/>
      <c r="D24" s="228"/>
      <c r="E24" s="233"/>
      <c r="F24" s="234"/>
      <c r="G24" s="227"/>
    </row>
    <row r="25" spans="1:7" ht="12.75" customHeight="1">
      <c r="A25" s="229" t="s">
        <v>19</v>
      </c>
      <c r="B25" s="230"/>
      <c r="C25" s="227"/>
      <c r="D25" s="228"/>
      <c r="E25" s="233"/>
      <c r="F25" s="234"/>
      <c r="G25" s="227"/>
    </row>
    <row r="26" spans="1:7" ht="12.75" customHeight="1">
      <c r="A26" s="229"/>
      <c r="B26" s="231"/>
      <c r="C26" s="227"/>
      <c r="D26" s="228"/>
      <c r="E26" s="233"/>
      <c r="F26" s="234"/>
      <c r="G26" s="227"/>
    </row>
    <row r="27" spans="1:7" ht="12.75" customHeight="1">
      <c r="A27" s="229" t="s">
        <v>20</v>
      </c>
      <c r="B27" s="230"/>
      <c r="C27" s="232"/>
      <c r="D27" s="116"/>
      <c r="E27" s="233"/>
      <c r="F27" s="116"/>
      <c r="G27" s="116"/>
    </row>
    <row r="28" spans="1:7" ht="12.75" customHeight="1">
      <c r="A28" s="229"/>
      <c r="B28" s="231"/>
      <c r="C28" s="232"/>
      <c r="D28" s="116"/>
      <c r="E28" s="233"/>
      <c r="F28" s="116"/>
      <c r="G28" s="116"/>
    </row>
    <row r="29" spans="1:7" ht="12.75">
      <c r="A29" s="229" t="s">
        <v>21</v>
      </c>
      <c r="B29" s="230"/>
      <c r="C29" s="227"/>
      <c r="D29" s="228"/>
      <c r="E29" s="228"/>
      <c r="F29" s="116"/>
      <c r="G29" s="227"/>
    </row>
    <row r="30" spans="1:7" ht="12.75">
      <c r="A30" s="229"/>
      <c r="B30" s="231"/>
      <c r="C30" s="227"/>
      <c r="D30" s="228"/>
      <c r="E30" s="228"/>
      <c r="F30" s="116"/>
      <c r="G30" s="227"/>
    </row>
    <row r="31" spans="1:7" ht="12.75">
      <c r="A31" s="229" t="s">
        <v>39</v>
      </c>
      <c r="B31" s="230"/>
      <c r="C31" s="227"/>
      <c r="D31" s="228"/>
      <c r="E31" s="228"/>
      <c r="F31" s="116"/>
      <c r="G31" s="227"/>
    </row>
    <row r="32" spans="1:7" ht="12.75">
      <c r="A32" s="229"/>
      <c r="B32" s="231"/>
      <c r="C32" s="227"/>
      <c r="D32" s="228"/>
      <c r="E32" s="228"/>
      <c r="F32" s="116"/>
      <c r="G32" s="227"/>
    </row>
    <row r="33" spans="1:7" ht="12.75">
      <c r="A33" s="229" t="s">
        <v>40</v>
      </c>
      <c r="B33" s="230"/>
      <c r="C33" s="227"/>
      <c r="D33" s="228"/>
      <c r="E33" s="228"/>
      <c r="F33" s="116"/>
      <c r="G33" s="227"/>
    </row>
    <row r="34" spans="1:7" ht="12.75">
      <c r="A34" s="229"/>
      <c r="B34" s="231"/>
      <c r="C34" s="227"/>
      <c r="D34" s="228"/>
      <c r="E34" s="228"/>
      <c r="F34" s="116"/>
      <c r="G34" s="227"/>
    </row>
    <row r="35" spans="1:7" ht="12.75">
      <c r="A35" s="229" t="s">
        <v>41</v>
      </c>
      <c r="B35" s="230"/>
      <c r="C35" s="227"/>
      <c r="D35" s="228"/>
      <c r="E35" s="228"/>
      <c r="F35" s="116"/>
      <c r="G35" s="227"/>
    </row>
    <row r="36" spans="1:7" ht="12.75">
      <c r="A36" s="229"/>
      <c r="B36" s="231"/>
      <c r="C36" s="227"/>
      <c r="D36" s="228"/>
      <c r="E36" s="228"/>
      <c r="F36" s="116"/>
      <c r="G36" s="227"/>
    </row>
    <row r="37" spans="1:7" ht="12.75">
      <c r="A37" s="229" t="s">
        <v>42</v>
      </c>
      <c r="B37" s="230"/>
      <c r="C37" s="227"/>
      <c r="D37" s="228"/>
      <c r="E37" s="228"/>
      <c r="F37" s="116"/>
      <c r="G37" s="227"/>
    </row>
    <row r="38" spans="1:7" ht="12.75">
      <c r="A38" s="229"/>
      <c r="B38" s="231"/>
      <c r="C38" s="227"/>
      <c r="D38" s="228"/>
      <c r="E38" s="228"/>
      <c r="F38" s="116"/>
      <c r="G38" s="227"/>
    </row>
    <row r="39" spans="1:7" ht="12.75">
      <c r="A39" s="229" t="s">
        <v>43</v>
      </c>
      <c r="B39" s="230"/>
      <c r="C39" s="227"/>
      <c r="D39" s="228"/>
      <c r="E39" s="228"/>
      <c r="F39" s="116"/>
      <c r="G39" s="227"/>
    </row>
    <row r="40" spans="1:7" ht="12.75">
      <c r="A40" s="229"/>
      <c r="B40" s="231"/>
      <c r="C40" s="227"/>
      <c r="D40" s="228"/>
      <c r="E40" s="228"/>
      <c r="F40" s="116"/>
      <c r="G40" s="227"/>
    </row>
    <row r="41" spans="1:7" ht="12.75">
      <c r="A41" s="229" t="s">
        <v>44</v>
      </c>
      <c r="B41" s="230"/>
      <c r="C41" s="227"/>
      <c r="D41" s="228"/>
      <c r="E41" s="228"/>
      <c r="F41" s="116"/>
      <c r="G41" s="227"/>
    </row>
    <row r="42" spans="1:7" ht="12.75">
      <c r="A42" s="229"/>
      <c r="B42" s="231"/>
      <c r="C42" s="227"/>
      <c r="D42" s="228"/>
      <c r="E42" s="228"/>
      <c r="F42" s="116"/>
      <c r="G42" s="227"/>
    </row>
    <row r="43" spans="1:7" ht="12.75">
      <c r="A43" s="229" t="s">
        <v>45</v>
      </c>
      <c r="B43" s="230"/>
      <c r="C43" s="227"/>
      <c r="D43" s="228"/>
      <c r="E43" s="228"/>
      <c r="F43" s="116"/>
      <c r="G43" s="227"/>
    </row>
    <row r="44" spans="1:7" ht="12.75">
      <c r="A44" s="229"/>
      <c r="B44" s="231"/>
      <c r="C44" s="227"/>
      <c r="D44" s="228"/>
      <c r="E44" s="228"/>
      <c r="F44" s="116"/>
      <c r="G44" s="227"/>
    </row>
    <row r="45" spans="1:7" ht="12.75">
      <c r="A45" s="229" t="s">
        <v>46</v>
      </c>
      <c r="B45" s="230"/>
      <c r="C45" s="227"/>
      <c r="D45" s="228"/>
      <c r="E45" s="228"/>
      <c r="F45" s="116"/>
      <c r="G45" s="227"/>
    </row>
    <row r="46" spans="1:7" ht="12.75">
      <c r="A46" s="229"/>
      <c r="B46" s="231"/>
      <c r="C46" s="227"/>
      <c r="D46" s="228"/>
      <c r="E46" s="228"/>
      <c r="F46" s="116"/>
      <c r="G46" s="227"/>
    </row>
    <row r="47" spans="1:7" ht="12.75">
      <c r="A47" s="229" t="s">
        <v>47</v>
      </c>
      <c r="B47" s="230"/>
      <c r="C47" s="227"/>
      <c r="D47" s="228"/>
      <c r="E47" s="228"/>
      <c r="F47" s="116"/>
      <c r="G47" s="227"/>
    </row>
    <row r="48" spans="1:7" ht="12.75">
      <c r="A48" s="229"/>
      <c r="B48" s="231"/>
      <c r="C48" s="227"/>
      <c r="D48" s="228"/>
      <c r="E48" s="228"/>
      <c r="F48" s="116"/>
      <c r="G48" s="227"/>
    </row>
    <row r="49" spans="1:7" ht="12.75">
      <c r="A49" s="229" t="s">
        <v>48</v>
      </c>
      <c r="B49" s="230"/>
      <c r="C49" s="227"/>
      <c r="D49" s="228"/>
      <c r="E49" s="228"/>
      <c r="F49" s="116"/>
      <c r="G49" s="227"/>
    </row>
    <row r="50" spans="1:7" ht="12.75">
      <c r="A50" s="229"/>
      <c r="B50" s="231"/>
      <c r="C50" s="227"/>
      <c r="D50" s="228"/>
      <c r="E50" s="228"/>
      <c r="F50" s="116"/>
      <c r="G50" s="227"/>
    </row>
    <row r="51" spans="1:7" ht="12.75">
      <c r="A51" s="229" t="s">
        <v>49</v>
      </c>
      <c r="B51" s="230"/>
      <c r="C51" s="227"/>
      <c r="D51" s="228"/>
      <c r="E51" s="228"/>
      <c r="F51" s="116"/>
      <c r="G51" s="227"/>
    </row>
    <row r="52" spans="1:7" ht="12.75">
      <c r="A52" s="229"/>
      <c r="B52" s="231"/>
      <c r="C52" s="227"/>
      <c r="D52" s="228"/>
      <c r="E52" s="228"/>
      <c r="F52" s="116"/>
      <c r="G52" s="227"/>
    </row>
    <row r="53" spans="1:7" ht="12.75">
      <c r="A53" s="229" t="s">
        <v>50</v>
      </c>
      <c r="B53" s="230"/>
      <c r="C53" s="227"/>
      <c r="D53" s="228"/>
      <c r="E53" s="228"/>
      <c r="F53" s="116"/>
      <c r="G53" s="227"/>
    </row>
    <row r="54" spans="1:7" ht="12.75">
      <c r="A54" s="229"/>
      <c r="B54" s="231"/>
      <c r="C54" s="227"/>
      <c r="D54" s="228"/>
      <c r="E54" s="228"/>
      <c r="F54" s="116"/>
      <c r="G54" s="227"/>
    </row>
    <row r="55" spans="1:7" ht="12.75">
      <c r="A55" s="229" t="s">
        <v>51</v>
      </c>
      <c r="B55" s="230"/>
      <c r="C55" s="227"/>
      <c r="D55" s="228"/>
      <c r="E55" s="228"/>
      <c r="F55" s="116"/>
      <c r="G55" s="227"/>
    </row>
    <row r="56" spans="1:7" ht="12.75">
      <c r="A56" s="229"/>
      <c r="B56" s="231"/>
      <c r="C56" s="227"/>
      <c r="D56" s="228"/>
      <c r="E56" s="228"/>
      <c r="F56" s="116"/>
      <c r="G56" s="227"/>
    </row>
    <row r="57" spans="1:7" ht="12.75">
      <c r="A57" s="229" t="s">
        <v>52</v>
      </c>
      <c r="B57" s="230"/>
      <c r="C57" s="227"/>
      <c r="D57" s="228"/>
      <c r="E57" s="228"/>
      <c r="F57" s="116"/>
      <c r="G57" s="227"/>
    </row>
    <row r="58" spans="1:7" ht="12.75">
      <c r="A58" s="229"/>
      <c r="B58" s="231"/>
      <c r="C58" s="227"/>
      <c r="D58" s="228"/>
      <c r="E58" s="228"/>
      <c r="F58" s="116"/>
      <c r="G58" s="227"/>
    </row>
    <row r="59" spans="1:7" ht="12.75">
      <c r="A59" s="229" t="s">
        <v>53</v>
      </c>
      <c r="B59" s="230"/>
      <c r="C59" s="227"/>
      <c r="D59" s="228"/>
      <c r="E59" s="228"/>
      <c r="F59" s="116"/>
      <c r="G59" s="227"/>
    </row>
    <row r="60" spans="1:7" ht="12.75">
      <c r="A60" s="229"/>
      <c r="B60" s="231"/>
      <c r="C60" s="227"/>
      <c r="D60" s="228"/>
      <c r="E60" s="228"/>
      <c r="F60" s="116"/>
      <c r="G60" s="227"/>
    </row>
    <row r="61" spans="1:7" ht="12.75">
      <c r="A61" s="229" t="s">
        <v>54</v>
      </c>
      <c r="B61" s="230"/>
      <c r="C61" s="227"/>
      <c r="D61" s="228"/>
      <c r="E61" s="228"/>
      <c r="F61" s="116"/>
      <c r="G61" s="227"/>
    </row>
    <row r="62" spans="1:7" ht="12.75">
      <c r="A62" s="229"/>
      <c r="B62" s="231"/>
      <c r="C62" s="227"/>
      <c r="D62" s="228"/>
      <c r="E62" s="228"/>
      <c r="F62" s="116"/>
      <c r="G62" s="227"/>
    </row>
    <row r="63" spans="1:7" ht="12.75">
      <c r="A63" s="229" t="s">
        <v>55</v>
      </c>
      <c r="B63" s="230"/>
      <c r="C63" s="227"/>
      <c r="D63" s="228"/>
      <c r="E63" s="228"/>
      <c r="F63" s="116"/>
      <c r="G63" s="227"/>
    </row>
    <row r="64" spans="1:7" ht="12.75">
      <c r="A64" s="229"/>
      <c r="B64" s="231"/>
      <c r="C64" s="227"/>
      <c r="D64" s="228"/>
      <c r="E64" s="228"/>
      <c r="F64" s="116"/>
      <c r="G64" s="227"/>
    </row>
    <row r="65" spans="1:7" ht="12.75">
      <c r="A65" s="229" t="s">
        <v>56</v>
      </c>
      <c r="B65" s="230"/>
      <c r="C65" s="227"/>
      <c r="D65" s="228"/>
      <c r="E65" s="228"/>
      <c r="F65" s="116"/>
      <c r="G65" s="227"/>
    </row>
    <row r="66" spans="1:7" ht="12.75">
      <c r="A66" s="229"/>
      <c r="B66" s="231"/>
      <c r="C66" s="227"/>
      <c r="D66" s="228"/>
      <c r="E66" s="228"/>
      <c r="F66" s="116"/>
      <c r="G66" s="227"/>
    </row>
    <row r="67" spans="1:7" ht="12.75">
      <c r="A67" s="229" t="s">
        <v>57</v>
      </c>
      <c r="B67" s="230"/>
      <c r="C67" s="227"/>
      <c r="D67" s="228"/>
      <c r="E67" s="228"/>
      <c r="F67" s="116"/>
      <c r="G67" s="227"/>
    </row>
    <row r="68" spans="1:7" ht="12.75">
      <c r="A68" s="229"/>
      <c r="B68" s="231"/>
      <c r="C68" s="227"/>
      <c r="D68" s="228"/>
      <c r="E68" s="228"/>
      <c r="F68" s="116"/>
      <c r="G68" s="227"/>
    </row>
    <row r="69" spans="1:7" ht="12.75">
      <c r="A69" s="229" t="s">
        <v>58</v>
      </c>
      <c r="B69" s="230"/>
      <c r="C69" s="227"/>
      <c r="D69" s="228"/>
      <c r="E69" s="228"/>
      <c r="F69" s="116"/>
      <c r="G69" s="227"/>
    </row>
    <row r="70" spans="1:7" ht="12.75">
      <c r="A70" s="229"/>
      <c r="B70" s="231"/>
      <c r="C70" s="227"/>
      <c r="D70" s="228"/>
      <c r="E70" s="228"/>
      <c r="F70" s="116"/>
      <c r="G70" s="227"/>
    </row>
    <row r="71" spans="1:7" ht="12.75">
      <c r="A71" s="229" t="s">
        <v>59</v>
      </c>
      <c r="B71" s="230"/>
      <c r="C71" s="227"/>
      <c r="D71" s="228"/>
      <c r="E71" s="228"/>
      <c r="F71" s="116"/>
      <c r="G71" s="227"/>
    </row>
    <row r="72" spans="1:7" ht="12.75">
      <c r="A72" s="229"/>
      <c r="B72" s="231"/>
      <c r="C72" s="227"/>
      <c r="D72" s="228"/>
      <c r="E72" s="228"/>
      <c r="F72" s="116"/>
      <c r="G72" s="227"/>
    </row>
    <row r="73" spans="1:7" ht="12.75">
      <c r="A73" s="229" t="s">
        <v>60</v>
      </c>
      <c r="B73" s="230"/>
      <c r="C73" s="227"/>
      <c r="D73" s="228"/>
      <c r="E73" s="228"/>
      <c r="F73" s="116"/>
      <c r="G73" s="227"/>
    </row>
    <row r="74" spans="1:7" ht="12.75">
      <c r="A74" s="229"/>
      <c r="B74" s="231"/>
      <c r="C74" s="227"/>
      <c r="D74" s="228"/>
      <c r="E74" s="228"/>
      <c r="F74" s="116"/>
      <c r="G74" s="227"/>
    </row>
    <row r="75" spans="1:7" ht="12.75">
      <c r="A75" s="229" t="s">
        <v>61</v>
      </c>
      <c r="B75" s="230"/>
      <c r="C75" s="227"/>
      <c r="D75" s="228"/>
      <c r="E75" s="228"/>
      <c r="F75" s="116"/>
      <c r="G75" s="227"/>
    </row>
    <row r="76" spans="1:7" ht="12.75">
      <c r="A76" s="229"/>
      <c r="B76" s="231"/>
      <c r="C76" s="227"/>
      <c r="D76" s="228"/>
      <c r="E76" s="228"/>
      <c r="F76" s="116"/>
      <c r="G76" s="227"/>
    </row>
    <row r="77" spans="1:7" ht="12.75">
      <c r="A77" s="229" t="s">
        <v>62</v>
      </c>
      <c r="B77" s="230"/>
      <c r="C77" s="227"/>
      <c r="D77" s="228"/>
      <c r="E77" s="228"/>
      <c r="F77" s="116"/>
      <c r="G77" s="227"/>
    </row>
    <row r="78" spans="1:7" ht="12.75">
      <c r="A78" s="229"/>
      <c r="B78" s="231"/>
      <c r="C78" s="227"/>
      <c r="D78" s="228"/>
      <c r="E78" s="228"/>
      <c r="F78" s="116"/>
      <c r="G78" s="227"/>
    </row>
    <row r="79" spans="1:7" ht="12.75">
      <c r="A79" s="229" t="s">
        <v>63</v>
      </c>
      <c r="B79" s="230"/>
      <c r="C79" s="227"/>
      <c r="D79" s="228"/>
      <c r="E79" s="228"/>
      <c r="F79" s="116"/>
      <c r="G79" s="227"/>
    </row>
    <row r="80" spans="1:7" ht="12.75">
      <c r="A80" s="229"/>
      <c r="B80" s="231"/>
      <c r="C80" s="227"/>
      <c r="D80" s="228"/>
      <c r="E80" s="228"/>
      <c r="F80" s="116"/>
      <c r="G80" s="227"/>
    </row>
    <row r="81" spans="1:7" ht="12.75">
      <c r="A81" s="229" t="s">
        <v>64</v>
      </c>
      <c r="B81" s="230"/>
      <c r="C81" s="227"/>
      <c r="D81" s="228"/>
      <c r="E81" s="228"/>
      <c r="F81" s="116"/>
      <c r="G81" s="227"/>
    </row>
    <row r="82" spans="1:7" ht="12.75">
      <c r="A82" s="229"/>
      <c r="B82" s="231"/>
      <c r="C82" s="227"/>
      <c r="D82" s="228"/>
      <c r="E82" s="228"/>
      <c r="F82" s="116"/>
      <c r="G82" s="227"/>
    </row>
    <row r="83" spans="1:7" ht="12.75">
      <c r="A83" s="229" t="s">
        <v>65</v>
      </c>
      <c r="B83" s="230"/>
      <c r="C83" s="227"/>
      <c r="D83" s="228"/>
      <c r="E83" s="228"/>
      <c r="F83" s="116"/>
      <c r="G83" s="227"/>
    </row>
    <row r="84" spans="1:7" ht="12.75">
      <c r="A84" s="229"/>
      <c r="B84" s="231"/>
      <c r="C84" s="227"/>
      <c r="D84" s="228"/>
      <c r="E84" s="228"/>
      <c r="F84" s="116"/>
      <c r="G84" s="227"/>
    </row>
    <row r="85" spans="1:7" ht="12.75">
      <c r="A85" s="229" t="s">
        <v>66</v>
      </c>
      <c r="B85" s="230"/>
      <c r="C85" s="227"/>
      <c r="D85" s="228"/>
      <c r="E85" s="228"/>
      <c r="F85" s="116"/>
      <c r="G85" s="227"/>
    </row>
    <row r="86" spans="1:7" ht="12.75">
      <c r="A86" s="229"/>
      <c r="B86" s="231"/>
      <c r="C86" s="227"/>
      <c r="D86" s="228"/>
      <c r="E86" s="228"/>
      <c r="F86" s="116"/>
      <c r="G86" s="227"/>
    </row>
    <row r="87" spans="1:8" ht="12.75">
      <c r="A87" s="243"/>
      <c r="B87" s="244"/>
      <c r="C87" s="242"/>
      <c r="D87" s="246"/>
      <c r="E87" s="246"/>
      <c r="F87" s="241"/>
      <c r="G87" s="242"/>
      <c r="H87" s="4"/>
    </row>
    <row r="88" spans="1:8" ht="12.75">
      <c r="A88" s="243"/>
      <c r="B88" s="245"/>
      <c r="C88" s="242"/>
      <c r="D88" s="246"/>
      <c r="E88" s="246"/>
      <c r="F88" s="241"/>
      <c r="G88" s="242"/>
      <c r="H88" s="4"/>
    </row>
    <row r="89" spans="1:8" ht="12.75">
      <c r="A89" s="243"/>
      <c r="B89" s="244"/>
      <c r="C89" s="242"/>
      <c r="D89" s="246"/>
      <c r="E89" s="246"/>
      <c r="F89" s="241"/>
      <c r="G89" s="242"/>
      <c r="H89" s="4"/>
    </row>
    <row r="90" spans="1:8" ht="12.75">
      <c r="A90" s="243"/>
      <c r="B90" s="245"/>
      <c r="C90" s="242"/>
      <c r="D90" s="246"/>
      <c r="E90" s="246"/>
      <c r="F90" s="241"/>
      <c r="G90" s="242"/>
      <c r="H90" s="4"/>
    </row>
    <row r="91" spans="1:8" ht="12.75">
      <c r="A91" s="243"/>
      <c r="B91" s="244"/>
      <c r="C91" s="242"/>
      <c r="D91" s="246"/>
      <c r="E91" s="246"/>
      <c r="F91" s="241"/>
      <c r="G91" s="242"/>
      <c r="H91" s="4"/>
    </row>
    <row r="92" spans="1:8" ht="12.75">
      <c r="A92" s="243"/>
      <c r="B92" s="245"/>
      <c r="C92" s="242"/>
      <c r="D92" s="246"/>
      <c r="E92" s="246"/>
      <c r="F92" s="241"/>
      <c r="G92" s="242"/>
      <c r="H92" s="4"/>
    </row>
    <row r="93" spans="1:8" ht="12.75">
      <c r="A93" s="243"/>
      <c r="B93" s="244"/>
      <c r="C93" s="242"/>
      <c r="D93" s="246"/>
      <c r="E93" s="246"/>
      <c r="F93" s="241"/>
      <c r="G93" s="242"/>
      <c r="H93" s="4"/>
    </row>
    <row r="94" spans="1:8" ht="12.75">
      <c r="A94" s="243"/>
      <c r="B94" s="245"/>
      <c r="C94" s="242"/>
      <c r="D94" s="246"/>
      <c r="E94" s="246"/>
      <c r="F94" s="241"/>
      <c r="G94" s="242"/>
      <c r="H94" s="4"/>
    </row>
    <row r="95" spans="1:8" ht="12.75">
      <c r="A95" s="243"/>
      <c r="B95" s="244"/>
      <c r="C95" s="242"/>
      <c r="D95" s="246"/>
      <c r="E95" s="246"/>
      <c r="F95" s="241"/>
      <c r="G95" s="242"/>
      <c r="H95" s="4"/>
    </row>
    <row r="96" spans="1:8" ht="12.75">
      <c r="A96" s="243"/>
      <c r="B96" s="245"/>
      <c r="C96" s="242"/>
      <c r="D96" s="246"/>
      <c r="E96" s="246"/>
      <c r="F96" s="241"/>
      <c r="G96" s="242"/>
      <c r="H96" s="4"/>
    </row>
    <row r="97" spans="1:8" ht="12.75">
      <c r="A97" s="243"/>
      <c r="B97" s="244"/>
      <c r="C97" s="242"/>
      <c r="D97" s="246"/>
      <c r="E97" s="246"/>
      <c r="F97" s="241"/>
      <c r="G97" s="242"/>
      <c r="H97" s="4"/>
    </row>
    <row r="98" spans="1:8" ht="12.75">
      <c r="A98" s="243"/>
      <c r="B98" s="245"/>
      <c r="C98" s="242"/>
      <c r="D98" s="246"/>
      <c r="E98" s="246"/>
      <c r="F98" s="241"/>
      <c r="G98" s="242"/>
      <c r="H98" s="4"/>
    </row>
    <row r="99" spans="1:8" ht="12.75">
      <c r="A99" s="243"/>
      <c r="B99" s="244"/>
      <c r="C99" s="242"/>
      <c r="D99" s="246"/>
      <c r="E99" s="246"/>
      <c r="F99" s="241"/>
      <c r="G99" s="242"/>
      <c r="H99" s="4"/>
    </row>
    <row r="100" spans="1:8" ht="12.75">
      <c r="A100" s="243"/>
      <c r="B100" s="245"/>
      <c r="C100" s="242"/>
      <c r="D100" s="246"/>
      <c r="E100" s="246"/>
      <c r="F100" s="241"/>
      <c r="G100" s="242"/>
      <c r="H100" s="4"/>
    </row>
    <row r="101" spans="1:8" ht="12.75">
      <c r="A101" s="243"/>
      <c r="B101" s="244"/>
      <c r="C101" s="242"/>
      <c r="D101" s="246"/>
      <c r="E101" s="246"/>
      <c r="F101" s="241"/>
      <c r="G101" s="242"/>
      <c r="H101" s="4"/>
    </row>
    <row r="102" spans="1:8" ht="12.75">
      <c r="A102" s="243"/>
      <c r="B102" s="245"/>
      <c r="C102" s="242"/>
      <c r="D102" s="246"/>
      <c r="E102" s="246"/>
      <c r="F102" s="241"/>
      <c r="G102" s="242"/>
      <c r="H102" s="4"/>
    </row>
    <row r="103" spans="1:8" ht="12.75">
      <c r="A103" s="243"/>
      <c r="B103" s="244"/>
      <c r="C103" s="242"/>
      <c r="D103" s="246"/>
      <c r="E103" s="246"/>
      <c r="F103" s="241"/>
      <c r="G103" s="242"/>
      <c r="H103" s="4"/>
    </row>
    <row r="104" spans="1:8" ht="12.75">
      <c r="A104" s="243"/>
      <c r="B104" s="245"/>
      <c r="C104" s="242"/>
      <c r="D104" s="246"/>
      <c r="E104" s="246"/>
      <c r="F104" s="241"/>
      <c r="G104" s="242"/>
      <c r="H104" s="4"/>
    </row>
    <row r="105" spans="1:8" ht="12.75">
      <c r="A105" s="243"/>
      <c r="B105" s="244"/>
      <c r="C105" s="242"/>
      <c r="D105" s="246"/>
      <c r="E105" s="246"/>
      <c r="F105" s="241"/>
      <c r="G105" s="242"/>
      <c r="H105" s="4"/>
    </row>
    <row r="106" spans="1:8" ht="12.75">
      <c r="A106" s="243"/>
      <c r="B106" s="245"/>
      <c r="C106" s="242"/>
      <c r="D106" s="246"/>
      <c r="E106" s="246"/>
      <c r="F106" s="241"/>
      <c r="G106" s="242"/>
      <c r="H106" s="4"/>
    </row>
    <row r="107" spans="1:8" ht="12.75">
      <c r="A107" s="243"/>
      <c r="B107" s="244"/>
      <c r="C107" s="242"/>
      <c r="D107" s="246"/>
      <c r="E107" s="246"/>
      <c r="F107" s="241"/>
      <c r="G107" s="242"/>
      <c r="H107" s="4"/>
    </row>
    <row r="108" spans="1:8" ht="12.75">
      <c r="A108" s="243"/>
      <c r="B108" s="245"/>
      <c r="C108" s="242"/>
      <c r="D108" s="246"/>
      <c r="E108" s="246"/>
      <c r="F108" s="241"/>
      <c r="G108" s="242"/>
      <c r="H108" s="4"/>
    </row>
    <row r="109" spans="1:8" ht="12.75">
      <c r="A109" s="243"/>
      <c r="B109" s="244"/>
      <c r="C109" s="242"/>
      <c r="D109" s="246"/>
      <c r="E109" s="246"/>
      <c r="F109" s="241"/>
      <c r="G109" s="242"/>
      <c r="H109" s="4"/>
    </row>
    <row r="110" spans="1:8" ht="12.75">
      <c r="A110" s="243"/>
      <c r="B110" s="245"/>
      <c r="C110" s="242"/>
      <c r="D110" s="246"/>
      <c r="E110" s="246"/>
      <c r="F110" s="241"/>
      <c r="G110" s="242"/>
      <c r="H110" s="4"/>
    </row>
    <row r="111" spans="1:8" ht="12.75">
      <c r="A111" s="243"/>
      <c r="B111" s="244"/>
      <c r="C111" s="242"/>
      <c r="D111" s="246"/>
      <c r="E111" s="246"/>
      <c r="F111" s="241"/>
      <c r="G111" s="242"/>
      <c r="H111" s="4"/>
    </row>
    <row r="112" spans="1:8" ht="12.75">
      <c r="A112" s="243"/>
      <c r="B112" s="245"/>
      <c r="C112" s="242"/>
      <c r="D112" s="246"/>
      <c r="E112" s="246"/>
      <c r="F112" s="241"/>
      <c r="G112" s="242"/>
      <c r="H112" s="4"/>
    </row>
    <row r="113" spans="1:8" ht="12.75">
      <c r="A113" s="243"/>
      <c r="B113" s="244"/>
      <c r="C113" s="242"/>
      <c r="D113" s="246"/>
      <c r="E113" s="246"/>
      <c r="F113" s="241"/>
      <c r="G113" s="242"/>
      <c r="H113" s="4"/>
    </row>
    <row r="114" spans="1:8" ht="12.75">
      <c r="A114" s="243"/>
      <c r="B114" s="245"/>
      <c r="C114" s="242"/>
      <c r="D114" s="246"/>
      <c r="E114" s="246"/>
      <c r="F114" s="241"/>
      <c r="G114" s="242"/>
      <c r="H114" s="4"/>
    </row>
    <row r="115" spans="1:8" ht="12.75">
      <c r="A115" s="243"/>
      <c r="B115" s="244"/>
      <c r="C115" s="242"/>
      <c r="D115" s="246"/>
      <c r="E115" s="246"/>
      <c r="F115" s="241"/>
      <c r="G115" s="242"/>
      <c r="H115" s="4"/>
    </row>
    <row r="116" spans="1:8" ht="12.75">
      <c r="A116" s="243"/>
      <c r="B116" s="245"/>
      <c r="C116" s="242"/>
      <c r="D116" s="246"/>
      <c r="E116" s="246"/>
      <c r="F116" s="241"/>
      <c r="G116" s="242"/>
      <c r="H116" s="4"/>
    </row>
    <row r="117" spans="1:8" ht="12.75">
      <c r="A117" s="243"/>
      <c r="B117" s="244"/>
      <c r="C117" s="242"/>
      <c r="D117" s="246"/>
      <c r="E117" s="246"/>
      <c r="F117" s="241"/>
      <c r="G117" s="242"/>
      <c r="H117" s="4"/>
    </row>
    <row r="118" spans="1:8" ht="12.75">
      <c r="A118" s="243"/>
      <c r="B118" s="245"/>
      <c r="C118" s="242"/>
      <c r="D118" s="246"/>
      <c r="E118" s="246"/>
      <c r="F118" s="241"/>
      <c r="G118" s="242"/>
      <c r="H118" s="4"/>
    </row>
    <row r="119" spans="1:8" ht="12.75">
      <c r="A119" s="243"/>
      <c r="B119" s="244"/>
      <c r="C119" s="242"/>
      <c r="D119" s="246"/>
      <c r="E119" s="246"/>
      <c r="F119" s="241"/>
      <c r="G119" s="242"/>
      <c r="H119" s="4"/>
    </row>
    <row r="120" spans="1:8" ht="12.75">
      <c r="A120" s="243"/>
      <c r="B120" s="245"/>
      <c r="C120" s="242"/>
      <c r="D120" s="246"/>
      <c r="E120" s="246"/>
      <c r="F120" s="241"/>
      <c r="G120" s="242"/>
      <c r="H120" s="4"/>
    </row>
    <row r="121" spans="1:8" ht="12.75">
      <c r="A121" s="243"/>
      <c r="B121" s="244"/>
      <c r="C121" s="242"/>
      <c r="D121" s="246"/>
      <c r="E121" s="246"/>
      <c r="F121" s="241"/>
      <c r="G121" s="242"/>
      <c r="H121" s="4"/>
    </row>
    <row r="122" spans="1:8" ht="12.75">
      <c r="A122" s="243"/>
      <c r="B122" s="245"/>
      <c r="C122" s="242"/>
      <c r="D122" s="246"/>
      <c r="E122" s="246"/>
      <c r="F122" s="241"/>
      <c r="G122" s="242"/>
      <c r="H122" s="4"/>
    </row>
    <row r="123" spans="1:8" ht="12.75">
      <c r="A123" s="243"/>
      <c r="B123" s="244"/>
      <c r="C123" s="242"/>
      <c r="D123" s="246"/>
      <c r="E123" s="246"/>
      <c r="F123" s="241"/>
      <c r="G123" s="242"/>
      <c r="H123" s="4"/>
    </row>
    <row r="124" spans="1:8" ht="12.75">
      <c r="A124" s="243"/>
      <c r="B124" s="245"/>
      <c r="C124" s="242"/>
      <c r="D124" s="246"/>
      <c r="E124" s="246"/>
      <c r="F124" s="241"/>
      <c r="G124" s="242"/>
      <c r="H124" s="4"/>
    </row>
    <row r="125" spans="1:8" ht="12.75">
      <c r="A125" s="243"/>
      <c r="B125" s="244"/>
      <c r="C125" s="242"/>
      <c r="D125" s="246"/>
      <c r="E125" s="246"/>
      <c r="F125" s="241"/>
      <c r="G125" s="242"/>
      <c r="H125" s="4"/>
    </row>
    <row r="126" spans="1:8" ht="12.75">
      <c r="A126" s="243"/>
      <c r="B126" s="245"/>
      <c r="C126" s="242"/>
      <c r="D126" s="246"/>
      <c r="E126" s="246"/>
      <c r="F126" s="241"/>
      <c r="G126" s="242"/>
      <c r="H126" s="4"/>
    </row>
    <row r="127" spans="1:8" ht="12.75">
      <c r="A127" s="243"/>
      <c r="B127" s="244"/>
      <c r="C127" s="242"/>
      <c r="D127" s="246"/>
      <c r="E127" s="246"/>
      <c r="F127" s="241"/>
      <c r="G127" s="242"/>
      <c r="H127" s="4"/>
    </row>
    <row r="128" spans="1:8" ht="12.75">
      <c r="A128" s="243"/>
      <c r="B128" s="245"/>
      <c r="C128" s="242"/>
      <c r="D128" s="246"/>
      <c r="E128" s="246"/>
      <c r="F128" s="241"/>
      <c r="G128" s="242"/>
      <c r="H128" s="4"/>
    </row>
    <row r="129" spans="1:8" ht="12.75">
      <c r="A129" s="243"/>
      <c r="B129" s="244"/>
      <c r="C129" s="242"/>
      <c r="D129" s="246"/>
      <c r="E129" s="246"/>
      <c r="F129" s="241"/>
      <c r="G129" s="242"/>
      <c r="H129" s="4"/>
    </row>
    <row r="130" spans="1:8" ht="12.75">
      <c r="A130" s="243"/>
      <c r="B130" s="245"/>
      <c r="C130" s="242"/>
      <c r="D130" s="246"/>
      <c r="E130" s="246"/>
      <c r="F130" s="241"/>
      <c r="G130" s="242"/>
      <c r="H130" s="4"/>
    </row>
    <row r="131" spans="1:8" ht="12.75">
      <c r="A131" s="243"/>
      <c r="B131" s="244"/>
      <c r="C131" s="242"/>
      <c r="D131" s="246"/>
      <c r="E131" s="246"/>
      <c r="F131" s="241"/>
      <c r="G131" s="242"/>
      <c r="H131" s="4"/>
    </row>
    <row r="132" spans="1:8" ht="12.75">
      <c r="A132" s="243"/>
      <c r="B132" s="245"/>
      <c r="C132" s="242"/>
      <c r="D132" s="246"/>
      <c r="E132" s="246"/>
      <c r="F132" s="241"/>
      <c r="G132" s="242"/>
      <c r="H132" s="4"/>
    </row>
    <row r="133" spans="1:8" ht="12.75">
      <c r="A133" s="243"/>
      <c r="B133" s="244"/>
      <c r="C133" s="242"/>
      <c r="D133" s="246"/>
      <c r="E133" s="246"/>
      <c r="F133" s="241"/>
      <c r="G133" s="242"/>
      <c r="H133" s="4"/>
    </row>
    <row r="134" spans="1:8" ht="12.75">
      <c r="A134" s="243"/>
      <c r="B134" s="245"/>
      <c r="C134" s="242"/>
      <c r="D134" s="246"/>
      <c r="E134" s="246"/>
      <c r="F134" s="241"/>
      <c r="G134" s="242"/>
      <c r="H134" s="4"/>
    </row>
    <row r="135" spans="1:8" ht="12.75">
      <c r="A135" s="243"/>
      <c r="B135" s="244"/>
      <c r="C135" s="242"/>
      <c r="D135" s="246"/>
      <c r="E135" s="246"/>
      <c r="F135" s="241"/>
      <c r="G135" s="242"/>
      <c r="H135" s="4"/>
    </row>
    <row r="136" spans="1:8" ht="12.75">
      <c r="A136" s="243"/>
      <c r="B136" s="245"/>
      <c r="C136" s="242"/>
      <c r="D136" s="246"/>
      <c r="E136" s="246"/>
      <c r="F136" s="241"/>
      <c r="G136" s="242"/>
      <c r="H136" s="4"/>
    </row>
    <row r="137" spans="1:8" ht="12.75">
      <c r="A137" s="243"/>
      <c r="B137" s="244"/>
      <c r="C137" s="242"/>
      <c r="D137" s="246"/>
      <c r="E137" s="246"/>
      <c r="F137" s="241"/>
      <c r="G137" s="242"/>
      <c r="H137" s="4"/>
    </row>
    <row r="138" spans="1:8" ht="12.75">
      <c r="A138" s="243"/>
      <c r="B138" s="245"/>
      <c r="C138" s="242"/>
      <c r="D138" s="246"/>
      <c r="E138" s="246"/>
      <c r="F138" s="241"/>
      <c r="G138" s="242"/>
      <c r="H138" s="4"/>
    </row>
    <row r="139" spans="1:8" ht="12.75">
      <c r="A139" s="243"/>
      <c r="B139" s="244"/>
      <c r="C139" s="242"/>
      <c r="D139" s="246"/>
      <c r="E139" s="246"/>
      <c r="F139" s="241"/>
      <c r="G139" s="242"/>
      <c r="H139" s="4"/>
    </row>
    <row r="140" spans="1:8" ht="12.75">
      <c r="A140" s="243"/>
      <c r="B140" s="245"/>
      <c r="C140" s="242"/>
      <c r="D140" s="246"/>
      <c r="E140" s="246"/>
      <c r="F140" s="241"/>
      <c r="G140" s="242"/>
      <c r="H140" s="4"/>
    </row>
    <row r="141" spans="1:8" ht="12.75">
      <c r="A141" s="243"/>
      <c r="B141" s="244"/>
      <c r="C141" s="242"/>
      <c r="D141" s="246"/>
      <c r="E141" s="246"/>
      <c r="F141" s="241"/>
      <c r="G141" s="242"/>
      <c r="H141" s="4"/>
    </row>
    <row r="142" spans="1:8" ht="12.75">
      <c r="A142" s="243"/>
      <c r="B142" s="245"/>
      <c r="C142" s="242"/>
      <c r="D142" s="246"/>
      <c r="E142" s="246"/>
      <c r="F142" s="241"/>
      <c r="G142" s="242"/>
      <c r="H142" s="4"/>
    </row>
    <row r="143" spans="1:8" ht="12.75">
      <c r="A143" s="243"/>
      <c r="B143" s="244"/>
      <c r="C143" s="242"/>
      <c r="D143" s="246"/>
      <c r="E143" s="246"/>
      <c r="F143" s="241"/>
      <c r="G143" s="242"/>
      <c r="H143" s="4"/>
    </row>
    <row r="144" spans="1:8" ht="12.75">
      <c r="A144" s="243"/>
      <c r="B144" s="245"/>
      <c r="C144" s="242"/>
      <c r="D144" s="246"/>
      <c r="E144" s="246"/>
      <c r="F144" s="241"/>
      <c r="G144" s="242"/>
      <c r="H144" s="4"/>
    </row>
    <row r="145" spans="1:8" ht="12.75">
      <c r="A145" s="243"/>
      <c r="B145" s="244"/>
      <c r="C145" s="242"/>
      <c r="D145" s="246"/>
      <c r="E145" s="246"/>
      <c r="F145" s="241"/>
      <c r="G145" s="242"/>
      <c r="H145" s="4"/>
    </row>
    <row r="146" spans="1:8" ht="12.75">
      <c r="A146" s="243"/>
      <c r="B146" s="245"/>
      <c r="C146" s="242"/>
      <c r="D146" s="246"/>
      <c r="E146" s="246"/>
      <c r="F146" s="241"/>
      <c r="G146" s="242"/>
      <c r="H146" s="4"/>
    </row>
    <row r="147" spans="1:8" ht="12.75">
      <c r="A147" s="243"/>
      <c r="B147" s="244"/>
      <c r="C147" s="242"/>
      <c r="D147" s="246"/>
      <c r="E147" s="246"/>
      <c r="F147" s="241"/>
      <c r="G147" s="242"/>
      <c r="H147" s="4"/>
    </row>
    <row r="148" spans="1:8" ht="12.75">
      <c r="A148" s="243"/>
      <c r="B148" s="245"/>
      <c r="C148" s="242"/>
      <c r="D148" s="246"/>
      <c r="E148" s="246"/>
      <c r="F148" s="241"/>
      <c r="G148" s="242"/>
      <c r="H148" s="4"/>
    </row>
    <row r="149" spans="1:8" ht="12.75">
      <c r="A149" s="243"/>
      <c r="B149" s="244"/>
      <c r="C149" s="242"/>
      <c r="D149" s="246"/>
      <c r="E149" s="246"/>
      <c r="F149" s="241"/>
      <c r="G149" s="242"/>
      <c r="H149" s="4"/>
    </row>
    <row r="150" spans="1:8" ht="12.75">
      <c r="A150" s="243"/>
      <c r="B150" s="245"/>
      <c r="C150" s="242"/>
      <c r="D150" s="246"/>
      <c r="E150" s="246"/>
      <c r="F150" s="241"/>
      <c r="G150" s="242"/>
      <c r="H150" s="4"/>
    </row>
    <row r="151" spans="1:8" ht="12.75">
      <c r="A151" s="243"/>
      <c r="B151" s="244"/>
      <c r="C151" s="242"/>
      <c r="D151" s="246"/>
      <c r="E151" s="246"/>
      <c r="F151" s="241"/>
      <c r="G151" s="242"/>
      <c r="H151" s="4"/>
    </row>
    <row r="152" spans="1:8" ht="12.75">
      <c r="A152" s="243"/>
      <c r="B152" s="245"/>
      <c r="C152" s="242"/>
      <c r="D152" s="246"/>
      <c r="E152" s="246"/>
      <c r="F152" s="241"/>
      <c r="G152" s="242"/>
      <c r="H152" s="4"/>
    </row>
    <row r="153" spans="1:8" ht="12.75">
      <c r="A153" s="243"/>
      <c r="B153" s="244"/>
      <c r="C153" s="242"/>
      <c r="D153" s="246"/>
      <c r="E153" s="246"/>
      <c r="F153" s="241"/>
      <c r="G153" s="242"/>
      <c r="H153" s="4"/>
    </row>
    <row r="154" spans="1:8" ht="12.75">
      <c r="A154" s="243"/>
      <c r="B154" s="245"/>
      <c r="C154" s="242"/>
      <c r="D154" s="246"/>
      <c r="E154" s="246"/>
      <c r="F154" s="241"/>
      <c r="G154" s="242"/>
      <c r="H154" s="4"/>
    </row>
    <row r="155" spans="1:8" ht="12.75">
      <c r="A155" s="243"/>
      <c r="B155" s="244"/>
      <c r="C155" s="242"/>
      <c r="D155" s="246"/>
      <c r="E155" s="246"/>
      <c r="F155" s="241"/>
      <c r="G155" s="242"/>
      <c r="H155" s="4"/>
    </row>
    <row r="156" spans="1:8" ht="12.75">
      <c r="A156" s="243"/>
      <c r="B156" s="245"/>
      <c r="C156" s="242"/>
      <c r="D156" s="246"/>
      <c r="E156" s="246"/>
      <c r="F156" s="241"/>
      <c r="G156" s="242"/>
      <c r="H156" s="4"/>
    </row>
    <row r="157" spans="1:8" ht="12.75">
      <c r="A157" s="243"/>
      <c r="B157" s="244"/>
      <c r="C157" s="242"/>
      <c r="D157" s="246"/>
      <c r="E157" s="246"/>
      <c r="F157" s="241"/>
      <c r="G157" s="242"/>
      <c r="H157" s="4"/>
    </row>
    <row r="158" spans="1:8" ht="12.75">
      <c r="A158" s="243"/>
      <c r="B158" s="245"/>
      <c r="C158" s="242"/>
      <c r="D158" s="246"/>
      <c r="E158" s="246"/>
      <c r="F158" s="241"/>
      <c r="G158" s="242"/>
      <c r="H158" s="4"/>
    </row>
    <row r="159" spans="1:8" ht="12.75">
      <c r="A159" s="243"/>
      <c r="B159" s="244"/>
      <c r="C159" s="242"/>
      <c r="D159" s="246"/>
      <c r="E159" s="246"/>
      <c r="F159" s="241"/>
      <c r="G159" s="242"/>
      <c r="H159" s="4"/>
    </row>
    <row r="160" spans="1:8" ht="12.75">
      <c r="A160" s="243"/>
      <c r="B160" s="245"/>
      <c r="C160" s="242"/>
      <c r="D160" s="246"/>
      <c r="E160" s="246"/>
      <c r="F160" s="241"/>
      <c r="G160" s="242"/>
      <c r="H160" s="4"/>
    </row>
    <row r="161" spans="1:8" ht="12.75">
      <c r="A161" s="243"/>
      <c r="B161" s="244"/>
      <c r="C161" s="242"/>
      <c r="D161" s="246"/>
      <c r="E161" s="246"/>
      <c r="F161" s="241"/>
      <c r="G161" s="242"/>
      <c r="H161" s="4"/>
    </row>
    <row r="162" spans="1:8" ht="12.75">
      <c r="A162" s="243"/>
      <c r="B162" s="245"/>
      <c r="C162" s="242"/>
      <c r="D162" s="246"/>
      <c r="E162" s="246"/>
      <c r="F162" s="241"/>
      <c r="G162" s="242"/>
      <c r="H162" s="4"/>
    </row>
    <row r="163" spans="1:8" ht="12.75">
      <c r="A163" s="243"/>
      <c r="B163" s="244"/>
      <c r="C163" s="242"/>
      <c r="D163" s="246"/>
      <c r="E163" s="246"/>
      <c r="F163" s="241"/>
      <c r="G163" s="242"/>
      <c r="H163" s="4"/>
    </row>
    <row r="164" spans="1:8" ht="12.75">
      <c r="A164" s="243"/>
      <c r="B164" s="245"/>
      <c r="C164" s="242"/>
      <c r="D164" s="246"/>
      <c r="E164" s="246"/>
      <c r="F164" s="241"/>
      <c r="G164" s="242"/>
      <c r="H164" s="4"/>
    </row>
    <row r="165" spans="1:8" ht="12.75">
      <c r="A165" s="243"/>
      <c r="B165" s="244"/>
      <c r="C165" s="242"/>
      <c r="D165" s="246"/>
      <c r="E165" s="246"/>
      <c r="F165" s="241"/>
      <c r="G165" s="242"/>
      <c r="H165" s="4"/>
    </row>
    <row r="166" spans="1:8" ht="12.75">
      <c r="A166" s="243"/>
      <c r="B166" s="245"/>
      <c r="C166" s="242"/>
      <c r="D166" s="246"/>
      <c r="E166" s="246"/>
      <c r="F166" s="241"/>
      <c r="G166" s="242"/>
      <c r="H166" s="4"/>
    </row>
    <row r="167" spans="1:8" ht="12.75">
      <c r="A167" s="243"/>
      <c r="B167" s="244"/>
      <c r="C167" s="242"/>
      <c r="D167" s="246"/>
      <c r="E167" s="246"/>
      <c r="F167" s="241"/>
      <c r="G167" s="242"/>
      <c r="H167" s="4"/>
    </row>
    <row r="168" spans="1:8" ht="12.75">
      <c r="A168" s="243"/>
      <c r="B168" s="245"/>
      <c r="C168" s="242"/>
      <c r="D168" s="246"/>
      <c r="E168" s="246"/>
      <c r="F168" s="241"/>
      <c r="G168" s="242"/>
      <c r="H168" s="4"/>
    </row>
    <row r="169" spans="1:8" ht="12.75">
      <c r="A169" s="243"/>
      <c r="B169" s="244"/>
      <c r="C169" s="242"/>
      <c r="D169" s="246"/>
      <c r="E169" s="246"/>
      <c r="F169" s="241"/>
      <c r="G169" s="242"/>
      <c r="H169" s="4"/>
    </row>
    <row r="170" spans="1:8" ht="12.75">
      <c r="A170" s="243"/>
      <c r="B170" s="245"/>
      <c r="C170" s="242"/>
      <c r="D170" s="246"/>
      <c r="E170" s="246"/>
      <c r="F170" s="241"/>
      <c r="G170" s="242"/>
      <c r="H170" s="4"/>
    </row>
    <row r="171" spans="1:8" ht="12.75">
      <c r="A171" s="243"/>
      <c r="B171" s="244"/>
      <c r="C171" s="242"/>
      <c r="D171" s="246"/>
      <c r="E171" s="246"/>
      <c r="F171" s="241"/>
      <c r="G171" s="242"/>
      <c r="H171" s="4"/>
    </row>
    <row r="172" spans="1:8" ht="12.75">
      <c r="A172" s="243"/>
      <c r="B172" s="245"/>
      <c r="C172" s="242"/>
      <c r="D172" s="246"/>
      <c r="E172" s="246"/>
      <c r="F172" s="241"/>
      <c r="G172" s="242"/>
      <c r="H172" s="4"/>
    </row>
    <row r="173" spans="1:8" ht="12.75">
      <c r="A173" s="243"/>
      <c r="B173" s="244"/>
      <c r="C173" s="242"/>
      <c r="D173" s="246"/>
      <c r="E173" s="246"/>
      <c r="F173" s="241"/>
      <c r="G173" s="242"/>
      <c r="H173" s="4"/>
    </row>
    <row r="174" spans="1:8" ht="12.75">
      <c r="A174" s="243"/>
      <c r="B174" s="245"/>
      <c r="C174" s="242"/>
      <c r="D174" s="246"/>
      <c r="E174" s="246"/>
      <c r="F174" s="241"/>
      <c r="G174" s="242"/>
      <c r="H174" s="4"/>
    </row>
    <row r="175" spans="1:8" ht="12.75">
      <c r="A175" s="243"/>
      <c r="B175" s="244"/>
      <c r="C175" s="242"/>
      <c r="D175" s="246"/>
      <c r="E175" s="246"/>
      <c r="F175" s="241"/>
      <c r="G175" s="242"/>
      <c r="H175" s="4"/>
    </row>
    <row r="176" spans="1:8" ht="12.75">
      <c r="A176" s="243"/>
      <c r="B176" s="245"/>
      <c r="C176" s="242"/>
      <c r="D176" s="246"/>
      <c r="E176" s="246"/>
      <c r="F176" s="241"/>
      <c r="G176" s="242"/>
      <c r="H176" s="4"/>
    </row>
    <row r="177" spans="1:8" ht="12.75">
      <c r="A177" s="243"/>
      <c r="B177" s="244"/>
      <c r="C177" s="242"/>
      <c r="D177" s="246"/>
      <c r="E177" s="246"/>
      <c r="F177" s="241"/>
      <c r="G177" s="242"/>
      <c r="H177" s="4"/>
    </row>
    <row r="178" spans="1:8" ht="12.75">
      <c r="A178" s="243"/>
      <c r="B178" s="245"/>
      <c r="C178" s="242"/>
      <c r="D178" s="246"/>
      <c r="E178" s="246"/>
      <c r="F178" s="241"/>
      <c r="G178" s="242"/>
      <c r="H178" s="4"/>
    </row>
    <row r="179" spans="1:8" ht="12.75">
      <c r="A179" s="243"/>
      <c r="B179" s="244"/>
      <c r="C179" s="242"/>
      <c r="D179" s="246"/>
      <c r="E179" s="246"/>
      <c r="F179" s="241"/>
      <c r="G179" s="242"/>
      <c r="H179" s="4"/>
    </row>
    <row r="180" spans="1:8" ht="12.75">
      <c r="A180" s="243"/>
      <c r="B180" s="245"/>
      <c r="C180" s="242"/>
      <c r="D180" s="246"/>
      <c r="E180" s="246"/>
      <c r="F180" s="241"/>
      <c r="G180" s="242"/>
      <c r="H180" s="4"/>
    </row>
    <row r="181" spans="1:8" ht="12.75">
      <c r="A181" s="243"/>
      <c r="B181" s="244"/>
      <c r="C181" s="242"/>
      <c r="D181" s="246"/>
      <c r="E181" s="246"/>
      <c r="F181" s="241"/>
      <c r="G181" s="242"/>
      <c r="H181" s="4"/>
    </row>
    <row r="182" spans="1:8" ht="12.75">
      <c r="A182" s="243"/>
      <c r="B182" s="245"/>
      <c r="C182" s="242"/>
      <c r="D182" s="246"/>
      <c r="E182" s="246"/>
      <c r="F182" s="241"/>
      <c r="G182" s="242"/>
      <c r="H182" s="4"/>
    </row>
    <row r="183" spans="1:8" ht="12.75">
      <c r="A183" s="243"/>
      <c r="B183" s="244"/>
      <c r="C183" s="242"/>
      <c r="D183" s="246"/>
      <c r="E183" s="246"/>
      <c r="F183" s="241"/>
      <c r="G183" s="242"/>
      <c r="H183" s="4"/>
    </row>
    <row r="184" spans="1:8" ht="12.75">
      <c r="A184" s="243"/>
      <c r="B184" s="245"/>
      <c r="C184" s="242"/>
      <c r="D184" s="246"/>
      <c r="E184" s="246"/>
      <c r="F184" s="241"/>
      <c r="G184" s="242"/>
      <c r="H184" s="4"/>
    </row>
    <row r="185" spans="1:8" ht="12.75">
      <c r="A185" s="243"/>
      <c r="B185" s="244"/>
      <c r="C185" s="242"/>
      <c r="D185" s="246"/>
      <c r="E185" s="246"/>
      <c r="F185" s="241"/>
      <c r="G185" s="242"/>
      <c r="H185" s="4"/>
    </row>
    <row r="186" spans="1:8" ht="12.75">
      <c r="A186" s="243"/>
      <c r="B186" s="245"/>
      <c r="C186" s="242"/>
      <c r="D186" s="246"/>
      <c r="E186" s="246"/>
      <c r="F186" s="241"/>
      <c r="G186" s="242"/>
      <c r="H186" s="4"/>
    </row>
    <row r="187" spans="1:8" ht="12.75">
      <c r="A187" s="243"/>
      <c r="B187" s="244"/>
      <c r="C187" s="242"/>
      <c r="D187" s="246"/>
      <c r="E187" s="246"/>
      <c r="F187" s="241"/>
      <c r="G187" s="242"/>
      <c r="H187" s="4"/>
    </row>
    <row r="188" spans="1:8" ht="12.75">
      <c r="A188" s="243"/>
      <c r="B188" s="245"/>
      <c r="C188" s="242"/>
      <c r="D188" s="246"/>
      <c r="E188" s="246"/>
      <c r="F188" s="241"/>
      <c r="G188" s="242"/>
      <c r="H188" s="4"/>
    </row>
    <row r="189" spans="1:8" ht="12.75">
      <c r="A189" s="243"/>
      <c r="B189" s="244"/>
      <c r="C189" s="242"/>
      <c r="D189" s="246"/>
      <c r="E189" s="246"/>
      <c r="F189" s="241"/>
      <c r="G189" s="242"/>
      <c r="H189" s="4"/>
    </row>
    <row r="190" spans="1:8" ht="12.75">
      <c r="A190" s="243"/>
      <c r="B190" s="245"/>
      <c r="C190" s="242"/>
      <c r="D190" s="246"/>
      <c r="E190" s="246"/>
      <c r="F190" s="241"/>
      <c r="G190" s="242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4" t="s">
        <v>67</v>
      </c>
      <c r="B1" s="264"/>
      <c r="C1" s="264"/>
      <c r="D1" s="264"/>
      <c r="E1" s="264"/>
      <c r="F1" s="264"/>
      <c r="G1" s="26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5" t="s">
        <v>71</v>
      </c>
      <c r="B2" s="205"/>
      <c r="C2" s="265"/>
      <c r="D2" s="266" t="str">
        <f>HYPERLINK('[1]реквизиты'!$A$2)</f>
        <v>Чемпионат УрФО по САМБО среди женщин.</v>
      </c>
      <c r="E2" s="267"/>
      <c r="F2" s="267"/>
      <c r="G2" s="26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5" t="str">
        <f>HYPERLINK('[1]реквизиты'!$A$3)</f>
        <v>19-22 ноября 2014 г.  г. Курган</v>
      </c>
      <c r="D3" s="225"/>
      <c r="E3" s="225"/>
      <c r="F3" s="226"/>
      <c r="G3" s="66" t="str">
        <f>HYPERLINK('пр.взв'!D4)</f>
        <v>В.к.     56ж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9" t="s">
        <v>22</v>
      </c>
      <c r="B4" s="271" t="s">
        <v>5</v>
      </c>
      <c r="C4" s="273" t="s">
        <v>2</v>
      </c>
      <c r="D4" s="273" t="s">
        <v>3</v>
      </c>
      <c r="E4" s="273" t="s">
        <v>4</v>
      </c>
      <c r="F4" s="273" t="s">
        <v>8</v>
      </c>
      <c r="G4" s="27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0"/>
      <c r="B5" s="272"/>
      <c r="C5" s="272"/>
      <c r="D5" s="272"/>
      <c r="E5" s="272"/>
      <c r="F5" s="272"/>
      <c r="G5" s="27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8" t="s">
        <v>10</v>
      </c>
      <c r="B6" s="280">
        <v>1</v>
      </c>
      <c r="C6" s="281" t="str">
        <f>VLOOKUP(B6,'пр.взв'!B7:G86,2,FALSE)</f>
        <v>КУСЯЕВА Ильзира Аксановна</v>
      </c>
      <c r="D6" s="276" t="str">
        <f>VLOOKUP(B6,'пр.взв'!B7:G86,3,FALSE)</f>
        <v>13.08.1996 кмс</v>
      </c>
      <c r="E6" s="282" t="str">
        <f>VLOOKUP(B6,'пр.взв'!B7:G86,4,FALSE)</f>
        <v>ХМАО-Югра Нижневартовск</v>
      </c>
      <c r="F6" s="298">
        <f>VLOOKUP(B6,'пр.взв'!B7:G86,5,FALSE)</f>
        <v>0</v>
      </c>
      <c r="G6" s="283" t="str">
        <f>VLOOKUP(B6,'пр.взв'!B7:G86,6,FALSE)</f>
        <v>Мухин АА Строкань ИГ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6.5" customHeight="1">
      <c r="A7" s="279"/>
      <c r="B7" s="259"/>
      <c r="C7" s="260"/>
      <c r="D7" s="277"/>
      <c r="E7" s="262"/>
      <c r="F7" s="299"/>
      <c r="G7" s="256"/>
    </row>
    <row r="8" spans="1:7" ht="10.5" customHeight="1">
      <c r="A8" s="263" t="s">
        <v>11</v>
      </c>
      <c r="B8" s="258">
        <v>4</v>
      </c>
      <c r="C8" s="260" t="str">
        <f>VLOOKUP(B8,'пр.взв'!B7:G86,2,FALSE)</f>
        <v>НОВИКОВА Юлия Вячеславовна</v>
      </c>
      <c r="D8" s="261" t="str">
        <f>VLOOKUP(B8,'пр.взв'!B7:G86,3,FALSE)</f>
        <v>28.03.1994 мс</v>
      </c>
      <c r="E8" s="262" t="str">
        <f>VLOOKUP(B8,'пр.взв'!B7:G86,4,FALSE)</f>
        <v>Челябинская Челябинск</v>
      </c>
      <c r="F8" s="299">
        <f>VLOOKUP(B8,'пр.взв'!B7:G86,5,FALSE)</f>
        <v>0</v>
      </c>
      <c r="G8" s="256" t="str">
        <f>VLOOKUP(B8,'пр.взв'!B7:G86,6,FALSE)</f>
        <v>Новикова НВ</v>
      </c>
    </row>
    <row r="9" spans="1:7" ht="15.75" customHeight="1">
      <c r="A9" s="263"/>
      <c r="B9" s="259"/>
      <c r="C9" s="260"/>
      <c r="D9" s="261"/>
      <c r="E9" s="262"/>
      <c r="F9" s="299"/>
      <c r="G9" s="256"/>
    </row>
    <row r="10" spans="1:7" ht="10.5" customHeight="1">
      <c r="A10" s="257" t="s">
        <v>12</v>
      </c>
      <c r="B10" s="258">
        <v>3</v>
      </c>
      <c r="C10" s="260" t="str">
        <f>VLOOKUP(B10,'пр.взв'!B7:G86,2,FALSE)</f>
        <v>АСТАШОВА Татьяна</v>
      </c>
      <c r="D10" s="261" t="str">
        <f>VLOOKUP(B10,'пр.взв'!B7:G86,3,FALSE)</f>
        <v>09.09.1992 кмс</v>
      </c>
      <c r="E10" s="262" t="str">
        <f>VLOOKUP(B10,'пр.взв'!B7:G86,4,FALSE)</f>
        <v>Свердловская Екатеринбург</v>
      </c>
      <c r="F10" s="299">
        <f>VLOOKUP(B10,'пр.взв'!B7:G86,5,FALSE)</f>
        <v>0</v>
      </c>
      <c r="G10" s="256" t="str">
        <f>VLOOKUP(B10,'пр.взв'!B7:G86,6,FALSE)</f>
        <v>Перминов ОР Перминов ИР</v>
      </c>
    </row>
    <row r="11" spans="1:7" ht="14.25" customHeight="1">
      <c r="A11" s="257"/>
      <c r="B11" s="259"/>
      <c r="C11" s="260"/>
      <c r="D11" s="261"/>
      <c r="E11" s="262"/>
      <c r="F11" s="299"/>
      <c r="G11" s="256"/>
    </row>
    <row r="12" spans="1:7" ht="10.5" customHeight="1">
      <c r="A12" s="257" t="s">
        <v>12</v>
      </c>
      <c r="B12" s="258">
        <v>2</v>
      </c>
      <c r="C12" s="260" t="str">
        <f>VLOOKUP(B12,'пр.взв'!B7:G86,2,FALSE)</f>
        <v>ЛОБАНОВА Анна Сергеевна</v>
      </c>
      <c r="D12" s="261" t="str">
        <f>VLOOKUP(B12,'пр.взв'!B7:G86,3,FALSE)</f>
        <v>19.02.1996 кмс</v>
      </c>
      <c r="E12" s="262" t="str">
        <f>VLOOKUP(B12,'пр.взв'!B7:G86,4,FALSE)</f>
        <v>Свердловская Ирбит</v>
      </c>
      <c r="F12" s="299">
        <f>VLOOKUP(B12,'пр.взв'!B7:G86,5,FALSE)</f>
        <v>0</v>
      </c>
      <c r="G12" s="256" t="str">
        <f>VLOOKUP(B12,'пр.взв'!B7:G86,6,FALSE)</f>
        <v>Шевчук ПН</v>
      </c>
    </row>
    <row r="13" spans="1:7" ht="14.25" customHeight="1">
      <c r="A13" s="257"/>
      <c r="B13" s="259"/>
      <c r="C13" s="260"/>
      <c r="D13" s="261"/>
      <c r="E13" s="262"/>
      <c r="F13" s="299"/>
      <c r="G13" s="256"/>
    </row>
    <row r="14" spans="1:7" ht="10.5" customHeight="1" hidden="1">
      <c r="A14" s="252" t="s">
        <v>14</v>
      </c>
      <c r="B14" s="253"/>
      <c r="C14" s="255" t="e">
        <f>VLOOKUP(B14,'пр.взв'!B7:G86,2,FALSE)</f>
        <v>#N/A</v>
      </c>
      <c r="D14" s="251" t="e">
        <f>VLOOKUP(B14,'пр.взв'!B7:G86,3,FALSE)</f>
        <v>#N/A</v>
      </c>
      <c r="E14" s="249" t="e">
        <f>VLOOKUP(B14,'пр.взв'!B7:G86,4,FALSE)</f>
        <v>#N/A</v>
      </c>
      <c r="F14" s="250" t="e">
        <f>VLOOKUP(B14,'пр.взв'!B7:G86,5,FALSE)</f>
        <v>#N/A</v>
      </c>
      <c r="G14" s="248" t="e">
        <f>VLOOKUP(B14,'пр.взв'!B7:G86,6,FALSE)</f>
        <v>#N/A</v>
      </c>
    </row>
    <row r="15" spans="1:7" ht="10.5" customHeight="1" hidden="1">
      <c r="A15" s="252"/>
      <c r="B15" s="254"/>
      <c r="C15" s="255"/>
      <c r="D15" s="251"/>
      <c r="E15" s="249"/>
      <c r="F15" s="250"/>
      <c r="G15" s="248"/>
    </row>
    <row r="16" spans="1:7" ht="10.5" customHeight="1" hidden="1">
      <c r="A16" s="252" t="s">
        <v>15</v>
      </c>
      <c r="B16" s="253"/>
      <c r="C16" s="255" t="e">
        <f>VLOOKUP(B16,'пр.взв'!B7:G86,2,FALSE)</f>
        <v>#N/A</v>
      </c>
      <c r="D16" s="251" t="e">
        <f>VLOOKUP(B16,'пр.взв'!B7:G86,3,FALSE)</f>
        <v>#N/A</v>
      </c>
      <c r="E16" s="249" t="e">
        <f>VLOOKUP(B16,'пр.взв'!B7:G86,4,FALSE)</f>
        <v>#N/A</v>
      </c>
      <c r="F16" s="250" t="e">
        <f>VLOOKUP(B16,'пр.взв'!B7:G86,5,FALSE)</f>
        <v>#N/A</v>
      </c>
      <c r="G16" s="248" t="e">
        <f>VLOOKUP(B16,'пр.взв'!B7:G86,6,FALSE)</f>
        <v>#N/A</v>
      </c>
    </row>
    <row r="17" spans="1:7" ht="10.5" customHeight="1" hidden="1">
      <c r="A17" s="252"/>
      <c r="B17" s="254"/>
      <c r="C17" s="255"/>
      <c r="D17" s="251"/>
      <c r="E17" s="249"/>
      <c r="F17" s="250"/>
      <c r="G17" s="248"/>
    </row>
    <row r="18" spans="1:7" ht="10.5" customHeight="1" hidden="1">
      <c r="A18" s="252" t="s">
        <v>16</v>
      </c>
      <c r="B18" s="253"/>
      <c r="C18" s="255" t="e">
        <f>VLOOKUP(B18,'пр.взв'!B7:G86,2,FALSE)</f>
        <v>#N/A</v>
      </c>
      <c r="D18" s="251" t="e">
        <f>VLOOKUP(B18,'пр.взв'!B7:G86,3,FALSE)</f>
        <v>#N/A</v>
      </c>
      <c r="E18" s="249" t="e">
        <f>VLOOKUP(B18,'пр.взв'!B7:G86,4,FALSE)</f>
        <v>#N/A</v>
      </c>
      <c r="F18" s="250" t="e">
        <f>VLOOKUP(B18,'пр.взв'!B7:G86,5,FALSE)</f>
        <v>#N/A</v>
      </c>
      <c r="G18" s="248" t="e">
        <f>VLOOKUP(B18,'пр.взв'!B7:G86,6,FALSE)</f>
        <v>#N/A</v>
      </c>
    </row>
    <row r="19" spans="1:7" ht="10.5" customHeight="1" hidden="1">
      <c r="A19" s="252"/>
      <c r="B19" s="254"/>
      <c r="C19" s="255"/>
      <c r="D19" s="251"/>
      <c r="E19" s="249"/>
      <c r="F19" s="250"/>
      <c r="G19" s="248"/>
    </row>
    <row r="20" spans="1:7" ht="10.5" customHeight="1" hidden="1">
      <c r="A20" s="252" t="s">
        <v>17</v>
      </c>
      <c r="B20" s="253"/>
      <c r="C20" s="255" t="e">
        <f>VLOOKUP(B20,'пр.взв'!B7:G86,2,FALSE)</f>
        <v>#N/A</v>
      </c>
      <c r="D20" s="251" t="e">
        <f>VLOOKUP(B20,'пр.взв'!B7:G86,3,FALSE)</f>
        <v>#N/A</v>
      </c>
      <c r="E20" s="249" t="e">
        <f>VLOOKUP(B20,'пр.взв'!B7:G86,4,FALSE)</f>
        <v>#N/A</v>
      </c>
      <c r="F20" s="250" t="e">
        <f>VLOOKUP(B20,'пр.взв'!B7:G86,5,FALSE)</f>
        <v>#N/A</v>
      </c>
      <c r="G20" s="248" t="e">
        <f>VLOOKUP(B20,'пр.взв'!B7:G86,6,FALSE)</f>
        <v>#N/A</v>
      </c>
    </row>
    <row r="21" spans="1:7" ht="10.5" customHeight="1" hidden="1">
      <c r="A21" s="252"/>
      <c r="B21" s="254"/>
      <c r="C21" s="255"/>
      <c r="D21" s="251"/>
      <c r="E21" s="249"/>
      <c r="F21" s="250"/>
      <c r="G21" s="248"/>
    </row>
    <row r="22" spans="1:7" ht="10.5" customHeight="1" hidden="1">
      <c r="A22" s="252" t="s">
        <v>18</v>
      </c>
      <c r="B22" s="253"/>
      <c r="C22" s="255" t="e">
        <f>VLOOKUP(B22,'пр.взв'!B7:G86,2,FALSE)</f>
        <v>#N/A</v>
      </c>
      <c r="D22" s="251" t="e">
        <f>VLOOKUP(B22,'пр.взв'!B7:G86,3,FALSE)</f>
        <v>#N/A</v>
      </c>
      <c r="E22" s="249" t="e">
        <f>VLOOKUP(B22,'пр.взв'!B7:G86,4,FALSE)</f>
        <v>#N/A</v>
      </c>
      <c r="F22" s="250" t="e">
        <f>VLOOKUP(B22,'пр.взв'!B7:G86,5,FALSE)</f>
        <v>#N/A</v>
      </c>
      <c r="G22" s="248" t="e">
        <f>VLOOKUP(B22,'пр.взв'!B7:G86,6,FALSE)</f>
        <v>#N/A</v>
      </c>
    </row>
    <row r="23" spans="1:7" ht="10.5" customHeight="1" hidden="1">
      <c r="A23" s="252"/>
      <c r="B23" s="254"/>
      <c r="C23" s="255"/>
      <c r="D23" s="251"/>
      <c r="E23" s="249"/>
      <c r="F23" s="250"/>
      <c r="G23" s="248"/>
    </row>
    <row r="24" spans="1:7" ht="10.5" customHeight="1" hidden="1">
      <c r="A24" s="252" t="s">
        <v>19</v>
      </c>
      <c r="B24" s="253"/>
      <c r="C24" s="255" t="e">
        <f>VLOOKUP(B24,'пр.взв'!B7:G86,2,FALSE)</f>
        <v>#N/A</v>
      </c>
      <c r="D24" s="251" t="e">
        <f>VLOOKUP(B24,'пр.взв'!B7:G86,3,FALSE)</f>
        <v>#N/A</v>
      </c>
      <c r="E24" s="249" t="e">
        <f>VLOOKUP(B24,'пр.взв'!B7:G86,4,FALSE)</f>
        <v>#N/A</v>
      </c>
      <c r="F24" s="250" t="e">
        <f>VLOOKUP(B24,'пр.взв'!B7:G86,5,FALSE)</f>
        <v>#N/A</v>
      </c>
      <c r="G24" s="248" t="e">
        <f>VLOOKUP(B24,'пр.взв'!B7:G86,6,FALSE)</f>
        <v>#N/A</v>
      </c>
    </row>
    <row r="25" spans="1:7" ht="10.5" customHeight="1" hidden="1">
      <c r="A25" s="252"/>
      <c r="B25" s="254"/>
      <c r="C25" s="255"/>
      <c r="D25" s="251"/>
      <c r="E25" s="249"/>
      <c r="F25" s="250"/>
      <c r="G25" s="248"/>
    </row>
    <row r="26" spans="1:7" ht="10.5" customHeight="1" hidden="1">
      <c r="A26" s="252" t="s">
        <v>20</v>
      </c>
      <c r="B26" s="253"/>
      <c r="C26" s="255" t="e">
        <f>VLOOKUP(B26,'пр.взв'!B7:G86,2,FALSE)</f>
        <v>#N/A</v>
      </c>
      <c r="D26" s="251" t="e">
        <f>VLOOKUP(B26,'пр.взв'!B7:G86,3,FALSE)</f>
        <v>#N/A</v>
      </c>
      <c r="E26" s="249" t="e">
        <f>VLOOKUP(B26,'пр.взв'!B7:G86,4,FALSE)</f>
        <v>#N/A</v>
      </c>
      <c r="F26" s="250" t="e">
        <f>VLOOKUP(B26,'пр.взв'!B7:G86,5,FALSE)</f>
        <v>#N/A</v>
      </c>
      <c r="G26" s="248" t="e">
        <f>VLOOKUP(B26,'пр.взв'!B7:G86,6,FALSE)</f>
        <v>#N/A</v>
      </c>
    </row>
    <row r="27" spans="1:7" ht="10.5" customHeight="1" hidden="1">
      <c r="A27" s="252"/>
      <c r="B27" s="254"/>
      <c r="C27" s="255"/>
      <c r="D27" s="251"/>
      <c r="E27" s="249"/>
      <c r="F27" s="250"/>
      <c r="G27" s="248"/>
    </row>
    <row r="28" spans="1:7" ht="10.5" customHeight="1" hidden="1">
      <c r="A28" s="252" t="s">
        <v>21</v>
      </c>
      <c r="B28" s="253"/>
      <c r="C28" s="255" t="e">
        <f>VLOOKUP(B28,'пр.взв'!B7:G86,2,FALSE)</f>
        <v>#N/A</v>
      </c>
      <c r="D28" s="251" t="e">
        <f>VLOOKUP(B28,'пр.взв'!B7:G86,3,FALSE)</f>
        <v>#N/A</v>
      </c>
      <c r="E28" s="249" t="e">
        <f>VLOOKUP(B28,'пр.взв'!B7:G86,4,FALSE)</f>
        <v>#N/A</v>
      </c>
      <c r="F28" s="250" t="e">
        <f>VLOOKUP(B28,'пр.взв'!B7:G86,5,FALSE)</f>
        <v>#N/A</v>
      </c>
      <c r="G28" s="248" t="e">
        <f>VLOOKUP(B28,'пр.взв'!B7:G86,6,FALSE)</f>
        <v>#N/A</v>
      </c>
    </row>
    <row r="29" spans="1:7" ht="10.5" customHeight="1" hidden="1">
      <c r="A29" s="252"/>
      <c r="B29" s="254"/>
      <c r="C29" s="255"/>
      <c r="D29" s="251"/>
      <c r="E29" s="249"/>
      <c r="F29" s="250"/>
      <c r="G29" s="248"/>
    </row>
    <row r="30" spans="1:7" ht="10.5" customHeight="1" hidden="1">
      <c r="A30" s="252" t="s">
        <v>39</v>
      </c>
      <c r="B30" s="253"/>
      <c r="C30" s="255" t="e">
        <f>VLOOKUP(B30,'пр.взв'!B7:G86,2,FALSE)</f>
        <v>#N/A</v>
      </c>
      <c r="D30" s="251" t="e">
        <f>VLOOKUP(B30,'пр.взв'!B7:G86,3,FALSE)</f>
        <v>#N/A</v>
      </c>
      <c r="E30" s="249" t="e">
        <f>VLOOKUP(B30,'пр.взв'!B7:G86,4,FALSE)</f>
        <v>#N/A</v>
      </c>
      <c r="F30" s="250" t="e">
        <f>VLOOKUP(B30,'пр.взв'!B7:G86,5,FALSE)</f>
        <v>#N/A</v>
      </c>
      <c r="G30" s="248" t="e">
        <f>VLOOKUP(B30,'пр.взв'!B7:G86,6,FALSE)</f>
        <v>#N/A</v>
      </c>
    </row>
    <row r="31" spans="1:14" ht="10.5" customHeight="1" hidden="1">
      <c r="A31" s="252"/>
      <c r="B31" s="254"/>
      <c r="C31" s="255"/>
      <c r="D31" s="251"/>
      <c r="E31" s="249"/>
      <c r="F31" s="250"/>
      <c r="G31" s="248"/>
      <c r="H31" s="6"/>
      <c r="I31" s="6"/>
      <c r="J31" s="6"/>
      <c r="L31" s="6"/>
      <c r="M31" s="6"/>
      <c r="N31" s="6"/>
    </row>
    <row r="32" spans="1:14" ht="10.5" customHeight="1" hidden="1">
      <c r="A32" s="252" t="s">
        <v>40</v>
      </c>
      <c r="B32" s="253"/>
      <c r="C32" s="255" t="e">
        <f>VLOOKUP(B32,'пр.взв'!B7:G86,2,FALSE)</f>
        <v>#N/A</v>
      </c>
      <c r="D32" s="251" t="e">
        <f>VLOOKUP(B32,'пр.взв'!B7:G86,3,FALSE)</f>
        <v>#N/A</v>
      </c>
      <c r="E32" s="249" t="e">
        <f>VLOOKUP(B32,'пр.взв'!B7:G86,4,FALSE)</f>
        <v>#N/A</v>
      </c>
      <c r="F32" s="250" t="e">
        <f>VLOOKUP(B32,'пр.взв'!B7:G86,5,FALSE)</f>
        <v>#N/A</v>
      </c>
      <c r="G32" s="248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2"/>
      <c r="B33" s="254"/>
      <c r="C33" s="255"/>
      <c r="D33" s="251"/>
      <c r="E33" s="249"/>
      <c r="F33" s="250"/>
      <c r="G33" s="248"/>
      <c r="H33" s="6"/>
      <c r="I33" s="6"/>
      <c r="J33" s="6"/>
      <c r="L33" s="6"/>
      <c r="M33" s="6"/>
      <c r="N33" s="6"/>
    </row>
    <row r="34" spans="1:7" ht="10.5" customHeight="1" hidden="1">
      <c r="A34" s="252" t="s">
        <v>41</v>
      </c>
      <c r="B34" s="253"/>
      <c r="C34" s="255" t="e">
        <f>VLOOKUP(B34,'пр.взв'!B7:G86,2,FALSE)</f>
        <v>#N/A</v>
      </c>
      <c r="D34" s="251" t="e">
        <f>VLOOKUP(B34,'пр.взв'!B35:G114,3,FALSE)</f>
        <v>#N/A</v>
      </c>
      <c r="E34" s="249" t="e">
        <f>VLOOKUP(B34,'пр.взв'!B7:G86,4,FALSE)</f>
        <v>#N/A</v>
      </c>
      <c r="F34" s="250" t="e">
        <f>VLOOKUP(B34,'пр.взв'!B7:G86,5,FALSE)</f>
        <v>#N/A</v>
      </c>
      <c r="G34" s="248" t="e">
        <f>VLOOKUP(B34,'пр.взв'!B7:G86,6,FALSE)</f>
        <v>#N/A</v>
      </c>
    </row>
    <row r="35" spans="1:7" ht="10.5" customHeight="1" hidden="1">
      <c r="A35" s="252"/>
      <c r="B35" s="254"/>
      <c r="C35" s="255"/>
      <c r="D35" s="251"/>
      <c r="E35" s="249"/>
      <c r="F35" s="250"/>
      <c r="G35" s="248"/>
    </row>
    <row r="36" spans="1:7" ht="10.5" customHeight="1" hidden="1">
      <c r="A36" s="252" t="s">
        <v>42</v>
      </c>
      <c r="B36" s="253"/>
      <c r="C36" s="255" t="e">
        <f>VLOOKUP(B36,'пр.взв'!B7:G86,2,FALSE)</f>
        <v>#N/A</v>
      </c>
      <c r="D36" s="251" t="e">
        <f>VLOOKUP(B36,'пр.взв'!B7:G86,3,FALSE)</f>
        <v>#N/A</v>
      </c>
      <c r="E36" s="249" t="e">
        <f>VLOOKUP(B36,'пр.взв'!B7:G86,4,FALSE)</f>
        <v>#N/A</v>
      </c>
      <c r="F36" s="250" t="e">
        <f>VLOOKUP(B36,'пр.взв'!B7:G86,5,FALSE)</f>
        <v>#N/A</v>
      </c>
      <c r="G36" s="248" t="e">
        <f>VLOOKUP(B36,'пр.взв'!B7:G86,6,FALSE)</f>
        <v>#N/A</v>
      </c>
    </row>
    <row r="37" spans="1:7" ht="10.5" customHeight="1" hidden="1">
      <c r="A37" s="252"/>
      <c r="B37" s="254"/>
      <c r="C37" s="255"/>
      <c r="D37" s="251"/>
      <c r="E37" s="249"/>
      <c r="F37" s="250"/>
      <c r="G37" s="248"/>
    </row>
    <row r="38" spans="1:7" ht="10.5" customHeight="1" hidden="1">
      <c r="A38" s="252" t="s">
        <v>43</v>
      </c>
      <c r="B38" s="253"/>
      <c r="C38" s="255" t="e">
        <f>VLOOKUP(B38,'пр.взв'!B7:G86,2,FALSE)</f>
        <v>#N/A</v>
      </c>
      <c r="D38" s="251" t="e">
        <f>VLOOKUP(B38,'пр.взв'!B7:G86,3,FALSE)</f>
        <v>#N/A</v>
      </c>
      <c r="E38" s="249" t="e">
        <f>VLOOKUP(B38,'пр.взв'!B7:G86,4,FALSE)</f>
        <v>#N/A</v>
      </c>
      <c r="F38" s="250" t="e">
        <f>VLOOKUP(B38,'пр.взв'!B7:G86,5,FALSE)</f>
        <v>#N/A</v>
      </c>
      <c r="G38" s="248" t="e">
        <f>VLOOKUP(B38,'пр.взв'!B7:G86,6,FALSE)</f>
        <v>#N/A</v>
      </c>
    </row>
    <row r="39" spans="1:7" ht="10.5" customHeight="1" hidden="1">
      <c r="A39" s="252"/>
      <c r="B39" s="254"/>
      <c r="C39" s="255"/>
      <c r="D39" s="251"/>
      <c r="E39" s="249"/>
      <c r="F39" s="250"/>
      <c r="G39" s="248"/>
    </row>
    <row r="40" spans="1:7" ht="10.5" customHeight="1" hidden="1">
      <c r="A40" s="252" t="s">
        <v>44</v>
      </c>
      <c r="B40" s="253"/>
      <c r="C40" s="255" t="e">
        <f>VLOOKUP(B40,'пр.взв'!B7:G86,2,FALSE)</f>
        <v>#N/A</v>
      </c>
      <c r="D40" s="251" t="e">
        <f>VLOOKUP(B40,'пр.взв'!B7:G86,3,FALSE)</f>
        <v>#N/A</v>
      </c>
      <c r="E40" s="249" t="e">
        <f>VLOOKUP(B40,'пр.взв'!B7:G86,4,FALSE)</f>
        <v>#N/A</v>
      </c>
      <c r="F40" s="250" t="e">
        <f>VLOOKUP(B40,'пр.взв'!B7:G86,5,FALSE)</f>
        <v>#N/A</v>
      </c>
      <c r="G40" s="248" t="e">
        <f>VLOOKUP(B40,'пр.взв'!B7:G86,6,FALSE)</f>
        <v>#N/A</v>
      </c>
    </row>
    <row r="41" spans="1:7" ht="10.5" customHeight="1" hidden="1">
      <c r="A41" s="252"/>
      <c r="B41" s="254"/>
      <c r="C41" s="255"/>
      <c r="D41" s="251"/>
      <c r="E41" s="249"/>
      <c r="F41" s="250"/>
      <c r="G41" s="248"/>
    </row>
    <row r="42" spans="1:7" ht="10.5" customHeight="1" hidden="1">
      <c r="A42" s="252" t="s">
        <v>45</v>
      </c>
      <c r="B42" s="253"/>
      <c r="C42" s="255" t="e">
        <f>VLOOKUP(B42,'пр.взв'!B7:G86,2,FALSE)</f>
        <v>#N/A</v>
      </c>
      <c r="D42" s="251" t="e">
        <f>VLOOKUP(B42,'пр.взв'!B7:G86,3,FALSE)</f>
        <v>#N/A</v>
      </c>
      <c r="E42" s="249" t="e">
        <f>VLOOKUP(B42,'пр.взв'!B7:G86,4,FALSE)</f>
        <v>#N/A</v>
      </c>
      <c r="F42" s="250" t="e">
        <f>VLOOKUP(B42,'пр.взв'!B7:G86,5,FALSE)</f>
        <v>#N/A</v>
      </c>
      <c r="G42" s="248" t="e">
        <f>VLOOKUP(B42,'пр.взв'!B7:G86,6,FALSE)</f>
        <v>#N/A</v>
      </c>
    </row>
    <row r="43" spans="1:7" ht="10.5" customHeight="1" hidden="1">
      <c r="A43" s="252"/>
      <c r="B43" s="254"/>
      <c r="C43" s="255"/>
      <c r="D43" s="251"/>
      <c r="E43" s="249"/>
      <c r="F43" s="250"/>
      <c r="G43" s="248"/>
    </row>
    <row r="44" spans="1:7" ht="10.5" customHeight="1" hidden="1">
      <c r="A44" s="252" t="s">
        <v>46</v>
      </c>
      <c r="B44" s="253"/>
      <c r="C44" s="255" t="e">
        <f>VLOOKUP(B44,'пр.взв'!B7:G86,2,FALSE)</f>
        <v>#N/A</v>
      </c>
      <c r="D44" s="251" t="e">
        <f>VLOOKUP(B44,'пр.взв'!B7:G86,3,FALSE)</f>
        <v>#N/A</v>
      </c>
      <c r="E44" s="249" t="e">
        <f>VLOOKUP(B44,'пр.взв'!B7:G86,4,FALSE)</f>
        <v>#N/A</v>
      </c>
      <c r="F44" s="250" t="e">
        <f>VLOOKUP(B44,'пр.взв'!B7:G86,5,FALSE)</f>
        <v>#N/A</v>
      </c>
      <c r="G44" s="248" t="e">
        <f>VLOOKUP(B44,'пр.взв'!B7:G86,6,FALSE)</f>
        <v>#N/A</v>
      </c>
    </row>
    <row r="45" spans="1:7" ht="10.5" customHeight="1" hidden="1">
      <c r="A45" s="252"/>
      <c r="B45" s="254"/>
      <c r="C45" s="255"/>
      <c r="D45" s="251"/>
      <c r="E45" s="249"/>
      <c r="F45" s="250"/>
      <c r="G45" s="248"/>
    </row>
    <row r="46" spans="1:7" ht="10.5" customHeight="1" hidden="1">
      <c r="A46" s="252" t="s">
        <v>47</v>
      </c>
      <c r="B46" s="253"/>
      <c r="C46" s="255" t="e">
        <f>VLOOKUP(B46,'пр.взв'!B7:G86,2,FALSE)</f>
        <v>#N/A</v>
      </c>
      <c r="D46" s="251" t="e">
        <f>VLOOKUP(B46,'пр.взв'!B7:G86,3,FALSE)</f>
        <v>#N/A</v>
      </c>
      <c r="E46" s="249" t="e">
        <f>VLOOKUP(B46,'пр.взв'!B7:G86,4,FALSE)</f>
        <v>#N/A</v>
      </c>
      <c r="F46" s="250" t="e">
        <f>VLOOKUP(B46,'пр.взв'!B7:G86,5,FALSE)</f>
        <v>#N/A</v>
      </c>
      <c r="G46" s="248" t="e">
        <f>VLOOKUP(B46,'пр.взв'!B7:G86,6,FALSE)</f>
        <v>#N/A</v>
      </c>
    </row>
    <row r="47" spans="1:7" ht="10.5" customHeight="1" hidden="1">
      <c r="A47" s="252"/>
      <c r="B47" s="254"/>
      <c r="C47" s="255"/>
      <c r="D47" s="251"/>
      <c r="E47" s="249"/>
      <c r="F47" s="250"/>
      <c r="G47" s="248"/>
    </row>
    <row r="48" spans="1:7" ht="10.5" customHeight="1" hidden="1">
      <c r="A48" s="252" t="s">
        <v>48</v>
      </c>
      <c r="B48" s="253"/>
      <c r="C48" s="255" t="e">
        <f>VLOOKUP(B48,'пр.взв'!B7:G86,2,FALSE)</f>
        <v>#N/A</v>
      </c>
      <c r="D48" s="251" t="e">
        <f>VLOOKUP(B48,'пр.взв'!B7:G86,3,FALSE)</f>
        <v>#N/A</v>
      </c>
      <c r="E48" s="249" t="e">
        <f>VLOOKUP(B48,'пр.взв'!B7:G86,4,FALSE)</f>
        <v>#N/A</v>
      </c>
      <c r="F48" s="250" t="e">
        <f>VLOOKUP(B48,'пр.взв'!B7:G86,5,FALSE)</f>
        <v>#N/A</v>
      </c>
      <c r="G48" s="248" t="e">
        <f>VLOOKUP(B48,'пр.взв'!B7:G86,6,FALSE)</f>
        <v>#N/A</v>
      </c>
    </row>
    <row r="49" spans="1:7" ht="10.5" customHeight="1" hidden="1">
      <c r="A49" s="252"/>
      <c r="B49" s="254"/>
      <c r="C49" s="255"/>
      <c r="D49" s="251"/>
      <c r="E49" s="249"/>
      <c r="F49" s="250"/>
      <c r="G49" s="248"/>
    </row>
    <row r="50" spans="1:7" ht="10.5" customHeight="1" hidden="1">
      <c r="A50" s="252" t="s">
        <v>49</v>
      </c>
      <c r="B50" s="253"/>
      <c r="C50" s="255" t="e">
        <f>VLOOKUP(B50,'пр.взв'!B7:G86,2,FALSE)</f>
        <v>#N/A</v>
      </c>
      <c r="D50" s="251" t="e">
        <f>VLOOKUP(B50,'пр.взв'!B7:G86,3,FALSE)</f>
        <v>#N/A</v>
      </c>
      <c r="E50" s="249" t="e">
        <f>VLOOKUP(B50,'пр.взв'!B7:G86,4,FALSE)</f>
        <v>#N/A</v>
      </c>
      <c r="F50" s="250" t="e">
        <f>VLOOKUP(B50,'пр.взв'!B7:G86,5,FALSE)</f>
        <v>#N/A</v>
      </c>
      <c r="G50" s="248" t="e">
        <f>VLOOKUP(B50,'пр.взв'!B7:G86,6,FALSE)</f>
        <v>#N/A</v>
      </c>
    </row>
    <row r="51" spans="1:7" ht="10.5" customHeight="1" hidden="1">
      <c r="A51" s="252"/>
      <c r="B51" s="254"/>
      <c r="C51" s="255"/>
      <c r="D51" s="251"/>
      <c r="E51" s="249"/>
      <c r="F51" s="250"/>
      <c r="G51" s="248"/>
    </row>
    <row r="52" spans="1:7" ht="10.5" customHeight="1" hidden="1">
      <c r="A52" s="252" t="s">
        <v>50</v>
      </c>
      <c r="B52" s="253"/>
      <c r="C52" s="255" t="e">
        <f>VLOOKUP(B52,'пр.взв'!B7:G86,2,FALSE)</f>
        <v>#N/A</v>
      </c>
      <c r="D52" s="251" t="e">
        <f>VLOOKUP(B52,'пр.взв'!B7:G86,3,FALSE)</f>
        <v>#N/A</v>
      </c>
      <c r="E52" s="249" t="e">
        <f>VLOOKUP(B52,'пр.взв'!B7:G86,4,FALSE)</f>
        <v>#N/A</v>
      </c>
      <c r="F52" s="250" t="e">
        <f>VLOOKUP(B52,'пр.взв'!B7:G86,5,FALSE)</f>
        <v>#N/A</v>
      </c>
      <c r="G52" s="248" t="e">
        <f>VLOOKUP(B52,'пр.взв'!B7:G86,6,FALSE)</f>
        <v>#N/A</v>
      </c>
    </row>
    <row r="53" spans="1:7" ht="10.5" customHeight="1" hidden="1">
      <c r="A53" s="252"/>
      <c r="B53" s="254"/>
      <c r="C53" s="255"/>
      <c r="D53" s="251"/>
      <c r="E53" s="249"/>
      <c r="F53" s="250"/>
      <c r="G53" s="248"/>
    </row>
    <row r="54" spans="1:7" ht="10.5" customHeight="1" hidden="1">
      <c r="A54" s="252" t="s">
        <v>51</v>
      </c>
      <c r="B54" s="253"/>
      <c r="C54" s="255" t="e">
        <f>VLOOKUP(B54,'пр.взв'!B7:G86,2,FALSE)</f>
        <v>#N/A</v>
      </c>
      <c r="D54" s="251" t="e">
        <f>VLOOKUP(B54,'пр.взв'!B7:G86,3,FALSE)</f>
        <v>#N/A</v>
      </c>
      <c r="E54" s="249" t="e">
        <f>VLOOKUP(B54,'пр.взв'!B7:G86,4,FALSE)</f>
        <v>#N/A</v>
      </c>
      <c r="F54" s="250" t="e">
        <f>VLOOKUP(B54,'пр.взв'!B7:G86,5,FALSE)</f>
        <v>#N/A</v>
      </c>
      <c r="G54" s="248" t="e">
        <f>VLOOKUP(B54,'пр.взв'!B7:G86,6,FALSE)</f>
        <v>#N/A</v>
      </c>
    </row>
    <row r="55" spans="1:7" ht="10.5" customHeight="1" hidden="1">
      <c r="A55" s="252"/>
      <c r="B55" s="254"/>
      <c r="C55" s="255"/>
      <c r="D55" s="251"/>
      <c r="E55" s="249"/>
      <c r="F55" s="250"/>
      <c r="G55" s="248"/>
    </row>
    <row r="56" spans="1:7" ht="10.5" customHeight="1" hidden="1">
      <c r="A56" s="252" t="s">
        <v>52</v>
      </c>
      <c r="B56" s="253"/>
      <c r="C56" s="255" t="e">
        <f>VLOOKUP(B56,'пр.взв'!B7:G86,2,FALSE)</f>
        <v>#N/A</v>
      </c>
      <c r="D56" s="251" t="e">
        <f>VLOOKUP(B56,'пр.взв'!B7:G86,3,FALSE)</f>
        <v>#N/A</v>
      </c>
      <c r="E56" s="249" t="e">
        <f>VLOOKUP(B56,'пр.взв'!B7:G86,4,FALSE)</f>
        <v>#N/A</v>
      </c>
      <c r="F56" s="250" t="e">
        <f>VLOOKUP(B56,'пр.взв'!B7:G86,5,FALSE)</f>
        <v>#N/A</v>
      </c>
      <c r="G56" s="248" t="e">
        <f>VLOOKUP(B56,'пр.взв'!B7:G86,6,FALSE)</f>
        <v>#N/A</v>
      </c>
    </row>
    <row r="57" spans="1:7" ht="10.5" customHeight="1" hidden="1">
      <c r="A57" s="252"/>
      <c r="B57" s="254"/>
      <c r="C57" s="255"/>
      <c r="D57" s="251"/>
      <c r="E57" s="249"/>
      <c r="F57" s="250"/>
      <c r="G57" s="248"/>
    </row>
    <row r="58" spans="1:7" ht="10.5" customHeight="1" hidden="1">
      <c r="A58" s="252" t="s">
        <v>53</v>
      </c>
      <c r="B58" s="253"/>
      <c r="C58" s="255" t="e">
        <f>VLOOKUP(B58,'пр.взв'!B7:G86,2,FALSE)</f>
        <v>#N/A</v>
      </c>
      <c r="D58" s="251" t="e">
        <f>VLOOKUP(B58,'пр.взв'!B7:G86,3,FALSE)</f>
        <v>#N/A</v>
      </c>
      <c r="E58" s="249" t="e">
        <f>VLOOKUP(B58,'пр.взв'!B7:G86,4,FALSE)</f>
        <v>#N/A</v>
      </c>
      <c r="F58" s="250" t="e">
        <f>VLOOKUP(B58,'пр.взв'!B7:G86,5,FALSE)</f>
        <v>#N/A</v>
      </c>
      <c r="G58" s="248" t="e">
        <f>VLOOKUP(B58,'пр.взв'!B7:G86,6,FALSE)</f>
        <v>#N/A</v>
      </c>
    </row>
    <row r="59" spans="1:7" ht="10.5" customHeight="1" hidden="1">
      <c r="A59" s="252"/>
      <c r="B59" s="254"/>
      <c r="C59" s="255"/>
      <c r="D59" s="251"/>
      <c r="E59" s="249"/>
      <c r="F59" s="250"/>
      <c r="G59" s="248"/>
    </row>
    <row r="60" spans="1:7" ht="10.5" customHeight="1" hidden="1">
      <c r="A60" s="252" t="s">
        <v>54</v>
      </c>
      <c r="B60" s="253"/>
      <c r="C60" s="255" t="e">
        <f>VLOOKUP(B60,'пр.взв'!B7:G86,2,FALSE)</f>
        <v>#N/A</v>
      </c>
      <c r="D60" s="251" t="e">
        <f>VLOOKUP(B60,'пр.взв'!B7:G86,3,FALSE)</f>
        <v>#N/A</v>
      </c>
      <c r="E60" s="249" t="e">
        <f>VLOOKUP(B60,'пр.взв'!B7:G86,4,FALSE)</f>
        <v>#N/A</v>
      </c>
      <c r="F60" s="250" t="e">
        <f>VLOOKUP(B60,'пр.взв'!B7:G86,5,FALSE)</f>
        <v>#N/A</v>
      </c>
      <c r="G60" s="248" t="e">
        <f>VLOOKUP(B60,'пр.взв'!B7:G86,6,FALSE)</f>
        <v>#N/A</v>
      </c>
    </row>
    <row r="61" spans="1:7" ht="10.5" customHeight="1" hidden="1">
      <c r="A61" s="252"/>
      <c r="B61" s="254"/>
      <c r="C61" s="255"/>
      <c r="D61" s="251"/>
      <c r="E61" s="249"/>
      <c r="F61" s="250"/>
      <c r="G61" s="248"/>
    </row>
    <row r="62" spans="1:7" ht="10.5" customHeight="1" hidden="1">
      <c r="A62" s="252" t="s">
        <v>55</v>
      </c>
      <c r="B62" s="253"/>
      <c r="C62" s="255" t="e">
        <f>VLOOKUP(B62,'пр.взв'!B7:G86,2,FALSE)</f>
        <v>#N/A</v>
      </c>
      <c r="D62" s="251" t="e">
        <f>VLOOKUP(B62,'пр.взв'!B7:G86,3,FALSE)</f>
        <v>#N/A</v>
      </c>
      <c r="E62" s="249" t="e">
        <f>VLOOKUP(B62,'пр.взв'!B7:G86,4,FALSE)</f>
        <v>#N/A</v>
      </c>
      <c r="F62" s="250" t="e">
        <f>VLOOKUP(B62,'пр.взв'!B7:G86,5,FALSE)</f>
        <v>#N/A</v>
      </c>
      <c r="G62" s="248" t="e">
        <f>VLOOKUP(B62,'пр.взв'!B7:G86,6,FALSE)</f>
        <v>#N/A</v>
      </c>
    </row>
    <row r="63" spans="1:7" ht="10.5" customHeight="1" hidden="1">
      <c r="A63" s="252"/>
      <c r="B63" s="254"/>
      <c r="C63" s="255"/>
      <c r="D63" s="251"/>
      <c r="E63" s="249"/>
      <c r="F63" s="250"/>
      <c r="G63" s="248"/>
    </row>
    <row r="64" spans="1:7" ht="10.5" customHeight="1" hidden="1">
      <c r="A64" s="252" t="s">
        <v>56</v>
      </c>
      <c r="B64" s="253"/>
      <c r="C64" s="255" t="e">
        <f>VLOOKUP(B64,'пр.взв'!B7:G86,2,FALSE)</f>
        <v>#N/A</v>
      </c>
      <c r="D64" s="251" t="e">
        <f>VLOOKUP(B64,'пр.взв'!B7:G86,3,FALSE)</f>
        <v>#N/A</v>
      </c>
      <c r="E64" s="249" t="e">
        <f>VLOOKUP(B64,'пр.взв'!B7:G86,4,FALSE)</f>
        <v>#N/A</v>
      </c>
      <c r="F64" s="250" t="e">
        <f>VLOOKUP(B64,'пр.взв'!B7:G86,5,FALSE)</f>
        <v>#N/A</v>
      </c>
      <c r="G64" s="248" t="e">
        <f>VLOOKUP(B64,'пр.взв'!B7:G86,6,FALSE)</f>
        <v>#N/A</v>
      </c>
    </row>
    <row r="65" spans="1:7" ht="10.5" customHeight="1" hidden="1" thickBot="1">
      <c r="A65" s="284"/>
      <c r="B65" s="285"/>
      <c r="C65" s="286"/>
      <c r="D65" s="137"/>
      <c r="E65" s="133"/>
      <c r="F65" s="135"/>
      <c r="G65" s="289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90"/>
      <c r="B68" s="244"/>
      <c r="C68" s="242"/>
      <c r="D68" s="246"/>
      <c r="E68" s="287"/>
      <c r="F68" s="288"/>
      <c r="G68" s="242"/>
      <c r="H68" s="4"/>
      <c r="I68" s="4"/>
      <c r="J68" s="4"/>
      <c r="K68" s="4"/>
      <c r="L68" s="4"/>
      <c r="M68" s="4"/>
    </row>
    <row r="69" spans="1:13" ht="12.75">
      <c r="A69" s="290"/>
      <c r="B69" s="245"/>
      <c r="C69" s="242"/>
      <c r="D69" s="246"/>
      <c r="E69" s="287"/>
      <c r="F69" s="288"/>
      <c r="G69" s="242"/>
      <c r="H69" s="4"/>
      <c r="I69" s="4"/>
      <c r="J69" s="4"/>
      <c r="K69" s="4"/>
      <c r="L69" s="4"/>
      <c r="M69" s="4"/>
    </row>
    <row r="70" spans="1:10" ht="12.75">
      <c r="A70" s="290"/>
      <c r="B70" s="244"/>
      <c r="C70" s="242"/>
      <c r="D70" s="246"/>
      <c r="E70" s="287"/>
      <c r="F70" s="288"/>
      <c r="G70" s="242"/>
      <c r="H70" s="4"/>
      <c r="I70" s="4"/>
      <c r="J70" s="4"/>
    </row>
    <row r="71" spans="1:10" ht="12.75">
      <c r="A71" s="290"/>
      <c r="B71" s="245"/>
      <c r="C71" s="242"/>
      <c r="D71" s="246"/>
      <c r="E71" s="287"/>
      <c r="F71" s="288"/>
      <c r="G71" s="242"/>
      <c r="H71" s="4"/>
      <c r="I71" s="4"/>
      <c r="J71" s="4"/>
    </row>
    <row r="72" spans="1:10" ht="12.75">
      <c r="A72" s="290"/>
      <c r="B72" s="244"/>
      <c r="C72" s="242"/>
      <c r="D72" s="246"/>
      <c r="E72" s="287"/>
      <c r="F72" s="288"/>
      <c r="G72" s="242"/>
      <c r="H72" s="4"/>
      <c r="I72" s="4"/>
      <c r="J72" s="4"/>
    </row>
    <row r="73" spans="1:10" ht="12.75">
      <c r="A73" s="290"/>
      <c r="B73" s="245"/>
      <c r="C73" s="242"/>
      <c r="D73" s="246"/>
      <c r="E73" s="287"/>
      <c r="F73" s="288"/>
      <c r="G73" s="242"/>
      <c r="H73" s="4"/>
      <c r="I73" s="4"/>
      <c r="J73" s="4"/>
    </row>
    <row r="74" spans="1:10" ht="12.75">
      <c r="A74" s="290"/>
      <c r="B74" s="244"/>
      <c r="C74" s="242"/>
      <c r="D74" s="246"/>
      <c r="E74" s="287"/>
      <c r="F74" s="288"/>
      <c r="G74" s="242"/>
      <c r="H74" s="4"/>
      <c r="I74" s="4"/>
      <c r="J74" s="4"/>
    </row>
    <row r="75" spans="1:10" ht="12.75">
      <c r="A75" s="290"/>
      <c r="B75" s="245"/>
      <c r="C75" s="242"/>
      <c r="D75" s="246"/>
      <c r="E75" s="287"/>
      <c r="F75" s="288"/>
      <c r="G75" s="242"/>
      <c r="H75" s="4"/>
      <c r="I75" s="4"/>
      <c r="J75" s="4"/>
    </row>
    <row r="76" spans="1:10" ht="12.75">
      <c r="A76" s="290"/>
      <c r="B76" s="244"/>
      <c r="C76" s="242"/>
      <c r="D76" s="246"/>
      <c r="E76" s="287"/>
      <c r="F76" s="288"/>
      <c r="G76" s="242"/>
      <c r="H76" s="4"/>
      <c r="I76" s="4"/>
      <c r="J76" s="4"/>
    </row>
    <row r="77" spans="1:10" ht="12.75">
      <c r="A77" s="290"/>
      <c r="B77" s="245"/>
      <c r="C77" s="242"/>
      <c r="D77" s="246"/>
      <c r="E77" s="287"/>
      <c r="F77" s="288"/>
      <c r="G77" s="242"/>
      <c r="H77" s="4"/>
      <c r="I77" s="4"/>
      <c r="J77" s="4"/>
    </row>
    <row r="78" spans="1:10" ht="12.75">
      <c r="A78" s="290"/>
      <c r="B78" s="244"/>
      <c r="C78" s="242"/>
      <c r="D78" s="246"/>
      <c r="E78" s="287"/>
      <c r="F78" s="288"/>
      <c r="G78" s="242"/>
      <c r="H78" s="4"/>
      <c r="I78" s="4"/>
      <c r="J78" s="4"/>
    </row>
    <row r="79" spans="1:10" ht="12.75">
      <c r="A79" s="290"/>
      <c r="B79" s="245"/>
      <c r="C79" s="242"/>
      <c r="D79" s="246"/>
      <c r="E79" s="287"/>
      <c r="F79" s="288"/>
      <c r="G79" s="242"/>
      <c r="H79" s="4"/>
      <c r="I79" s="4"/>
      <c r="J79" s="4"/>
    </row>
    <row r="80" spans="1:10" ht="12.75">
      <c r="A80" s="290"/>
      <c r="B80" s="244"/>
      <c r="C80" s="242"/>
      <c r="D80" s="246"/>
      <c r="E80" s="287"/>
      <c r="F80" s="288"/>
      <c r="G80" s="242"/>
      <c r="H80" s="4"/>
      <c r="I80" s="4"/>
      <c r="J80" s="4"/>
    </row>
    <row r="81" spans="1:10" ht="12.75">
      <c r="A81" s="290"/>
      <c r="B81" s="245"/>
      <c r="C81" s="242"/>
      <c r="D81" s="246"/>
      <c r="E81" s="287"/>
      <c r="F81" s="288"/>
      <c r="G81" s="242"/>
      <c r="H81" s="4"/>
      <c r="I81" s="4"/>
      <c r="J81" s="4"/>
    </row>
    <row r="82" spans="1:10" ht="12.75">
      <c r="A82" s="290"/>
      <c r="B82" s="244"/>
      <c r="C82" s="242"/>
      <c r="D82" s="246"/>
      <c r="E82" s="287"/>
      <c r="F82" s="288"/>
      <c r="G82" s="242"/>
      <c r="H82" s="4"/>
      <c r="I82" s="4"/>
      <c r="J82" s="4"/>
    </row>
    <row r="83" spans="1:10" ht="12.75">
      <c r="A83" s="290"/>
      <c r="B83" s="245"/>
      <c r="C83" s="242"/>
      <c r="D83" s="246"/>
      <c r="E83" s="287"/>
      <c r="F83" s="288"/>
      <c r="G83" s="242"/>
      <c r="H83" s="4"/>
      <c r="I83" s="4"/>
      <c r="J83" s="4"/>
    </row>
    <row r="84" spans="1:10" ht="12.75">
      <c r="A84" s="290"/>
      <c r="B84" s="244"/>
      <c r="C84" s="242"/>
      <c r="D84" s="246"/>
      <c r="E84" s="287"/>
      <c r="F84" s="288"/>
      <c r="G84" s="242"/>
      <c r="H84" s="4"/>
      <c r="I84" s="4"/>
      <c r="J84" s="4"/>
    </row>
    <row r="85" spans="1:10" ht="12.75">
      <c r="A85" s="290"/>
      <c r="B85" s="245"/>
      <c r="C85" s="242"/>
      <c r="D85" s="246"/>
      <c r="E85" s="287"/>
      <c r="F85" s="288"/>
      <c r="G85" s="242"/>
      <c r="H85" s="4"/>
      <c r="I85" s="4"/>
      <c r="J85" s="4"/>
    </row>
    <row r="86" spans="1:10" ht="12.75">
      <c r="A86" s="290"/>
      <c r="B86" s="244"/>
      <c r="C86" s="242"/>
      <c r="D86" s="246"/>
      <c r="E86" s="287"/>
      <c r="F86" s="288"/>
      <c r="G86" s="242"/>
      <c r="H86" s="4"/>
      <c r="I86" s="4"/>
      <c r="J86" s="4"/>
    </row>
    <row r="87" spans="1:10" ht="12.75">
      <c r="A87" s="290"/>
      <c r="B87" s="245"/>
      <c r="C87" s="242"/>
      <c r="D87" s="246"/>
      <c r="E87" s="287"/>
      <c r="F87" s="288"/>
      <c r="G87" s="242"/>
      <c r="H87" s="4"/>
      <c r="I87" s="4"/>
      <c r="J87" s="4"/>
    </row>
    <row r="88" spans="1:10" ht="12.75">
      <c r="A88" s="290"/>
      <c r="B88" s="244"/>
      <c r="C88" s="242"/>
      <c r="D88" s="246"/>
      <c r="E88" s="287"/>
      <c r="F88" s="288"/>
      <c r="G88" s="242"/>
      <c r="H88" s="4"/>
      <c r="I88" s="4"/>
      <c r="J88" s="4"/>
    </row>
    <row r="89" spans="1:10" ht="12.75">
      <c r="A89" s="290"/>
      <c r="B89" s="245"/>
      <c r="C89" s="242"/>
      <c r="D89" s="246"/>
      <c r="E89" s="287"/>
      <c r="F89" s="288"/>
      <c r="G89" s="242"/>
      <c r="H89" s="4"/>
      <c r="I89" s="4"/>
      <c r="J89" s="4"/>
    </row>
    <row r="90" spans="1:10" ht="12.75">
      <c r="A90" s="290"/>
      <c r="B90" s="244"/>
      <c r="C90" s="242"/>
      <c r="D90" s="246"/>
      <c r="E90" s="287"/>
      <c r="F90" s="288"/>
      <c r="G90" s="242"/>
      <c r="H90" s="4"/>
      <c r="I90" s="4"/>
      <c r="J90" s="4"/>
    </row>
    <row r="91" spans="1:10" ht="12.75">
      <c r="A91" s="290"/>
      <c r="B91" s="245"/>
      <c r="C91" s="242"/>
      <c r="D91" s="246"/>
      <c r="E91" s="287"/>
      <c r="F91" s="288"/>
      <c r="G91" s="242"/>
      <c r="H91" s="4"/>
      <c r="I91" s="4"/>
      <c r="J91" s="4"/>
    </row>
    <row r="92" spans="1:10" ht="12.75">
      <c r="A92" s="290"/>
      <c r="B92" s="244"/>
      <c r="C92" s="242"/>
      <c r="D92" s="246"/>
      <c r="E92" s="287"/>
      <c r="F92" s="288"/>
      <c r="G92" s="242"/>
      <c r="H92" s="4"/>
      <c r="I92" s="4"/>
      <c r="J92" s="4"/>
    </row>
    <row r="93" spans="1:10" ht="12.75">
      <c r="A93" s="290"/>
      <c r="B93" s="245"/>
      <c r="C93" s="242"/>
      <c r="D93" s="246"/>
      <c r="E93" s="287"/>
      <c r="F93" s="288"/>
      <c r="G93" s="242"/>
      <c r="H93" s="4"/>
      <c r="I93" s="4"/>
      <c r="J93" s="4"/>
    </row>
    <row r="94" spans="1:10" ht="12.75">
      <c r="A94" s="290"/>
      <c r="B94" s="244"/>
      <c r="C94" s="242"/>
      <c r="D94" s="246"/>
      <c r="E94" s="287"/>
      <c r="F94" s="288"/>
      <c r="G94" s="242"/>
      <c r="H94" s="4"/>
      <c r="I94" s="4"/>
      <c r="J94" s="4"/>
    </row>
    <row r="95" spans="1:10" ht="12.75">
      <c r="A95" s="290"/>
      <c r="B95" s="245"/>
      <c r="C95" s="242"/>
      <c r="D95" s="246"/>
      <c r="E95" s="287"/>
      <c r="F95" s="288"/>
      <c r="G95" s="242"/>
      <c r="H95" s="4"/>
      <c r="I95" s="4"/>
      <c r="J95" s="4"/>
    </row>
    <row r="96" spans="1:10" ht="12.75">
      <c r="A96" s="290"/>
      <c r="B96" s="244"/>
      <c r="C96" s="242"/>
      <c r="D96" s="246"/>
      <c r="E96" s="287"/>
      <c r="F96" s="288"/>
      <c r="G96" s="242"/>
      <c r="H96" s="4"/>
      <c r="I96" s="4"/>
      <c r="J96" s="4"/>
    </row>
    <row r="97" spans="1:10" ht="12.75">
      <c r="A97" s="290"/>
      <c r="B97" s="245"/>
      <c r="C97" s="242"/>
      <c r="D97" s="246"/>
      <c r="E97" s="287"/>
      <c r="F97" s="288"/>
      <c r="G97" s="242"/>
      <c r="H97" s="4"/>
      <c r="I97" s="4"/>
      <c r="J97" s="4"/>
    </row>
    <row r="98" spans="1:10" ht="12.75">
      <c r="A98" s="290"/>
      <c r="B98" s="244"/>
      <c r="C98" s="242"/>
      <c r="D98" s="246"/>
      <c r="E98" s="287"/>
      <c r="F98" s="288"/>
      <c r="G98" s="242"/>
      <c r="H98" s="4"/>
      <c r="I98" s="4"/>
      <c r="J98" s="4"/>
    </row>
    <row r="99" spans="1:10" ht="12.75">
      <c r="A99" s="290"/>
      <c r="B99" s="245"/>
      <c r="C99" s="242"/>
      <c r="D99" s="246"/>
      <c r="E99" s="287"/>
      <c r="F99" s="288"/>
      <c r="G99" s="242"/>
      <c r="H99" s="4"/>
      <c r="I99" s="4"/>
      <c r="J99" s="4"/>
    </row>
    <row r="100" spans="1:10" ht="12.75">
      <c r="A100" s="290"/>
      <c r="B100" s="244"/>
      <c r="C100" s="242"/>
      <c r="D100" s="246"/>
      <c r="E100" s="287"/>
      <c r="F100" s="288"/>
      <c r="G100" s="242"/>
      <c r="H100" s="4"/>
      <c r="I100" s="4"/>
      <c r="J100" s="4"/>
    </row>
    <row r="101" spans="1:10" ht="12.75">
      <c r="A101" s="290"/>
      <c r="B101" s="245"/>
      <c r="C101" s="242"/>
      <c r="D101" s="246"/>
      <c r="E101" s="287"/>
      <c r="F101" s="288"/>
      <c r="G101" s="242"/>
      <c r="H101" s="4"/>
      <c r="I101" s="4"/>
      <c r="J101" s="4"/>
    </row>
    <row r="102" spans="1:10" ht="12.75">
      <c r="A102" s="290"/>
      <c r="B102" s="244"/>
      <c r="C102" s="242"/>
      <c r="D102" s="246"/>
      <c r="E102" s="287"/>
      <c r="F102" s="288"/>
      <c r="G102" s="242"/>
      <c r="H102" s="4"/>
      <c r="I102" s="4"/>
      <c r="J102" s="4"/>
    </row>
    <row r="103" spans="1:10" ht="12.75">
      <c r="A103" s="290"/>
      <c r="B103" s="245"/>
      <c r="C103" s="242"/>
      <c r="D103" s="246"/>
      <c r="E103" s="287"/>
      <c r="F103" s="288"/>
      <c r="G103" s="242"/>
      <c r="H103" s="4"/>
      <c r="I103" s="4"/>
      <c r="J103" s="4"/>
    </row>
    <row r="104" spans="1:10" ht="12.75">
      <c r="A104" s="290"/>
      <c r="B104" s="244"/>
      <c r="C104" s="242"/>
      <c r="D104" s="246"/>
      <c r="E104" s="287"/>
      <c r="F104" s="288"/>
      <c r="G104" s="242"/>
      <c r="H104" s="4"/>
      <c r="I104" s="4"/>
      <c r="J104" s="4"/>
    </row>
    <row r="105" spans="1:10" ht="12.75">
      <c r="A105" s="290"/>
      <c r="B105" s="245"/>
      <c r="C105" s="242"/>
      <c r="D105" s="246"/>
      <c r="E105" s="287"/>
      <c r="F105" s="288"/>
      <c r="G105" s="242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6" sqref="A26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56ж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8" t="s">
        <v>32</v>
      </c>
      <c r="B4" s="228" t="s">
        <v>5</v>
      </c>
      <c r="C4" s="296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72"/>
      <c r="B5" s="272"/>
      <c r="C5" s="272"/>
      <c r="D5" s="272"/>
      <c r="E5" s="272"/>
      <c r="F5" s="272"/>
      <c r="G5" s="272"/>
      <c r="H5" s="272"/>
      <c r="I5" s="272"/>
    </row>
    <row r="6" spans="1:9" ht="12.75">
      <c r="A6" s="294"/>
      <c r="B6" s="297">
        <v>1</v>
      </c>
      <c r="C6" s="291" t="str">
        <f>VLOOKUP(B6,'пр.взв'!B1:E90,2,FALSE)</f>
        <v>КУСЯЕВА Ильзира Аксановна</v>
      </c>
      <c r="D6" s="291" t="str">
        <f>VLOOKUP(C6,'пр.взв'!C1:F90,2,FALSE)</f>
        <v>13.08.1996 кмс</v>
      </c>
      <c r="E6" s="291" t="str">
        <f>VLOOKUP(D6,'пр.взв'!D1:G90,2,FALSE)</f>
        <v>ХМАО-Югра Нижневартовск</v>
      </c>
      <c r="F6" s="292"/>
      <c r="G6" s="295"/>
      <c r="H6" s="234"/>
      <c r="I6" s="228"/>
    </row>
    <row r="7" spans="1:9" ht="12.75">
      <c r="A7" s="294"/>
      <c r="B7" s="228"/>
      <c r="C7" s="291"/>
      <c r="D7" s="291"/>
      <c r="E7" s="291"/>
      <c r="F7" s="292"/>
      <c r="G7" s="292"/>
      <c r="H7" s="234"/>
      <c r="I7" s="228"/>
    </row>
    <row r="8" spans="1:9" ht="12.75">
      <c r="A8" s="293"/>
      <c r="B8" s="297">
        <v>3</v>
      </c>
      <c r="C8" s="291" t="str">
        <f>VLOOKUP(B8,'пр.взв'!B1:E90,2,FALSE)</f>
        <v>АСТАШОВА Татьяна</v>
      </c>
      <c r="D8" s="291" t="str">
        <f>VLOOKUP(C8,'пр.взв'!C1:F90,2,FALSE)</f>
        <v>09.09.1992 кмс</v>
      </c>
      <c r="E8" s="291" t="str">
        <f>VLOOKUP(D8,'пр.взв'!D1:G90,2,FALSE)</f>
        <v>Свердловская Екатеринбург</v>
      </c>
      <c r="F8" s="292"/>
      <c r="G8" s="292"/>
      <c r="H8" s="228"/>
      <c r="I8" s="228"/>
    </row>
    <row r="9" spans="1:9" ht="12.75">
      <c r="A9" s="293"/>
      <c r="B9" s="228"/>
      <c r="C9" s="291"/>
      <c r="D9" s="291"/>
      <c r="E9" s="291"/>
      <c r="F9" s="292"/>
      <c r="G9" s="292"/>
      <c r="H9" s="228"/>
      <c r="I9" s="22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56ж   кг.</v>
      </c>
    </row>
    <row r="16" spans="1:9" ht="12.75">
      <c r="A16" s="228" t="s">
        <v>32</v>
      </c>
      <c r="B16" s="228" t="s">
        <v>5</v>
      </c>
      <c r="C16" s="296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ht="12.75">
      <c r="A18" s="294"/>
      <c r="B18" s="297">
        <v>4</v>
      </c>
      <c r="C18" s="291" t="str">
        <f>VLOOKUP(B18,'пр.взв'!B1:E90,2,FALSE)</f>
        <v>НОВИКОВА Юлия Вячеславовна</v>
      </c>
      <c r="D18" s="291" t="str">
        <f>VLOOKUP(C18,'пр.взв'!C1:F90,2,FALSE)</f>
        <v>28.03.1994 мс</v>
      </c>
      <c r="E18" s="291" t="str">
        <f>VLOOKUP(D18,'пр.взв'!D1:G90,2,FALSE)</f>
        <v>Челябинская Челябинск</v>
      </c>
      <c r="F18" s="292"/>
      <c r="G18" s="295"/>
      <c r="H18" s="234"/>
      <c r="I18" s="228"/>
    </row>
    <row r="19" spans="1:9" ht="12.75">
      <c r="A19" s="294"/>
      <c r="B19" s="228"/>
      <c r="C19" s="291"/>
      <c r="D19" s="291"/>
      <c r="E19" s="291"/>
      <c r="F19" s="292"/>
      <c r="G19" s="292"/>
      <c r="H19" s="234"/>
      <c r="I19" s="228"/>
    </row>
    <row r="20" spans="1:9" ht="12.75">
      <c r="A20" s="293"/>
      <c r="B20" s="297">
        <v>2</v>
      </c>
      <c r="C20" s="291" t="str">
        <f>VLOOKUP(B20,'пр.взв'!B1:E92,2,FALSE)</f>
        <v>ЛОБАНОВА Анна Сергеевна</v>
      </c>
      <c r="D20" s="291" t="str">
        <f>VLOOKUP(C20,'пр.взв'!C1:F92,2,FALSE)</f>
        <v>19.02.1996 кмс</v>
      </c>
      <c r="E20" s="291" t="str">
        <f>VLOOKUP(D20,'пр.взв'!D1:G92,2,FALSE)</f>
        <v>Свердловская Ирбит</v>
      </c>
      <c r="F20" s="292"/>
      <c r="G20" s="292"/>
      <c r="H20" s="228"/>
      <c r="I20" s="228"/>
    </row>
    <row r="21" spans="1:9" ht="12.75">
      <c r="A21" s="293"/>
      <c r="B21" s="228"/>
      <c r="C21" s="291"/>
      <c r="D21" s="291"/>
      <c r="E21" s="291"/>
      <c r="F21" s="292"/>
      <c r="G21" s="292"/>
      <c r="H21" s="228"/>
      <c r="I21" s="22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56ж   кг.</v>
      </c>
    </row>
    <row r="29" spans="1:9" ht="12.75">
      <c r="A29" s="228" t="s">
        <v>32</v>
      </c>
      <c r="B29" s="228" t="s">
        <v>5</v>
      </c>
      <c r="C29" s="296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ht="12.75">
      <c r="A31" s="294"/>
      <c r="B31" s="228">
        <v>1</v>
      </c>
      <c r="C31" s="291" t="str">
        <f>VLOOKUP(B31,'пр.взв'!B1:D90,2,FALSE)</f>
        <v>КУСЯЕВА Ильзира Аксановна</v>
      </c>
      <c r="D31" s="291" t="str">
        <f>VLOOKUP(C31,'пр.взв'!C1:E130,2,FALSE)</f>
        <v>13.08.1996 кмс</v>
      </c>
      <c r="E31" s="291" t="str">
        <f>VLOOKUP(D31,'пр.взв'!D1:F130,2,FALSE)</f>
        <v>ХМАО-Югра Нижневартовск</v>
      </c>
      <c r="F31" s="292"/>
      <c r="G31" s="295"/>
      <c r="H31" s="234"/>
      <c r="I31" s="228"/>
    </row>
    <row r="32" spans="1:9" ht="12.75">
      <c r="A32" s="294"/>
      <c r="B32" s="228"/>
      <c r="C32" s="291"/>
      <c r="D32" s="291"/>
      <c r="E32" s="291"/>
      <c r="F32" s="292"/>
      <c r="G32" s="292"/>
      <c r="H32" s="234"/>
      <c r="I32" s="228"/>
    </row>
    <row r="33" spans="1:9" ht="12.75">
      <c r="A33" s="293"/>
      <c r="B33" s="228">
        <v>4</v>
      </c>
      <c r="C33" s="291" t="str">
        <f>VLOOKUP(B33,'пр.взв'!B1:D92,2,FALSE)</f>
        <v>НОВИКОВА Юлия Вячеславовна</v>
      </c>
      <c r="D33" s="291" t="str">
        <f>VLOOKUP(C33,'пр.взв'!C1:E132,2,FALSE)</f>
        <v>28.03.1994 мс</v>
      </c>
      <c r="E33" s="291" t="str">
        <f>VLOOKUP(D33,'пр.взв'!D1:F132,2,FALSE)</f>
        <v>Челябинская Челябинск</v>
      </c>
      <c r="F33" s="292"/>
      <c r="G33" s="292"/>
      <c r="H33" s="228"/>
      <c r="I33" s="228"/>
    </row>
    <row r="34" spans="1:9" ht="12.75">
      <c r="A34" s="293"/>
      <c r="B34" s="228"/>
      <c r="C34" s="291"/>
      <c r="D34" s="291"/>
      <c r="E34" s="291"/>
      <c r="F34" s="292"/>
      <c r="G34" s="292"/>
      <c r="H34" s="228"/>
      <c r="I34" s="22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2014-11-21T11:34:30Z</cp:lastPrinted>
  <dcterms:created xsi:type="dcterms:W3CDTF">1996-10-08T23:32:33Z</dcterms:created>
  <dcterms:modified xsi:type="dcterms:W3CDTF">2014-11-21T11:35:32Z</dcterms:modified>
  <cp:category/>
  <cp:version/>
  <cp:contentType/>
  <cp:contentStatus/>
</cp:coreProperties>
</file>