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<sst xmlns="http://schemas.openxmlformats.org/spreadsheetml/2006/main" count="429" uniqueCount="135">
  <si>
    <t>А1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</si>
  <si>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</si>
  <si>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</si>
  <si>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</si>
  <si>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</si>
  <si>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</si>
  <si>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</si>
  <si>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</si>
  <si>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</si>
  <si>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</si>
  <si>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</si>
  <si>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</si>
  <si>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</si>
  <si>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</si>
  <si>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</si>
  <si>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</si>
  <si>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</si>
  <si>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</si>
  <si>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</si>
  <si>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</si>
  <si>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</si>
  <si>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</si>
  <si>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</si>
  <si>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</si>
  <si>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</si>
  <si>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</si>
  <si>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</si>
  <si>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</si>
  <si>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</si>
  <si>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</si>
  <si>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</si>
  <si>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</si>
  <si>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</si>
  <si>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</si>
  <si>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</si>
  <si>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</si>
  <si>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</si>
  <si>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</si>
  <si>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</si>
  <si>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</si>
  <si>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</si>
  <si>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</si>
  <si>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Meetings for 3 place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</si>
  <si>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</si>
  <si>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</si>
  <si>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</si>
  <si>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</si>
  <si>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</si>
  <si>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</si>
  <si>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</si>
  <si>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</si>
  <si>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</si>
  <si>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</si>
  <si>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</si>
  <si>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</si>
  <si>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</si>
  <si>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</si>
  <si>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</si>
  <si>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</si>
  <si>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</si>
  <si>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"B"</t>
  </si>
  <si>
    <t>7-8</t>
  </si>
  <si>
    <t>STRUCTURE OF PAIRS ON CIRCLES</t>
  </si>
  <si>
    <t>CIRCLE (Круг)</t>
  </si>
  <si>
    <t>1/8</t>
  </si>
  <si>
    <t>№ m</t>
  </si>
  <si>
    <t>Semifinal</t>
  </si>
  <si>
    <t>Consolatory meetings (Утешительные встречи)</t>
  </si>
  <si>
    <t>1/16</t>
  </si>
  <si>
    <t>1/4</t>
  </si>
  <si>
    <t>CHERNJAVSKIS ARTŪRS</t>
  </si>
  <si>
    <t>1988</t>
  </si>
  <si>
    <t>LVA</t>
  </si>
  <si>
    <t>MUXTAROV Araz</t>
  </si>
  <si>
    <t>1986</t>
  </si>
  <si>
    <t>AZE</t>
  </si>
  <si>
    <t>LEON Joze</t>
  </si>
  <si>
    <t>1974</t>
  </si>
  <si>
    <t>ESP</t>
  </si>
  <si>
    <t>YUSYPOV Baxtiar</t>
  </si>
  <si>
    <t>UZB</t>
  </si>
  <si>
    <t>GEORGIEV Georgi</t>
  </si>
  <si>
    <t>1976</t>
  </si>
  <si>
    <t>BUL</t>
  </si>
  <si>
    <t>LAVARINI Matteo</t>
  </si>
  <si>
    <t>1977</t>
  </si>
  <si>
    <t>ITA</t>
  </si>
  <si>
    <t>POPOU  Stiapan</t>
  </si>
  <si>
    <t>1984</t>
  </si>
  <si>
    <t>BLR</t>
  </si>
  <si>
    <t>RUPP Christian</t>
  </si>
  <si>
    <t>1982</t>
  </si>
  <si>
    <t>GER</t>
  </si>
  <si>
    <t>MAXMYDOV Nerlan</t>
  </si>
  <si>
    <t>KGZ</t>
  </si>
  <si>
    <t>OSLOBANV Sergiv</t>
  </si>
  <si>
    <t>MDA</t>
  </si>
  <si>
    <t>MESEGUER Lauret</t>
  </si>
  <si>
    <t>1978</t>
  </si>
  <si>
    <t>FRA</t>
  </si>
  <si>
    <t>EDEN Casorja</t>
  </si>
  <si>
    <t>1980</t>
  </si>
  <si>
    <t>VEN</t>
  </si>
  <si>
    <t>GONCHARENKO Aleksandu</t>
  </si>
  <si>
    <t>1985</t>
  </si>
  <si>
    <t>ROU</t>
  </si>
  <si>
    <t>SHAROV Alexandr</t>
  </si>
  <si>
    <t>1979</t>
  </si>
  <si>
    <t>RUS</t>
  </si>
  <si>
    <t>MAZIBAYEV Maxat</t>
  </si>
  <si>
    <t>KAZ</t>
  </si>
  <si>
    <t>WILKOMIRSKI Krzysztov</t>
  </si>
  <si>
    <t>POL</t>
  </si>
  <si>
    <t>KARLIKOV Shyxrat</t>
  </si>
  <si>
    <t>1987</t>
  </si>
  <si>
    <t>TJK</t>
  </si>
  <si>
    <t>TOMASEVICH Viktor</t>
  </si>
  <si>
    <t>LTU</t>
  </si>
  <si>
    <t>DANIELYAN Ashot</t>
  </si>
  <si>
    <t>ARM</t>
  </si>
  <si>
    <t>ODSUREN Bold-Erdene</t>
  </si>
  <si>
    <t>1981</t>
  </si>
  <si>
    <t>MNG</t>
  </si>
  <si>
    <t>SAVINOV Viktor</t>
  </si>
  <si>
    <t>UKR</t>
  </si>
  <si>
    <t>Weight category 74 кg.</t>
  </si>
  <si>
    <t>А</t>
  </si>
  <si>
    <t>в</t>
  </si>
  <si>
    <t>3:1</t>
  </si>
  <si>
    <t>3:0</t>
  </si>
  <si>
    <t>4:0</t>
  </si>
  <si>
    <t xml:space="preserve"> </t>
  </si>
  <si>
    <t>10-11</t>
  </si>
  <si>
    <t>12-17</t>
  </si>
  <si>
    <t>18-21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</si>
</sst>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i/>
      <sz val="10"/>
      <name val="Arial Narrow"/>
      <family val="2"/>
    </font>
    <font>
      <b/>
      <i/>
      <sz val="10"/>
      <name val="Arial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sz val="8"/>
      <color indexed="18"/>
      <name val="a_AlternaSh"/>
      <family val="2"/>
    </font>
    <font>
      <sz val="10"/>
      <color indexed="9"/>
      <name val="Arial Narrow"/>
      <family val="2"/>
    </font>
    <font>
      <sz val="14"/>
      <name val="Arial"/>
      <family val="0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15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17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3" fillId="0" borderId="0" xfId="15" applyNumberFormat="1" applyFont="1" applyFill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NumberFormat="1" applyFont="1" applyBorder="1" applyAlignment="1">
      <alignment vertical="center" wrapText="1"/>
    </xf>
    <xf numFmtId="0" fontId="5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23" xfId="0" applyFont="1" applyBorder="1" applyAlignment="1">
      <alignment horizontal="right"/>
    </xf>
    <xf numFmtId="0" fontId="31" fillId="0" borderId="8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24" xfId="0" applyFont="1" applyBorder="1" applyAlignment="1">
      <alignment horizontal="right"/>
    </xf>
    <xf numFmtId="0" fontId="31" fillId="0" borderId="7" xfId="0" applyFont="1" applyBorder="1" applyAlignment="1">
      <alignment horizontal="right"/>
    </xf>
    <xf numFmtId="0" fontId="31" fillId="0" borderId="5" xfId="0" applyFont="1" applyBorder="1" applyAlignment="1">
      <alignment horizontal="right"/>
    </xf>
    <xf numFmtId="0" fontId="31" fillId="0" borderId="25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9" fillId="2" borderId="26" xfId="15" applyNumberFormat="1" applyFont="1" applyFill="1" applyBorder="1" applyAlignment="1">
      <alignment horizontal="center" vertical="center" wrapText="1"/>
    </xf>
    <xf numFmtId="0" fontId="29" fillId="2" borderId="27" xfId="15" applyNumberFormat="1" applyFont="1" applyFill="1" applyBorder="1" applyAlignment="1">
      <alignment horizontal="center" vertical="center" wrapText="1"/>
    </xf>
    <xf numFmtId="0" fontId="7" fillId="3" borderId="27" xfId="15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0" fontId="18" fillId="0" borderId="0" xfId="15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2" fillId="0" borderId="28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15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5" applyNumberFormat="1" applyFont="1" applyBorder="1" applyAlignment="1">
      <alignment horizontal="center" vertical="center" wrapText="1"/>
    </xf>
    <xf numFmtId="49" fontId="5" fillId="0" borderId="0" xfId="15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0" fillId="0" borderId="0" xfId="15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18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4" fillId="3" borderId="26" xfId="15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20" fontId="0" fillId="0" borderId="18" xfId="0" applyNumberFormat="1" applyFill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0" xfId="1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15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2" fillId="0" borderId="16" xfId="16" applyFont="1" applyBorder="1" applyAlignment="1">
      <alignment horizontal="center" vertical="center" wrapText="1"/>
    </xf>
    <xf numFmtId="178" fontId="12" fillId="0" borderId="31" xfId="16" applyFont="1" applyBorder="1" applyAlignment="1">
      <alignment horizontal="center" vertical="center" wrapText="1"/>
    </xf>
    <xf numFmtId="178" fontId="12" fillId="0" borderId="32" xfId="16" applyFont="1" applyBorder="1" applyAlignment="1">
      <alignment horizontal="center" vertical="center" wrapText="1"/>
    </xf>
    <xf numFmtId="178" fontId="12" fillId="0" borderId="33" xfId="16" applyFont="1" applyBorder="1" applyAlignment="1">
      <alignment horizontal="center" vertical="center" wrapText="1"/>
    </xf>
    <xf numFmtId="0" fontId="12" fillId="0" borderId="34" xfId="16" applyNumberFormat="1" applyFont="1" applyBorder="1" applyAlignment="1">
      <alignment horizontal="center" vertical="center" wrapText="1"/>
    </xf>
    <xf numFmtId="0" fontId="12" fillId="0" borderId="35" xfId="16" applyNumberFormat="1" applyFont="1" applyBorder="1" applyAlignment="1">
      <alignment horizontal="center" vertical="center" wrapText="1"/>
    </xf>
    <xf numFmtId="178" fontId="17" fillId="4" borderId="36" xfId="16" applyFont="1" applyFill="1" applyBorder="1" applyAlignment="1">
      <alignment horizontal="center" vertical="center" wrapText="1"/>
    </xf>
    <xf numFmtId="178" fontId="17" fillId="4" borderId="31" xfId="16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78" fontId="12" fillId="0" borderId="2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78" fontId="17" fillId="5" borderId="16" xfId="16" applyFont="1" applyFill="1" applyBorder="1" applyAlignment="1">
      <alignment horizontal="center" vertical="center" wrapText="1"/>
    </xf>
    <xf numFmtId="178" fontId="17" fillId="5" borderId="31" xfId="16" applyFont="1" applyFill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15" applyFont="1" applyBorder="1" applyAlignment="1">
      <alignment horizontal="left" vertical="center" wrapText="1"/>
    </xf>
    <xf numFmtId="0" fontId="6" fillId="0" borderId="36" xfId="15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40" xfId="15" applyFont="1" applyBorder="1" applyAlignment="1">
      <alignment horizontal="left" vertical="center" wrapText="1"/>
    </xf>
    <xf numFmtId="0" fontId="6" fillId="0" borderId="18" xfId="15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0" fillId="0" borderId="36" xfId="15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36" xfId="15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0" xfId="15" applyFont="1" applyBorder="1" applyAlignment="1">
      <alignment horizontal="center" vertical="center" wrapText="1"/>
    </xf>
    <xf numFmtId="0" fontId="30" fillId="0" borderId="18" xfId="15" applyFont="1" applyBorder="1" applyAlignment="1">
      <alignment horizontal="center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15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/>
    </xf>
    <xf numFmtId="0" fontId="0" fillId="0" borderId="25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0" fillId="0" borderId="30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0" fillId="0" borderId="0" xfId="15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7" fillId="6" borderId="11" xfId="0" applyNumberFormat="1" applyFont="1" applyFill="1" applyBorder="1" applyAlignment="1">
      <alignment horizontal="center" vertical="center" wrapText="1"/>
    </xf>
    <xf numFmtId="0" fontId="7" fillId="6" borderId="3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7" borderId="40" xfId="0" applyNumberFormat="1" applyFont="1" applyFill="1" applyBorder="1" applyAlignment="1">
      <alignment horizontal="center" vertical="center" wrapText="1"/>
    </xf>
    <xf numFmtId="0" fontId="7" fillId="7" borderId="3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3019425"/>
          <a:ext cx="95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0</xdr:colOff>
      <xdr:row>3</xdr:row>
      <xdr:rowOff>123825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4114800" y="30480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0</xdr:rowOff>
    </xdr:from>
    <xdr:to>
      <xdr:col>8</xdr:col>
      <xdr:colOff>152400</xdr:colOff>
      <xdr:row>3</xdr:row>
      <xdr:rowOff>95250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48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219075</xdr:rowOff>
    </xdr:from>
    <xdr:to>
      <xdr:col>3</xdr:col>
      <xdr:colOff>333375</xdr:colOff>
      <xdr:row>3</xdr:row>
      <xdr:rowOff>161925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7051" b="12820"/>
        <a:stretch>
          <a:fillRect/>
        </a:stretch>
      </xdr:blipFill>
      <xdr:spPr>
        <a:xfrm>
          <a:off x="1390650" y="21907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152400</xdr:rowOff>
    </xdr:from>
    <xdr:to>
      <xdr:col>1</xdr:col>
      <xdr:colOff>762000</xdr:colOff>
      <xdr:row>5</xdr:row>
      <xdr:rowOff>28575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5240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\Desktop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\Desktop\&#1063;&#1077;&#1084;&#1087;&#1080;&#1085;&#1072;&#1090;%20&#1052;&#1080;&#1088;&#1072;%20%202008\&#1054;&#1083;&#1080;&#1084;&#1087;&#1080;&#1081;&#1082;&#1072;%20&#1086;&#1090;%20&#1092;&#1080;&#1085;&#1072;&#1083;&#1080;&#1089;&#1090;&#1086;&#1074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5"/>
  <sheetViews>
    <sheetView zoomScale="75" zoomScaleNormal="75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87" t="s">
        <v>58</v>
      </c>
      <c r="B1" s="187"/>
      <c r="C1" s="187"/>
      <c r="D1" s="187"/>
      <c r="E1" s="187"/>
      <c r="F1" s="187"/>
    </row>
    <row r="2" spans="1:6" ht="24" customHeight="1">
      <c r="A2" s="188" t="str">
        <f>HYPERLINK('[1]реквизиты'!$A$2)</f>
        <v>THE WORLD SAMBO CHAMPIONSHIP  /men/</v>
      </c>
      <c r="B2" s="188"/>
      <c r="C2" s="188"/>
      <c r="D2" s="188"/>
      <c r="E2" s="188"/>
      <c r="F2" s="188"/>
    </row>
    <row r="3" spans="1:6" ht="12.75" customHeight="1">
      <c r="A3" s="189" t="str">
        <f>HYPERLINK('[1]реквизиты'!$A$3)</f>
        <v>13-17 November 2008      S.Petersburg /Rossia/</v>
      </c>
      <c r="B3" s="189"/>
      <c r="C3" s="189"/>
      <c r="D3" s="189"/>
      <c r="E3" s="189"/>
      <c r="F3" s="189"/>
    </row>
    <row r="4" spans="1:6" ht="18.75" customHeight="1">
      <c r="A4" s="178" t="s">
        <v>125</v>
      </c>
      <c r="B4" s="178"/>
      <c r="C4" s="178"/>
      <c r="D4" s="178"/>
      <c r="E4" s="178"/>
      <c r="F4" s="178"/>
    </row>
    <row r="5" spans="1:6" ht="12.75" customHeight="1" thickBot="1">
      <c r="A5" s="77"/>
      <c r="B5" s="77"/>
      <c r="C5" s="77"/>
      <c r="D5" s="77"/>
      <c r="E5" s="77"/>
      <c r="F5" s="77"/>
    </row>
    <row r="6" spans="1:6" ht="12.75" customHeight="1">
      <c r="A6" s="194" t="s">
        <v>40</v>
      </c>
      <c r="B6" s="192" t="s">
        <v>35</v>
      </c>
      <c r="C6" s="194" t="s">
        <v>36</v>
      </c>
      <c r="D6" s="194" t="s">
        <v>37</v>
      </c>
      <c r="E6" s="194" t="s">
        <v>38</v>
      </c>
      <c r="F6" s="194" t="s">
        <v>39</v>
      </c>
    </row>
    <row r="7" spans="1:6" ht="12.75" customHeight="1" thickBot="1">
      <c r="A7" s="195" t="s">
        <v>40</v>
      </c>
      <c r="B7" s="193"/>
      <c r="C7" s="195" t="s">
        <v>36</v>
      </c>
      <c r="D7" s="195" t="s">
        <v>37</v>
      </c>
      <c r="E7" s="195" t="s">
        <v>38</v>
      </c>
      <c r="F7" s="195" t="s">
        <v>39</v>
      </c>
    </row>
    <row r="8" spans="1:6" ht="12.75" customHeight="1">
      <c r="A8" s="190" t="s">
        <v>1</v>
      </c>
      <c r="B8" s="191">
        <v>1</v>
      </c>
      <c r="C8" s="176" t="s">
        <v>70</v>
      </c>
      <c r="D8" s="177" t="s">
        <v>71</v>
      </c>
      <c r="E8" s="179" t="s">
        <v>72</v>
      </c>
      <c r="F8" s="177"/>
    </row>
    <row r="9" spans="1:6" ht="15" customHeight="1">
      <c r="A9" s="190"/>
      <c r="B9" s="191"/>
      <c r="C9" s="176"/>
      <c r="D9" s="177"/>
      <c r="E9" s="179"/>
      <c r="F9" s="177"/>
    </row>
    <row r="10" spans="1:6" ht="12.75" customHeight="1">
      <c r="A10" s="190" t="s">
        <v>3</v>
      </c>
      <c r="B10" s="191">
        <v>2</v>
      </c>
      <c r="C10" s="176" t="s">
        <v>73</v>
      </c>
      <c r="D10" s="177" t="s">
        <v>74</v>
      </c>
      <c r="E10" s="179" t="s">
        <v>75</v>
      </c>
      <c r="F10" s="177"/>
    </row>
    <row r="11" spans="1:6" ht="15" customHeight="1">
      <c r="A11" s="190"/>
      <c r="B11" s="191"/>
      <c r="C11" s="176"/>
      <c r="D11" s="177"/>
      <c r="E11" s="179"/>
      <c r="F11" s="177"/>
    </row>
    <row r="12" spans="1:6" ht="15" customHeight="1">
      <c r="A12" s="190" t="s">
        <v>5</v>
      </c>
      <c r="B12" s="191">
        <v>3</v>
      </c>
      <c r="C12" s="176" t="s">
        <v>76</v>
      </c>
      <c r="D12" s="177" t="s">
        <v>77</v>
      </c>
      <c r="E12" s="179" t="s">
        <v>78</v>
      </c>
      <c r="F12" s="177"/>
    </row>
    <row r="13" spans="1:6" ht="15.75" customHeight="1">
      <c r="A13" s="190"/>
      <c r="B13" s="191"/>
      <c r="C13" s="176"/>
      <c r="D13" s="177"/>
      <c r="E13" s="179"/>
      <c r="F13" s="177"/>
    </row>
    <row r="14" spans="1:6" ht="12.75" customHeight="1">
      <c r="A14" s="190" t="s">
        <v>7</v>
      </c>
      <c r="B14" s="191">
        <v>4</v>
      </c>
      <c r="C14" s="176" t="s">
        <v>79</v>
      </c>
      <c r="D14" s="177" t="s">
        <v>74</v>
      </c>
      <c r="E14" s="179" t="s">
        <v>80</v>
      </c>
      <c r="F14" s="177"/>
    </row>
    <row r="15" spans="1:6" ht="15" customHeight="1">
      <c r="A15" s="190"/>
      <c r="B15" s="191"/>
      <c r="C15" s="176"/>
      <c r="D15" s="177"/>
      <c r="E15" s="179"/>
      <c r="F15" s="177"/>
    </row>
    <row r="16" spans="1:6" ht="12.75" customHeight="1">
      <c r="A16" s="190" t="s">
        <v>9</v>
      </c>
      <c r="B16" s="191">
        <v>5</v>
      </c>
      <c r="C16" s="176" t="s">
        <v>81</v>
      </c>
      <c r="D16" s="177" t="s">
        <v>82</v>
      </c>
      <c r="E16" s="179" t="s">
        <v>83</v>
      </c>
      <c r="F16" s="177"/>
    </row>
    <row r="17" spans="1:6" ht="15" customHeight="1">
      <c r="A17" s="190"/>
      <c r="B17" s="191"/>
      <c r="C17" s="176"/>
      <c r="D17" s="177"/>
      <c r="E17" s="179"/>
      <c r="F17" s="177"/>
    </row>
    <row r="18" spans="1:6" ht="12.75" customHeight="1">
      <c r="A18" s="190" t="s">
        <v>11</v>
      </c>
      <c r="B18" s="191">
        <v>6</v>
      </c>
      <c r="C18" s="176" t="s">
        <v>84</v>
      </c>
      <c r="D18" s="177" t="s">
        <v>85</v>
      </c>
      <c r="E18" s="179" t="s">
        <v>86</v>
      </c>
      <c r="F18" s="177"/>
    </row>
    <row r="19" spans="1:6" ht="15" customHeight="1">
      <c r="A19" s="190"/>
      <c r="B19" s="191"/>
      <c r="C19" s="176"/>
      <c r="D19" s="177"/>
      <c r="E19" s="179"/>
      <c r="F19" s="177"/>
    </row>
    <row r="20" spans="1:6" ht="12.75" customHeight="1">
      <c r="A20" s="190" t="s">
        <v>12</v>
      </c>
      <c r="B20" s="191">
        <v>7</v>
      </c>
      <c r="C20" s="176" t="s">
        <v>87</v>
      </c>
      <c r="D20" s="177" t="s">
        <v>88</v>
      </c>
      <c r="E20" s="179" t="s">
        <v>89</v>
      </c>
      <c r="F20" s="177"/>
    </row>
    <row r="21" spans="1:6" ht="15" customHeight="1">
      <c r="A21" s="190"/>
      <c r="B21" s="191"/>
      <c r="C21" s="176"/>
      <c r="D21" s="177"/>
      <c r="E21" s="179"/>
      <c r="F21" s="177"/>
    </row>
    <row r="22" spans="1:6" ht="12.75" customHeight="1">
      <c r="A22" s="190" t="s">
        <v>13</v>
      </c>
      <c r="B22" s="191">
        <v>8</v>
      </c>
      <c r="C22" s="176" t="s">
        <v>90</v>
      </c>
      <c r="D22" s="177" t="s">
        <v>91</v>
      </c>
      <c r="E22" s="179" t="s">
        <v>92</v>
      </c>
      <c r="F22" s="177"/>
    </row>
    <row r="23" spans="1:6" ht="15" customHeight="1">
      <c r="A23" s="190"/>
      <c r="B23" s="191"/>
      <c r="C23" s="176"/>
      <c r="D23" s="177"/>
      <c r="E23" s="179"/>
      <c r="F23" s="177"/>
    </row>
    <row r="24" spans="1:6" ht="12.75" customHeight="1">
      <c r="A24" s="190" t="s">
        <v>14</v>
      </c>
      <c r="B24" s="191">
        <v>9</v>
      </c>
      <c r="C24" s="176" t="s">
        <v>93</v>
      </c>
      <c r="D24" s="177" t="s">
        <v>74</v>
      </c>
      <c r="E24" s="179" t="s">
        <v>94</v>
      </c>
      <c r="F24" s="177"/>
    </row>
    <row r="25" spans="1:6" ht="15" customHeight="1">
      <c r="A25" s="190"/>
      <c r="B25" s="191"/>
      <c r="C25" s="176"/>
      <c r="D25" s="177"/>
      <c r="E25" s="179"/>
      <c r="F25" s="177"/>
    </row>
    <row r="26" spans="1:6" ht="12.75" customHeight="1">
      <c r="A26" s="190" t="s">
        <v>15</v>
      </c>
      <c r="B26" s="191">
        <v>10</v>
      </c>
      <c r="C26" s="176" t="s">
        <v>95</v>
      </c>
      <c r="D26" s="177" t="s">
        <v>74</v>
      </c>
      <c r="E26" s="179" t="s">
        <v>96</v>
      </c>
      <c r="F26" s="177"/>
    </row>
    <row r="27" spans="1:6" ht="15" customHeight="1">
      <c r="A27" s="190"/>
      <c r="B27" s="191"/>
      <c r="C27" s="176"/>
      <c r="D27" s="177"/>
      <c r="E27" s="179"/>
      <c r="F27" s="177"/>
    </row>
    <row r="28" spans="1:6" ht="12.75" customHeight="1">
      <c r="A28" s="190" t="s">
        <v>16</v>
      </c>
      <c r="B28" s="191">
        <v>11</v>
      </c>
      <c r="C28" s="176" t="s">
        <v>97</v>
      </c>
      <c r="D28" s="177" t="s">
        <v>98</v>
      </c>
      <c r="E28" s="179" t="s">
        <v>99</v>
      </c>
      <c r="F28" s="177"/>
    </row>
    <row r="29" spans="1:6" ht="15" customHeight="1">
      <c r="A29" s="190"/>
      <c r="B29" s="191"/>
      <c r="C29" s="176"/>
      <c r="D29" s="177"/>
      <c r="E29" s="179"/>
      <c r="F29" s="177"/>
    </row>
    <row r="30" spans="1:6" ht="15.75" customHeight="1">
      <c r="A30" s="190" t="s">
        <v>17</v>
      </c>
      <c r="B30" s="191">
        <v>12</v>
      </c>
      <c r="C30" s="176" t="s">
        <v>100</v>
      </c>
      <c r="D30" s="177" t="s">
        <v>101</v>
      </c>
      <c r="E30" s="179" t="s">
        <v>102</v>
      </c>
      <c r="F30" s="177"/>
    </row>
    <row r="31" spans="1:6" ht="15" customHeight="1">
      <c r="A31" s="190"/>
      <c r="B31" s="191"/>
      <c r="C31" s="176"/>
      <c r="D31" s="177"/>
      <c r="E31" s="179"/>
      <c r="F31" s="177"/>
    </row>
    <row r="32" spans="1:6" ht="12.75" customHeight="1">
      <c r="A32" s="190" t="s">
        <v>18</v>
      </c>
      <c r="B32" s="191">
        <v>13</v>
      </c>
      <c r="C32" s="176" t="s">
        <v>103</v>
      </c>
      <c r="D32" s="177" t="s">
        <v>104</v>
      </c>
      <c r="E32" s="179" t="s">
        <v>105</v>
      </c>
      <c r="F32" s="177"/>
    </row>
    <row r="33" spans="1:6" ht="15" customHeight="1">
      <c r="A33" s="190"/>
      <c r="B33" s="191"/>
      <c r="C33" s="176"/>
      <c r="D33" s="177"/>
      <c r="E33" s="179"/>
      <c r="F33" s="177"/>
    </row>
    <row r="34" spans="1:6" ht="12.75" customHeight="1">
      <c r="A34" s="190" t="s">
        <v>19</v>
      </c>
      <c r="B34" s="191">
        <v>14</v>
      </c>
      <c r="C34" s="176" t="s">
        <v>106</v>
      </c>
      <c r="D34" s="177" t="s">
        <v>107</v>
      </c>
      <c r="E34" s="179" t="s">
        <v>108</v>
      </c>
      <c r="F34" s="177"/>
    </row>
    <row r="35" spans="1:6" ht="15" customHeight="1">
      <c r="A35" s="190"/>
      <c r="B35" s="191"/>
      <c r="C35" s="176"/>
      <c r="D35" s="177"/>
      <c r="E35" s="179"/>
      <c r="F35" s="177"/>
    </row>
    <row r="36" spans="1:6" ht="12.75" customHeight="1">
      <c r="A36" s="190" t="s">
        <v>20</v>
      </c>
      <c r="B36" s="191">
        <v>15</v>
      </c>
      <c r="C36" s="176" t="s">
        <v>109</v>
      </c>
      <c r="D36" s="177" t="s">
        <v>104</v>
      </c>
      <c r="E36" s="179" t="s">
        <v>110</v>
      </c>
      <c r="F36" s="177"/>
    </row>
    <row r="37" spans="1:6" ht="15" customHeight="1">
      <c r="A37" s="190"/>
      <c r="B37" s="191"/>
      <c r="C37" s="176"/>
      <c r="D37" s="177"/>
      <c r="E37" s="179"/>
      <c r="F37" s="177"/>
    </row>
    <row r="38" spans="1:6" ht="15.75" customHeight="1">
      <c r="A38" s="190" t="s">
        <v>21</v>
      </c>
      <c r="B38" s="191">
        <v>16</v>
      </c>
      <c r="C38" s="176" t="s">
        <v>111</v>
      </c>
      <c r="D38" s="177" t="s">
        <v>101</v>
      </c>
      <c r="E38" s="179" t="s">
        <v>112</v>
      </c>
      <c r="F38" s="177"/>
    </row>
    <row r="39" spans="1:6" ht="12.75" customHeight="1">
      <c r="A39" s="190"/>
      <c r="B39" s="191"/>
      <c r="C39" s="176"/>
      <c r="D39" s="177"/>
      <c r="E39" s="179"/>
      <c r="F39" s="177"/>
    </row>
    <row r="40" spans="1:6" ht="12.75" customHeight="1">
      <c r="A40" s="190" t="s">
        <v>22</v>
      </c>
      <c r="B40" s="191">
        <v>17</v>
      </c>
      <c r="C40" s="176" t="s">
        <v>113</v>
      </c>
      <c r="D40" s="177" t="s">
        <v>114</v>
      </c>
      <c r="E40" s="179" t="s">
        <v>115</v>
      </c>
      <c r="F40" s="177"/>
    </row>
    <row r="41" spans="1:6" ht="12.75" customHeight="1">
      <c r="A41" s="190"/>
      <c r="B41" s="191"/>
      <c r="C41" s="176"/>
      <c r="D41" s="177"/>
      <c r="E41" s="179"/>
      <c r="F41" s="177"/>
    </row>
    <row r="42" spans="1:6" ht="12.75" customHeight="1">
      <c r="A42" s="190" t="s">
        <v>23</v>
      </c>
      <c r="B42" s="191">
        <v>18</v>
      </c>
      <c r="C42" s="176" t="s">
        <v>116</v>
      </c>
      <c r="D42" s="177" t="s">
        <v>74</v>
      </c>
      <c r="E42" s="179" t="s">
        <v>117</v>
      </c>
      <c r="F42" s="177"/>
    </row>
    <row r="43" spans="1:6" ht="12.75" customHeight="1">
      <c r="A43" s="190"/>
      <c r="B43" s="191"/>
      <c r="C43" s="176"/>
      <c r="D43" s="177"/>
      <c r="E43" s="179"/>
      <c r="F43" s="177"/>
    </row>
    <row r="44" spans="1:6" ht="12.75" customHeight="1">
      <c r="A44" s="190" t="s">
        <v>2</v>
      </c>
      <c r="B44" s="191">
        <v>19</v>
      </c>
      <c r="C44" s="176" t="s">
        <v>118</v>
      </c>
      <c r="D44" s="177" t="s">
        <v>88</v>
      </c>
      <c r="E44" s="179" t="s">
        <v>119</v>
      </c>
      <c r="F44" s="177"/>
    </row>
    <row r="45" spans="1:6" ht="12.75" customHeight="1">
      <c r="A45" s="190"/>
      <c r="B45" s="191"/>
      <c r="C45" s="176"/>
      <c r="D45" s="177"/>
      <c r="E45" s="179"/>
      <c r="F45" s="177"/>
    </row>
    <row r="46" spans="1:6" ht="12.75" customHeight="1">
      <c r="A46" s="190" t="s">
        <v>24</v>
      </c>
      <c r="B46" s="191">
        <v>20</v>
      </c>
      <c r="C46" s="176" t="s">
        <v>120</v>
      </c>
      <c r="D46" s="177" t="s">
        <v>121</v>
      </c>
      <c r="E46" s="179" t="s">
        <v>122</v>
      </c>
      <c r="F46" s="177"/>
    </row>
    <row r="47" spans="1:6" ht="12.75" customHeight="1">
      <c r="A47" s="190"/>
      <c r="B47" s="191"/>
      <c r="C47" s="176"/>
      <c r="D47" s="177"/>
      <c r="E47" s="179"/>
      <c r="F47" s="177"/>
    </row>
    <row r="48" spans="1:6" ht="12.75" customHeight="1">
      <c r="A48" s="190" t="s">
        <v>4</v>
      </c>
      <c r="B48" s="191">
        <v>21</v>
      </c>
      <c r="C48" s="176" t="s">
        <v>123</v>
      </c>
      <c r="D48" s="177" t="s">
        <v>82</v>
      </c>
      <c r="E48" s="179" t="s">
        <v>124</v>
      </c>
      <c r="F48" s="177"/>
    </row>
    <row r="49" spans="1:6" ht="12.75" customHeight="1">
      <c r="A49" s="190"/>
      <c r="B49" s="191"/>
      <c r="C49" s="176"/>
      <c r="D49" s="177"/>
      <c r="E49" s="179"/>
      <c r="F49" s="177"/>
    </row>
    <row r="50" spans="1:6" ht="12.75" customHeight="1">
      <c r="A50" s="190" t="s">
        <v>25</v>
      </c>
      <c r="B50" s="191"/>
      <c r="C50" s="196"/>
      <c r="D50" s="197"/>
      <c r="E50" s="197"/>
      <c r="F50" s="177"/>
    </row>
    <row r="51" spans="1:6" ht="12.75" customHeight="1">
      <c r="A51" s="190"/>
      <c r="B51" s="191"/>
      <c r="C51" s="196"/>
      <c r="D51" s="197"/>
      <c r="E51" s="197"/>
      <c r="F51" s="177"/>
    </row>
    <row r="52" spans="1:6" ht="12.75" customHeight="1">
      <c r="A52" s="190" t="s">
        <v>26</v>
      </c>
      <c r="B52" s="191"/>
      <c r="C52" s="196"/>
      <c r="D52" s="197"/>
      <c r="E52" s="197"/>
      <c r="F52" s="177"/>
    </row>
    <row r="53" spans="1:6" ht="12.75" customHeight="1">
      <c r="A53" s="190"/>
      <c r="B53" s="191"/>
      <c r="C53" s="196"/>
      <c r="D53" s="197"/>
      <c r="E53" s="197"/>
      <c r="F53" s="177"/>
    </row>
    <row r="54" spans="1:6" ht="12.75" customHeight="1">
      <c r="A54" s="190" t="s">
        <v>27</v>
      </c>
      <c r="B54" s="191"/>
      <c r="C54" s="196"/>
      <c r="D54" s="197"/>
      <c r="E54" s="197"/>
      <c r="F54" s="177"/>
    </row>
    <row r="55" spans="1:6" ht="12.75" customHeight="1">
      <c r="A55" s="190"/>
      <c r="B55" s="191"/>
      <c r="C55" s="196"/>
      <c r="D55" s="197"/>
      <c r="E55" s="197"/>
      <c r="F55" s="177"/>
    </row>
    <row r="56" spans="1:6" ht="12.75" customHeight="1">
      <c r="A56" s="190" t="s">
        <v>6</v>
      </c>
      <c r="B56" s="191"/>
      <c r="C56" s="196"/>
      <c r="D56" s="197"/>
      <c r="E56" s="197"/>
      <c r="F56" s="177"/>
    </row>
    <row r="57" spans="1:6" ht="12.75" customHeight="1">
      <c r="A57" s="190"/>
      <c r="B57" s="191"/>
      <c r="C57" s="196"/>
      <c r="D57" s="197"/>
      <c r="E57" s="197"/>
      <c r="F57" s="177"/>
    </row>
    <row r="58" spans="1:6" ht="12.75" customHeight="1">
      <c r="A58" s="190" t="s">
        <v>28</v>
      </c>
      <c r="B58" s="191"/>
      <c r="C58" s="196"/>
      <c r="D58" s="197"/>
      <c r="E58" s="197"/>
      <c r="F58" s="177"/>
    </row>
    <row r="59" spans="1:6" ht="12.75" customHeight="1">
      <c r="A59" s="190"/>
      <c r="B59" s="191"/>
      <c r="C59" s="196"/>
      <c r="D59" s="197"/>
      <c r="E59" s="197"/>
      <c r="F59" s="177"/>
    </row>
    <row r="60" spans="1:6" ht="12.75" customHeight="1">
      <c r="A60" s="190" t="s">
        <v>8</v>
      </c>
      <c r="B60" s="191"/>
      <c r="C60" s="196"/>
      <c r="D60" s="197"/>
      <c r="E60" s="197"/>
      <c r="F60" s="177"/>
    </row>
    <row r="61" spans="1:6" ht="12.75" customHeight="1">
      <c r="A61" s="190"/>
      <c r="B61" s="191"/>
      <c r="C61" s="196"/>
      <c r="D61" s="197"/>
      <c r="E61" s="197"/>
      <c r="F61" s="177"/>
    </row>
    <row r="62" spans="1:6" ht="12.75" customHeight="1">
      <c r="A62" s="190" t="s">
        <v>10</v>
      </c>
      <c r="B62" s="191"/>
      <c r="C62" s="196"/>
      <c r="D62" s="197"/>
      <c r="E62" s="197"/>
      <c r="F62" s="177"/>
    </row>
    <row r="63" spans="1:6" ht="12.75" customHeight="1">
      <c r="A63" s="190"/>
      <c r="B63" s="191"/>
      <c r="C63" s="196"/>
      <c r="D63" s="197"/>
      <c r="E63" s="197"/>
      <c r="F63" s="177"/>
    </row>
    <row r="64" spans="1:6" ht="12.75" customHeight="1">
      <c r="A64" s="190" t="s">
        <v>29</v>
      </c>
      <c r="B64" s="191"/>
      <c r="C64" s="196"/>
      <c r="D64" s="197"/>
      <c r="E64" s="197"/>
      <c r="F64" s="177"/>
    </row>
    <row r="65" spans="1:6" ht="12.75" customHeight="1">
      <c r="A65" s="190"/>
      <c r="B65" s="191"/>
      <c r="C65" s="196"/>
      <c r="D65" s="197"/>
      <c r="E65" s="197"/>
      <c r="F65" s="177"/>
    </row>
    <row r="66" spans="1:6" ht="12.75" customHeight="1">
      <c r="A66" s="190" t="s">
        <v>30</v>
      </c>
      <c r="B66" s="191"/>
      <c r="C66" s="196"/>
      <c r="D66" s="197"/>
      <c r="E66" s="197"/>
      <c r="F66" s="177"/>
    </row>
    <row r="67" spans="1:6" ht="12.75" customHeight="1">
      <c r="A67" s="190"/>
      <c r="B67" s="191"/>
      <c r="C67" s="196"/>
      <c r="D67" s="197"/>
      <c r="E67" s="197"/>
      <c r="F67" s="177"/>
    </row>
    <row r="68" spans="1:6" ht="12.75">
      <c r="A68" s="190" t="s">
        <v>31</v>
      </c>
      <c r="B68" s="191"/>
      <c r="C68" s="196"/>
      <c r="D68" s="197"/>
      <c r="E68" s="197"/>
      <c r="F68" s="177"/>
    </row>
    <row r="69" spans="1:6" ht="12.75">
      <c r="A69" s="190"/>
      <c r="B69" s="191"/>
      <c r="C69" s="196"/>
      <c r="D69" s="197"/>
      <c r="E69" s="197"/>
      <c r="F69" s="177"/>
    </row>
    <row r="70" spans="1:6" ht="12.75">
      <c r="A70" s="190" t="s">
        <v>32</v>
      </c>
      <c r="B70" s="191"/>
      <c r="C70" s="196"/>
      <c r="D70" s="197"/>
      <c r="E70" s="197"/>
      <c r="F70" s="177"/>
    </row>
    <row r="71" spans="1:6" ht="12.75">
      <c r="A71" s="190"/>
      <c r="B71" s="191"/>
      <c r="C71" s="198"/>
      <c r="D71" s="197"/>
      <c r="E71" s="197"/>
      <c r="F71" s="17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  <row r="85" ht="12.75">
      <c r="E85" s="37"/>
    </row>
  </sheetData>
  <mergeCells count="202">
    <mergeCell ref="A12:A13"/>
    <mergeCell ref="A6:A7"/>
    <mergeCell ref="F16:F17"/>
    <mergeCell ref="F30:F31"/>
    <mergeCell ref="F6:F7"/>
    <mergeCell ref="F8:F9"/>
    <mergeCell ref="F10:F11"/>
    <mergeCell ref="F12:F13"/>
    <mergeCell ref="F18:F19"/>
    <mergeCell ref="F20:F21"/>
    <mergeCell ref="F22:F23"/>
    <mergeCell ref="E70:E71"/>
    <mergeCell ref="F68:F69"/>
    <mergeCell ref="F70:F71"/>
    <mergeCell ref="F34:F35"/>
    <mergeCell ref="E66:E67"/>
    <mergeCell ref="F64:F65"/>
    <mergeCell ref="F66:F67"/>
    <mergeCell ref="E64:E65"/>
    <mergeCell ref="E58:E59"/>
    <mergeCell ref="C68:C69"/>
    <mergeCell ref="D68:D69"/>
    <mergeCell ref="A70:A71"/>
    <mergeCell ref="B70:B71"/>
    <mergeCell ref="C70:C71"/>
    <mergeCell ref="D70:D71"/>
    <mergeCell ref="A62:A63"/>
    <mergeCell ref="B62:B63"/>
    <mergeCell ref="E68:E69"/>
    <mergeCell ref="A66:A67"/>
    <mergeCell ref="B66:B67"/>
    <mergeCell ref="C66:C67"/>
    <mergeCell ref="D66:D67"/>
    <mergeCell ref="A68:A69"/>
    <mergeCell ref="B68:B69"/>
    <mergeCell ref="A64:A65"/>
    <mergeCell ref="B64:B65"/>
    <mergeCell ref="C64:C65"/>
    <mergeCell ref="D64:D65"/>
    <mergeCell ref="C62:C63"/>
    <mergeCell ref="D62:D63"/>
    <mergeCell ref="F56:F57"/>
    <mergeCell ref="F58:F59"/>
    <mergeCell ref="E60:E61"/>
    <mergeCell ref="E62:E63"/>
    <mergeCell ref="F60:F61"/>
    <mergeCell ref="F62:F63"/>
    <mergeCell ref="E56:E57"/>
    <mergeCell ref="A60:A61"/>
    <mergeCell ref="B60:B61"/>
    <mergeCell ref="C60:C61"/>
    <mergeCell ref="D60:D61"/>
    <mergeCell ref="A54:A55"/>
    <mergeCell ref="B54:B55"/>
    <mergeCell ref="A58:A59"/>
    <mergeCell ref="B58:B59"/>
    <mergeCell ref="C58:C59"/>
    <mergeCell ref="D58:D59"/>
    <mergeCell ref="A56:A57"/>
    <mergeCell ref="B56:B57"/>
    <mergeCell ref="C56:C57"/>
    <mergeCell ref="D56:D57"/>
    <mergeCell ref="C54:C55"/>
    <mergeCell ref="D54:D55"/>
    <mergeCell ref="E50:E51"/>
    <mergeCell ref="F48:F49"/>
    <mergeCell ref="F50:F51"/>
    <mergeCell ref="E52:E53"/>
    <mergeCell ref="E54:E55"/>
    <mergeCell ref="F52:F53"/>
    <mergeCell ref="F54:F55"/>
    <mergeCell ref="A52:A53"/>
    <mergeCell ref="B52:B53"/>
    <mergeCell ref="C52:C53"/>
    <mergeCell ref="D52:D53"/>
    <mergeCell ref="A50:A51"/>
    <mergeCell ref="B50:B51"/>
    <mergeCell ref="C50:C51"/>
    <mergeCell ref="D50:D51"/>
    <mergeCell ref="F44:F45"/>
    <mergeCell ref="F46:F47"/>
    <mergeCell ref="A48:A49"/>
    <mergeCell ref="B48:B49"/>
    <mergeCell ref="C48:C49"/>
    <mergeCell ref="D48:D49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A36:A37"/>
    <mergeCell ref="A38:A39"/>
    <mergeCell ref="A40:A41"/>
    <mergeCell ref="A42:A43"/>
    <mergeCell ref="B36:B37"/>
    <mergeCell ref="B38:B39"/>
    <mergeCell ref="B40:B41"/>
    <mergeCell ref="B42:B43"/>
    <mergeCell ref="C42:C43"/>
    <mergeCell ref="D42:D43"/>
    <mergeCell ref="E42:E43"/>
    <mergeCell ref="F42:F43"/>
    <mergeCell ref="C40:C41"/>
    <mergeCell ref="D40:D41"/>
    <mergeCell ref="E40:E41"/>
    <mergeCell ref="F40:F41"/>
    <mergeCell ref="C38:C39"/>
    <mergeCell ref="D38:D39"/>
    <mergeCell ref="E38:E39"/>
    <mergeCell ref="F38:F39"/>
    <mergeCell ref="C36:C37"/>
    <mergeCell ref="D36:D37"/>
    <mergeCell ref="E36:E37"/>
    <mergeCell ref="F36:F37"/>
    <mergeCell ref="B6:B7"/>
    <mergeCell ref="C6:C7"/>
    <mergeCell ref="D6:D7"/>
    <mergeCell ref="E6:E7"/>
    <mergeCell ref="E8:E9"/>
    <mergeCell ref="A8:A9"/>
    <mergeCell ref="B8:B9"/>
    <mergeCell ref="C8:C9"/>
    <mergeCell ref="D8:D9"/>
    <mergeCell ref="E10:E11"/>
    <mergeCell ref="D10:D11"/>
    <mergeCell ref="A10:A11"/>
    <mergeCell ref="B10:B11"/>
    <mergeCell ref="C10:C11"/>
    <mergeCell ref="F14:F15"/>
    <mergeCell ref="A14:A15"/>
    <mergeCell ref="B14:B15"/>
    <mergeCell ref="C14:C15"/>
    <mergeCell ref="D14:D15"/>
    <mergeCell ref="B12:B13"/>
    <mergeCell ref="C12:C13"/>
    <mergeCell ref="E18:E19"/>
    <mergeCell ref="E14:E15"/>
    <mergeCell ref="E16:E17"/>
    <mergeCell ref="D12:D13"/>
    <mergeCell ref="E12:E13"/>
    <mergeCell ref="A16:A17"/>
    <mergeCell ref="B16:B17"/>
    <mergeCell ref="C16:C17"/>
    <mergeCell ref="D16:D17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6:A27"/>
    <mergeCell ref="B26:B27"/>
    <mergeCell ref="F24:F25"/>
    <mergeCell ref="F26:F27"/>
    <mergeCell ref="E24:E25"/>
    <mergeCell ref="E26:E27"/>
    <mergeCell ref="A24:A25"/>
    <mergeCell ref="B24:B25"/>
    <mergeCell ref="C26:C27"/>
    <mergeCell ref="D26:D27"/>
    <mergeCell ref="A34:A35"/>
    <mergeCell ref="B34:B35"/>
    <mergeCell ref="C34:C35"/>
    <mergeCell ref="A28:A29"/>
    <mergeCell ref="B28:B29"/>
    <mergeCell ref="A30:A31"/>
    <mergeCell ref="B30:B31"/>
    <mergeCell ref="A32:A33"/>
    <mergeCell ref="B32:B33"/>
    <mergeCell ref="C32:C33"/>
    <mergeCell ref="E22:E23"/>
    <mergeCell ref="C30:C31"/>
    <mergeCell ref="D30:D31"/>
    <mergeCell ref="C24:C25"/>
    <mergeCell ref="D24:D25"/>
    <mergeCell ref="E34:E35"/>
    <mergeCell ref="F32:F33"/>
    <mergeCell ref="E28:E29"/>
    <mergeCell ref="C28:C29"/>
    <mergeCell ref="D28:D29"/>
    <mergeCell ref="D32:D33"/>
    <mergeCell ref="D34:D35"/>
    <mergeCell ref="E30:E31"/>
    <mergeCell ref="E32:E33"/>
    <mergeCell ref="F28:F29"/>
    <mergeCell ref="A1:F1"/>
    <mergeCell ref="A2:F2"/>
    <mergeCell ref="A3:F3"/>
    <mergeCell ref="A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99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33" customHeight="1">
      <c r="A2" s="199" t="str">
        <f>HYPERLINK('[1]реквизиты'!$A$2)</f>
        <v>THE WORLD SAMBO CHAMPIONSHIP  /men/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30" customHeight="1">
      <c r="A3" s="201" t="str">
        <f>HYPERLINK('пр.взв.'!A4)</f>
        <v>Weight category 74 кg.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30.75" customHeight="1" hidden="1" thickBot="1">
      <c r="A4" s="203" t="s">
        <v>42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6.25" hidden="1" thickBot="1">
      <c r="A5" s="54" t="s">
        <v>44</v>
      </c>
      <c r="B5" s="55" t="s">
        <v>35</v>
      </c>
      <c r="C5" s="56" t="s">
        <v>45</v>
      </c>
      <c r="D5" s="55" t="s">
        <v>36</v>
      </c>
      <c r="E5" s="57" t="s">
        <v>37</v>
      </c>
      <c r="F5" s="52" t="s">
        <v>46</v>
      </c>
      <c r="G5" s="58" t="s">
        <v>47</v>
      </c>
      <c r="H5" s="58" t="s">
        <v>49</v>
      </c>
      <c r="I5" s="58" t="s">
        <v>50</v>
      </c>
      <c r="J5" s="56" t="s">
        <v>48</v>
      </c>
      <c r="K5" s="58" t="s">
        <v>51</v>
      </c>
    </row>
    <row r="6" spans="1:11" ht="19.5" customHeight="1" hidden="1">
      <c r="A6" s="220">
        <v>1</v>
      </c>
      <c r="B6" s="208"/>
      <c r="C6" s="223" t="s">
        <v>52</v>
      </c>
      <c r="D6" s="212" t="e">
        <f>VLOOKUP(B6,'пр.взв.'!B8:E71,2,FALSE)</f>
        <v>#N/A</v>
      </c>
      <c r="E6" s="216" t="e">
        <f>VLOOKUP(B6,'пр.взв.'!B8:E71,3,FALSE)</f>
        <v>#N/A</v>
      </c>
      <c r="F6" s="216" t="e">
        <f>VLOOKUP(B6,'пр.взв.'!B8:E71,4,FALSE)</f>
        <v>#N/A</v>
      </c>
      <c r="G6" s="206"/>
      <c r="H6" s="204"/>
      <c r="I6" s="206"/>
      <c r="J6" s="204"/>
      <c r="K6" s="59" t="s">
        <v>53</v>
      </c>
    </row>
    <row r="7" spans="1:11" ht="19.5" customHeight="1" hidden="1" thickBot="1">
      <c r="A7" s="221"/>
      <c r="B7" s="209"/>
      <c r="C7" s="224"/>
      <c r="D7" s="213"/>
      <c r="E7" s="217"/>
      <c r="F7" s="217"/>
      <c r="G7" s="207"/>
      <c r="H7" s="205"/>
      <c r="I7" s="207"/>
      <c r="J7" s="205"/>
      <c r="K7" s="60" t="s">
        <v>54</v>
      </c>
    </row>
    <row r="8" spans="1:11" ht="19.5" customHeight="1" hidden="1">
      <c r="A8" s="221"/>
      <c r="B8" s="208"/>
      <c r="C8" s="210" t="s">
        <v>55</v>
      </c>
      <c r="D8" s="212" t="e">
        <f>VLOOKUP(B8,'пр.взв.'!B8:E71,2,FALSE)</f>
        <v>#N/A</v>
      </c>
      <c r="E8" s="216" t="e">
        <f>VLOOKUP(B8,'пр.взв.'!B8:E71,3,FALSE)</f>
        <v>#N/A</v>
      </c>
      <c r="F8" s="216" t="e">
        <f>VLOOKUP(B8,'пр.взв.'!B8:E71,4,FALSE)</f>
        <v>#N/A</v>
      </c>
      <c r="G8" s="218"/>
      <c r="H8" s="204"/>
      <c r="I8" s="206"/>
      <c r="J8" s="204"/>
      <c r="K8" s="60" t="s">
        <v>56</v>
      </c>
    </row>
    <row r="9" spans="1:11" ht="19.5" customHeight="1" hidden="1" thickBot="1">
      <c r="A9" s="222"/>
      <c r="B9" s="209"/>
      <c r="C9" s="211"/>
      <c r="D9" s="213"/>
      <c r="E9" s="217"/>
      <c r="F9" s="217"/>
      <c r="G9" s="207"/>
      <c r="H9" s="205"/>
      <c r="I9" s="207"/>
      <c r="J9" s="205"/>
      <c r="K9" s="61"/>
    </row>
    <row r="10" spans="1:11" ht="13.5" hidden="1" thickBot="1">
      <c r="A10" s="62"/>
      <c r="B10" s="62"/>
      <c r="C10" s="63"/>
      <c r="D10" s="62"/>
      <c r="E10" s="64"/>
      <c r="F10" s="72"/>
      <c r="G10" s="62"/>
      <c r="H10" s="62"/>
      <c r="I10" s="62"/>
      <c r="J10" s="62"/>
      <c r="K10" s="62"/>
    </row>
    <row r="11" spans="1:11" ht="26.25" hidden="1" thickBot="1">
      <c r="A11" s="65" t="s">
        <v>44</v>
      </c>
      <c r="B11" s="55" t="s">
        <v>35</v>
      </c>
      <c r="C11" s="56" t="s">
        <v>45</v>
      </c>
      <c r="D11" s="55" t="s">
        <v>36</v>
      </c>
      <c r="E11" s="57" t="s">
        <v>37</v>
      </c>
      <c r="F11" s="52" t="s">
        <v>46</v>
      </c>
      <c r="G11" s="58" t="s">
        <v>47</v>
      </c>
      <c r="H11" s="58" t="s">
        <v>49</v>
      </c>
      <c r="I11" s="58" t="s">
        <v>50</v>
      </c>
      <c r="J11" s="56" t="s">
        <v>48</v>
      </c>
      <c r="K11" s="58" t="s">
        <v>51</v>
      </c>
    </row>
    <row r="12" spans="1:11" ht="19.5" customHeight="1" hidden="1">
      <c r="A12" s="220">
        <v>2</v>
      </c>
      <c r="B12" s="208"/>
      <c r="C12" s="223" t="s">
        <v>52</v>
      </c>
      <c r="D12" s="212" t="e">
        <f>VLOOKUP(B12,'пр.взв.'!B8:E71,2,FALSE)</f>
        <v>#N/A</v>
      </c>
      <c r="E12" s="216" t="e">
        <f>VLOOKUP(B12,'пр.взв.'!B8:E71,3,FALSE)</f>
        <v>#N/A</v>
      </c>
      <c r="F12" s="216" t="e">
        <f>VLOOKUP(B12,'пр.взв.'!B8:E71,4,FALSE)</f>
        <v>#N/A</v>
      </c>
      <c r="G12" s="206"/>
      <c r="H12" s="204"/>
      <c r="I12" s="206"/>
      <c r="J12" s="204"/>
      <c r="K12" s="59" t="s">
        <v>53</v>
      </c>
    </row>
    <row r="13" spans="1:11" ht="19.5" customHeight="1" hidden="1" thickBot="1">
      <c r="A13" s="221"/>
      <c r="B13" s="209"/>
      <c r="C13" s="224"/>
      <c r="D13" s="213"/>
      <c r="E13" s="217"/>
      <c r="F13" s="217"/>
      <c r="G13" s="207"/>
      <c r="H13" s="205"/>
      <c r="I13" s="207"/>
      <c r="J13" s="205"/>
      <c r="K13" s="60" t="s">
        <v>54</v>
      </c>
    </row>
    <row r="14" spans="1:11" ht="19.5" customHeight="1" hidden="1">
      <c r="A14" s="221"/>
      <c r="B14" s="208"/>
      <c r="C14" s="210" t="s">
        <v>55</v>
      </c>
      <c r="D14" s="212" t="e">
        <f>VLOOKUP(B14,'пр.взв.'!B8:E71,2,FALSE)</f>
        <v>#N/A</v>
      </c>
      <c r="E14" s="214" t="e">
        <f>VLOOKUP(B14,'пр.взв.'!B8:E71,3,FALSE)</f>
        <v>#N/A</v>
      </c>
      <c r="F14" s="214" t="e">
        <f>VLOOKUP(B14,'пр.взв.'!B8:E71,4,FALSE)</f>
        <v>#N/A</v>
      </c>
      <c r="G14" s="218"/>
      <c r="H14" s="204"/>
      <c r="I14" s="206"/>
      <c r="J14" s="204"/>
      <c r="K14" s="60" t="s">
        <v>56</v>
      </c>
    </row>
    <row r="15" spans="1:11" ht="19.5" customHeight="1" hidden="1" thickBot="1">
      <c r="A15" s="222"/>
      <c r="B15" s="209"/>
      <c r="C15" s="211"/>
      <c r="D15" s="213"/>
      <c r="E15" s="215"/>
      <c r="F15" s="215"/>
      <c r="G15" s="207"/>
      <c r="H15" s="205"/>
      <c r="I15" s="207"/>
      <c r="J15" s="205"/>
      <c r="K15" s="61"/>
    </row>
    <row r="16" spans="1:11" ht="15.75">
      <c r="A16" s="66"/>
      <c r="B16" s="67"/>
      <c r="C16" s="68"/>
      <c r="D16" s="68"/>
      <c r="E16" s="68"/>
      <c r="F16" s="69"/>
      <c r="G16" s="67"/>
      <c r="H16" s="67"/>
      <c r="I16" s="70"/>
      <c r="J16" s="71"/>
      <c r="K16" s="62"/>
    </row>
    <row r="17" spans="1:11" ht="16.5" thickBot="1">
      <c r="A17" s="219" t="s">
        <v>57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</row>
    <row r="18" spans="1:11" ht="26.25" thickBot="1">
      <c r="A18" s="65" t="s">
        <v>44</v>
      </c>
      <c r="B18" s="55" t="s">
        <v>35</v>
      </c>
      <c r="C18" s="56" t="s">
        <v>45</v>
      </c>
      <c r="D18" s="55" t="s">
        <v>36</v>
      </c>
      <c r="E18" s="57" t="s">
        <v>37</v>
      </c>
      <c r="F18" s="52" t="s">
        <v>46</v>
      </c>
      <c r="G18" s="58" t="s">
        <v>47</v>
      </c>
      <c r="H18" s="58" t="s">
        <v>49</v>
      </c>
      <c r="I18" s="58" t="s">
        <v>50</v>
      </c>
      <c r="J18" s="56" t="s">
        <v>48</v>
      </c>
      <c r="K18" s="58" t="s">
        <v>51</v>
      </c>
    </row>
    <row r="19" spans="1:11" ht="19.5" customHeight="1">
      <c r="A19" s="220"/>
      <c r="B19" s="208">
        <v>21</v>
      </c>
      <c r="C19" s="223" t="s">
        <v>52</v>
      </c>
      <c r="D19" s="212" t="str">
        <f>VLOOKUP(B19,'пр.взв.'!B8:E71,2,FALSE)</f>
        <v>SAVINOV Viktor</v>
      </c>
      <c r="E19" s="216" t="str">
        <f>VLOOKUP(B19,'пр.взв.'!B8:E71,3,FALSE)</f>
        <v>1976</v>
      </c>
      <c r="F19" s="216" t="str">
        <f>VLOOKUP(B19,'пр.взв.'!B8:E71,4,FALSE)</f>
        <v>UKR</v>
      </c>
      <c r="G19" s="206"/>
      <c r="H19" s="204"/>
      <c r="I19" s="206"/>
      <c r="J19" s="204"/>
      <c r="K19" s="59" t="s">
        <v>53</v>
      </c>
    </row>
    <row r="20" spans="1:11" ht="19.5" customHeight="1" thickBot="1">
      <c r="A20" s="221"/>
      <c r="B20" s="209"/>
      <c r="C20" s="224"/>
      <c r="D20" s="213"/>
      <c r="E20" s="217"/>
      <c r="F20" s="217"/>
      <c r="G20" s="207"/>
      <c r="H20" s="205"/>
      <c r="I20" s="207"/>
      <c r="J20" s="205"/>
      <c r="K20" s="60" t="s">
        <v>54</v>
      </c>
    </row>
    <row r="21" spans="1:11" ht="19.5" customHeight="1">
      <c r="A21" s="221"/>
      <c r="B21" s="208">
        <v>14</v>
      </c>
      <c r="C21" s="210" t="s">
        <v>55</v>
      </c>
      <c r="D21" s="212" t="str">
        <f>VLOOKUP(B21,'пр.взв.'!B8:E71,2,FALSE)</f>
        <v>SHAROV Alexandr</v>
      </c>
      <c r="E21" s="216" t="str">
        <f>VLOOKUP(B21,'пр.взв.'!B8:E71,3,FALSE)</f>
        <v>1979</v>
      </c>
      <c r="F21" s="216" t="str">
        <f>VLOOKUP(B21,'пр.взв.'!B8:E71,4,FALSE)</f>
        <v>RUS</v>
      </c>
      <c r="G21" s="218"/>
      <c r="H21" s="204"/>
      <c r="I21" s="206"/>
      <c r="J21" s="204"/>
      <c r="K21" s="60" t="s">
        <v>56</v>
      </c>
    </row>
    <row r="22" spans="1:11" ht="19.5" customHeight="1" thickBot="1">
      <c r="A22" s="222"/>
      <c r="B22" s="209"/>
      <c r="C22" s="211"/>
      <c r="D22" s="213"/>
      <c r="E22" s="217"/>
      <c r="F22" s="217"/>
      <c r="G22" s="207"/>
      <c r="H22" s="205"/>
      <c r="I22" s="207"/>
      <c r="J22" s="205"/>
      <c r="K22" s="61"/>
    </row>
    <row r="23" ht="21.75" customHeight="1"/>
    <row r="24" spans="1:7" ht="21.75" customHeight="1">
      <c r="A24" s="23" t="str">
        <f>HYPERLINK('[1]реквизиты'!$A$11)</f>
        <v>Chiaf referee</v>
      </c>
      <c r="B24" s="27"/>
      <c r="C24" s="27"/>
      <c r="D24" s="27"/>
      <c r="E24" s="6"/>
      <c r="F24" s="36" t="str">
        <f>HYPERLINK('[1]реквизиты'!$G$11)</f>
        <v>E. Selivanov</v>
      </c>
      <c r="G24" s="25" t="str">
        <f>HYPERLINK('[1]реквизиты'!$G$12)</f>
        <v>/RUS/</v>
      </c>
    </row>
    <row r="25" spans="1:7" ht="16.5" customHeight="1">
      <c r="A25" s="27"/>
      <c r="B25" s="27"/>
      <c r="C25" s="27"/>
      <c r="D25" s="28"/>
      <c r="E25" s="7"/>
      <c r="F25" s="37"/>
      <c r="G25" s="7"/>
    </row>
    <row r="26" spans="1:7" ht="24" customHeight="1">
      <c r="A26" s="24" t="str">
        <f>HYPERLINK('[1]реквизиты'!$A$13)</f>
        <v>Chiaf secretary</v>
      </c>
      <c r="C26" s="27"/>
      <c r="D26" s="29"/>
      <c r="E26" s="38"/>
      <c r="F26" s="36" t="str">
        <f>HYPERLINK('[1]реквизиты'!$G$13)</f>
        <v>R.Zakirov</v>
      </c>
      <c r="G26" s="26" t="str">
        <f>HYPERLINK('[1]реквизиты'!$G$14)</f>
        <v>/RUS/</v>
      </c>
    </row>
  </sheetData>
  <mergeCells count="62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12:I13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J14:J15"/>
    <mergeCell ref="J8:J9"/>
    <mergeCell ref="A12:A15"/>
    <mergeCell ref="B12:B13"/>
    <mergeCell ref="C12:C13"/>
    <mergeCell ref="D12:D13"/>
    <mergeCell ref="E12:E13"/>
    <mergeCell ref="F12:F13"/>
    <mergeCell ref="G12:G13"/>
    <mergeCell ref="H12:H13"/>
    <mergeCell ref="F14:F15"/>
    <mergeCell ref="G14:G15"/>
    <mergeCell ref="H14:H15"/>
    <mergeCell ref="I14:I15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F21:F22"/>
    <mergeCell ref="G21:G22"/>
    <mergeCell ref="H21:H22"/>
    <mergeCell ref="I21:I22"/>
    <mergeCell ref="B21:B22"/>
    <mergeCell ref="C21:C22"/>
    <mergeCell ref="D21:D22"/>
    <mergeCell ref="E21:E22"/>
    <mergeCell ref="A2:K2"/>
    <mergeCell ref="A3:K3"/>
    <mergeCell ref="A4:K4"/>
    <mergeCell ref="J19:J20"/>
    <mergeCell ref="I19:I20"/>
    <mergeCell ref="J12:J13"/>
    <mergeCell ref="B14:B15"/>
    <mergeCell ref="C14:C15"/>
    <mergeCell ref="D14:D15"/>
    <mergeCell ref="E14:E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270"/>
  <sheetViews>
    <sheetView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27" t="str">
        <f>HYPERLINK('[1]реквизиты'!$A$2)</f>
        <v>THE WORLD SAMBO CHAMPIONSHIP  /men/</v>
      </c>
      <c r="B1" s="227"/>
      <c r="C1" s="227"/>
      <c r="D1" s="227"/>
      <c r="E1" s="227"/>
      <c r="F1" s="227"/>
      <c r="G1" s="227"/>
      <c r="H1" s="227" t="str">
        <f>HYPERLINK('[1]реквизиты'!$A$2)</f>
        <v>THE WORLD SAMBO CHAMPIONSHIP  /men/</v>
      </c>
      <c r="I1" s="227"/>
      <c r="J1" s="227"/>
      <c r="K1" s="227"/>
      <c r="L1" s="227"/>
      <c r="M1" s="227"/>
      <c r="N1" s="227"/>
      <c r="O1" s="46"/>
      <c r="P1" s="46"/>
      <c r="Q1" s="46"/>
      <c r="R1" s="46"/>
      <c r="S1" s="46"/>
      <c r="T1" s="46"/>
      <c r="U1" s="46"/>
    </row>
    <row r="2" spans="1:21" ht="15" customHeight="1">
      <c r="A2" s="189">
        <f>HYPERLINK('[1]реквизиты'!$A$8)</f>
      </c>
      <c r="B2" s="189"/>
      <c r="C2" s="189"/>
      <c r="D2" s="189"/>
      <c r="E2" s="189"/>
      <c r="F2" s="189"/>
      <c r="G2" s="189"/>
      <c r="H2" s="189">
        <f>HYPERLINK('[1]реквизиты'!$A$8)</f>
      </c>
      <c r="I2" s="189"/>
      <c r="J2" s="189"/>
      <c r="K2" s="189"/>
      <c r="L2" s="189"/>
      <c r="M2" s="189"/>
      <c r="N2" s="189"/>
      <c r="O2" s="48"/>
      <c r="P2" s="48"/>
      <c r="Q2" s="48"/>
      <c r="R2" s="48"/>
      <c r="S2" s="48"/>
      <c r="T2" s="48"/>
      <c r="U2" s="48"/>
    </row>
    <row r="3" spans="1:21" ht="15" customHeight="1">
      <c r="A3" s="225" t="str">
        <f>HYPERLINK('пр.взв.'!A4)</f>
        <v>Weight category 74 кg.</v>
      </c>
      <c r="B3" s="219"/>
      <c r="C3" s="219"/>
      <c r="D3" s="219"/>
      <c r="E3" s="219"/>
      <c r="F3" s="219"/>
      <c r="G3" s="219"/>
      <c r="H3" s="225" t="str">
        <f>HYPERLINK('пр.взв.'!A4)</f>
        <v>Weight category 74 кg.</v>
      </c>
      <c r="I3" s="219"/>
      <c r="J3" s="219"/>
      <c r="K3" s="219"/>
      <c r="L3" s="219"/>
      <c r="M3" s="219"/>
      <c r="N3" s="219"/>
      <c r="O3" s="43"/>
      <c r="P3" s="43"/>
      <c r="Q3" s="43"/>
      <c r="R3" s="43"/>
      <c r="S3" s="43"/>
      <c r="T3" s="43"/>
      <c r="U3" s="43"/>
    </row>
    <row r="4" spans="1:10" ht="31.5" customHeight="1" thickBot="1">
      <c r="A4" s="226"/>
      <c r="B4" s="226"/>
      <c r="C4" s="114" t="s">
        <v>126</v>
      </c>
      <c r="J4" s="114" t="s">
        <v>127</v>
      </c>
    </row>
    <row r="5" spans="1:13" ht="12.75" customHeight="1">
      <c r="A5" s="234">
        <v>1</v>
      </c>
      <c r="B5" s="228" t="str">
        <f>VLOOKUP(A5,'пр.взв.'!B8:C71,2,FALSE)</f>
        <v>CHERNJAVSKIS ARTŪRS</v>
      </c>
      <c r="C5" s="236" t="str">
        <f>VLOOKUP(B5,'пр.взв.'!C8:D71,2,FALSE)</f>
        <v>1988</v>
      </c>
      <c r="D5" s="238" t="str">
        <f>VLOOKUP(A5,'пр.взв.'!B8:E71,4,FALSE)</f>
        <v>LVA</v>
      </c>
      <c r="E5" s="92"/>
      <c r="F5" s="92"/>
      <c r="G5" s="11"/>
      <c r="H5" s="232">
        <v>2</v>
      </c>
      <c r="I5" s="228" t="str">
        <f>VLOOKUP(H5,'пр.взв.'!B8:C71,2,FALSE)</f>
        <v>MUXTAROV Araz</v>
      </c>
      <c r="J5" s="230" t="str">
        <f>VLOOKUP(H5,'пр.взв.'!B8:E71,3,FALSE)</f>
        <v>1986</v>
      </c>
      <c r="K5" s="230" t="str">
        <f>VLOOKUP(H5,'пр.взв.'!B8:E71,4,FALSE)</f>
        <v>AZE</v>
      </c>
      <c r="L5" s="105"/>
      <c r="M5" s="105"/>
    </row>
    <row r="6" spans="1:13" ht="18">
      <c r="A6" s="235"/>
      <c r="B6" s="229"/>
      <c r="C6" s="237"/>
      <c r="D6" s="239"/>
      <c r="E6" s="88"/>
      <c r="F6" s="88"/>
      <c r="G6" s="4"/>
      <c r="H6" s="233"/>
      <c r="I6" s="229"/>
      <c r="J6" s="231"/>
      <c r="K6" s="231"/>
      <c r="L6" s="105"/>
      <c r="M6" s="105"/>
    </row>
    <row r="7" spans="1:13" ht="18">
      <c r="A7" s="235">
        <v>17</v>
      </c>
      <c r="B7" s="231" t="str">
        <f>VLOOKUP(A7,'пр.взв.'!B10:C71,2,FALSE)</f>
        <v>KARLIKOV Shyxrat</v>
      </c>
      <c r="C7" s="239" t="str">
        <f>VLOOKUP(B7,'пр.взв.'!C10:D71,2,FALSE)</f>
        <v>1987</v>
      </c>
      <c r="D7" s="243" t="str">
        <f>VLOOKUP(A7,'пр.взв.'!B8:E71,4,FALSE)</f>
        <v>TJK</v>
      </c>
      <c r="E7" s="100"/>
      <c r="F7" s="88"/>
      <c r="G7" s="2"/>
      <c r="H7" s="245">
        <v>18</v>
      </c>
      <c r="I7" s="231" t="str">
        <f>VLOOKUP(H7,'пр.взв.'!B10:C71,2,FALSE)</f>
        <v>TOMASEVICH Viktor</v>
      </c>
      <c r="J7" s="240" t="str">
        <f>VLOOKUP(H7,'пр.взв.'!B10:E71,3,FALSE)</f>
        <v>1986</v>
      </c>
      <c r="K7" s="231" t="str">
        <f>VLOOKUP(H7,'пр.взв.'!B10:E71,4,FALSE)</f>
        <v>LTU</v>
      </c>
      <c r="L7" s="106"/>
      <c r="M7" s="107"/>
    </row>
    <row r="8" spans="1:13" ht="18.75" thickBot="1">
      <c r="A8" s="242"/>
      <c r="B8" s="229"/>
      <c r="C8" s="237"/>
      <c r="D8" s="244"/>
      <c r="E8" s="101"/>
      <c r="F8" s="88"/>
      <c r="G8" s="2"/>
      <c r="H8" s="233"/>
      <c r="I8" s="229"/>
      <c r="J8" s="241"/>
      <c r="K8" s="229"/>
      <c r="L8" s="108"/>
      <c r="M8" s="107"/>
    </row>
    <row r="9" spans="1:13" ht="18">
      <c r="A9" s="234">
        <v>9</v>
      </c>
      <c r="B9" s="228" t="str">
        <f>VLOOKUP(A9,'пр.взв.'!B12:C71,2,FALSE)</f>
        <v>MAXMYDOV Nerlan</v>
      </c>
      <c r="C9" s="236" t="str">
        <f>VLOOKUP(B9,'пр.взв.'!C12:D71,2,FALSE)</f>
        <v>1986</v>
      </c>
      <c r="D9" s="238" t="str">
        <f>VLOOKUP(A9,'пр.взв.'!B8:E71,4,FALSE)</f>
        <v>KGZ</v>
      </c>
      <c r="E9" s="101"/>
      <c r="F9" s="102"/>
      <c r="G9" s="2"/>
      <c r="H9" s="232">
        <v>10</v>
      </c>
      <c r="I9" s="228" t="str">
        <f>VLOOKUP(H9,'пр.взв.'!B12:C71,2,FALSE)</f>
        <v>OSLOBANV Sergiv</v>
      </c>
      <c r="J9" s="228" t="str">
        <f>VLOOKUP(H9,'пр.взв.'!B12:E71,3,FALSE)</f>
        <v>1986</v>
      </c>
      <c r="K9" s="228" t="str">
        <f>VLOOKUP(H9,'пр.взв.'!B12:E71,4,FALSE)</f>
        <v>MDA</v>
      </c>
      <c r="L9" s="108"/>
      <c r="M9" s="109"/>
    </row>
    <row r="10" spans="1:13" ht="18">
      <c r="A10" s="235"/>
      <c r="B10" s="229"/>
      <c r="C10" s="237"/>
      <c r="D10" s="239"/>
      <c r="E10" s="89">
        <v>9</v>
      </c>
      <c r="F10" s="103"/>
      <c r="G10" s="2"/>
      <c r="H10" s="233"/>
      <c r="I10" s="229"/>
      <c r="J10" s="229"/>
      <c r="K10" s="229"/>
      <c r="L10" s="110">
        <v>10</v>
      </c>
      <c r="M10" s="111"/>
    </row>
    <row r="11" spans="1:13" ht="18">
      <c r="A11" s="235">
        <v>25</v>
      </c>
      <c r="B11" s="246" t="e">
        <f>VLOOKUP(A11,'пр.взв.'!B14:C71,2,FALSE)</f>
        <v>#N/A</v>
      </c>
      <c r="C11" s="248" t="e">
        <f>VLOOKUP(B11,'пр.взв.'!C14:D71,2,FALSE)</f>
        <v>#N/A</v>
      </c>
      <c r="D11" s="250" t="e">
        <f>VLOOKUP(A11,'пр.взв.'!B8:E71,4,FALSE)</f>
        <v>#N/A</v>
      </c>
      <c r="E11" s="90"/>
      <c r="F11" s="103"/>
      <c r="G11" s="2"/>
      <c r="H11" s="245">
        <v>26</v>
      </c>
      <c r="I11" s="246" t="e">
        <f>VLOOKUP(H11,'пр.взв.'!B14:C71,2,FALSE)</f>
        <v>#N/A</v>
      </c>
      <c r="J11" s="246" t="e">
        <f>VLOOKUP(H11,'пр.взв.'!B14:E71,3,FALSE)</f>
        <v>#N/A</v>
      </c>
      <c r="K11" s="246" t="e">
        <f>VLOOKUP(H11,'пр.взв.'!B14:E71,4,FALSE)</f>
        <v>#N/A</v>
      </c>
      <c r="L11" s="105"/>
      <c r="M11" s="112"/>
    </row>
    <row r="12" spans="1:13" ht="18.75" thickBot="1">
      <c r="A12" s="242"/>
      <c r="B12" s="247"/>
      <c r="C12" s="249"/>
      <c r="D12" s="251"/>
      <c r="E12" s="88"/>
      <c r="F12" s="103"/>
      <c r="G12" s="3"/>
      <c r="H12" s="233"/>
      <c r="I12" s="247"/>
      <c r="J12" s="247"/>
      <c r="K12" s="247"/>
      <c r="L12" s="105"/>
      <c r="M12" s="112"/>
    </row>
    <row r="13" spans="1:14" ht="18">
      <c r="A13" s="234">
        <v>5</v>
      </c>
      <c r="B13" s="228" t="str">
        <f>VLOOKUP(A13,'пр.взв.'!B16:C71,2,FALSE)</f>
        <v>GEORGIEV Georgi</v>
      </c>
      <c r="C13" s="236" t="str">
        <f>VLOOKUP(B13,'пр.взв.'!C16:D71,2,FALSE)</f>
        <v>1976</v>
      </c>
      <c r="D13" s="238" t="str">
        <f>VLOOKUP(A13,'пр.взв.'!B8:E71,4,FALSE)</f>
        <v>BUL</v>
      </c>
      <c r="E13" s="88"/>
      <c r="F13" s="103"/>
      <c r="G13" s="5"/>
      <c r="H13" s="232">
        <v>6</v>
      </c>
      <c r="I13" s="228" t="str">
        <f>VLOOKUP(H13,'пр.взв.'!B16:C71,2,FALSE)</f>
        <v>LAVARINI Matteo</v>
      </c>
      <c r="J13" s="228" t="str">
        <f>VLOOKUP(H13,'пр.взв.'!B16:E71,3,FALSE)</f>
        <v>1977</v>
      </c>
      <c r="K13" s="228" t="str">
        <f>VLOOKUP(H13,'пр.взв.'!B16:E71,4,FALSE)</f>
        <v>ITA</v>
      </c>
      <c r="L13" s="105">
        <v>6</v>
      </c>
      <c r="M13" s="112"/>
      <c r="N13" s="33"/>
    </row>
    <row r="14" spans="1:14" ht="18">
      <c r="A14" s="235"/>
      <c r="B14" s="229"/>
      <c r="C14" s="237"/>
      <c r="D14" s="239"/>
      <c r="E14" s="90"/>
      <c r="F14" s="103"/>
      <c r="G14" s="2"/>
      <c r="H14" s="233"/>
      <c r="I14" s="229"/>
      <c r="J14" s="229"/>
      <c r="K14" s="229"/>
      <c r="L14" s="106"/>
      <c r="M14" s="111"/>
      <c r="N14" s="32"/>
    </row>
    <row r="15" spans="1:14" ht="18">
      <c r="A15" s="235">
        <v>21</v>
      </c>
      <c r="B15" s="231" t="str">
        <f>VLOOKUP(A15,'пр.взв.'!B18:C71,2,FALSE)</f>
        <v>SAVINOV Viktor</v>
      </c>
      <c r="C15" s="239" t="str">
        <f>VLOOKUP(B15,'пр.взв.'!C18:D71,2,FALSE)</f>
        <v>1976</v>
      </c>
      <c r="D15" s="243" t="str">
        <f>VLOOKUP(A15,'пр.взв.'!B8:E71,4,FALSE)</f>
        <v>UKR</v>
      </c>
      <c r="E15" s="100"/>
      <c r="F15" s="103"/>
      <c r="G15" s="2"/>
      <c r="H15" s="245">
        <v>22</v>
      </c>
      <c r="I15" s="246" t="e">
        <f>VLOOKUP(H15,'пр.взв.'!B18:C71,2,FALSE)</f>
        <v>#N/A</v>
      </c>
      <c r="J15" s="246" t="e">
        <f>VLOOKUP(H15,'пр.взв.'!B18:E71,3,FALSE)</f>
        <v>#N/A</v>
      </c>
      <c r="K15" s="246" t="e">
        <f>VLOOKUP(H15,'пр.взв.'!B18:E71,4,FALSE)</f>
        <v>#N/A</v>
      </c>
      <c r="L15" s="108"/>
      <c r="M15" s="111"/>
      <c r="N15" s="32"/>
    </row>
    <row r="16" spans="1:14" ht="18.75" thickBot="1">
      <c r="A16" s="242"/>
      <c r="B16" s="229"/>
      <c r="C16" s="237"/>
      <c r="D16" s="244"/>
      <c r="E16" s="101"/>
      <c r="F16" s="91"/>
      <c r="G16" s="2"/>
      <c r="H16" s="233"/>
      <c r="I16" s="247"/>
      <c r="J16" s="247"/>
      <c r="K16" s="247"/>
      <c r="L16" s="108"/>
      <c r="M16" s="113"/>
      <c r="N16" s="32"/>
    </row>
    <row r="17" spans="1:14" ht="18">
      <c r="A17" s="234">
        <v>13</v>
      </c>
      <c r="B17" s="228" t="str">
        <f>VLOOKUP(A17,'пр.взв.'!B20:C71,2,FALSE)</f>
        <v>GONCHARENKO Aleksandu</v>
      </c>
      <c r="C17" s="236" t="str">
        <f>VLOOKUP(B17,'пр.взв.'!C20:D71,2,FALSE)</f>
        <v>1985</v>
      </c>
      <c r="D17" s="238" t="str">
        <f>VLOOKUP(A17,'пр.взв.'!B8:E69,4,FALSE)</f>
        <v>ROU</v>
      </c>
      <c r="E17" s="101"/>
      <c r="F17" s="88"/>
      <c r="G17" s="2"/>
      <c r="H17" s="232">
        <v>14</v>
      </c>
      <c r="I17" s="228" t="str">
        <f>VLOOKUP(H17,'пр.взв.'!B20:C71,2,FALSE)</f>
        <v>SHAROV Alexandr</v>
      </c>
      <c r="J17" s="228" t="str">
        <f>VLOOKUP(H17,'пр.взв.'!B20:E71,3,FALSE)</f>
        <v>1979</v>
      </c>
      <c r="K17" s="228" t="str">
        <f>VLOOKUP(H17,'пр.взв.'!B20:E71,4,FALSE)</f>
        <v>RUS</v>
      </c>
      <c r="L17" s="108"/>
      <c r="M17" s="107"/>
      <c r="N17" s="32"/>
    </row>
    <row r="18" spans="1:14" ht="18">
      <c r="A18" s="235"/>
      <c r="B18" s="229"/>
      <c r="C18" s="237"/>
      <c r="D18" s="239"/>
      <c r="E18" s="89">
        <v>13</v>
      </c>
      <c r="F18" s="88"/>
      <c r="G18" s="2"/>
      <c r="H18" s="233"/>
      <c r="I18" s="229"/>
      <c r="J18" s="229"/>
      <c r="K18" s="229"/>
      <c r="L18" s="110">
        <v>14</v>
      </c>
      <c r="M18" s="107"/>
      <c r="N18" s="32"/>
    </row>
    <row r="19" spans="1:14" ht="18">
      <c r="A19" s="235">
        <v>29</v>
      </c>
      <c r="B19" s="246" t="e">
        <f>VLOOKUP(A19,'пр.взв.'!B22:C73,2,FALSE)</f>
        <v>#N/A</v>
      </c>
      <c r="C19" s="248" t="e">
        <f>VLOOKUP(B19,'пр.взв.'!C22:D73,2,FALSE)</f>
        <v>#N/A</v>
      </c>
      <c r="D19" s="250" t="e">
        <f>VLOOKUP(A19,'пр.взв.'!B8:E71,4,FALSE)</f>
        <v>#N/A</v>
      </c>
      <c r="E19" s="90"/>
      <c r="F19" s="88"/>
      <c r="G19" s="2"/>
      <c r="H19" s="245">
        <v>30</v>
      </c>
      <c r="I19" s="246" t="e">
        <f>VLOOKUP(H19,'пр.взв.'!B22:C73,2,FALSE)</f>
        <v>#N/A</v>
      </c>
      <c r="J19" s="246" t="e">
        <f>VLOOKUP(H19,'пр.взв.'!B22:E73,3,FALSE)</f>
        <v>#N/A</v>
      </c>
      <c r="K19" s="246" t="e">
        <f>VLOOKUP(H19,'пр.взв.'!B22:E73,4,FALSE)</f>
        <v>#N/A</v>
      </c>
      <c r="L19" s="105"/>
      <c r="M19" s="105"/>
      <c r="N19" s="32"/>
    </row>
    <row r="20" spans="1:14" ht="18.75" thickBot="1">
      <c r="A20" s="242"/>
      <c r="B20" s="247"/>
      <c r="C20" s="249"/>
      <c r="D20" s="251"/>
      <c r="E20" s="88"/>
      <c r="F20" s="88"/>
      <c r="G20" s="31"/>
      <c r="H20" s="233"/>
      <c r="I20" s="247"/>
      <c r="J20" s="247"/>
      <c r="K20" s="247"/>
      <c r="L20" s="105"/>
      <c r="M20" s="105"/>
      <c r="N20" s="34"/>
    </row>
    <row r="21" spans="1:14" ht="18">
      <c r="A21" s="234">
        <v>3</v>
      </c>
      <c r="B21" s="228" t="str">
        <f>VLOOKUP(A21,'пр.взв.'!B8:C71,2,FALSE)</f>
        <v>LEON Joze</v>
      </c>
      <c r="C21" s="236" t="str">
        <f>VLOOKUP(B21,'пр.взв.'!C8:D71,2,FALSE)</f>
        <v>1974</v>
      </c>
      <c r="D21" s="238" t="str">
        <f>VLOOKUP(A21,'пр.взв.'!B8:E71,4,FALSE)</f>
        <v>ESP</v>
      </c>
      <c r="E21" s="88"/>
      <c r="F21" s="88"/>
      <c r="G21" s="2"/>
      <c r="H21" s="232">
        <v>4</v>
      </c>
      <c r="I21" s="228" t="str">
        <f>VLOOKUP(H21,'пр.взв.'!B8:C71,2,FALSE)</f>
        <v>YUSYPOV Baxtiar</v>
      </c>
      <c r="J21" s="228" t="str">
        <f>VLOOKUP(H21,'пр.взв.'!B8:E71,3,FALSE)</f>
        <v>1986</v>
      </c>
      <c r="K21" s="228" t="str">
        <f>VLOOKUP(H21,'пр.взв.'!B8:E71,4,FALSE)</f>
        <v>UZB</v>
      </c>
      <c r="L21" s="105"/>
      <c r="M21" s="105"/>
      <c r="N21" s="32"/>
    </row>
    <row r="22" spans="1:14" ht="18">
      <c r="A22" s="235"/>
      <c r="B22" s="229"/>
      <c r="C22" s="237"/>
      <c r="D22" s="239"/>
      <c r="E22" s="90"/>
      <c r="F22" s="88"/>
      <c r="G22" s="2"/>
      <c r="H22" s="233"/>
      <c r="I22" s="229"/>
      <c r="J22" s="229"/>
      <c r="K22" s="229"/>
      <c r="L22" s="105"/>
      <c r="M22" s="105"/>
      <c r="N22" s="32"/>
    </row>
    <row r="23" spans="1:14" ht="18">
      <c r="A23" s="235">
        <v>19</v>
      </c>
      <c r="B23" s="231" t="str">
        <f>VLOOKUP(A23,'пр.взв.'!B26:C77,2,FALSE)</f>
        <v>DANIELYAN Ashot</v>
      </c>
      <c r="C23" s="239" t="str">
        <f>VLOOKUP(B23,'пр.взв.'!C26:D77,2,FALSE)</f>
        <v>1984</v>
      </c>
      <c r="D23" s="243" t="str">
        <f>VLOOKUP(A23,'пр.взв.'!B8:E71,4,FALSE)</f>
        <v>ARM</v>
      </c>
      <c r="E23" s="100"/>
      <c r="F23" s="88"/>
      <c r="G23" s="2"/>
      <c r="H23" s="245">
        <v>20</v>
      </c>
      <c r="I23" s="231" t="str">
        <f>VLOOKUP(H23,'пр.взв.'!B26:C77,2,FALSE)</f>
        <v>ODSUREN Bold-Erdene</v>
      </c>
      <c r="J23" s="231" t="str">
        <f>VLOOKUP(H23,'пр.взв.'!B26:E77,3,FALSE)</f>
        <v>1981</v>
      </c>
      <c r="K23" s="231" t="str">
        <f>VLOOKUP(H23,'пр.взв.'!B26:E77,4,FALSE)</f>
        <v>MNG</v>
      </c>
      <c r="L23" s="106"/>
      <c r="M23" s="107"/>
      <c r="N23" s="32"/>
    </row>
    <row r="24" spans="1:14" ht="18.75" thickBot="1">
      <c r="A24" s="242"/>
      <c r="B24" s="229"/>
      <c r="C24" s="237"/>
      <c r="D24" s="244"/>
      <c r="E24" s="101"/>
      <c r="F24" s="88"/>
      <c r="G24" s="2"/>
      <c r="H24" s="233"/>
      <c r="I24" s="229"/>
      <c r="J24" s="229"/>
      <c r="K24" s="229"/>
      <c r="L24" s="108"/>
      <c r="M24" s="107"/>
      <c r="N24" s="32"/>
    </row>
    <row r="25" spans="1:14" ht="18">
      <c r="A25" s="234">
        <v>11</v>
      </c>
      <c r="B25" s="228" t="str">
        <f>VLOOKUP(A25,'пр.взв.'!B28:C79,2,FALSE)</f>
        <v>MESEGUER Lauret</v>
      </c>
      <c r="C25" s="236" t="str">
        <f>VLOOKUP(B25,'пр.взв.'!C28:D79,2,FALSE)</f>
        <v>1978</v>
      </c>
      <c r="D25" s="238" t="str">
        <f>VLOOKUP(A25,'пр.взв.'!B8:E71,4,FALSE)</f>
        <v>FRA</v>
      </c>
      <c r="E25" s="101"/>
      <c r="F25" s="102"/>
      <c r="G25" s="2"/>
      <c r="H25" s="232">
        <v>12</v>
      </c>
      <c r="I25" s="228" t="str">
        <f>VLOOKUP(H25,'пр.взв.'!B28:C79,2,FALSE)</f>
        <v>EDEN Casorja</v>
      </c>
      <c r="J25" s="228" t="str">
        <f>VLOOKUP(H25,'пр.взв.'!B28:E79,3,FALSE)</f>
        <v>1980</v>
      </c>
      <c r="K25" s="228" t="str">
        <f>VLOOKUP(H25,'пр.взв.'!B28:E79,4,FALSE)</f>
        <v>VEN</v>
      </c>
      <c r="L25" s="108"/>
      <c r="M25" s="109"/>
      <c r="N25" s="32"/>
    </row>
    <row r="26" spans="1:14" ht="18">
      <c r="A26" s="235"/>
      <c r="B26" s="229"/>
      <c r="C26" s="237"/>
      <c r="D26" s="239"/>
      <c r="E26" s="89">
        <v>11</v>
      </c>
      <c r="F26" s="103"/>
      <c r="G26" s="2"/>
      <c r="H26" s="233"/>
      <c r="I26" s="229"/>
      <c r="J26" s="229"/>
      <c r="K26" s="229"/>
      <c r="L26" s="110">
        <v>12</v>
      </c>
      <c r="M26" s="111"/>
      <c r="N26" s="32"/>
    </row>
    <row r="27" spans="1:14" ht="18">
      <c r="A27" s="235">
        <v>27</v>
      </c>
      <c r="B27" s="246" t="e">
        <f>VLOOKUP(A27,'пр.взв.'!B30:C81,2,FALSE)</f>
        <v>#N/A</v>
      </c>
      <c r="C27" s="248" t="e">
        <f>VLOOKUP(B27,'пр.взв.'!C30:D81,2,FALSE)</f>
        <v>#N/A</v>
      </c>
      <c r="D27" s="250" t="e">
        <f>VLOOKUP(A27,'пр.взв.'!B8:E71,4,FALSE)</f>
        <v>#N/A</v>
      </c>
      <c r="E27" s="90"/>
      <c r="F27" s="103"/>
      <c r="G27" s="2"/>
      <c r="H27" s="245">
        <v>28</v>
      </c>
      <c r="I27" s="246" t="e">
        <f>VLOOKUP(H27,'пр.взв.'!B30:C81,2,FALSE)</f>
        <v>#N/A</v>
      </c>
      <c r="J27" s="246" t="e">
        <f>VLOOKUP(H27,'пр.взв.'!B30:E81,3,FALSE)</f>
        <v>#N/A</v>
      </c>
      <c r="K27" s="246" t="e">
        <f>VLOOKUP(H27,'пр.взв.'!B30:E81,4,FALSE)</f>
        <v>#N/A</v>
      </c>
      <c r="L27" s="105"/>
      <c r="M27" s="112"/>
      <c r="N27" s="32"/>
    </row>
    <row r="28" spans="1:14" ht="18.75" thickBot="1">
      <c r="A28" s="242"/>
      <c r="B28" s="247"/>
      <c r="C28" s="249"/>
      <c r="D28" s="251"/>
      <c r="E28" s="88"/>
      <c r="F28" s="103"/>
      <c r="G28" s="2"/>
      <c r="H28" s="233"/>
      <c r="I28" s="247"/>
      <c r="J28" s="247"/>
      <c r="K28" s="247"/>
      <c r="L28" s="105"/>
      <c r="M28" s="112"/>
      <c r="N28" s="32"/>
    </row>
    <row r="29" spans="1:14" ht="18">
      <c r="A29" s="234">
        <v>7</v>
      </c>
      <c r="B29" s="228" t="str">
        <f>VLOOKUP(A29,'пр.взв.'!B8:C71,2,FALSE)</f>
        <v>POPOU  Stiapan</v>
      </c>
      <c r="C29" s="236" t="str">
        <f>VLOOKUP(B29,'пр.взв.'!C8:D71,2,FALSE)</f>
        <v>1984</v>
      </c>
      <c r="D29" s="238" t="str">
        <f>VLOOKUP(A29,'пр.взв.'!B8:E71,4,FALSE)</f>
        <v>BLR</v>
      </c>
      <c r="E29" s="88"/>
      <c r="F29" s="103"/>
      <c r="G29" s="35"/>
      <c r="H29" s="232">
        <v>8</v>
      </c>
      <c r="I29" s="228" t="str">
        <f>VLOOKUP(H29,'пр.взв.'!B8:C71,2,FALSE)</f>
        <v>RUPP Christian</v>
      </c>
      <c r="J29" s="228" t="str">
        <f>VLOOKUP(H29,'пр.взв.'!B8:E71,3,FALSE)</f>
        <v>1982</v>
      </c>
      <c r="K29" s="228" t="str">
        <f>VLOOKUP(H29,'пр.взв.'!B8:E71,4,FALSE)</f>
        <v>GER</v>
      </c>
      <c r="L29" s="105"/>
      <c r="M29" s="112"/>
      <c r="N29" s="34"/>
    </row>
    <row r="30" spans="1:13" ht="18">
      <c r="A30" s="235"/>
      <c r="B30" s="229"/>
      <c r="C30" s="237"/>
      <c r="D30" s="239"/>
      <c r="E30" s="90">
        <v>7</v>
      </c>
      <c r="F30" s="103"/>
      <c r="G30" s="2"/>
      <c r="H30" s="233"/>
      <c r="I30" s="229"/>
      <c r="J30" s="229"/>
      <c r="K30" s="229"/>
      <c r="L30" s="105">
        <v>8</v>
      </c>
      <c r="M30" s="112"/>
    </row>
    <row r="31" spans="1:13" ht="18">
      <c r="A31" s="235">
        <v>23</v>
      </c>
      <c r="B31" s="246" t="e">
        <f>VLOOKUP(A31,'пр.взв.'!B34:C85,2,FALSE)</f>
        <v>#N/A</v>
      </c>
      <c r="C31" s="248" t="e">
        <f>VLOOKUP(B31,'пр.взв.'!C34:D85,2,FALSE)</f>
        <v>#N/A</v>
      </c>
      <c r="D31" s="250" t="e">
        <f>VLOOKUP(A31,'пр.взв.'!B8:E71,4,FALSE)</f>
        <v>#N/A</v>
      </c>
      <c r="E31" s="100"/>
      <c r="F31" s="103"/>
      <c r="G31" s="2"/>
      <c r="H31" s="245">
        <v>24</v>
      </c>
      <c r="I31" s="246" t="e">
        <f>VLOOKUP(H31,'пр.взв.'!B34:C85,2,FALSE)</f>
        <v>#N/A</v>
      </c>
      <c r="J31" s="246" t="e">
        <f>VLOOKUP(H31,'пр.взв.'!B34:E85,3,FALSE)</f>
        <v>#N/A</v>
      </c>
      <c r="K31" s="246" t="e">
        <f>VLOOKUP(H31,'пр.взв.'!B34:E85,4,FALSE)</f>
        <v>#N/A</v>
      </c>
      <c r="L31" s="106"/>
      <c r="M31" s="111"/>
    </row>
    <row r="32" spans="1:13" ht="18.75" thickBot="1">
      <c r="A32" s="242"/>
      <c r="B32" s="247"/>
      <c r="C32" s="249"/>
      <c r="D32" s="251"/>
      <c r="E32" s="101"/>
      <c r="F32" s="91"/>
      <c r="G32" s="2"/>
      <c r="H32" s="233"/>
      <c r="I32" s="247"/>
      <c r="J32" s="247"/>
      <c r="K32" s="247"/>
      <c r="L32" s="108"/>
      <c r="M32" s="113"/>
    </row>
    <row r="33" spans="1:13" ht="18">
      <c r="A33" s="234">
        <v>15</v>
      </c>
      <c r="B33" s="228" t="str">
        <f>VLOOKUP(A33,'пр.взв.'!B36:C87,2,FALSE)</f>
        <v>MAZIBAYEV Maxat</v>
      </c>
      <c r="C33" s="236" t="str">
        <f>VLOOKUP(B33,'пр.взв.'!C36:D87,2,FALSE)</f>
        <v>1985</v>
      </c>
      <c r="D33" s="238" t="str">
        <f>VLOOKUP(A33,'пр.взв.'!B8:E71,4,FALSE)</f>
        <v>KAZ</v>
      </c>
      <c r="E33" s="101"/>
      <c r="F33" s="88"/>
      <c r="G33" s="2"/>
      <c r="H33" s="232">
        <v>16</v>
      </c>
      <c r="I33" s="228" t="str">
        <f>VLOOKUP(H33,'пр.взв.'!B36:C87,2,FALSE)</f>
        <v>WILKOMIRSKI Krzysztov</v>
      </c>
      <c r="J33" s="228" t="str">
        <f>VLOOKUP(H33,'пр.взв.'!B36:E87,3,FALSE)</f>
        <v>1980</v>
      </c>
      <c r="K33" s="228" t="str">
        <f>VLOOKUP(H33,'пр.взв.'!B36:E87,4,FALSE)</f>
        <v>POL</v>
      </c>
      <c r="L33" s="108"/>
      <c r="M33" s="107"/>
    </row>
    <row r="34" spans="1:13" ht="18">
      <c r="A34" s="235"/>
      <c r="B34" s="229"/>
      <c r="C34" s="237"/>
      <c r="D34" s="239"/>
      <c r="E34" s="89">
        <v>15</v>
      </c>
      <c r="F34" s="88"/>
      <c r="G34" s="2"/>
      <c r="H34" s="233"/>
      <c r="I34" s="229"/>
      <c r="J34" s="229"/>
      <c r="K34" s="229"/>
      <c r="L34" s="110">
        <v>16</v>
      </c>
      <c r="M34" s="107"/>
    </row>
    <row r="35" spans="1:13" ht="18">
      <c r="A35" s="235">
        <v>31</v>
      </c>
      <c r="B35" s="246" t="e">
        <f>VLOOKUP(A35,'пр.взв.'!B38:C89,2,FALSE)</f>
        <v>#N/A</v>
      </c>
      <c r="C35" s="248" t="e">
        <f>VLOOKUP(B35,'пр.взв.'!C38:D89,2,FALSE)</f>
        <v>#N/A</v>
      </c>
      <c r="D35" s="250" t="e">
        <f>VLOOKUP(A35,'пр.взв.'!B8:E71,4,FALSE)</f>
        <v>#N/A</v>
      </c>
      <c r="E35" s="90"/>
      <c r="F35" s="88"/>
      <c r="G35" s="2"/>
      <c r="H35" s="245">
        <v>32</v>
      </c>
      <c r="I35" s="246" t="e">
        <f>VLOOKUP(H35,'пр.взв.'!B38:C89,2,FALSE)</f>
        <v>#N/A</v>
      </c>
      <c r="J35" s="246" t="e">
        <f>VLOOKUP(H35,'пр.взв.'!B38:E89,3,FALSE)</f>
        <v>#N/A</v>
      </c>
      <c r="K35" s="246" t="e">
        <f>VLOOKUP(H35,'пр.взв.'!B38:E89,4,FALSE)</f>
        <v>#N/A</v>
      </c>
      <c r="L35" s="105"/>
      <c r="M35" s="105"/>
    </row>
    <row r="36" spans="1:13" ht="13.5" customHeight="1" thickBot="1">
      <c r="A36" s="242"/>
      <c r="B36" s="252"/>
      <c r="C36" s="253"/>
      <c r="D36" s="251"/>
      <c r="E36" s="92"/>
      <c r="F36" s="92"/>
      <c r="H36" s="254"/>
      <c r="I36" s="252"/>
      <c r="J36" s="252"/>
      <c r="K36" s="252"/>
      <c r="L36" s="105"/>
      <c r="M36" s="105"/>
    </row>
    <row r="37" spans="1:16" ht="15.75">
      <c r="A37" s="1"/>
      <c r="B37" s="1"/>
      <c r="C37" s="1"/>
      <c r="E37" s="88"/>
      <c r="F37" s="88"/>
      <c r="G37" s="2"/>
      <c r="P37" s="22"/>
    </row>
    <row r="38" spans="1:14" ht="15.75">
      <c r="A38" s="30" t="s">
        <v>0</v>
      </c>
      <c r="B38" s="7"/>
      <c r="C38" s="21"/>
      <c r="D38" s="8"/>
      <c r="E38" s="92"/>
      <c r="F38" s="92"/>
      <c r="H38" s="30" t="s">
        <v>34</v>
      </c>
      <c r="I38" s="7"/>
      <c r="J38" s="21"/>
      <c r="K38" s="41"/>
      <c r="L38" s="18"/>
      <c r="M38" s="18"/>
      <c r="N38" s="7"/>
    </row>
    <row r="39" spans="1:16" ht="15.75">
      <c r="A39" s="1"/>
      <c r="B39" s="12"/>
      <c r="C39" s="14"/>
      <c r="D39" s="13"/>
      <c r="E39" s="92"/>
      <c r="F39" s="92"/>
      <c r="I39" s="12"/>
      <c r="J39" s="14"/>
      <c r="K39" s="13"/>
      <c r="L39" s="13"/>
      <c r="N39" s="7"/>
      <c r="P39" s="7"/>
    </row>
    <row r="40" spans="2:14" ht="15.75">
      <c r="B40" s="7"/>
      <c r="C40" s="17"/>
      <c r="D40" s="8"/>
      <c r="E40" s="92"/>
      <c r="F40" s="92"/>
      <c r="I40" s="7"/>
      <c r="J40" s="17"/>
      <c r="K40" s="8"/>
      <c r="L40" s="13"/>
      <c r="N40" s="7"/>
    </row>
    <row r="41" spans="2:14" ht="15.75">
      <c r="B41" s="7"/>
      <c r="C41" s="18"/>
      <c r="D41" s="19"/>
      <c r="E41" s="93"/>
      <c r="F41" s="92"/>
      <c r="I41" s="7"/>
      <c r="J41" s="18"/>
      <c r="K41" s="19"/>
      <c r="L41" s="18"/>
      <c r="N41" s="7"/>
    </row>
    <row r="42" spans="2:14" ht="15.75">
      <c r="B42" s="6"/>
      <c r="C42" s="9"/>
      <c r="D42" s="20"/>
      <c r="E42" s="94"/>
      <c r="F42" s="92"/>
      <c r="I42" s="6"/>
      <c r="J42" s="9"/>
      <c r="K42" s="20"/>
      <c r="L42" s="39"/>
      <c r="N42" s="7"/>
    </row>
    <row r="43" spans="2:14" ht="15.75">
      <c r="B43" s="7"/>
      <c r="C43" s="16"/>
      <c r="D43" s="17"/>
      <c r="E43" s="95"/>
      <c r="F43" s="92"/>
      <c r="I43" s="7"/>
      <c r="J43" s="16"/>
      <c r="K43" s="17"/>
      <c r="L43" s="14"/>
      <c r="N43" s="7"/>
    </row>
    <row r="44" spans="2:14" ht="15.75">
      <c r="B44" s="7"/>
      <c r="C44" s="13"/>
      <c r="D44" s="10"/>
      <c r="E44" s="96"/>
      <c r="F44" s="104"/>
      <c r="I44" s="7"/>
      <c r="J44" s="13"/>
      <c r="K44" s="10"/>
      <c r="L44" s="17"/>
      <c r="M44" s="40"/>
      <c r="N44" s="7"/>
    </row>
    <row r="45" spans="5:14" ht="15.75">
      <c r="E45" s="96"/>
      <c r="F45" s="92"/>
      <c r="G45" s="7"/>
      <c r="L45" s="32"/>
      <c r="N45" s="7"/>
    </row>
    <row r="46" spans="2:14" ht="15.75">
      <c r="B46" s="7"/>
      <c r="C46" s="41"/>
      <c r="D46" s="18"/>
      <c r="E46" s="97"/>
      <c r="F46" s="92"/>
      <c r="G46" s="7"/>
      <c r="I46" s="7"/>
      <c r="J46" s="41"/>
      <c r="K46" s="18"/>
      <c r="L46" s="15"/>
      <c r="N46" s="7"/>
    </row>
    <row r="47" spans="2:14" ht="15.75">
      <c r="B47" s="7"/>
      <c r="C47" s="18"/>
      <c r="D47" s="21"/>
      <c r="E47" s="93"/>
      <c r="F47" s="93"/>
      <c r="G47" s="7"/>
      <c r="I47" s="7"/>
      <c r="J47" s="18"/>
      <c r="K47" s="21"/>
      <c r="L47" s="18"/>
      <c r="M47" s="18"/>
      <c r="N47" s="7"/>
    </row>
    <row r="48" spans="2:14" ht="15.75">
      <c r="B48" s="7"/>
      <c r="C48" s="21"/>
      <c r="D48" s="18"/>
      <c r="E48" s="98"/>
      <c r="F48" s="93"/>
      <c r="G48" s="7"/>
      <c r="I48" s="7"/>
      <c r="J48" s="21"/>
      <c r="K48" s="18"/>
      <c r="L48" s="41"/>
      <c r="M48" s="18"/>
      <c r="N48" s="7"/>
    </row>
    <row r="49" spans="2:14" ht="15.75">
      <c r="B49" s="7"/>
      <c r="C49" s="41"/>
      <c r="D49" s="18"/>
      <c r="E49" s="99"/>
      <c r="F49" s="93"/>
      <c r="G49" s="7"/>
      <c r="I49" s="7"/>
      <c r="J49" s="41"/>
      <c r="K49" s="18"/>
      <c r="L49" s="21"/>
      <c r="M49" s="18"/>
      <c r="N49" s="7"/>
    </row>
    <row r="50" spans="2:14" ht="15.75">
      <c r="B50" s="7"/>
      <c r="C50" s="18"/>
      <c r="D50" s="41"/>
      <c r="E50" s="93"/>
      <c r="F50" s="98"/>
      <c r="G50" s="7"/>
      <c r="I50" s="7"/>
      <c r="J50" s="18"/>
      <c r="K50" s="41"/>
      <c r="L50" s="18"/>
      <c r="M50" s="41"/>
      <c r="N50" s="7"/>
    </row>
    <row r="51" spans="2:14" ht="15.75">
      <c r="B51" s="7"/>
      <c r="C51" s="18"/>
      <c r="D51" s="21"/>
      <c r="E51" s="93"/>
      <c r="F51" s="99"/>
      <c r="G51" s="18"/>
      <c r="I51" s="7"/>
      <c r="J51" s="18"/>
      <c r="K51" s="21"/>
      <c r="L51" s="18"/>
      <c r="M51" s="21"/>
      <c r="N51" s="7"/>
    </row>
    <row r="52" spans="2:14" ht="15.75">
      <c r="B52" s="7"/>
      <c r="C52" s="21"/>
      <c r="D52" s="18"/>
      <c r="E52" s="98"/>
      <c r="F52" s="93"/>
      <c r="G52" s="7"/>
      <c r="I52" s="7"/>
      <c r="J52" s="21"/>
      <c r="K52" s="18"/>
      <c r="L52" s="41"/>
      <c r="M52" s="18"/>
      <c r="N52" s="7"/>
    </row>
    <row r="53" spans="2:14" ht="15.75">
      <c r="B53" s="7"/>
      <c r="C53" s="7"/>
      <c r="D53" s="7"/>
      <c r="E53" s="93"/>
      <c r="F53" s="92"/>
      <c r="I53" s="7"/>
      <c r="J53" s="7"/>
      <c r="K53" s="7"/>
      <c r="L53" s="7"/>
      <c r="M53" s="7"/>
      <c r="N53" s="7"/>
    </row>
    <row r="54" spans="5:6" ht="15.75">
      <c r="E54" s="92"/>
      <c r="F54" s="92"/>
    </row>
    <row r="55" spans="5:6" ht="15.75">
      <c r="E55" s="92"/>
      <c r="F55" s="92"/>
    </row>
    <row r="56" spans="5:6" ht="15.75">
      <c r="E56" s="92"/>
      <c r="F56" s="92"/>
    </row>
    <row r="57" spans="5:6" ht="15.75">
      <c r="E57" s="92"/>
      <c r="F57" s="92"/>
    </row>
    <row r="58" spans="5:6" ht="15.75">
      <c r="E58" s="92"/>
      <c r="F58" s="92"/>
    </row>
    <row r="59" spans="1:6" ht="15.75">
      <c r="A59" s="23"/>
      <c r="E59" s="92"/>
      <c r="F59" s="92"/>
    </row>
    <row r="60" spans="5:6" ht="15.75">
      <c r="E60" s="92"/>
      <c r="F60" s="92"/>
    </row>
    <row r="61" spans="5:6" ht="15.75">
      <c r="E61" s="92"/>
      <c r="F61" s="92"/>
    </row>
    <row r="62" spans="5:6" ht="15.75">
      <c r="E62" s="92"/>
      <c r="F62" s="92"/>
    </row>
    <row r="63" spans="5:6" ht="15.75">
      <c r="E63" s="92"/>
      <c r="F63" s="92"/>
    </row>
    <row r="64" spans="5:6" ht="15.75">
      <c r="E64" s="92"/>
      <c r="F64" s="92"/>
    </row>
    <row r="65" spans="5:6" ht="15.75">
      <c r="E65" s="92"/>
      <c r="F65" s="92"/>
    </row>
    <row r="66" spans="5:6" ht="15.75">
      <c r="E66" s="92"/>
      <c r="F66" s="92"/>
    </row>
    <row r="67" spans="5:6" ht="15.75">
      <c r="E67" s="92"/>
      <c r="F67" s="92"/>
    </row>
    <row r="68" spans="5:6" ht="15.75">
      <c r="E68" s="92"/>
      <c r="F68" s="92"/>
    </row>
    <row r="69" spans="5:6" ht="15.75">
      <c r="E69" s="92"/>
      <c r="F69" s="92"/>
    </row>
    <row r="70" spans="5:6" ht="15.75">
      <c r="E70" s="92"/>
      <c r="F70" s="92"/>
    </row>
    <row r="71" spans="5:6" ht="15.75">
      <c r="E71" s="92"/>
      <c r="F71" s="92"/>
    </row>
    <row r="72" spans="5:6" ht="15.75">
      <c r="E72" s="92"/>
      <c r="F72" s="92"/>
    </row>
    <row r="73" spans="5:6" ht="15.75">
      <c r="E73" s="92"/>
      <c r="F73" s="92"/>
    </row>
    <row r="74" spans="5:6" ht="15.75">
      <c r="E74" s="92"/>
      <c r="F74" s="92"/>
    </row>
    <row r="75" spans="5:6" ht="15.75">
      <c r="E75" s="92"/>
      <c r="F75" s="92"/>
    </row>
    <row r="76" spans="5:6" ht="15.75">
      <c r="E76" s="92"/>
      <c r="F76" s="92"/>
    </row>
    <row r="77" spans="5:6" ht="15.75">
      <c r="E77" s="92"/>
      <c r="F77" s="92"/>
    </row>
    <row r="78" spans="5:6" ht="15.75">
      <c r="E78" s="92"/>
      <c r="F78" s="92"/>
    </row>
    <row r="79" spans="5:6" ht="15.75">
      <c r="E79" s="92"/>
      <c r="F79" s="92"/>
    </row>
    <row r="80" spans="5:6" ht="15.75">
      <c r="E80" s="92"/>
      <c r="F80" s="92"/>
    </row>
    <row r="81" spans="5:6" ht="15.75">
      <c r="E81" s="92"/>
      <c r="F81" s="92"/>
    </row>
    <row r="82" spans="5:6" ht="15.75">
      <c r="E82" s="92"/>
      <c r="F82" s="92"/>
    </row>
    <row r="83" spans="5:6" ht="15.75">
      <c r="E83" s="92"/>
      <c r="F83" s="92"/>
    </row>
    <row r="84" spans="5:6" ht="15.75">
      <c r="E84" s="92"/>
      <c r="F84" s="92"/>
    </row>
    <row r="85" spans="5:6" ht="15.75">
      <c r="E85" s="92"/>
      <c r="F85" s="92"/>
    </row>
    <row r="86" spans="5:6" ht="15.75">
      <c r="E86" s="92"/>
      <c r="F86" s="92"/>
    </row>
    <row r="87" spans="5:6" ht="15.75">
      <c r="E87" s="92"/>
      <c r="F87" s="92"/>
    </row>
    <row r="88" spans="5:6" ht="15.75">
      <c r="E88" s="92"/>
      <c r="F88" s="92"/>
    </row>
    <row r="89" spans="5:6" ht="15.75">
      <c r="E89" s="92"/>
      <c r="F89" s="92"/>
    </row>
    <row r="90" spans="5:6" ht="15.75">
      <c r="E90" s="92"/>
      <c r="F90" s="92"/>
    </row>
    <row r="91" spans="5:6" ht="15.75">
      <c r="E91" s="92"/>
      <c r="F91" s="92"/>
    </row>
    <row r="92" spans="5:6" ht="15.75">
      <c r="E92" s="92"/>
      <c r="F92" s="92"/>
    </row>
    <row r="93" spans="5:6" ht="15.75">
      <c r="E93" s="92"/>
      <c r="F93" s="92"/>
    </row>
    <row r="94" spans="5:6" ht="15.75">
      <c r="E94" s="92"/>
      <c r="F94" s="92"/>
    </row>
    <row r="95" spans="5:6" ht="15.75">
      <c r="E95" s="92"/>
      <c r="F95" s="92"/>
    </row>
    <row r="96" spans="5:6" ht="15.75">
      <c r="E96" s="92"/>
      <c r="F96" s="92"/>
    </row>
    <row r="97" spans="5:6" ht="15.75">
      <c r="E97" s="92"/>
      <c r="F97" s="92"/>
    </row>
    <row r="98" spans="5:6" ht="15.75">
      <c r="E98" s="92"/>
      <c r="F98" s="92"/>
    </row>
    <row r="99" spans="5:6" ht="15.75">
      <c r="E99" s="92"/>
      <c r="F99" s="92"/>
    </row>
    <row r="100" spans="5:6" ht="15.75">
      <c r="E100" s="92"/>
      <c r="F100" s="92"/>
    </row>
    <row r="101" spans="5:6" ht="15.75">
      <c r="E101" s="92"/>
      <c r="F101" s="92"/>
    </row>
    <row r="102" spans="5:6" ht="15.75">
      <c r="E102" s="92"/>
      <c r="F102" s="92"/>
    </row>
    <row r="103" spans="5:6" ht="15.75">
      <c r="E103" s="92"/>
      <c r="F103" s="92"/>
    </row>
    <row r="104" spans="5:6" ht="15.75">
      <c r="E104" s="92"/>
      <c r="F104" s="92"/>
    </row>
    <row r="105" spans="5:6" ht="15.75">
      <c r="E105" s="92"/>
      <c r="F105" s="92"/>
    </row>
    <row r="106" spans="5:6" ht="15.75">
      <c r="E106" s="92"/>
      <c r="F106" s="92"/>
    </row>
    <row r="107" spans="5:6" ht="15.75">
      <c r="E107" s="92"/>
      <c r="F107" s="92"/>
    </row>
    <row r="108" spans="5:6" ht="15.75">
      <c r="E108" s="92"/>
      <c r="F108" s="92"/>
    </row>
    <row r="109" spans="5:6" ht="15.75">
      <c r="E109" s="92"/>
      <c r="F109" s="92"/>
    </row>
    <row r="110" spans="5:6" ht="15.75">
      <c r="E110" s="92"/>
      <c r="F110" s="92"/>
    </row>
    <row r="111" spans="5:6" ht="15.75">
      <c r="E111" s="92"/>
      <c r="F111" s="92"/>
    </row>
    <row r="112" spans="5:6" ht="15.75">
      <c r="E112" s="92"/>
      <c r="F112" s="92"/>
    </row>
    <row r="113" spans="5:6" ht="15.75">
      <c r="E113" s="92"/>
      <c r="F113" s="92"/>
    </row>
    <row r="114" spans="5:6" ht="15.75">
      <c r="E114" s="92"/>
      <c r="F114" s="92"/>
    </row>
    <row r="115" spans="5:6" ht="15.75">
      <c r="E115" s="92"/>
      <c r="F115" s="92"/>
    </row>
    <row r="116" spans="5:6" ht="15.75">
      <c r="E116" s="92"/>
      <c r="F116" s="92"/>
    </row>
    <row r="117" spans="5:6" ht="15.75">
      <c r="E117" s="92"/>
      <c r="F117" s="92"/>
    </row>
    <row r="118" spans="5:6" ht="15.75">
      <c r="E118" s="92"/>
      <c r="F118" s="92"/>
    </row>
    <row r="119" spans="5:6" ht="15.75">
      <c r="E119" s="92"/>
      <c r="F119" s="92"/>
    </row>
    <row r="120" spans="5:6" ht="15.75">
      <c r="E120" s="92"/>
      <c r="F120" s="92"/>
    </row>
    <row r="121" spans="5:6" ht="15.75">
      <c r="E121" s="92"/>
      <c r="F121" s="92"/>
    </row>
    <row r="122" spans="5:6" ht="15.75">
      <c r="E122" s="92"/>
      <c r="F122" s="92"/>
    </row>
    <row r="123" spans="5:6" ht="15.75">
      <c r="E123" s="92"/>
      <c r="F123" s="92"/>
    </row>
    <row r="124" spans="5:6" ht="15.75">
      <c r="E124" s="92"/>
      <c r="F124" s="92"/>
    </row>
    <row r="125" spans="5:6" ht="15.75">
      <c r="E125" s="92"/>
      <c r="F125" s="92"/>
    </row>
    <row r="126" spans="5:6" ht="15.75">
      <c r="E126" s="92"/>
      <c r="F126" s="92"/>
    </row>
    <row r="127" spans="5:6" ht="15.75">
      <c r="E127" s="92"/>
      <c r="F127" s="92"/>
    </row>
    <row r="128" spans="5:6" ht="15.75">
      <c r="E128" s="92"/>
      <c r="F128" s="92"/>
    </row>
    <row r="129" spans="5:6" ht="15.75">
      <c r="E129" s="92"/>
      <c r="F129" s="92"/>
    </row>
    <row r="130" spans="5:6" ht="15.75">
      <c r="E130" s="92"/>
      <c r="F130" s="92"/>
    </row>
    <row r="131" spans="5:6" ht="15.75">
      <c r="E131" s="92"/>
      <c r="F131" s="92"/>
    </row>
    <row r="132" spans="5:6" ht="15.75">
      <c r="E132" s="92"/>
      <c r="F132" s="92"/>
    </row>
    <row r="133" spans="5:6" ht="15.75">
      <c r="E133" s="92"/>
      <c r="F133" s="92"/>
    </row>
    <row r="134" spans="5:6" ht="15.75">
      <c r="E134" s="92"/>
      <c r="F134" s="92"/>
    </row>
    <row r="135" spans="5:6" ht="15.75">
      <c r="E135" s="92"/>
      <c r="F135" s="92"/>
    </row>
    <row r="136" spans="5:6" ht="15.75">
      <c r="E136" s="92"/>
      <c r="F136" s="92"/>
    </row>
    <row r="137" spans="5:6" ht="15.75">
      <c r="E137" s="92"/>
      <c r="F137" s="92"/>
    </row>
    <row r="138" spans="5:6" ht="15.75">
      <c r="E138" s="92"/>
      <c r="F138" s="92"/>
    </row>
    <row r="139" spans="5:6" ht="15.75">
      <c r="E139" s="92"/>
      <c r="F139" s="92"/>
    </row>
    <row r="140" spans="5:6" ht="15.75">
      <c r="E140" s="92"/>
      <c r="F140" s="92"/>
    </row>
    <row r="141" spans="5:6" ht="15.75">
      <c r="E141" s="92"/>
      <c r="F141" s="92"/>
    </row>
    <row r="142" spans="5:6" ht="15.75">
      <c r="E142" s="92"/>
      <c r="F142" s="92"/>
    </row>
    <row r="143" spans="5:6" ht="15.75">
      <c r="E143" s="92"/>
      <c r="F143" s="92"/>
    </row>
    <row r="144" spans="5:6" ht="15.75">
      <c r="E144" s="92"/>
      <c r="F144" s="92"/>
    </row>
    <row r="145" spans="5:6" ht="15.75">
      <c r="E145" s="92"/>
      <c r="F145" s="92"/>
    </row>
    <row r="146" spans="5:6" ht="15.75">
      <c r="E146" s="92"/>
      <c r="F146" s="92"/>
    </row>
    <row r="147" spans="5:6" ht="15.75">
      <c r="E147" s="92"/>
      <c r="F147" s="92"/>
    </row>
    <row r="148" spans="5:6" ht="15.75">
      <c r="E148" s="92"/>
      <c r="F148" s="92"/>
    </row>
    <row r="149" spans="5:6" ht="15.75">
      <c r="E149" s="92"/>
      <c r="F149" s="92"/>
    </row>
    <row r="150" spans="5:6" ht="15.75">
      <c r="E150" s="92"/>
      <c r="F150" s="92"/>
    </row>
    <row r="151" spans="5:6" ht="15.75">
      <c r="E151" s="92"/>
      <c r="F151" s="92"/>
    </row>
    <row r="152" spans="5:6" ht="15.75">
      <c r="E152" s="92"/>
      <c r="F152" s="92"/>
    </row>
    <row r="153" spans="5:6" ht="15.75">
      <c r="E153" s="92"/>
      <c r="F153" s="92"/>
    </row>
    <row r="154" spans="5:6" ht="15.75">
      <c r="E154" s="92"/>
      <c r="F154" s="92"/>
    </row>
    <row r="155" spans="5:6" ht="15.75">
      <c r="E155" s="92"/>
      <c r="F155" s="92"/>
    </row>
    <row r="156" spans="5:6" ht="15.75">
      <c r="E156" s="92"/>
      <c r="F156" s="92"/>
    </row>
    <row r="157" spans="5:6" ht="15.75">
      <c r="E157" s="92"/>
      <c r="F157" s="92"/>
    </row>
    <row r="158" spans="5:6" ht="15.75">
      <c r="E158" s="92"/>
      <c r="F158" s="92"/>
    </row>
    <row r="159" spans="5:6" ht="15.75">
      <c r="E159" s="92"/>
      <c r="F159" s="92"/>
    </row>
    <row r="160" spans="5:6" ht="15.75">
      <c r="E160" s="92"/>
      <c r="F160" s="92"/>
    </row>
    <row r="161" spans="5:6" ht="15.75">
      <c r="E161" s="92"/>
      <c r="F161" s="92"/>
    </row>
    <row r="162" spans="5:6" ht="15.75">
      <c r="E162" s="92"/>
      <c r="F162" s="92"/>
    </row>
    <row r="163" spans="5:6" ht="15.75">
      <c r="E163" s="92"/>
      <c r="F163" s="92"/>
    </row>
    <row r="164" spans="5:6" ht="15.75">
      <c r="E164" s="92"/>
      <c r="F164" s="92"/>
    </row>
    <row r="165" spans="5:6" ht="15.75">
      <c r="E165" s="92"/>
      <c r="F165" s="92"/>
    </row>
    <row r="166" spans="5:6" ht="15.75">
      <c r="E166" s="92"/>
      <c r="F166" s="92"/>
    </row>
    <row r="167" spans="5:6" ht="15.75">
      <c r="E167" s="92"/>
      <c r="F167" s="92"/>
    </row>
    <row r="168" spans="5:6" ht="15.75">
      <c r="E168" s="92"/>
      <c r="F168" s="92"/>
    </row>
    <row r="169" spans="5:6" ht="15.75">
      <c r="E169" s="92"/>
      <c r="F169" s="92"/>
    </row>
    <row r="170" spans="5:6" ht="15.75">
      <c r="E170" s="92"/>
      <c r="F170" s="92"/>
    </row>
    <row r="171" spans="5:6" ht="15.75">
      <c r="E171" s="92"/>
      <c r="F171" s="92"/>
    </row>
    <row r="172" spans="5:6" ht="15.75">
      <c r="E172" s="92"/>
      <c r="F172" s="92"/>
    </row>
    <row r="173" spans="5:6" ht="15.75">
      <c r="E173" s="92"/>
      <c r="F173" s="92"/>
    </row>
    <row r="174" spans="5:6" ht="15.75">
      <c r="E174" s="92"/>
      <c r="F174" s="92"/>
    </row>
    <row r="175" spans="5:6" ht="15.75">
      <c r="E175" s="92"/>
      <c r="F175" s="92"/>
    </row>
    <row r="176" spans="5:6" ht="15.75">
      <c r="E176" s="92"/>
      <c r="F176" s="92"/>
    </row>
    <row r="177" spans="5:6" ht="15.75">
      <c r="E177" s="92"/>
      <c r="F177" s="92"/>
    </row>
    <row r="178" spans="5:6" ht="15.75">
      <c r="E178" s="92"/>
      <c r="F178" s="92"/>
    </row>
    <row r="179" spans="5:6" ht="15.75">
      <c r="E179" s="92"/>
      <c r="F179" s="92"/>
    </row>
    <row r="180" spans="5:6" ht="15.75">
      <c r="E180" s="92"/>
      <c r="F180" s="92"/>
    </row>
    <row r="181" spans="5:6" ht="15.75">
      <c r="E181" s="92"/>
      <c r="F181" s="92"/>
    </row>
    <row r="182" spans="5:6" ht="15.75">
      <c r="E182" s="92"/>
      <c r="F182" s="92"/>
    </row>
    <row r="183" spans="5:6" ht="15.75">
      <c r="E183" s="92"/>
      <c r="F183" s="92"/>
    </row>
    <row r="184" spans="5:6" ht="15.75">
      <c r="E184" s="92"/>
      <c r="F184" s="92"/>
    </row>
    <row r="185" spans="5:6" ht="15.75">
      <c r="E185" s="92"/>
      <c r="F185" s="92"/>
    </row>
    <row r="186" spans="5:6" ht="15.75">
      <c r="E186" s="92"/>
      <c r="F186" s="92"/>
    </row>
    <row r="187" spans="5:6" ht="15.75">
      <c r="E187" s="92"/>
      <c r="F187" s="92"/>
    </row>
    <row r="188" spans="5:6" ht="15.75">
      <c r="E188" s="92"/>
      <c r="F188" s="92"/>
    </row>
    <row r="189" spans="5:6" ht="15.75">
      <c r="E189" s="92"/>
      <c r="F189" s="92"/>
    </row>
    <row r="190" spans="5:6" ht="15.75">
      <c r="E190" s="92"/>
      <c r="F190" s="92"/>
    </row>
    <row r="191" spans="5:6" ht="15.75">
      <c r="E191" s="92"/>
      <c r="F191" s="92"/>
    </row>
    <row r="192" spans="5:6" ht="15.75">
      <c r="E192" s="92"/>
      <c r="F192" s="92"/>
    </row>
    <row r="193" spans="5:6" ht="15.75">
      <c r="E193" s="92"/>
      <c r="F193" s="92"/>
    </row>
    <row r="194" spans="5:6" ht="15.75">
      <c r="E194" s="92"/>
      <c r="F194" s="92"/>
    </row>
    <row r="195" spans="5:6" ht="15.75">
      <c r="E195" s="92"/>
      <c r="F195" s="92"/>
    </row>
    <row r="196" spans="5:6" ht="15.75">
      <c r="E196" s="92"/>
      <c r="F196" s="92"/>
    </row>
    <row r="197" spans="5:6" ht="15.75">
      <c r="E197" s="92"/>
      <c r="F197" s="92"/>
    </row>
    <row r="198" spans="5:6" ht="15.75">
      <c r="E198" s="92"/>
      <c r="F198" s="92"/>
    </row>
    <row r="199" spans="5:6" ht="15.75">
      <c r="E199" s="92"/>
      <c r="F199" s="92"/>
    </row>
    <row r="200" spans="5:6" ht="15.75">
      <c r="E200" s="92"/>
      <c r="F200" s="92"/>
    </row>
    <row r="201" spans="5:6" ht="15.75">
      <c r="E201" s="92"/>
      <c r="F201" s="92"/>
    </row>
    <row r="202" spans="5:6" ht="15.75">
      <c r="E202" s="92"/>
      <c r="F202" s="92"/>
    </row>
    <row r="203" spans="5:6" ht="15.75">
      <c r="E203" s="92"/>
      <c r="F203" s="92"/>
    </row>
    <row r="204" spans="5:6" ht="15.75">
      <c r="E204" s="92"/>
      <c r="F204" s="92"/>
    </row>
    <row r="205" spans="5:6" ht="15.75">
      <c r="E205" s="92"/>
      <c r="F205" s="92"/>
    </row>
    <row r="206" spans="5:6" ht="15.75">
      <c r="E206" s="92"/>
      <c r="F206" s="92"/>
    </row>
    <row r="207" spans="5:6" ht="15.75">
      <c r="E207" s="92"/>
      <c r="F207" s="92"/>
    </row>
    <row r="208" spans="5:6" ht="15.75">
      <c r="E208" s="92"/>
      <c r="F208" s="92"/>
    </row>
    <row r="209" spans="5:6" ht="15.75">
      <c r="E209" s="92"/>
      <c r="F209" s="92"/>
    </row>
    <row r="210" spans="5:6" ht="15.75">
      <c r="E210" s="92"/>
      <c r="F210" s="92"/>
    </row>
    <row r="211" spans="5:6" ht="15.75">
      <c r="E211" s="92"/>
      <c r="F211" s="92"/>
    </row>
    <row r="212" spans="5:6" ht="15.75">
      <c r="E212" s="92"/>
      <c r="F212" s="92"/>
    </row>
    <row r="213" spans="5:6" ht="15.75">
      <c r="E213" s="92"/>
      <c r="F213" s="92"/>
    </row>
    <row r="214" spans="5:6" ht="15.75">
      <c r="E214" s="92"/>
      <c r="F214" s="92"/>
    </row>
    <row r="215" spans="5:6" ht="15.75">
      <c r="E215" s="92"/>
      <c r="F215" s="92"/>
    </row>
    <row r="216" spans="5:6" ht="15.75">
      <c r="E216" s="92"/>
      <c r="F216" s="92"/>
    </row>
    <row r="217" spans="5:6" ht="15.75">
      <c r="E217" s="92"/>
      <c r="F217" s="92"/>
    </row>
    <row r="218" spans="5:6" ht="15.75">
      <c r="E218" s="92"/>
      <c r="F218" s="92"/>
    </row>
    <row r="219" spans="5:6" ht="15.75">
      <c r="E219" s="92"/>
      <c r="F219" s="92"/>
    </row>
    <row r="220" spans="5:6" ht="15.75">
      <c r="E220" s="92"/>
      <c r="F220" s="92"/>
    </row>
    <row r="221" spans="5:6" ht="15.75">
      <c r="E221" s="92"/>
      <c r="F221" s="92"/>
    </row>
    <row r="222" spans="5:6" ht="15.75">
      <c r="E222" s="92"/>
      <c r="F222" s="92"/>
    </row>
    <row r="223" spans="5:6" ht="15.75">
      <c r="E223" s="92"/>
      <c r="F223" s="92"/>
    </row>
    <row r="224" spans="5:6" ht="15.75">
      <c r="E224" s="92"/>
      <c r="F224" s="92"/>
    </row>
    <row r="225" spans="5:6" ht="15.75">
      <c r="E225" s="92"/>
      <c r="F225" s="92"/>
    </row>
    <row r="226" spans="5:6" ht="15.75">
      <c r="E226" s="92"/>
      <c r="F226" s="92"/>
    </row>
    <row r="227" spans="5:6" ht="15.75">
      <c r="E227" s="92"/>
      <c r="F227" s="92"/>
    </row>
    <row r="228" spans="5:6" ht="15.75">
      <c r="E228" s="92"/>
      <c r="F228" s="92"/>
    </row>
    <row r="229" spans="5:6" ht="15.75">
      <c r="E229" s="92"/>
      <c r="F229" s="92"/>
    </row>
    <row r="230" spans="5:6" ht="15.75">
      <c r="E230" s="92"/>
      <c r="F230" s="92"/>
    </row>
    <row r="231" spans="5:6" ht="15.75">
      <c r="E231" s="92"/>
      <c r="F231" s="92"/>
    </row>
    <row r="232" spans="5:6" ht="15.75">
      <c r="E232" s="92"/>
      <c r="F232" s="92"/>
    </row>
    <row r="233" spans="5:6" ht="15.75">
      <c r="E233" s="92"/>
      <c r="F233" s="92"/>
    </row>
    <row r="234" spans="5:6" ht="15.75">
      <c r="E234" s="92"/>
      <c r="F234" s="92"/>
    </row>
    <row r="235" spans="5:6" ht="15.75">
      <c r="E235" s="92"/>
      <c r="F235" s="92"/>
    </row>
    <row r="236" spans="5:6" ht="15.75">
      <c r="E236" s="92"/>
      <c r="F236" s="92"/>
    </row>
    <row r="237" spans="5:6" ht="15.75">
      <c r="E237" s="92"/>
      <c r="F237" s="92"/>
    </row>
    <row r="238" spans="5:6" ht="15.75">
      <c r="E238" s="92"/>
      <c r="F238" s="92"/>
    </row>
    <row r="239" spans="5:6" ht="15.75">
      <c r="E239" s="92"/>
      <c r="F239" s="92"/>
    </row>
    <row r="240" spans="5:6" ht="15.75">
      <c r="E240" s="92"/>
      <c r="F240" s="92"/>
    </row>
    <row r="241" spans="5:6" ht="15.75">
      <c r="E241" s="92"/>
      <c r="F241" s="92"/>
    </row>
    <row r="242" spans="5:6" ht="15.75">
      <c r="E242" s="92"/>
      <c r="F242" s="92"/>
    </row>
    <row r="243" spans="5:6" ht="15.75">
      <c r="E243" s="92"/>
      <c r="F243" s="92"/>
    </row>
    <row r="244" spans="5:6" ht="15.75">
      <c r="E244" s="92"/>
      <c r="F244" s="92"/>
    </row>
    <row r="245" spans="5:6" ht="15.75">
      <c r="E245" s="92"/>
      <c r="F245" s="92"/>
    </row>
    <row r="246" spans="5:6" ht="15.75">
      <c r="E246" s="92"/>
      <c r="F246" s="92"/>
    </row>
    <row r="247" spans="5:6" ht="15.75">
      <c r="E247" s="92"/>
      <c r="F247" s="92"/>
    </row>
    <row r="248" spans="5:6" ht="15.75">
      <c r="E248" s="92"/>
      <c r="F248" s="92"/>
    </row>
    <row r="249" spans="5:6" ht="15.75">
      <c r="E249" s="92"/>
      <c r="F249" s="92"/>
    </row>
    <row r="250" spans="5:6" ht="15.75">
      <c r="E250" s="92"/>
      <c r="F250" s="92"/>
    </row>
    <row r="251" spans="5:6" ht="15.75">
      <c r="E251" s="92"/>
      <c r="F251" s="92"/>
    </row>
    <row r="252" spans="5:6" ht="15.75">
      <c r="E252" s="92"/>
      <c r="F252" s="92"/>
    </row>
    <row r="253" spans="5:6" ht="15.75">
      <c r="E253" s="92"/>
      <c r="F253" s="92"/>
    </row>
    <row r="254" spans="5:6" ht="15.75">
      <c r="E254" s="92"/>
      <c r="F254" s="92"/>
    </row>
    <row r="255" spans="5:6" ht="15.75">
      <c r="E255" s="92"/>
      <c r="F255" s="92"/>
    </row>
    <row r="256" spans="5:6" ht="15.75">
      <c r="E256" s="92"/>
      <c r="F256" s="92"/>
    </row>
    <row r="257" spans="5:6" ht="15.75">
      <c r="E257" s="92"/>
      <c r="F257" s="92"/>
    </row>
    <row r="258" spans="5:6" ht="15.75">
      <c r="E258" s="92"/>
      <c r="F258" s="92"/>
    </row>
    <row r="259" spans="5:6" ht="15.75">
      <c r="E259" s="92"/>
      <c r="F259" s="92"/>
    </row>
    <row r="260" spans="5:6" ht="15.75">
      <c r="E260" s="92"/>
      <c r="F260" s="92"/>
    </row>
    <row r="261" spans="5:6" ht="15.75">
      <c r="E261" s="92"/>
      <c r="F261" s="92"/>
    </row>
    <row r="262" spans="5:6" ht="15.75">
      <c r="E262" s="92"/>
      <c r="F262" s="92"/>
    </row>
    <row r="263" spans="5:6" ht="15.75">
      <c r="E263" s="92"/>
      <c r="F263" s="92"/>
    </row>
    <row r="264" spans="5:6" ht="15.75">
      <c r="E264" s="92"/>
      <c r="F264" s="92"/>
    </row>
    <row r="265" spans="5:6" ht="15.75">
      <c r="E265" s="92"/>
      <c r="F265" s="92"/>
    </row>
    <row r="266" spans="5:6" ht="15.75">
      <c r="E266" s="92"/>
      <c r="F266" s="92"/>
    </row>
    <row r="267" spans="5:6" ht="15.75">
      <c r="E267" s="92"/>
      <c r="F267" s="92"/>
    </row>
    <row r="268" spans="5:6" ht="15.75">
      <c r="E268" s="92"/>
      <c r="F268" s="92"/>
    </row>
    <row r="269" spans="5:6" ht="15.75">
      <c r="E269" s="92"/>
      <c r="F269" s="92"/>
    </row>
    <row r="270" spans="5:6" ht="15.75">
      <c r="E270" s="92"/>
      <c r="F270" s="9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59">
      <selection activeCell="K87" sqref="K87:K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55" t="s">
        <v>62</v>
      </c>
      <c r="C1" s="255"/>
      <c r="D1" s="255"/>
      <c r="E1" s="255"/>
      <c r="F1" s="255"/>
      <c r="G1" s="255"/>
      <c r="H1" s="255"/>
      <c r="I1" s="255"/>
      <c r="J1" s="78"/>
      <c r="K1" s="255" t="s">
        <v>62</v>
      </c>
      <c r="L1" s="255"/>
      <c r="M1" s="255"/>
      <c r="N1" s="255"/>
      <c r="O1" s="255"/>
      <c r="P1" s="255"/>
      <c r="Q1" s="255"/>
      <c r="R1" s="255"/>
    </row>
    <row r="2" spans="2:18" ht="15.75">
      <c r="B2" s="256" t="str">
        <f>HYPERLINK('[2]пр.взв.'!A4)</f>
        <v>Weight category кg.</v>
      </c>
      <c r="C2" s="257"/>
      <c r="D2" s="257"/>
      <c r="E2" s="257"/>
      <c r="F2" s="257"/>
      <c r="G2" s="257"/>
      <c r="H2" s="257"/>
      <c r="I2" s="257"/>
      <c r="J2" s="79"/>
      <c r="K2" s="256" t="str">
        <f>HYPERLINK('[2]пр.взв.'!A4)</f>
        <v>Weight category кg.</v>
      </c>
      <c r="L2" s="257"/>
      <c r="M2" s="257"/>
      <c r="N2" s="257"/>
      <c r="O2" s="257"/>
      <c r="P2" s="257"/>
      <c r="Q2" s="257"/>
      <c r="R2" s="257"/>
    </row>
    <row r="3" spans="2:18" ht="16.5" thickBot="1">
      <c r="B3" s="80" t="s">
        <v>54</v>
      </c>
      <c r="C3" s="81" t="s">
        <v>63</v>
      </c>
      <c r="D3" s="82" t="s">
        <v>68</v>
      </c>
      <c r="E3" s="83"/>
      <c r="F3" s="80"/>
      <c r="G3" s="83"/>
      <c r="H3" s="83"/>
      <c r="I3" s="83"/>
      <c r="J3" s="83"/>
      <c r="K3" s="80" t="s">
        <v>59</v>
      </c>
      <c r="L3" s="81" t="s">
        <v>63</v>
      </c>
      <c r="M3" s="82" t="s">
        <v>68</v>
      </c>
      <c r="N3" s="83"/>
      <c r="O3" s="80"/>
      <c r="P3" s="83"/>
      <c r="Q3" s="83"/>
      <c r="R3" s="83"/>
    </row>
    <row r="4" spans="1:18" ht="12.75">
      <c r="A4" s="258" t="s">
        <v>65</v>
      </c>
      <c r="B4" s="260" t="s">
        <v>35</v>
      </c>
      <c r="C4" s="262" t="s">
        <v>36</v>
      </c>
      <c r="D4" s="262" t="s">
        <v>37</v>
      </c>
      <c r="E4" s="262" t="s">
        <v>46</v>
      </c>
      <c r="F4" s="264" t="s">
        <v>47</v>
      </c>
      <c r="G4" s="265" t="s">
        <v>49</v>
      </c>
      <c r="H4" s="267" t="s">
        <v>50</v>
      </c>
      <c r="I4" s="269" t="s">
        <v>48</v>
      </c>
      <c r="J4" s="258" t="s">
        <v>65</v>
      </c>
      <c r="K4" s="258" t="s">
        <v>35</v>
      </c>
      <c r="L4" s="262" t="s">
        <v>36</v>
      </c>
      <c r="M4" s="262" t="s">
        <v>37</v>
      </c>
      <c r="N4" s="262" t="s">
        <v>46</v>
      </c>
      <c r="O4" s="264" t="s">
        <v>47</v>
      </c>
      <c r="P4" s="265" t="s">
        <v>49</v>
      </c>
      <c r="Q4" s="267" t="s">
        <v>50</v>
      </c>
      <c r="R4" s="269" t="s">
        <v>48</v>
      </c>
    </row>
    <row r="5" spans="1:18" ht="13.5" thickBot="1">
      <c r="A5" s="259"/>
      <c r="B5" s="261" t="s">
        <v>35</v>
      </c>
      <c r="C5" s="263" t="s">
        <v>36</v>
      </c>
      <c r="D5" s="263" t="s">
        <v>37</v>
      </c>
      <c r="E5" s="263" t="s">
        <v>46</v>
      </c>
      <c r="F5" s="263" t="s">
        <v>47</v>
      </c>
      <c r="G5" s="266"/>
      <c r="H5" s="268"/>
      <c r="I5" s="270" t="s">
        <v>48</v>
      </c>
      <c r="J5" s="259"/>
      <c r="K5" s="259" t="s">
        <v>35</v>
      </c>
      <c r="L5" s="263" t="s">
        <v>36</v>
      </c>
      <c r="M5" s="263" t="s">
        <v>37</v>
      </c>
      <c r="N5" s="263" t="s">
        <v>46</v>
      </c>
      <c r="O5" s="263" t="s">
        <v>47</v>
      </c>
      <c r="P5" s="266"/>
      <c r="Q5" s="268"/>
      <c r="R5" s="270" t="s">
        <v>48</v>
      </c>
    </row>
    <row r="6" spans="1:18" ht="12.75" customHeight="1">
      <c r="A6" s="271">
        <v>1</v>
      </c>
      <c r="B6" s="274">
        <v>1</v>
      </c>
      <c r="C6" s="276" t="str">
        <f>VLOOKUP(B6,'пр.взв.'!B8:E71,2,FALSE)</f>
        <v>CHERNJAVSKIS ARTŪRS</v>
      </c>
      <c r="D6" s="278" t="str">
        <f>VLOOKUP(C6,'пр.взв.'!C8:F71,2,FALSE)</f>
        <v>1988</v>
      </c>
      <c r="E6" s="278" t="str">
        <f>VLOOKUP(D6,'пр.взв.'!D8:G71,2,FALSE)</f>
        <v>LVA</v>
      </c>
      <c r="F6" s="280"/>
      <c r="G6" s="281"/>
      <c r="H6" s="282"/>
      <c r="I6" s="283"/>
      <c r="J6" s="284">
        <v>9</v>
      </c>
      <c r="K6" s="274">
        <v>2</v>
      </c>
      <c r="L6" s="276" t="str">
        <f>VLOOKUP(K6,'пр.взв.'!B8:E71,2,FALSE)</f>
        <v>MUXTAROV Araz</v>
      </c>
      <c r="M6" s="278" t="str">
        <f>VLOOKUP(L6,'пр.взв.'!C8:F71,2,FALSE)</f>
        <v>1986</v>
      </c>
      <c r="N6" s="278" t="str">
        <f>VLOOKUP(M6,'пр.взв.'!D8:G71,2,FALSE)</f>
        <v>AZE</v>
      </c>
      <c r="O6" s="280"/>
      <c r="P6" s="281"/>
      <c r="Q6" s="282"/>
      <c r="R6" s="283"/>
    </row>
    <row r="7" spans="1:18" ht="12.75" customHeight="1">
      <c r="A7" s="272"/>
      <c r="B7" s="275"/>
      <c r="C7" s="277"/>
      <c r="D7" s="279"/>
      <c r="E7" s="279"/>
      <c r="F7" s="279"/>
      <c r="G7" s="279"/>
      <c r="H7" s="177"/>
      <c r="I7" s="179"/>
      <c r="J7" s="285"/>
      <c r="K7" s="275"/>
      <c r="L7" s="277"/>
      <c r="M7" s="279"/>
      <c r="N7" s="279"/>
      <c r="O7" s="279"/>
      <c r="P7" s="279"/>
      <c r="Q7" s="177"/>
      <c r="R7" s="179"/>
    </row>
    <row r="8" spans="1:18" ht="12.75" customHeight="1">
      <c r="A8" s="272"/>
      <c r="B8" s="287">
        <v>17</v>
      </c>
      <c r="C8" s="289" t="str">
        <f>VLOOKUP(B8,'пр.взв.'!B8:E71,2,FALSE)</f>
        <v>KARLIKOV Shyxrat</v>
      </c>
      <c r="D8" s="291" t="str">
        <f>VLOOKUP(C8,'пр.взв.'!C8:F71,2,FALSE)</f>
        <v>1987</v>
      </c>
      <c r="E8" s="291" t="str">
        <f>VLOOKUP(D8,'пр.взв.'!D8:G71,2,FALSE)</f>
        <v>TJK</v>
      </c>
      <c r="F8" s="293"/>
      <c r="G8" s="293"/>
      <c r="H8" s="295"/>
      <c r="I8" s="295"/>
      <c r="J8" s="285"/>
      <c r="K8" s="287">
        <v>18</v>
      </c>
      <c r="L8" s="289" t="str">
        <f>VLOOKUP(K8,'пр.взв.'!B8:E71,2,FALSE)</f>
        <v>TOMASEVICH Viktor</v>
      </c>
      <c r="M8" s="291" t="str">
        <f>VLOOKUP(L8,'пр.взв.'!C8:F71,2,FALSE)</f>
        <v>1986</v>
      </c>
      <c r="N8" s="291" t="str">
        <f>VLOOKUP(M8,'пр.взв.'!D8:G71,2,FALSE)</f>
        <v>AZE</v>
      </c>
      <c r="O8" s="293"/>
      <c r="P8" s="293"/>
      <c r="Q8" s="295"/>
      <c r="R8" s="295"/>
    </row>
    <row r="9" spans="1:18" ht="13.5" customHeight="1" thickBot="1">
      <c r="A9" s="273"/>
      <c r="B9" s="288"/>
      <c r="C9" s="290"/>
      <c r="D9" s="292"/>
      <c r="E9" s="292"/>
      <c r="F9" s="294"/>
      <c r="G9" s="294"/>
      <c r="H9" s="296"/>
      <c r="I9" s="296"/>
      <c r="J9" s="286"/>
      <c r="K9" s="288"/>
      <c r="L9" s="290"/>
      <c r="M9" s="292"/>
      <c r="N9" s="292"/>
      <c r="O9" s="294"/>
      <c r="P9" s="294"/>
      <c r="Q9" s="296"/>
      <c r="R9" s="296"/>
    </row>
    <row r="10" spans="1:18" ht="12.75" customHeight="1">
      <c r="A10" s="271">
        <v>2</v>
      </c>
      <c r="B10" s="274">
        <v>9</v>
      </c>
      <c r="C10" s="297" t="str">
        <f>VLOOKUP(B10,'пр.взв.'!B8:E71,2,FALSE)</f>
        <v>MAXMYDOV Nerlan</v>
      </c>
      <c r="D10" s="298" t="str">
        <f>VLOOKUP(C10,'пр.взв.'!C8:F71,2,FALSE)</f>
        <v>1986</v>
      </c>
      <c r="E10" s="298" t="str">
        <f>VLOOKUP(D10,'пр.взв.'!D8:G71,2,FALSE)</f>
        <v>AZE</v>
      </c>
      <c r="F10" s="299"/>
      <c r="G10" s="300"/>
      <c r="H10" s="301"/>
      <c r="I10" s="298"/>
      <c r="J10" s="284">
        <v>10</v>
      </c>
      <c r="K10" s="274">
        <v>10</v>
      </c>
      <c r="L10" s="297" t="str">
        <f>VLOOKUP(K10,'пр.взв.'!B8:E71,2,FALSE)</f>
        <v>OSLOBANV Sergiv</v>
      </c>
      <c r="M10" s="298" t="str">
        <f>VLOOKUP(L10,'пр.взв.'!C8:F71,2,FALSE)</f>
        <v>1986</v>
      </c>
      <c r="N10" s="298" t="str">
        <f>VLOOKUP(M10,'пр.взв.'!D8:G71,2,FALSE)</f>
        <v>AZE</v>
      </c>
      <c r="O10" s="299"/>
      <c r="P10" s="300"/>
      <c r="Q10" s="301"/>
      <c r="R10" s="298"/>
    </row>
    <row r="11" spans="1:18" ht="12.75" customHeight="1">
      <c r="A11" s="272"/>
      <c r="B11" s="275"/>
      <c r="C11" s="277"/>
      <c r="D11" s="279"/>
      <c r="E11" s="279"/>
      <c r="F11" s="279"/>
      <c r="G11" s="279"/>
      <c r="H11" s="177"/>
      <c r="I11" s="179"/>
      <c r="J11" s="285"/>
      <c r="K11" s="275"/>
      <c r="L11" s="277"/>
      <c r="M11" s="279"/>
      <c r="N11" s="279"/>
      <c r="O11" s="279"/>
      <c r="P11" s="279"/>
      <c r="Q11" s="177"/>
      <c r="R11" s="179"/>
    </row>
    <row r="12" spans="1:18" ht="12.75" customHeight="1">
      <c r="A12" s="272"/>
      <c r="B12" s="287">
        <v>25</v>
      </c>
      <c r="C12" s="289" t="e">
        <f>VLOOKUP(B12,'пр.взв.'!B8:E71,2,FALSE)</f>
        <v>#N/A</v>
      </c>
      <c r="D12" s="291" t="e">
        <f>VLOOKUP(C12,'пр.взв.'!C8:F71,2,FALSE)</f>
        <v>#N/A</v>
      </c>
      <c r="E12" s="291" t="e">
        <f>VLOOKUP(D12,'пр.взв.'!D8:G71,2,FALSE)</f>
        <v>#N/A</v>
      </c>
      <c r="F12" s="293"/>
      <c r="G12" s="293"/>
      <c r="H12" s="295"/>
      <c r="I12" s="295"/>
      <c r="J12" s="285"/>
      <c r="K12" s="287">
        <v>26</v>
      </c>
      <c r="L12" s="289" t="e">
        <f>VLOOKUP(K12,'пр.взв.'!B8:E71,2,FALSE)</f>
        <v>#N/A</v>
      </c>
      <c r="M12" s="291" t="e">
        <f>VLOOKUP(L12,'пр.взв.'!C8:F71,2,FALSE)</f>
        <v>#N/A</v>
      </c>
      <c r="N12" s="291" t="e">
        <f>VLOOKUP(M12,'пр.взв.'!D8:G71,2,FALSE)</f>
        <v>#N/A</v>
      </c>
      <c r="O12" s="293"/>
      <c r="P12" s="293"/>
      <c r="Q12" s="295"/>
      <c r="R12" s="295"/>
    </row>
    <row r="13" spans="1:18" ht="13.5" customHeight="1" thickBot="1">
      <c r="A13" s="273"/>
      <c r="B13" s="288"/>
      <c r="C13" s="290"/>
      <c r="D13" s="292"/>
      <c r="E13" s="292"/>
      <c r="F13" s="294"/>
      <c r="G13" s="294"/>
      <c r="H13" s="296"/>
      <c r="I13" s="296"/>
      <c r="J13" s="286"/>
      <c r="K13" s="288"/>
      <c r="L13" s="290"/>
      <c r="M13" s="292"/>
      <c r="N13" s="292"/>
      <c r="O13" s="294"/>
      <c r="P13" s="294"/>
      <c r="Q13" s="296"/>
      <c r="R13" s="296"/>
    </row>
    <row r="14" spans="1:18" ht="12.75" customHeight="1">
      <c r="A14" s="271">
        <v>3</v>
      </c>
      <c r="B14" s="274">
        <v>5</v>
      </c>
      <c r="C14" s="276" t="str">
        <f>VLOOKUP(B14,'пр.взв.'!B8:E71,2,FALSE)</f>
        <v>GEORGIEV Georgi</v>
      </c>
      <c r="D14" s="278" t="str">
        <f>VLOOKUP(C14,'пр.взв.'!C8:F71,2,FALSE)</f>
        <v>1976</v>
      </c>
      <c r="E14" s="278" t="str">
        <f>VLOOKUP(D14,'пр.взв.'!D8:G71,2,FALSE)</f>
        <v>BUL</v>
      </c>
      <c r="F14" s="280"/>
      <c r="G14" s="281"/>
      <c r="H14" s="282"/>
      <c r="I14" s="283"/>
      <c r="J14" s="284">
        <v>11</v>
      </c>
      <c r="K14" s="274">
        <v>6</v>
      </c>
      <c r="L14" s="276" t="str">
        <f>VLOOKUP(K14,'пр.взв.'!B8:E71,2,FALSE)</f>
        <v>LAVARINI Matteo</v>
      </c>
      <c r="M14" s="278" t="str">
        <f>VLOOKUP(L14,'пр.взв.'!C8:F71,2,FALSE)</f>
        <v>1977</v>
      </c>
      <c r="N14" s="278" t="str">
        <f>VLOOKUP(M14,'пр.взв.'!D8:G71,2,FALSE)</f>
        <v>ITA</v>
      </c>
      <c r="O14" s="280"/>
      <c r="P14" s="281"/>
      <c r="Q14" s="282"/>
      <c r="R14" s="283"/>
    </row>
    <row r="15" spans="1:18" ht="12.75" customHeight="1">
      <c r="A15" s="272"/>
      <c r="B15" s="275"/>
      <c r="C15" s="277"/>
      <c r="D15" s="279"/>
      <c r="E15" s="279"/>
      <c r="F15" s="279"/>
      <c r="G15" s="279"/>
      <c r="H15" s="177"/>
      <c r="I15" s="179"/>
      <c r="J15" s="285"/>
      <c r="K15" s="275"/>
      <c r="L15" s="277"/>
      <c r="M15" s="279"/>
      <c r="N15" s="279"/>
      <c r="O15" s="279"/>
      <c r="P15" s="279"/>
      <c r="Q15" s="177"/>
      <c r="R15" s="179"/>
    </row>
    <row r="16" spans="1:18" ht="12.75" customHeight="1">
      <c r="A16" s="272"/>
      <c r="B16" s="287">
        <v>21</v>
      </c>
      <c r="C16" s="289" t="str">
        <f>VLOOKUP(B16,'пр.взв.'!B8:E71,2,FALSE)</f>
        <v>SAVINOV Viktor</v>
      </c>
      <c r="D16" s="291" t="str">
        <f>VLOOKUP(C16,'пр.взв.'!C8:F71,2,FALSE)</f>
        <v>1976</v>
      </c>
      <c r="E16" s="291" t="str">
        <f>VLOOKUP(D16,'пр.взв.'!D8:G71,2,FALSE)</f>
        <v>BUL</v>
      </c>
      <c r="F16" s="293"/>
      <c r="G16" s="293"/>
      <c r="H16" s="295"/>
      <c r="I16" s="295"/>
      <c r="J16" s="285"/>
      <c r="K16" s="287">
        <v>22</v>
      </c>
      <c r="L16" s="289" t="e">
        <f>VLOOKUP(K16,'пр.взв.'!B8:E71,2,FALSE)</f>
        <v>#N/A</v>
      </c>
      <c r="M16" s="291" t="e">
        <f>VLOOKUP(L16,'пр.взв.'!C8:F71,2,FALSE)</f>
        <v>#N/A</v>
      </c>
      <c r="N16" s="291" t="e">
        <f>VLOOKUP(M16,'пр.взв.'!D8:G71,2,FALSE)</f>
        <v>#N/A</v>
      </c>
      <c r="O16" s="293"/>
      <c r="P16" s="293"/>
      <c r="Q16" s="295"/>
      <c r="R16" s="295"/>
    </row>
    <row r="17" spans="1:18" ht="13.5" customHeight="1" thickBot="1">
      <c r="A17" s="273"/>
      <c r="B17" s="288"/>
      <c r="C17" s="290"/>
      <c r="D17" s="292"/>
      <c r="E17" s="292"/>
      <c r="F17" s="294"/>
      <c r="G17" s="294"/>
      <c r="H17" s="296"/>
      <c r="I17" s="296"/>
      <c r="J17" s="286"/>
      <c r="K17" s="288"/>
      <c r="L17" s="290"/>
      <c r="M17" s="292"/>
      <c r="N17" s="292"/>
      <c r="O17" s="294"/>
      <c r="P17" s="294"/>
      <c r="Q17" s="296"/>
      <c r="R17" s="296"/>
    </row>
    <row r="18" spans="1:18" ht="12.75" customHeight="1">
      <c r="A18" s="271">
        <v>4</v>
      </c>
      <c r="B18" s="274">
        <v>13</v>
      </c>
      <c r="C18" s="297" t="str">
        <f>VLOOKUP(B18,'пр.взв.'!B8:E71,2,FALSE)</f>
        <v>GONCHARENKO Aleksandu</v>
      </c>
      <c r="D18" s="298" t="str">
        <f>VLOOKUP(C18,'пр.взв.'!C8:F71,2,FALSE)</f>
        <v>1985</v>
      </c>
      <c r="E18" s="298" t="str">
        <f>VLOOKUP(D18,'пр.взв.'!D8:G71,2,FALSE)</f>
        <v>ROU</v>
      </c>
      <c r="F18" s="299"/>
      <c r="G18" s="300"/>
      <c r="H18" s="301"/>
      <c r="I18" s="298"/>
      <c r="J18" s="284">
        <v>12</v>
      </c>
      <c r="K18" s="274">
        <v>14</v>
      </c>
      <c r="L18" s="297" t="str">
        <f>VLOOKUP(K18,'пр.взв.'!B8:E71,2,FALSE)</f>
        <v>SHAROV Alexandr</v>
      </c>
      <c r="M18" s="298" t="str">
        <f>VLOOKUP(L18,'пр.взв.'!C8:F71,2,FALSE)</f>
        <v>1979</v>
      </c>
      <c r="N18" s="298" t="str">
        <f>VLOOKUP(M18,'пр.взв.'!D8:G71,2,FALSE)</f>
        <v>RUS</v>
      </c>
      <c r="O18" s="279"/>
      <c r="P18" s="302"/>
      <c r="Q18" s="177"/>
      <c r="R18" s="291"/>
    </row>
    <row r="19" spans="1:18" ht="12.75" customHeight="1">
      <c r="A19" s="272"/>
      <c r="B19" s="275"/>
      <c r="C19" s="277"/>
      <c r="D19" s="279"/>
      <c r="E19" s="279"/>
      <c r="F19" s="279"/>
      <c r="G19" s="279"/>
      <c r="H19" s="177"/>
      <c r="I19" s="179"/>
      <c r="J19" s="285"/>
      <c r="K19" s="275"/>
      <c r="L19" s="277"/>
      <c r="M19" s="279"/>
      <c r="N19" s="279"/>
      <c r="O19" s="279"/>
      <c r="P19" s="279"/>
      <c r="Q19" s="177"/>
      <c r="R19" s="179"/>
    </row>
    <row r="20" spans="1:18" ht="12.75" customHeight="1">
      <c r="A20" s="272"/>
      <c r="B20" s="287">
        <v>29</v>
      </c>
      <c r="C20" s="289" t="e">
        <f>VLOOKUP(B20,'пр.взв.'!B8:E71,2,FALSE)</f>
        <v>#N/A</v>
      </c>
      <c r="D20" s="291" t="e">
        <f>VLOOKUP(C20,'пр.взв.'!C8:F71,2,FALSE)</f>
        <v>#N/A</v>
      </c>
      <c r="E20" s="291" t="e">
        <f>VLOOKUP(D20,'пр.взв.'!D8:G71,2,FALSE)</f>
        <v>#N/A</v>
      </c>
      <c r="F20" s="293"/>
      <c r="G20" s="293"/>
      <c r="H20" s="295"/>
      <c r="I20" s="295"/>
      <c r="J20" s="285"/>
      <c r="K20" s="287">
        <v>30</v>
      </c>
      <c r="L20" s="289" t="e">
        <f>VLOOKUP(K20,'пр.взв.'!B8:E71,2,FALSE)</f>
        <v>#N/A</v>
      </c>
      <c r="M20" s="291" t="e">
        <f>VLOOKUP(L20,'пр.взв.'!C8:F71,2,FALSE)</f>
        <v>#N/A</v>
      </c>
      <c r="N20" s="291" t="e">
        <f>VLOOKUP(M20,'пр.взв.'!D8:G71,2,FALSE)</f>
        <v>#N/A</v>
      </c>
      <c r="O20" s="293"/>
      <c r="P20" s="293"/>
      <c r="Q20" s="295"/>
      <c r="R20" s="295"/>
    </row>
    <row r="21" spans="1:18" ht="13.5" customHeight="1" thickBot="1">
      <c r="A21" s="273"/>
      <c r="B21" s="288"/>
      <c r="C21" s="290"/>
      <c r="D21" s="292"/>
      <c r="E21" s="292"/>
      <c r="F21" s="294"/>
      <c r="G21" s="294"/>
      <c r="H21" s="296"/>
      <c r="I21" s="296"/>
      <c r="J21" s="286"/>
      <c r="K21" s="288"/>
      <c r="L21" s="290"/>
      <c r="M21" s="292"/>
      <c r="N21" s="292"/>
      <c r="O21" s="294"/>
      <c r="P21" s="294"/>
      <c r="Q21" s="296"/>
      <c r="R21" s="296"/>
    </row>
    <row r="22" spans="1:18" ht="12.75" customHeight="1">
      <c r="A22" s="272">
        <v>5</v>
      </c>
      <c r="B22" s="274">
        <v>3</v>
      </c>
      <c r="C22" s="276" t="str">
        <f>VLOOKUP(B22,'пр.взв.'!B8:E71,2,FALSE)</f>
        <v>LEON Joze</v>
      </c>
      <c r="D22" s="278" t="str">
        <f>VLOOKUP(C22,'пр.взв.'!C8:F71,2,FALSE)</f>
        <v>1974</v>
      </c>
      <c r="E22" s="278" t="str">
        <f>VLOOKUP(D22,'пр.взв.'!D8:G71,2,FALSE)</f>
        <v>ESP</v>
      </c>
      <c r="F22" s="280"/>
      <c r="G22" s="281"/>
      <c r="H22" s="282"/>
      <c r="I22" s="283"/>
      <c r="J22" s="284">
        <v>13</v>
      </c>
      <c r="K22" s="274">
        <v>4</v>
      </c>
      <c r="L22" s="276" t="str">
        <f>VLOOKUP(K22,'пр.взв.'!B8:E71,2,FALSE)</f>
        <v>YUSYPOV Baxtiar</v>
      </c>
      <c r="M22" s="278" t="str">
        <f>VLOOKUP(L22,'пр.взв.'!C8:F71,2,FALSE)</f>
        <v>1986</v>
      </c>
      <c r="N22" s="278" t="str">
        <f>VLOOKUP(M22,'пр.взв.'!D8:G71,2,FALSE)</f>
        <v>AZE</v>
      </c>
      <c r="O22" s="280"/>
      <c r="P22" s="281"/>
      <c r="Q22" s="282"/>
      <c r="R22" s="283"/>
    </row>
    <row r="23" spans="1:18" ht="12.75" customHeight="1">
      <c r="A23" s="272"/>
      <c r="B23" s="275"/>
      <c r="C23" s="277"/>
      <c r="D23" s="279"/>
      <c r="E23" s="279"/>
      <c r="F23" s="279"/>
      <c r="G23" s="279"/>
      <c r="H23" s="177"/>
      <c r="I23" s="179"/>
      <c r="J23" s="285"/>
      <c r="K23" s="275"/>
      <c r="L23" s="277"/>
      <c r="M23" s="279"/>
      <c r="N23" s="279"/>
      <c r="O23" s="279"/>
      <c r="P23" s="279"/>
      <c r="Q23" s="177"/>
      <c r="R23" s="179"/>
    </row>
    <row r="24" spans="1:18" ht="12.75" customHeight="1">
      <c r="A24" s="272"/>
      <c r="B24" s="287">
        <v>19</v>
      </c>
      <c r="C24" s="289" t="str">
        <f>VLOOKUP(B24,'пр.взв.'!B8:E71,2,FALSE)</f>
        <v>DANIELYAN Ashot</v>
      </c>
      <c r="D24" s="291" t="str">
        <f>VLOOKUP(C24,'пр.взв.'!C8:F71,2,FALSE)</f>
        <v>1984</v>
      </c>
      <c r="E24" s="291" t="str">
        <f>VLOOKUP(D24,'пр.взв.'!D8:G71,2,FALSE)</f>
        <v>BLR</v>
      </c>
      <c r="F24" s="293"/>
      <c r="G24" s="293"/>
      <c r="H24" s="295"/>
      <c r="I24" s="295"/>
      <c r="J24" s="285"/>
      <c r="K24" s="287">
        <v>20</v>
      </c>
      <c r="L24" s="289" t="str">
        <f>VLOOKUP(K24,'пр.взв.'!B8:E71,2,FALSE)</f>
        <v>ODSUREN Bold-Erdene</v>
      </c>
      <c r="M24" s="291" t="str">
        <f>VLOOKUP(L24,'пр.взв.'!C8:F71,2,FALSE)</f>
        <v>1981</v>
      </c>
      <c r="N24" s="291" t="str">
        <f>VLOOKUP(M24,'пр.взв.'!D8:G71,2,FALSE)</f>
        <v>MNG</v>
      </c>
      <c r="O24" s="293"/>
      <c r="P24" s="293"/>
      <c r="Q24" s="295"/>
      <c r="R24" s="295"/>
    </row>
    <row r="25" spans="1:18" ht="13.5" customHeight="1" thickBot="1">
      <c r="A25" s="273"/>
      <c r="B25" s="288"/>
      <c r="C25" s="290"/>
      <c r="D25" s="292"/>
      <c r="E25" s="292"/>
      <c r="F25" s="294"/>
      <c r="G25" s="294"/>
      <c r="H25" s="296"/>
      <c r="I25" s="296"/>
      <c r="J25" s="286"/>
      <c r="K25" s="288"/>
      <c r="L25" s="290"/>
      <c r="M25" s="292"/>
      <c r="N25" s="292"/>
      <c r="O25" s="294"/>
      <c r="P25" s="294"/>
      <c r="Q25" s="296"/>
      <c r="R25" s="296"/>
    </row>
    <row r="26" spans="1:18" ht="12.75" customHeight="1">
      <c r="A26" s="271">
        <v>6</v>
      </c>
      <c r="B26" s="274">
        <v>11</v>
      </c>
      <c r="C26" s="297" t="str">
        <f>VLOOKUP(B26,'пр.взв.'!B8:E71,2,FALSE)</f>
        <v>MESEGUER Lauret</v>
      </c>
      <c r="D26" s="298" t="str">
        <f>VLOOKUP(C26,'пр.взв.'!C8:F71,2,FALSE)</f>
        <v>1978</v>
      </c>
      <c r="E26" s="298" t="str">
        <f>VLOOKUP(D26,'пр.взв.'!D8:G71,2,FALSE)</f>
        <v>FRA</v>
      </c>
      <c r="F26" s="299"/>
      <c r="G26" s="300"/>
      <c r="H26" s="301"/>
      <c r="I26" s="298"/>
      <c r="J26" s="284">
        <v>14</v>
      </c>
      <c r="K26" s="274">
        <v>12</v>
      </c>
      <c r="L26" s="297" t="str">
        <f>VLOOKUP(K26,'пр.взв.'!B8:E71,2,FALSE)</f>
        <v>EDEN Casorja</v>
      </c>
      <c r="M26" s="298" t="str">
        <f>VLOOKUP(L26,'пр.взв.'!C8:F71,2,FALSE)</f>
        <v>1980</v>
      </c>
      <c r="N26" s="298" t="str">
        <f>VLOOKUP(M26,'пр.взв.'!D8:G71,2,FALSE)</f>
        <v>VEN</v>
      </c>
      <c r="O26" s="299"/>
      <c r="P26" s="300"/>
      <c r="Q26" s="301"/>
      <c r="R26" s="298"/>
    </row>
    <row r="27" spans="1:18" ht="12.75" customHeight="1">
      <c r="A27" s="272"/>
      <c r="B27" s="275"/>
      <c r="C27" s="277"/>
      <c r="D27" s="279"/>
      <c r="E27" s="279"/>
      <c r="F27" s="279"/>
      <c r="G27" s="279"/>
      <c r="H27" s="177"/>
      <c r="I27" s="179"/>
      <c r="J27" s="285"/>
      <c r="K27" s="275"/>
      <c r="L27" s="277"/>
      <c r="M27" s="279"/>
      <c r="N27" s="279"/>
      <c r="O27" s="279"/>
      <c r="P27" s="279"/>
      <c r="Q27" s="177"/>
      <c r="R27" s="179"/>
    </row>
    <row r="28" spans="1:18" ht="12.75" customHeight="1">
      <c r="A28" s="272"/>
      <c r="B28" s="287">
        <v>27</v>
      </c>
      <c r="C28" s="289" t="e">
        <f>VLOOKUP(B28,'пр.взв.'!B8:E71,2,FALSE)</f>
        <v>#N/A</v>
      </c>
      <c r="D28" s="291" t="e">
        <f>VLOOKUP(C28,'пр.взв.'!C8:F71,2,FALSE)</f>
        <v>#N/A</v>
      </c>
      <c r="E28" s="291" t="e">
        <f>VLOOKUP(D28,'пр.взв.'!D8:G71,2,FALSE)</f>
        <v>#N/A</v>
      </c>
      <c r="F28" s="293"/>
      <c r="G28" s="293"/>
      <c r="H28" s="295"/>
      <c r="I28" s="295"/>
      <c r="J28" s="285"/>
      <c r="K28" s="287">
        <v>28</v>
      </c>
      <c r="L28" s="289" t="e">
        <f>VLOOKUP(K28,'пр.взв.'!B8:E71,2,FALSE)</f>
        <v>#N/A</v>
      </c>
      <c r="M28" s="291" t="e">
        <f>VLOOKUP(L28,'пр.взв.'!C8:F71,2,FALSE)</f>
        <v>#N/A</v>
      </c>
      <c r="N28" s="291" t="e">
        <f>VLOOKUP(M28,'пр.взв.'!D8:G71,2,FALSE)</f>
        <v>#N/A</v>
      </c>
      <c r="O28" s="293"/>
      <c r="P28" s="293"/>
      <c r="Q28" s="295"/>
      <c r="R28" s="295"/>
    </row>
    <row r="29" spans="1:18" ht="13.5" customHeight="1" thickBot="1">
      <c r="A29" s="303"/>
      <c r="B29" s="288"/>
      <c r="C29" s="290"/>
      <c r="D29" s="292"/>
      <c r="E29" s="292"/>
      <c r="F29" s="294"/>
      <c r="G29" s="294"/>
      <c r="H29" s="296"/>
      <c r="I29" s="296"/>
      <c r="J29" s="286"/>
      <c r="K29" s="288"/>
      <c r="L29" s="290"/>
      <c r="M29" s="292"/>
      <c r="N29" s="292"/>
      <c r="O29" s="294"/>
      <c r="P29" s="294"/>
      <c r="Q29" s="296"/>
      <c r="R29" s="296"/>
    </row>
    <row r="30" spans="1:18" ht="12.75" customHeight="1">
      <c r="A30" s="271">
        <v>7</v>
      </c>
      <c r="B30" s="274">
        <v>7</v>
      </c>
      <c r="C30" s="276" t="str">
        <f>VLOOKUP(B30,'пр.взв.'!B8:E71,2,FALSE)</f>
        <v>POPOU  Stiapan</v>
      </c>
      <c r="D30" s="278" t="str">
        <f>VLOOKUP(C30,'пр.взв.'!C8:F71,2,FALSE)</f>
        <v>1984</v>
      </c>
      <c r="E30" s="278" t="str">
        <f>VLOOKUP(D30,'пр.взв.'!D8:G71,2,FALSE)</f>
        <v>BLR</v>
      </c>
      <c r="F30" s="280"/>
      <c r="G30" s="281"/>
      <c r="H30" s="282"/>
      <c r="I30" s="283"/>
      <c r="J30" s="284">
        <v>15</v>
      </c>
      <c r="K30" s="274">
        <v>8</v>
      </c>
      <c r="L30" s="276" t="str">
        <f>VLOOKUP(K30,'пр.взв.'!B8:E71,2,FALSE)</f>
        <v>RUPP Christian</v>
      </c>
      <c r="M30" s="278" t="str">
        <f>VLOOKUP(L30,'пр.взв.'!C8:F71,2,FALSE)</f>
        <v>1982</v>
      </c>
      <c r="N30" s="278" t="str">
        <f>VLOOKUP(M30,'пр.взв.'!D8:G71,2,FALSE)</f>
        <v>GER</v>
      </c>
      <c r="O30" s="280"/>
      <c r="P30" s="281"/>
      <c r="Q30" s="282"/>
      <c r="R30" s="283"/>
    </row>
    <row r="31" spans="1:18" ht="12.75" customHeight="1">
      <c r="A31" s="272"/>
      <c r="B31" s="275"/>
      <c r="C31" s="277"/>
      <c r="D31" s="279"/>
      <c r="E31" s="279"/>
      <c r="F31" s="279"/>
      <c r="G31" s="279"/>
      <c r="H31" s="177"/>
      <c r="I31" s="179"/>
      <c r="J31" s="285"/>
      <c r="K31" s="275"/>
      <c r="L31" s="277"/>
      <c r="M31" s="279"/>
      <c r="N31" s="279"/>
      <c r="O31" s="279"/>
      <c r="P31" s="279"/>
      <c r="Q31" s="177"/>
      <c r="R31" s="179"/>
    </row>
    <row r="32" spans="1:18" ht="12.75" customHeight="1">
      <c r="A32" s="272"/>
      <c r="B32" s="287">
        <v>23</v>
      </c>
      <c r="C32" s="289" t="e">
        <f>VLOOKUP(B32,'пр.взв.'!B8:E71,2,FALSE)</f>
        <v>#N/A</v>
      </c>
      <c r="D32" s="291" t="e">
        <f>VLOOKUP(C32,'пр.взв.'!C8:F71,2,FALSE)</f>
        <v>#N/A</v>
      </c>
      <c r="E32" s="291" t="e">
        <f>VLOOKUP(D32,'пр.взв.'!D8:G71,2,FALSE)</f>
        <v>#N/A</v>
      </c>
      <c r="F32" s="293"/>
      <c r="G32" s="293"/>
      <c r="H32" s="295"/>
      <c r="I32" s="295"/>
      <c r="J32" s="285"/>
      <c r="K32" s="287">
        <v>24</v>
      </c>
      <c r="L32" s="289" t="e">
        <f>VLOOKUP(K32,'пр.взв.'!B8:E71,2,FALSE)</f>
        <v>#N/A</v>
      </c>
      <c r="M32" s="291" t="e">
        <f>VLOOKUP(L32,'пр.взв.'!C8:F71,2,FALSE)</f>
        <v>#N/A</v>
      </c>
      <c r="N32" s="291" t="e">
        <f>VLOOKUP(M32,'пр.взв.'!D8:G71,2,FALSE)</f>
        <v>#N/A</v>
      </c>
      <c r="O32" s="293"/>
      <c r="P32" s="293"/>
      <c r="Q32" s="295"/>
      <c r="R32" s="295"/>
    </row>
    <row r="33" spans="1:18" ht="13.5" customHeight="1" thickBot="1">
      <c r="A33" s="273"/>
      <c r="B33" s="288"/>
      <c r="C33" s="290"/>
      <c r="D33" s="292"/>
      <c r="E33" s="292"/>
      <c r="F33" s="294"/>
      <c r="G33" s="294"/>
      <c r="H33" s="296"/>
      <c r="I33" s="296"/>
      <c r="J33" s="286"/>
      <c r="K33" s="288"/>
      <c r="L33" s="290"/>
      <c r="M33" s="292"/>
      <c r="N33" s="292"/>
      <c r="O33" s="294"/>
      <c r="P33" s="294"/>
      <c r="Q33" s="296"/>
      <c r="R33" s="296"/>
    </row>
    <row r="34" spans="1:18" ht="12.75" customHeight="1">
      <c r="A34" s="271">
        <v>8</v>
      </c>
      <c r="B34" s="274">
        <v>15</v>
      </c>
      <c r="C34" s="276" t="str">
        <f>VLOOKUP(B34,'пр.взв.'!B8:E71,2,FALSE)</f>
        <v>MAZIBAYEV Maxat</v>
      </c>
      <c r="D34" s="278" t="str">
        <f>VLOOKUP(C34,'пр.взв.'!C8:F71,2,FALSE)</f>
        <v>1985</v>
      </c>
      <c r="E34" s="278" t="str">
        <f>VLOOKUP(D34,'пр.взв.'!D8:G71,2,FALSE)</f>
        <v>ROU</v>
      </c>
      <c r="F34" s="279"/>
      <c r="G34" s="302"/>
      <c r="H34" s="177"/>
      <c r="I34" s="291"/>
      <c r="J34" s="284">
        <v>16</v>
      </c>
      <c r="K34" s="274">
        <v>16</v>
      </c>
      <c r="L34" s="276" t="str">
        <f>VLOOKUP(K34,'пр.взв.'!B8:E71,2,FALSE)</f>
        <v>WILKOMIRSKI Krzysztov</v>
      </c>
      <c r="M34" s="278" t="str">
        <f>VLOOKUP(L34,'пр.взв.'!C8:F71,2,FALSE)</f>
        <v>1980</v>
      </c>
      <c r="N34" s="278" t="str">
        <f>VLOOKUP(M34,'пр.взв.'!D8:G71,2,FALSE)</f>
        <v>VEN</v>
      </c>
      <c r="O34" s="279"/>
      <c r="P34" s="302"/>
      <c r="Q34" s="177"/>
      <c r="R34" s="291"/>
    </row>
    <row r="35" spans="1:18" ht="12.75" customHeight="1">
      <c r="A35" s="272"/>
      <c r="B35" s="275"/>
      <c r="C35" s="277"/>
      <c r="D35" s="279"/>
      <c r="E35" s="279"/>
      <c r="F35" s="279"/>
      <c r="G35" s="279"/>
      <c r="H35" s="177"/>
      <c r="I35" s="179"/>
      <c r="J35" s="285"/>
      <c r="K35" s="275"/>
      <c r="L35" s="277"/>
      <c r="M35" s="279"/>
      <c r="N35" s="279"/>
      <c r="O35" s="279"/>
      <c r="P35" s="279"/>
      <c r="Q35" s="177"/>
      <c r="R35" s="179"/>
    </row>
    <row r="36" spans="1:18" ht="12.75" customHeight="1">
      <c r="A36" s="272"/>
      <c r="B36" s="287">
        <v>31</v>
      </c>
      <c r="C36" s="289" t="e">
        <f>VLOOKUP(B36,'пр.взв.'!B8:E71,2,FALSE)</f>
        <v>#N/A</v>
      </c>
      <c r="D36" s="291" t="e">
        <f>VLOOKUP(C36,'пр.взв.'!C8:F71,2,FALSE)</f>
        <v>#N/A</v>
      </c>
      <c r="E36" s="291" t="e">
        <f>VLOOKUP(D36,'пр.взв.'!D8:G71,2,FALSE)</f>
        <v>#N/A</v>
      </c>
      <c r="F36" s="293"/>
      <c r="G36" s="293"/>
      <c r="H36" s="295"/>
      <c r="I36" s="295"/>
      <c r="J36" s="285"/>
      <c r="K36" s="287">
        <v>32</v>
      </c>
      <c r="L36" s="289" t="e">
        <f>VLOOKUP(K36,'пр.взв.'!B8:E71,2,FALSE)</f>
        <v>#N/A</v>
      </c>
      <c r="M36" s="291" t="e">
        <f>VLOOKUP(L36,'пр.взв.'!C8:F71,2,FALSE)</f>
        <v>#N/A</v>
      </c>
      <c r="N36" s="291" t="e">
        <f>VLOOKUP(M36,'пр.взв.'!D8:G71,2,FALSE)</f>
        <v>#N/A</v>
      </c>
      <c r="O36" s="293"/>
      <c r="P36" s="293"/>
      <c r="Q36" s="295"/>
      <c r="R36" s="295"/>
    </row>
    <row r="37" spans="1:18" ht="12.75" customHeight="1">
      <c r="A37" s="303"/>
      <c r="B37" s="275"/>
      <c r="C37" s="277"/>
      <c r="D37" s="279"/>
      <c r="E37" s="279"/>
      <c r="F37" s="280"/>
      <c r="G37" s="280"/>
      <c r="H37" s="283"/>
      <c r="I37" s="283"/>
      <c r="J37" s="304"/>
      <c r="K37" s="275"/>
      <c r="L37" s="277"/>
      <c r="M37" s="279"/>
      <c r="N37" s="279"/>
      <c r="O37" s="280"/>
      <c r="P37" s="280"/>
      <c r="Q37" s="283"/>
      <c r="R37" s="283"/>
    </row>
    <row r="39" spans="2:18" ht="16.5" thickBot="1">
      <c r="B39" s="80" t="s">
        <v>54</v>
      </c>
      <c r="C39" s="81" t="s">
        <v>63</v>
      </c>
      <c r="D39" s="82" t="s">
        <v>64</v>
      </c>
      <c r="E39" s="83"/>
      <c r="F39" s="80"/>
      <c r="G39" s="83"/>
      <c r="H39" s="83"/>
      <c r="I39" s="83"/>
      <c r="J39" s="83"/>
      <c r="K39" s="80" t="s">
        <v>59</v>
      </c>
      <c r="L39" s="81" t="s">
        <v>63</v>
      </c>
      <c r="M39" s="82" t="s">
        <v>64</v>
      </c>
      <c r="N39" s="83"/>
      <c r="O39" s="80"/>
      <c r="P39" s="83"/>
      <c r="Q39" s="83"/>
      <c r="R39" s="83"/>
    </row>
    <row r="40" spans="1:18" ht="12.75">
      <c r="A40" s="258" t="s">
        <v>65</v>
      </c>
      <c r="B40" s="260" t="s">
        <v>35</v>
      </c>
      <c r="C40" s="262" t="s">
        <v>36</v>
      </c>
      <c r="D40" s="262" t="s">
        <v>37</v>
      </c>
      <c r="E40" s="262" t="s">
        <v>46</v>
      </c>
      <c r="F40" s="264" t="s">
        <v>47</v>
      </c>
      <c r="G40" s="265" t="s">
        <v>49</v>
      </c>
      <c r="H40" s="267" t="s">
        <v>50</v>
      </c>
      <c r="I40" s="269" t="s">
        <v>48</v>
      </c>
      <c r="J40" s="258" t="s">
        <v>65</v>
      </c>
      <c r="K40" s="258" t="s">
        <v>35</v>
      </c>
      <c r="L40" s="262" t="s">
        <v>36</v>
      </c>
      <c r="M40" s="262" t="s">
        <v>37</v>
      </c>
      <c r="N40" s="262" t="s">
        <v>46</v>
      </c>
      <c r="O40" s="264" t="s">
        <v>47</v>
      </c>
      <c r="P40" s="265" t="s">
        <v>49</v>
      </c>
      <c r="Q40" s="267" t="s">
        <v>50</v>
      </c>
      <c r="R40" s="269" t="s">
        <v>48</v>
      </c>
    </row>
    <row r="41" spans="1:18" ht="13.5" thickBot="1">
      <c r="A41" s="259"/>
      <c r="B41" s="261" t="s">
        <v>35</v>
      </c>
      <c r="C41" s="263" t="s">
        <v>36</v>
      </c>
      <c r="D41" s="263" t="s">
        <v>37</v>
      </c>
      <c r="E41" s="263" t="s">
        <v>46</v>
      </c>
      <c r="F41" s="263" t="s">
        <v>47</v>
      </c>
      <c r="G41" s="266"/>
      <c r="H41" s="268"/>
      <c r="I41" s="270" t="s">
        <v>48</v>
      </c>
      <c r="J41" s="259"/>
      <c r="K41" s="259" t="s">
        <v>35</v>
      </c>
      <c r="L41" s="263" t="s">
        <v>36</v>
      </c>
      <c r="M41" s="263" t="s">
        <v>37</v>
      </c>
      <c r="N41" s="263" t="s">
        <v>46</v>
      </c>
      <c r="O41" s="263" t="s">
        <v>47</v>
      </c>
      <c r="P41" s="266"/>
      <c r="Q41" s="268"/>
      <c r="R41" s="270" t="s">
        <v>48</v>
      </c>
    </row>
    <row r="42" spans="1:18" ht="12.75">
      <c r="A42" s="271">
        <v>1</v>
      </c>
      <c r="B42" s="309"/>
      <c r="C42" s="276" t="e">
        <f>VLOOKUP(B42,'пр.взв.'!B8:E71,2,FALSE)</f>
        <v>#N/A</v>
      </c>
      <c r="D42" s="278" t="e">
        <f>VLOOKUP(C42,'пр.взв.'!C8:F71,2,FALSE)</f>
        <v>#N/A</v>
      </c>
      <c r="E42" s="278" t="e">
        <f>VLOOKUP(D42,'пр.взв.'!D8:G71,2,FALSE)</f>
        <v>#N/A</v>
      </c>
      <c r="F42" s="280"/>
      <c r="G42" s="281"/>
      <c r="H42" s="282"/>
      <c r="I42" s="283"/>
      <c r="J42" s="284">
        <v>5</v>
      </c>
      <c r="K42" s="309"/>
      <c r="L42" s="276" t="e">
        <f>VLOOKUP(K42,'пр.взв.'!B8:E71,2,FALSE)</f>
        <v>#N/A</v>
      </c>
      <c r="M42" s="278" t="e">
        <f>VLOOKUP(L42,'пр.взв.'!C8:F71,2,FALSE)</f>
        <v>#N/A</v>
      </c>
      <c r="N42" s="278" t="e">
        <f>VLOOKUP(M42,'пр.взв.'!D8:G71,2,FALSE)</f>
        <v>#N/A</v>
      </c>
      <c r="O42" s="280"/>
      <c r="P42" s="281"/>
      <c r="Q42" s="282"/>
      <c r="R42" s="283"/>
    </row>
    <row r="43" spans="1:18" ht="12.75">
      <c r="A43" s="272"/>
      <c r="B43" s="310"/>
      <c r="C43" s="277"/>
      <c r="D43" s="279"/>
      <c r="E43" s="279"/>
      <c r="F43" s="279"/>
      <c r="G43" s="279"/>
      <c r="H43" s="177"/>
      <c r="I43" s="179"/>
      <c r="J43" s="285"/>
      <c r="K43" s="310"/>
      <c r="L43" s="277"/>
      <c r="M43" s="279"/>
      <c r="N43" s="279"/>
      <c r="O43" s="279"/>
      <c r="P43" s="279"/>
      <c r="Q43" s="177"/>
      <c r="R43" s="179"/>
    </row>
    <row r="44" spans="1:18" ht="12.75">
      <c r="A44" s="272"/>
      <c r="B44" s="310"/>
      <c r="C44" s="289" t="e">
        <f>VLOOKUP(B44,'пр.взв.'!B8:E71,2,FALSE)</f>
        <v>#N/A</v>
      </c>
      <c r="D44" s="291" t="e">
        <f>VLOOKUP(C44,'пр.взв.'!C8:F71,2,FALSE)</f>
        <v>#N/A</v>
      </c>
      <c r="E44" s="291" t="e">
        <f>VLOOKUP(D44,'пр.взв.'!D8:G71,2,FALSE)</f>
        <v>#N/A</v>
      </c>
      <c r="F44" s="293"/>
      <c r="G44" s="293"/>
      <c r="H44" s="295"/>
      <c r="I44" s="295"/>
      <c r="J44" s="285"/>
      <c r="K44" s="310"/>
      <c r="L44" s="289" t="e">
        <f>VLOOKUP(K44,'пр.взв.'!B8:E71,2,FALSE)</f>
        <v>#N/A</v>
      </c>
      <c r="M44" s="291" t="e">
        <f>VLOOKUP(L44,'пр.взв.'!C8:F71,2,FALSE)</f>
        <v>#N/A</v>
      </c>
      <c r="N44" s="291" t="e">
        <f>VLOOKUP(M44,'пр.взв.'!D8:G71,2,FALSE)</f>
        <v>#N/A</v>
      </c>
      <c r="O44" s="293"/>
      <c r="P44" s="293"/>
      <c r="Q44" s="295"/>
      <c r="R44" s="295"/>
    </row>
    <row r="45" spans="1:18" ht="13.5" thickBot="1">
      <c r="A45" s="273"/>
      <c r="B45" s="311"/>
      <c r="C45" s="290"/>
      <c r="D45" s="292"/>
      <c r="E45" s="292"/>
      <c r="F45" s="294"/>
      <c r="G45" s="294"/>
      <c r="H45" s="296"/>
      <c r="I45" s="296"/>
      <c r="J45" s="286"/>
      <c r="K45" s="311"/>
      <c r="L45" s="290"/>
      <c r="M45" s="292"/>
      <c r="N45" s="292"/>
      <c r="O45" s="294"/>
      <c r="P45" s="294"/>
      <c r="Q45" s="296"/>
      <c r="R45" s="296"/>
    </row>
    <row r="46" spans="1:18" ht="12.75">
      <c r="A46" s="271">
        <v>2</v>
      </c>
      <c r="B46" s="309"/>
      <c r="C46" s="297" t="e">
        <f>VLOOKUP(B46,'пр.взв.'!B8:E71,2,FALSE)</f>
        <v>#N/A</v>
      </c>
      <c r="D46" s="298" t="e">
        <f>VLOOKUP(C46,'пр.взв.'!C8:F71,2,FALSE)</f>
        <v>#N/A</v>
      </c>
      <c r="E46" s="298" t="e">
        <f>VLOOKUP(D46,'пр.взв.'!D8:G71,2,FALSE)</f>
        <v>#N/A</v>
      </c>
      <c r="F46" s="299"/>
      <c r="G46" s="300"/>
      <c r="H46" s="301"/>
      <c r="I46" s="298"/>
      <c r="J46" s="284">
        <v>6</v>
      </c>
      <c r="K46" s="309"/>
      <c r="L46" s="297" t="e">
        <f>VLOOKUP(K46,'пр.взв.'!B8:E71,2,FALSE)</f>
        <v>#N/A</v>
      </c>
      <c r="M46" s="298" t="e">
        <f>VLOOKUP(L46,'пр.взв.'!C8:F71,2,FALSE)</f>
        <v>#N/A</v>
      </c>
      <c r="N46" s="298" t="e">
        <f>VLOOKUP(M46,'пр.взв.'!D8:G71,2,FALSE)</f>
        <v>#N/A</v>
      </c>
      <c r="O46" s="299"/>
      <c r="P46" s="300"/>
      <c r="Q46" s="301"/>
      <c r="R46" s="298"/>
    </row>
    <row r="47" spans="1:18" ht="12.75">
      <c r="A47" s="272"/>
      <c r="B47" s="310"/>
      <c r="C47" s="277"/>
      <c r="D47" s="279"/>
      <c r="E47" s="279"/>
      <c r="F47" s="279"/>
      <c r="G47" s="279"/>
      <c r="H47" s="177"/>
      <c r="I47" s="179"/>
      <c r="J47" s="285"/>
      <c r="K47" s="310"/>
      <c r="L47" s="277"/>
      <c r="M47" s="279"/>
      <c r="N47" s="279"/>
      <c r="O47" s="279"/>
      <c r="P47" s="279"/>
      <c r="Q47" s="177"/>
      <c r="R47" s="179"/>
    </row>
    <row r="48" spans="1:18" ht="12.75">
      <c r="A48" s="272"/>
      <c r="B48" s="310"/>
      <c r="C48" s="289" t="e">
        <f>VLOOKUP(B48,'пр.взв.'!B8:E71,2,FALSE)</f>
        <v>#N/A</v>
      </c>
      <c r="D48" s="291" t="e">
        <f>VLOOKUP(C48,'пр.взв.'!C8:F71,2,FALSE)</f>
        <v>#N/A</v>
      </c>
      <c r="E48" s="291" t="e">
        <f>VLOOKUP(D48,'пр.взв.'!D8:G71,2,FALSE)</f>
        <v>#N/A</v>
      </c>
      <c r="F48" s="293"/>
      <c r="G48" s="293"/>
      <c r="H48" s="295"/>
      <c r="I48" s="295"/>
      <c r="J48" s="285"/>
      <c r="K48" s="310"/>
      <c r="L48" s="289" t="e">
        <f>VLOOKUP(K48,'пр.взв.'!B8:E71,2,FALSE)</f>
        <v>#N/A</v>
      </c>
      <c r="M48" s="291" t="e">
        <f>VLOOKUP(L48,'пр.взв.'!C8:F71,2,FALSE)</f>
        <v>#N/A</v>
      </c>
      <c r="N48" s="291" t="e">
        <f>VLOOKUP(M48,'пр.взв.'!D8:G71,2,FALSE)</f>
        <v>#N/A</v>
      </c>
      <c r="O48" s="293"/>
      <c r="P48" s="293"/>
      <c r="Q48" s="295"/>
      <c r="R48" s="295"/>
    </row>
    <row r="49" spans="1:18" ht="13.5" thickBot="1">
      <c r="A49" s="273"/>
      <c r="B49" s="311"/>
      <c r="C49" s="290"/>
      <c r="D49" s="292"/>
      <c r="E49" s="292"/>
      <c r="F49" s="294"/>
      <c r="G49" s="294"/>
      <c r="H49" s="296"/>
      <c r="I49" s="296"/>
      <c r="J49" s="286"/>
      <c r="K49" s="311"/>
      <c r="L49" s="290"/>
      <c r="M49" s="292"/>
      <c r="N49" s="292"/>
      <c r="O49" s="294"/>
      <c r="P49" s="294"/>
      <c r="Q49" s="296"/>
      <c r="R49" s="296"/>
    </row>
    <row r="50" spans="1:18" ht="12.75">
      <c r="A50" s="271">
        <v>3</v>
      </c>
      <c r="B50" s="309"/>
      <c r="C50" s="276" t="e">
        <f>VLOOKUP(B50,'пр.взв.'!B8:E71,2,FALSE)</f>
        <v>#N/A</v>
      </c>
      <c r="D50" s="278" t="e">
        <f>VLOOKUP(C50,'пр.взв.'!C8:F71,2,FALSE)</f>
        <v>#N/A</v>
      </c>
      <c r="E50" s="278" t="e">
        <f>VLOOKUP(D50,'пр.взв.'!D8:G71,2,FALSE)</f>
        <v>#N/A</v>
      </c>
      <c r="F50" s="280"/>
      <c r="G50" s="281"/>
      <c r="H50" s="282"/>
      <c r="I50" s="283"/>
      <c r="J50" s="284">
        <v>7</v>
      </c>
      <c r="K50" s="309"/>
      <c r="L50" s="276" t="e">
        <f>VLOOKUP(K50,'пр.взв.'!B8:E71,2,FALSE)</f>
        <v>#N/A</v>
      </c>
      <c r="M50" s="278" t="e">
        <f>VLOOKUP(L50,'пр.взв.'!C8:F71,2,FALSE)</f>
        <v>#N/A</v>
      </c>
      <c r="N50" s="278" t="e">
        <f>VLOOKUP(M50,'пр.взв.'!D8:G71,2,FALSE)</f>
        <v>#N/A</v>
      </c>
      <c r="O50" s="280"/>
      <c r="P50" s="281"/>
      <c r="Q50" s="282"/>
      <c r="R50" s="283"/>
    </row>
    <row r="51" spans="1:18" ht="12.75">
      <c r="A51" s="272"/>
      <c r="B51" s="310"/>
      <c r="C51" s="277"/>
      <c r="D51" s="279"/>
      <c r="E51" s="279"/>
      <c r="F51" s="279"/>
      <c r="G51" s="279"/>
      <c r="H51" s="177"/>
      <c r="I51" s="179"/>
      <c r="J51" s="285"/>
      <c r="K51" s="310"/>
      <c r="L51" s="277"/>
      <c r="M51" s="279"/>
      <c r="N51" s="279"/>
      <c r="O51" s="279"/>
      <c r="P51" s="279"/>
      <c r="Q51" s="177"/>
      <c r="R51" s="179"/>
    </row>
    <row r="52" spans="1:18" ht="12.75">
      <c r="A52" s="272"/>
      <c r="B52" s="310"/>
      <c r="C52" s="289" t="e">
        <f>VLOOKUP(B52,'пр.взв.'!B8:E71,2,FALSE)</f>
        <v>#N/A</v>
      </c>
      <c r="D52" s="291" t="e">
        <f>VLOOKUP(C52,'пр.взв.'!C8:F71,2,FALSE)</f>
        <v>#N/A</v>
      </c>
      <c r="E52" s="291" t="e">
        <f>VLOOKUP(D52,'пр.взв.'!D8:G71,2,FALSE)</f>
        <v>#N/A</v>
      </c>
      <c r="F52" s="293"/>
      <c r="G52" s="293"/>
      <c r="H52" s="295"/>
      <c r="I52" s="295"/>
      <c r="J52" s="285"/>
      <c r="K52" s="310"/>
      <c r="L52" s="289" t="e">
        <f>VLOOKUP(K52,'пр.взв.'!B8:E71,2,FALSE)</f>
        <v>#N/A</v>
      </c>
      <c r="M52" s="291" t="e">
        <f>VLOOKUP(L52,'пр.взв.'!C8:F71,2,FALSE)</f>
        <v>#N/A</v>
      </c>
      <c r="N52" s="291" t="e">
        <f>VLOOKUP(M52,'пр.взв.'!D8:G71,2,FALSE)</f>
        <v>#N/A</v>
      </c>
      <c r="O52" s="293"/>
      <c r="P52" s="293"/>
      <c r="Q52" s="295"/>
      <c r="R52" s="295"/>
    </row>
    <row r="53" spans="1:18" ht="13.5" thickBot="1">
      <c r="A53" s="273"/>
      <c r="B53" s="311"/>
      <c r="C53" s="290"/>
      <c r="D53" s="292"/>
      <c r="E53" s="292"/>
      <c r="F53" s="294"/>
      <c r="G53" s="294"/>
      <c r="H53" s="296"/>
      <c r="I53" s="296"/>
      <c r="J53" s="286"/>
      <c r="K53" s="311"/>
      <c r="L53" s="290"/>
      <c r="M53" s="292"/>
      <c r="N53" s="292"/>
      <c r="O53" s="294"/>
      <c r="P53" s="294"/>
      <c r="Q53" s="296"/>
      <c r="R53" s="296"/>
    </row>
    <row r="54" spans="1:18" ht="12.75">
      <c r="A54" s="271">
        <v>4</v>
      </c>
      <c r="B54" s="309"/>
      <c r="C54" s="297" t="e">
        <f>VLOOKUP(B54,'пр.взв.'!B8:E71,2,FALSE)</f>
        <v>#N/A</v>
      </c>
      <c r="D54" s="298" t="e">
        <f>VLOOKUP(C54,'пр.взв.'!C8:F71,2,FALSE)</f>
        <v>#N/A</v>
      </c>
      <c r="E54" s="298" t="e">
        <f>VLOOKUP(D54,'пр.взв.'!D8:G71,2,FALSE)</f>
        <v>#N/A</v>
      </c>
      <c r="F54" s="279"/>
      <c r="G54" s="302"/>
      <c r="H54" s="177"/>
      <c r="I54" s="291"/>
      <c r="J54" s="284">
        <v>8</v>
      </c>
      <c r="K54" s="309"/>
      <c r="L54" s="297" t="e">
        <f>VLOOKUP(K54,'пр.взв.'!B8:E71,2,FALSE)</f>
        <v>#N/A</v>
      </c>
      <c r="M54" s="298" t="e">
        <f>VLOOKUP(L54,'пр.взв.'!C8:F71,2,FALSE)</f>
        <v>#N/A</v>
      </c>
      <c r="N54" s="298" t="e">
        <f>VLOOKUP(M54,'пр.взв.'!D8:G71,2,FALSE)</f>
        <v>#N/A</v>
      </c>
      <c r="O54" s="279"/>
      <c r="P54" s="302"/>
      <c r="Q54" s="177"/>
      <c r="R54" s="291"/>
    </row>
    <row r="55" spans="1:18" ht="12.75">
      <c r="A55" s="272"/>
      <c r="B55" s="310"/>
      <c r="C55" s="277"/>
      <c r="D55" s="279"/>
      <c r="E55" s="279"/>
      <c r="F55" s="279"/>
      <c r="G55" s="279"/>
      <c r="H55" s="177"/>
      <c r="I55" s="179"/>
      <c r="J55" s="285"/>
      <c r="K55" s="310"/>
      <c r="L55" s="277"/>
      <c r="M55" s="279"/>
      <c r="N55" s="279"/>
      <c r="O55" s="279"/>
      <c r="P55" s="279"/>
      <c r="Q55" s="177"/>
      <c r="R55" s="179"/>
    </row>
    <row r="56" spans="1:18" ht="12.75">
      <c r="A56" s="272"/>
      <c r="B56" s="310"/>
      <c r="C56" s="289" t="e">
        <f>VLOOKUP(B56,'пр.взв.'!B8:E71,2,FALSE)</f>
        <v>#N/A</v>
      </c>
      <c r="D56" s="291" t="e">
        <f>VLOOKUP(C56,'пр.взв.'!C8:F71,2,FALSE)</f>
        <v>#N/A</v>
      </c>
      <c r="E56" s="291" t="e">
        <f>VLOOKUP(D56,'пр.взв.'!D8:G71,2,FALSE)</f>
        <v>#N/A</v>
      </c>
      <c r="F56" s="293"/>
      <c r="G56" s="293"/>
      <c r="H56" s="295"/>
      <c r="I56" s="295"/>
      <c r="J56" s="285"/>
      <c r="K56" s="310"/>
      <c r="L56" s="289" t="e">
        <f>VLOOKUP(K56,'пр.взв.'!B8:E71,2,FALSE)</f>
        <v>#N/A</v>
      </c>
      <c r="M56" s="291" t="e">
        <f>VLOOKUP(L56,'пр.взв.'!C8:F71,2,FALSE)</f>
        <v>#N/A</v>
      </c>
      <c r="N56" s="291" t="e">
        <f>VLOOKUP(M56,'пр.взв.'!D8:G71,2,FALSE)</f>
        <v>#N/A</v>
      </c>
      <c r="O56" s="293"/>
      <c r="P56" s="293"/>
      <c r="Q56" s="295"/>
      <c r="R56" s="295"/>
    </row>
    <row r="57" spans="1:18" ht="12.75">
      <c r="A57" s="303"/>
      <c r="B57" s="310"/>
      <c r="C57" s="277"/>
      <c r="D57" s="279"/>
      <c r="E57" s="279"/>
      <c r="F57" s="280"/>
      <c r="G57" s="280"/>
      <c r="H57" s="283"/>
      <c r="I57" s="283"/>
      <c r="J57" s="304"/>
      <c r="K57" s="310"/>
      <c r="L57" s="277"/>
      <c r="M57" s="279"/>
      <c r="N57" s="279"/>
      <c r="O57" s="280"/>
      <c r="P57" s="280"/>
      <c r="Q57" s="283"/>
      <c r="R57" s="283"/>
    </row>
    <row r="59" spans="2:18" ht="16.5" thickBot="1">
      <c r="B59" s="80" t="s">
        <v>54</v>
      </c>
      <c r="C59" s="81" t="s">
        <v>63</v>
      </c>
      <c r="D59" s="82" t="s">
        <v>69</v>
      </c>
      <c r="E59" s="83"/>
      <c r="F59" s="80"/>
      <c r="G59" s="83"/>
      <c r="H59" s="83"/>
      <c r="I59" s="83"/>
      <c r="J59" s="83"/>
      <c r="K59" s="80" t="s">
        <v>59</v>
      </c>
      <c r="L59" s="81" t="s">
        <v>63</v>
      </c>
      <c r="M59" s="82" t="s">
        <v>69</v>
      </c>
      <c r="N59" s="83"/>
      <c r="O59" s="80"/>
      <c r="P59" s="83"/>
      <c r="Q59" s="83"/>
      <c r="R59" s="83"/>
    </row>
    <row r="60" spans="1:18" ht="12.75">
      <c r="A60" s="258" t="s">
        <v>65</v>
      </c>
      <c r="B60" s="260" t="s">
        <v>35</v>
      </c>
      <c r="C60" s="262" t="s">
        <v>36</v>
      </c>
      <c r="D60" s="262" t="s">
        <v>37</v>
      </c>
      <c r="E60" s="262" t="s">
        <v>46</v>
      </c>
      <c r="F60" s="264" t="s">
        <v>47</v>
      </c>
      <c r="G60" s="265" t="s">
        <v>49</v>
      </c>
      <c r="H60" s="267" t="s">
        <v>50</v>
      </c>
      <c r="I60" s="269" t="s">
        <v>48</v>
      </c>
      <c r="J60" s="258" t="s">
        <v>65</v>
      </c>
      <c r="K60" s="258" t="s">
        <v>35</v>
      </c>
      <c r="L60" s="262" t="s">
        <v>36</v>
      </c>
      <c r="M60" s="262" t="s">
        <v>37</v>
      </c>
      <c r="N60" s="262" t="s">
        <v>46</v>
      </c>
      <c r="O60" s="264" t="s">
        <v>47</v>
      </c>
      <c r="P60" s="265" t="s">
        <v>49</v>
      </c>
      <c r="Q60" s="267" t="s">
        <v>50</v>
      </c>
      <c r="R60" s="269" t="s">
        <v>48</v>
      </c>
    </row>
    <row r="61" spans="1:18" ht="13.5" thickBot="1">
      <c r="A61" s="259"/>
      <c r="B61" s="261" t="s">
        <v>35</v>
      </c>
      <c r="C61" s="263" t="s">
        <v>36</v>
      </c>
      <c r="D61" s="263" t="s">
        <v>37</v>
      </c>
      <c r="E61" s="263" t="s">
        <v>46</v>
      </c>
      <c r="F61" s="263" t="s">
        <v>47</v>
      </c>
      <c r="G61" s="266"/>
      <c r="H61" s="268"/>
      <c r="I61" s="270" t="s">
        <v>48</v>
      </c>
      <c r="J61" s="259"/>
      <c r="K61" s="259" t="s">
        <v>35</v>
      </c>
      <c r="L61" s="263" t="s">
        <v>36</v>
      </c>
      <c r="M61" s="263" t="s">
        <v>37</v>
      </c>
      <c r="N61" s="263" t="s">
        <v>46</v>
      </c>
      <c r="O61" s="263" t="s">
        <v>47</v>
      </c>
      <c r="P61" s="266"/>
      <c r="Q61" s="268"/>
      <c r="R61" s="270" t="s">
        <v>48</v>
      </c>
    </row>
    <row r="62" spans="1:18" ht="12.75">
      <c r="A62" s="271">
        <v>1</v>
      </c>
      <c r="B62" s="309"/>
      <c r="C62" s="276" t="e">
        <f>VLOOKUP(B62,'пр.взв.'!B8:E71,2,FALSE)</f>
        <v>#N/A</v>
      </c>
      <c r="D62" s="278" t="e">
        <f>VLOOKUP(C62,'пр.взв.'!C8:F71,2,FALSE)</f>
        <v>#N/A</v>
      </c>
      <c r="E62" s="278" t="e">
        <f>VLOOKUP(D62,'пр.взв.'!D8:G71,2,FALSE)</f>
        <v>#N/A</v>
      </c>
      <c r="F62" s="280"/>
      <c r="G62" s="281"/>
      <c r="H62" s="282"/>
      <c r="I62" s="283"/>
      <c r="J62" s="284">
        <v>5</v>
      </c>
      <c r="K62" s="309"/>
      <c r="L62" s="297" t="e">
        <f>VLOOKUP(K62,'пр.взв.'!B8:E71,2,FALSE)</f>
        <v>#N/A</v>
      </c>
      <c r="M62" s="298" t="e">
        <f>VLOOKUP(L62,'пр.взв.'!C8:F71,2,FALSE)</f>
        <v>#N/A</v>
      </c>
      <c r="N62" s="298" t="e">
        <f>VLOOKUP(M62,'пр.взв.'!D8:G71,2,FALSE)</f>
        <v>#N/A</v>
      </c>
      <c r="O62" s="299"/>
      <c r="P62" s="300"/>
      <c r="Q62" s="301"/>
      <c r="R62" s="312"/>
    </row>
    <row r="63" spans="1:18" ht="12.75">
      <c r="A63" s="272"/>
      <c r="B63" s="310"/>
      <c r="C63" s="277"/>
      <c r="D63" s="279"/>
      <c r="E63" s="279"/>
      <c r="F63" s="279"/>
      <c r="G63" s="279"/>
      <c r="H63" s="177"/>
      <c r="I63" s="179"/>
      <c r="J63" s="285"/>
      <c r="K63" s="310"/>
      <c r="L63" s="277"/>
      <c r="M63" s="279"/>
      <c r="N63" s="279"/>
      <c r="O63" s="279"/>
      <c r="P63" s="279"/>
      <c r="Q63" s="177"/>
      <c r="R63" s="179"/>
    </row>
    <row r="64" spans="1:18" ht="12.75">
      <c r="A64" s="272"/>
      <c r="B64" s="310"/>
      <c r="C64" s="289" t="e">
        <f>VLOOKUP(B64,'пр.взв.'!B8:E71,2,FALSE)</f>
        <v>#N/A</v>
      </c>
      <c r="D64" s="291" t="e">
        <f>VLOOKUP(C64,'пр.взв.'!C8:F71,2,FALSE)</f>
        <v>#N/A</v>
      </c>
      <c r="E64" s="291" t="e">
        <f>VLOOKUP(D64,'пр.взв.'!D8:G71,2,FALSE)</f>
        <v>#N/A</v>
      </c>
      <c r="F64" s="293"/>
      <c r="G64" s="293"/>
      <c r="H64" s="295"/>
      <c r="I64" s="295"/>
      <c r="J64" s="285"/>
      <c r="K64" s="310"/>
      <c r="L64" s="289" t="e">
        <f>VLOOKUP(K64,'пр.взв.'!B8:E71,2,FALSE)</f>
        <v>#N/A</v>
      </c>
      <c r="M64" s="291" t="e">
        <f>VLOOKUP(L64,'пр.взв.'!C8:F71,2,FALSE)</f>
        <v>#N/A</v>
      </c>
      <c r="N64" s="291" t="e">
        <f>VLOOKUP(M64,'пр.взв.'!D8:G71,2,FALSE)</f>
        <v>#N/A</v>
      </c>
      <c r="O64" s="293"/>
      <c r="P64" s="293"/>
      <c r="Q64" s="295"/>
      <c r="R64" s="295"/>
    </row>
    <row r="65" spans="1:18" ht="13.5" thickBot="1">
      <c r="A65" s="273"/>
      <c r="B65" s="311"/>
      <c r="C65" s="290"/>
      <c r="D65" s="292"/>
      <c r="E65" s="292"/>
      <c r="F65" s="294"/>
      <c r="G65" s="294"/>
      <c r="H65" s="296"/>
      <c r="I65" s="296"/>
      <c r="J65" s="286"/>
      <c r="K65" s="311"/>
      <c r="L65" s="290"/>
      <c r="M65" s="292"/>
      <c r="N65" s="292"/>
      <c r="O65" s="294"/>
      <c r="P65" s="294"/>
      <c r="Q65" s="296"/>
      <c r="R65" s="296"/>
    </row>
    <row r="66" spans="1:18" ht="12.75">
      <c r="A66" s="271">
        <v>2</v>
      </c>
      <c r="B66" s="309"/>
      <c r="C66" s="297" t="e">
        <f>VLOOKUP(B66,'пр.взв.'!B8:E71,2,FALSE)</f>
        <v>#N/A</v>
      </c>
      <c r="D66" s="298" t="e">
        <f>VLOOKUP(C66,'пр.взв.'!C8:F71,2,FALSE)</f>
        <v>#N/A</v>
      </c>
      <c r="E66" s="298" t="e">
        <f>VLOOKUP(D66,'пр.взв.'!D8:G71,2,FALSE)</f>
        <v>#N/A</v>
      </c>
      <c r="F66" s="299"/>
      <c r="G66" s="300"/>
      <c r="H66" s="301"/>
      <c r="I66" s="298"/>
      <c r="J66" s="284">
        <v>6</v>
      </c>
      <c r="K66" s="309"/>
      <c r="L66" s="297" t="e">
        <f>VLOOKUP(K66,'пр.взв.'!B8:E71,2,FALSE)</f>
        <v>#N/A</v>
      </c>
      <c r="M66" s="298" t="e">
        <f>VLOOKUP(L66,'пр.взв.'!C8:F71,2,FALSE)</f>
        <v>#N/A</v>
      </c>
      <c r="N66" s="298" t="e">
        <f>VLOOKUP(M66,'пр.взв.'!D8:G71,2,FALSE)</f>
        <v>#N/A</v>
      </c>
      <c r="O66" s="299"/>
      <c r="P66" s="300"/>
      <c r="Q66" s="301"/>
      <c r="R66" s="298"/>
    </row>
    <row r="67" spans="1:18" ht="12.75">
      <c r="A67" s="272"/>
      <c r="B67" s="310"/>
      <c r="C67" s="277"/>
      <c r="D67" s="279"/>
      <c r="E67" s="279"/>
      <c r="F67" s="279"/>
      <c r="G67" s="279"/>
      <c r="H67" s="177"/>
      <c r="I67" s="179"/>
      <c r="J67" s="285"/>
      <c r="K67" s="310"/>
      <c r="L67" s="277"/>
      <c r="M67" s="279"/>
      <c r="N67" s="279"/>
      <c r="O67" s="279"/>
      <c r="P67" s="279"/>
      <c r="Q67" s="177"/>
      <c r="R67" s="179"/>
    </row>
    <row r="68" spans="1:18" ht="12.75">
      <c r="A68" s="272"/>
      <c r="B68" s="310"/>
      <c r="C68" s="289" t="e">
        <f>VLOOKUP(B68,'пр.взв.'!B8:E71,2,FALSE)</f>
        <v>#N/A</v>
      </c>
      <c r="D68" s="291" t="e">
        <f>VLOOKUP(C68,'пр.взв.'!C8:F71,2,FALSE)</f>
        <v>#N/A</v>
      </c>
      <c r="E68" s="291" t="e">
        <f>VLOOKUP(D68,'пр.взв.'!D8:G71,2,FALSE)</f>
        <v>#N/A</v>
      </c>
      <c r="F68" s="293"/>
      <c r="G68" s="293"/>
      <c r="H68" s="295"/>
      <c r="I68" s="295"/>
      <c r="J68" s="285"/>
      <c r="K68" s="310"/>
      <c r="L68" s="289" t="e">
        <f>VLOOKUP(K68,'пр.взв.'!B8:E71,2,FALSE)</f>
        <v>#N/A</v>
      </c>
      <c r="M68" s="291" t="e">
        <f>VLOOKUP(L68,'пр.взв.'!C8:F71,2,FALSE)</f>
        <v>#N/A</v>
      </c>
      <c r="N68" s="291" t="e">
        <f>VLOOKUP(M68,'пр.взв.'!D8:G71,2,FALSE)</f>
        <v>#N/A</v>
      </c>
      <c r="O68" s="293"/>
      <c r="P68" s="293"/>
      <c r="Q68" s="295"/>
      <c r="R68" s="295"/>
    </row>
    <row r="69" spans="1:18" ht="13.5" thickBot="1">
      <c r="A69" s="273"/>
      <c r="B69" s="311"/>
      <c r="C69" s="290"/>
      <c r="D69" s="292"/>
      <c r="E69" s="292"/>
      <c r="F69" s="294"/>
      <c r="G69" s="294"/>
      <c r="H69" s="296"/>
      <c r="I69" s="296"/>
      <c r="J69" s="304"/>
      <c r="K69" s="310"/>
      <c r="L69" s="277"/>
      <c r="M69" s="279"/>
      <c r="N69" s="279"/>
      <c r="O69" s="280"/>
      <c r="P69" s="280"/>
      <c r="Q69" s="283"/>
      <c r="R69" s="283"/>
    </row>
    <row r="71" spans="2:18" ht="16.5" thickBot="1">
      <c r="B71" s="80" t="s">
        <v>54</v>
      </c>
      <c r="C71" s="313" t="s">
        <v>66</v>
      </c>
      <c r="D71" s="313"/>
      <c r="E71" s="313"/>
      <c r="F71" s="313"/>
      <c r="G71" s="313"/>
      <c r="H71" s="313"/>
      <c r="I71" s="313"/>
      <c r="J71" s="84"/>
      <c r="K71" s="80" t="s">
        <v>59</v>
      </c>
      <c r="L71" s="313" t="s">
        <v>66</v>
      </c>
      <c r="M71" s="313"/>
      <c r="N71" s="313"/>
      <c r="O71" s="313"/>
      <c r="P71" s="313"/>
      <c r="Q71" s="313"/>
      <c r="R71" s="313"/>
    </row>
    <row r="72" spans="1:18" ht="12.75">
      <c r="A72" s="258" t="s">
        <v>65</v>
      </c>
      <c r="B72" s="264" t="s">
        <v>35</v>
      </c>
      <c r="C72" s="262" t="s">
        <v>36</v>
      </c>
      <c r="D72" s="262" t="s">
        <v>37</v>
      </c>
      <c r="E72" s="262" t="s">
        <v>46</v>
      </c>
      <c r="F72" s="264" t="s">
        <v>47</v>
      </c>
      <c r="G72" s="265" t="s">
        <v>49</v>
      </c>
      <c r="H72" s="267" t="s">
        <v>50</v>
      </c>
      <c r="I72" s="269" t="s">
        <v>48</v>
      </c>
      <c r="J72" s="258" t="s">
        <v>65</v>
      </c>
      <c r="K72" s="264" t="s">
        <v>35</v>
      </c>
      <c r="L72" s="262" t="s">
        <v>36</v>
      </c>
      <c r="M72" s="262" t="s">
        <v>37</v>
      </c>
      <c r="N72" s="262" t="s">
        <v>46</v>
      </c>
      <c r="O72" s="264" t="s">
        <v>47</v>
      </c>
      <c r="P72" s="265" t="s">
        <v>49</v>
      </c>
      <c r="Q72" s="267" t="s">
        <v>50</v>
      </c>
      <c r="R72" s="269" t="s">
        <v>48</v>
      </c>
    </row>
    <row r="73" spans="1:18" ht="13.5" thickBot="1">
      <c r="A73" s="259"/>
      <c r="B73" s="263" t="s">
        <v>35</v>
      </c>
      <c r="C73" s="263" t="s">
        <v>36</v>
      </c>
      <c r="D73" s="263" t="s">
        <v>37</v>
      </c>
      <c r="E73" s="263" t="s">
        <v>46</v>
      </c>
      <c r="F73" s="263" t="s">
        <v>47</v>
      </c>
      <c r="G73" s="266"/>
      <c r="H73" s="268"/>
      <c r="I73" s="270" t="s">
        <v>48</v>
      </c>
      <c r="J73" s="259"/>
      <c r="K73" s="263" t="s">
        <v>35</v>
      </c>
      <c r="L73" s="263" t="s">
        <v>36</v>
      </c>
      <c r="M73" s="263" t="s">
        <v>37</v>
      </c>
      <c r="N73" s="263" t="s">
        <v>46</v>
      </c>
      <c r="O73" s="263" t="s">
        <v>47</v>
      </c>
      <c r="P73" s="266"/>
      <c r="Q73" s="268"/>
      <c r="R73" s="270" t="s">
        <v>48</v>
      </c>
    </row>
    <row r="74" spans="1:18" ht="12.75">
      <c r="A74" s="314">
        <v>1</v>
      </c>
      <c r="B74" s="305"/>
      <c r="C74" s="297" t="e">
        <f>VLOOKUP(B74,'пр.взв.'!B8:E71,2,FALSE)</f>
        <v>#N/A</v>
      </c>
      <c r="D74" s="298" t="e">
        <f>VLOOKUP(C74,'пр.взв.'!C8:F71,2,FALSE)</f>
        <v>#N/A</v>
      </c>
      <c r="E74" s="298" t="e">
        <f>VLOOKUP(D74,'пр.взв.'!D8:G71,2,FALSE)</f>
        <v>#N/A</v>
      </c>
      <c r="F74" s="280"/>
      <c r="G74" s="281"/>
      <c r="H74" s="282"/>
      <c r="I74" s="283"/>
      <c r="J74" s="314">
        <v>2</v>
      </c>
      <c r="K74" s="305"/>
      <c r="L74" s="297" t="e">
        <f>VLOOKUP(K74,'пр.взв.'!B8:E71,2,FALSE)</f>
        <v>#N/A</v>
      </c>
      <c r="M74" s="298" t="e">
        <f>VLOOKUP(L74,'пр.взв.'!C8:F71,2,FALSE)</f>
        <v>#N/A</v>
      </c>
      <c r="N74" s="298" t="e">
        <f>VLOOKUP(M74,'пр.взв.'!D8:G71,2,FALSE)</f>
        <v>#N/A</v>
      </c>
      <c r="O74" s="280"/>
      <c r="P74" s="281"/>
      <c r="Q74" s="282"/>
      <c r="R74" s="283"/>
    </row>
    <row r="75" spans="1:18" ht="12.75">
      <c r="A75" s="315"/>
      <c r="B75" s="306"/>
      <c r="C75" s="277"/>
      <c r="D75" s="279"/>
      <c r="E75" s="279"/>
      <c r="F75" s="279"/>
      <c r="G75" s="279"/>
      <c r="H75" s="177"/>
      <c r="I75" s="179"/>
      <c r="J75" s="315"/>
      <c r="K75" s="306"/>
      <c r="L75" s="277"/>
      <c r="M75" s="279"/>
      <c r="N75" s="279"/>
      <c r="O75" s="279"/>
      <c r="P75" s="279"/>
      <c r="Q75" s="177"/>
      <c r="R75" s="179"/>
    </row>
    <row r="76" spans="1:18" ht="12.75">
      <c r="A76" s="315"/>
      <c r="B76" s="307"/>
      <c r="C76" s="289" t="e">
        <f>VLOOKUP(B76,'пр.взв.'!B8:E71,2,FALSE)</f>
        <v>#N/A</v>
      </c>
      <c r="D76" s="291" t="e">
        <f>VLOOKUP(C76,'пр.взв.'!C8:F71,2,FALSE)</f>
        <v>#N/A</v>
      </c>
      <c r="E76" s="291" t="e">
        <f>VLOOKUP(D76,'пр.взв.'!D8:G71,2,FALSE)</f>
        <v>#N/A</v>
      </c>
      <c r="F76" s="293"/>
      <c r="G76" s="293"/>
      <c r="H76" s="295"/>
      <c r="I76" s="295"/>
      <c r="J76" s="315"/>
      <c r="K76" s="307"/>
      <c r="L76" s="289" t="e">
        <f>VLOOKUP(K76,'пр.взв.'!B8:E71,2,FALSE)</f>
        <v>#N/A</v>
      </c>
      <c r="M76" s="291" t="e">
        <f>VLOOKUP(L76,'пр.взв.'!C8:F71,2,FALSE)</f>
        <v>#N/A</v>
      </c>
      <c r="N76" s="291" t="e">
        <f>VLOOKUP(M76,'пр.взв.'!D8:G71,2,FALSE)</f>
        <v>#N/A</v>
      </c>
      <c r="O76" s="293"/>
      <c r="P76" s="293"/>
      <c r="Q76" s="295"/>
      <c r="R76" s="295"/>
    </row>
    <row r="77" spans="1:18" ht="12.75">
      <c r="A77" s="316"/>
      <c r="B77" s="308"/>
      <c r="C77" s="277"/>
      <c r="D77" s="279"/>
      <c r="E77" s="279"/>
      <c r="F77" s="280"/>
      <c r="G77" s="280"/>
      <c r="H77" s="283"/>
      <c r="I77" s="283"/>
      <c r="J77" s="316"/>
      <c r="K77" s="308"/>
      <c r="L77" s="277"/>
      <c r="M77" s="279"/>
      <c r="N77" s="279"/>
      <c r="O77" s="280"/>
      <c r="P77" s="280"/>
      <c r="Q77" s="283"/>
      <c r="R77" s="283"/>
    </row>
    <row r="79" spans="1:18" ht="15">
      <c r="A79" s="317" t="s">
        <v>67</v>
      </c>
      <c r="B79" s="317"/>
      <c r="C79" s="317"/>
      <c r="D79" s="317"/>
      <c r="E79" s="317"/>
      <c r="F79" s="317"/>
      <c r="G79" s="317"/>
      <c r="H79" s="317"/>
      <c r="I79" s="317"/>
      <c r="J79" s="317" t="s">
        <v>67</v>
      </c>
      <c r="K79" s="317"/>
      <c r="L79" s="317"/>
      <c r="M79" s="317"/>
      <c r="N79" s="317"/>
      <c r="O79" s="317"/>
      <c r="P79" s="317"/>
      <c r="Q79" s="317"/>
      <c r="R79" s="317"/>
    </row>
    <row r="80" spans="2:18" ht="16.5" thickBot="1">
      <c r="B80" s="80" t="s">
        <v>54</v>
      </c>
      <c r="C80" s="84"/>
      <c r="D80" s="84"/>
      <c r="E80" s="84"/>
      <c r="F80" s="84"/>
      <c r="G80" s="84"/>
      <c r="H80" s="84"/>
      <c r="I80" s="84"/>
      <c r="K80" s="80" t="s">
        <v>59</v>
      </c>
      <c r="L80" s="84"/>
      <c r="M80" s="84"/>
      <c r="N80" s="84"/>
      <c r="O80" s="84"/>
      <c r="P80" s="84"/>
      <c r="Q80" s="84"/>
      <c r="R80" s="84"/>
    </row>
    <row r="81" spans="1:18" ht="12.75">
      <c r="A81" s="258" t="s">
        <v>65</v>
      </c>
      <c r="B81" s="264" t="s">
        <v>35</v>
      </c>
      <c r="C81" s="262" t="s">
        <v>36</v>
      </c>
      <c r="D81" s="262" t="s">
        <v>37</v>
      </c>
      <c r="E81" s="262" t="s">
        <v>46</v>
      </c>
      <c r="F81" s="264" t="s">
        <v>47</v>
      </c>
      <c r="G81" s="265" t="s">
        <v>49</v>
      </c>
      <c r="H81" s="267" t="s">
        <v>50</v>
      </c>
      <c r="I81" s="269" t="s">
        <v>48</v>
      </c>
      <c r="J81" s="258" t="s">
        <v>65</v>
      </c>
      <c r="K81" s="264" t="s">
        <v>35</v>
      </c>
      <c r="L81" s="262" t="s">
        <v>36</v>
      </c>
      <c r="M81" s="262" t="s">
        <v>37</v>
      </c>
      <c r="N81" s="262" t="s">
        <v>46</v>
      </c>
      <c r="O81" s="264" t="s">
        <v>47</v>
      </c>
      <c r="P81" s="265" t="s">
        <v>49</v>
      </c>
      <c r="Q81" s="267" t="s">
        <v>50</v>
      </c>
      <c r="R81" s="269" t="s">
        <v>48</v>
      </c>
    </row>
    <row r="82" spans="1:18" ht="13.5" thickBot="1">
      <c r="A82" s="259"/>
      <c r="B82" s="263" t="s">
        <v>35</v>
      </c>
      <c r="C82" s="263" t="s">
        <v>36</v>
      </c>
      <c r="D82" s="263" t="s">
        <v>37</v>
      </c>
      <c r="E82" s="263" t="s">
        <v>46</v>
      </c>
      <c r="F82" s="263" t="s">
        <v>47</v>
      </c>
      <c r="G82" s="266"/>
      <c r="H82" s="268"/>
      <c r="I82" s="270" t="s">
        <v>48</v>
      </c>
      <c r="J82" s="259"/>
      <c r="K82" s="263" t="s">
        <v>35</v>
      </c>
      <c r="L82" s="263" t="s">
        <v>36</v>
      </c>
      <c r="M82" s="263" t="s">
        <v>37</v>
      </c>
      <c r="N82" s="263" t="s">
        <v>46</v>
      </c>
      <c r="O82" s="263" t="s">
        <v>47</v>
      </c>
      <c r="P82" s="266"/>
      <c r="Q82" s="268"/>
      <c r="R82" s="270" t="s">
        <v>48</v>
      </c>
    </row>
    <row r="83" spans="1:18" ht="12.75">
      <c r="A83" s="284">
        <v>1</v>
      </c>
      <c r="B83" s="305"/>
      <c r="C83" s="297" t="e">
        <f>VLOOKUP(B83,'пр.взв.'!B8:E71,2,FALSE)</f>
        <v>#N/A</v>
      </c>
      <c r="D83" s="298" t="e">
        <f>VLOOKUP(C83,'пр.взв.'!C8:F71,2,FALSE)</f>
        <v>#N/A</v>
      </c>
      <c r="E83" s="298" t="e">
        <f>VLOOKUP(D83,'пр.взв.'!D8:G71,2,FALSE)</f>
        <v>#N/A</v>
      </c>
      <c r="F83" s="299"/>
      <c r="G83" s="300"/>
      <c r="H83" s="301"/>
      <c r="I83" s="312"/>
      <c r="J83" s="284">
        <v>3</v>
      </c>
      <c r="K83" s="318"/>
      <c r="L83" s="297" t="e">
        <f>VLOOKUP(K83,'пр.взв.'!B8:E71,2,FALSE)</f>
        <v>#N/A</v>
      </c>
      <c r="M83" s="298" t="e">
        <f>VLOOKUP(L83,'пр.взв.'!C8:F71,2,FALSE)</f>
        <v>#N/A</v>
      </c>
      <c r="N83" s="298" t="e">
        <f>VLOOKUP(M83,'пр.взв.'!D8:G71,2,FALSE)</f>
        <v>#N/A</v>
      </c>
      <c r="O83" s="280"/>
      <c r="P83" s="281"/>
      <c r="Q83" s="282"/>
      <c r="R83" s="283"/>
    </row>
    <row r="84" spans="1:18" ht="12.75">
      <c r="A84" s="285"/>
      <c r="B84" s="306"/>
      <c r="C84" s="277"/>
      <c r="D84" s="279"/>
      <c r="E84" s="279"/>
      <c r="F84" s="279"/>
      <c r="G84" s="279"/>
      <c r="H84" s="177"/>
      <c r="I84" s="179"/>
      <c r="J84" s="285"/>
      <c r="K84" s="306"/>
      <c r="L84" s="277"/>
      <c r="M84" s="279"/>
      <c r="N84" s="279"/>
      <c r="O84" s="279"/>
      <c r="P84" s="279"/>
      <c r="Q84" s="177"/>
      <c r="R84" s="179"/>
    </row>
    <row r="85" spans="1:18" ht="12.75">
      <c r="A85" s="285"/>
      <c r="B85" s="307"/>
      <c r="C85" s="289" t="e">
        <f>VLOOKUP(B85,'пр.взв.'!B8:E71,2,FALSE)</f>
        <v>#N/A</v>
      </c>
      <c r="D85" s="291" t="e">
        <f>VLOOKUP(C85,'пр.взв.'!C8:F71,2,FALSE)</f>
        <v>#N/A</v>
      </c>
      <c r="E85" s="291" t="e">
        <f>VLOOKUP(D85,'пр.взв.'!D8:G71,2,FALSE)</f>
        <v>#N/A</v>
      </c>
      <c r="F85" s="293"/>
      <c r="G85" s="293"/>
      <c r="H85" s="295"/>
      <c r="I85" s="295"/>
      <c r="J85" s="285"/>
      <c r="K85" s="307"/>
      <c r="L85" s="289" t="e">
        <f>VLOOKUP(K85,'пр.взв.'!B8:E71,2,FALSE)</f>
        <v>#N/A</v>
      </c>
      <c r="M85" s="291" t="e">
        <f>VLOOKUP(L85,'пр.взв.'!C8:F71,2,FALSE)</f>
        <v>#N/A</v>
      </c>
      <c r="N85" s="291" t="e">
        <f>VLOOKUP(M85,'пр.взв.'!D8:G71,2,FALSE)</f>
        <v>#N/A</v>
      </c>
      <c r="O85" s="293"/>
      <c r="P85" s="293"/>
      <c r="Q85" s="295"/>
      <c r="R85" s="295"/>
    </row>
    <row r="86" spans="1:18" ht="13.5" thickBot="1">
      <c r="A86" s="304"/>
      <c r="B86" s="319"/>
      <c r="C86" s="277"/>
      <c r="D86" s="279"/>
      <c r="E86" s="279"/>
      <c r="F86" s="294"/>
      <c r="G86" s="294"/>
      <c r="H86" s="296"/>
      <c r="I86" s="296"/>
      <c r="J86" s="286"/>
      <c r="K86" s="319"/>
      <c r="L86" s="290"/>
      <c r="M86" s="292"/>
      <c r="N86" s="292"/>
      <c r="O86" s="294"/>
      <c r="P86" s="294"/>
      <c r="Q86" s="296"/>
      <c r="R86" s="296"/>
    </row>
    <row r="87" spans="1:18" ht="12.75">
      <c r="A87" s="284">
        <v>2</v>
      </c>
      <c r="B87" s="305"/>
      <c r="C87" s="297" t="e">
        <f>VLOOKUP(B87,'пр.взв.'!B8:E71,2,FALSE)</f>
        <v>#N/A</v>
      </c>
      <c r="D87" s="298" t="e">
        <f>VLOOKUP(C87,'пр.взв.'!C8:F71,2,FALSE)</f>
        <v>#N/A</v>
      </c>
      <c r="E87" s="298" t="e">
        <f>VLOOKUP(D87,'пр.взв.'!D8:G71,2,FALSE)</f>
        <v>#N/A</v>
      </c>
      <c r="F87" s="280"/>
      <c r="G87" s="281"/>
      <c r="H87" s="282"/>
      <c r="I87" s="283"/>
      <c r="J87" s="285">
        <v>4</v>
      </c>
      <c r="K87" s="305"/>
      <c r="L87" s="276" t="e">
        <f>VLOOKUP(K87,'пр.взв.'!B8:E71,2,FALSE)</f>
        <v>#N/A</v>
      </c>
      <c r="M87" s="278" t="e">
        <f>VLOOKUP(L87,'пр.взв.'!C8:F71,2,FALSE)</f>
        <v>#N/A</v>
      </c>
      <c r="N87" s="278" t="e">
        <f>VLOOKUP(M87,'пр.взв.'!D8:G71,2,FALSE)</f>
        <v>#N/A</v>
      </c>
      <c r="O87" s="280"/>
      <c r="P87" s="281"/>
      <c r="Q87" s="282"/>
      <c r="R87" s="283"/>
    </row>
    <row r="88" spans="1:18" ht="12.75">
      <c r="A88" s="285"/>
      <c r="B88" s="306"/>
      <c r="C88" s="277"/>
      <c r="D88" s="279"/>
      <c r="E88" s="279"/>
      <c r="F88" s="279"/>
      <c r="G88" s="279"/>
      <c r="H88" s="177"/>
      <c r="I88" s="179"/>
      <c r="J88" s="285"/>
      <c r="K88" s="306"/>
      <c r="L88" s="277"/>
      <c r="M88" s="279"/>
      <c r="N88" s="279"/>
      <c r="O88" s="279"/>
      <c r="P88" s="279"/>
      <c r="Q88" s="177"/>
      <c r="R88" s="179"/>
    </row>
    <row r="89" spans="1:18" ht="12.75">
      <c r="A89" s="285"/>
      <c r="B89" s="307"/>
      <c r="C89" s="289" t="e">
        <f>VLOOKUP(B89,'пр.взв.'!B8:E71,2,FALSE)</f>
        <v>#N/A</v>
      </c>
      <c r="D89" s="291" t="e">
        <f>VLOOKUP(C89,'пр.взв.'!C8:F71,2,FALSE)</f>
        <v>#N/A</v>
      </c>
      <c r="E89" s="291" t="e">
        <f>VLOOKUP(D89,'пр.взв.'!D8:G71,2,FALSE)</f>
        <v>#N/A</v>
      </c>
      <c r="F89" s="293"/>
      <c r="G89" s="293"/>
      <c r="H89" s="295"/>
      <c r="I89" s="295"/>
      <c r="J89" s="285"/>
      <c r="K89" s="307"/>
      <c r="L89" s="289" t="e">
        <f>VLOOKUP(K89,'пр.взв.'!B8:E71,2,FALSE)</f>
        <v>#N/A</v>
      </c>
      <c r="M89" s="291" t="e">
        <f>VLOOKUP(L89,'пр.взв.'!C8:F71,2,FALSE)</f>
        <v>#N/A</v>
      </c>
      <c r="N89" s="291" t="e">
        <f>VLOOKUP(M89,'пр.взв.'!D8:G71,2,FALSE)</f>
        <v>#N/A</v>
      </c>
      <c r="O89" s="293"/>
      <c r="P89" s="293"/>
      <c r="Q89" s="295"/>
      <c r="R89" s="295"/>
    </row>
    <row r="90" spans="1:18" ht="12.75">
      <c r="A90" s="304"/>
      <c r="B90" s="308"/>
      <c r="C90" s="277"/>
      <c r="D90" s="279"/>
      <c r="E90" s="279"/>
      <c r="F90" s="280"/>
      <c r="G90" s="280"/>
      <c r="H90" s="283"/>
      <c r="I90" s="283"/>
      <c r="J90" s="304"/>
      <c r="K90" s="308"/>
      <c r="L90" s="277"/>
      <c r="M90" s="279"/>
      <c r="N90" s="279"/>
      <c r="O90" s="280"/>
      <c r="P90" s="280"/>
      <c r="Q90" s="283"/>
      <c r="R90" s="283"/>
    </row>
  </sheetData>
  <mergeCells count="676">
    <mergeCell ref="Q89:Q90"/>
    <mergeCell ref="R89:R90"/>
    <mergeCell ref="M89:M90"/>
    <mergeCell ref="N89:N90"/>
    <mergeCell ref="O89:O90"/>
    <mergeCell ref="P89:P90"/>
    <mergeCell ref="F89:F90"/>
    <mergeCell ref="G89:G90"/>
    <mergeCell ref="H89:H90"/>
    <mergeCell ref="I89:I90"/>
    <mergeCell ref="B89:B90"/>
    <mergeCell ref="C89:C90"/>
    <mergeCell ref="D89:D90"/>
    <mergeCell ref="E89:E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C71:I71"/>
    <mergeCell ref="L71:R71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E46:E47"/>
    <mergeCell ref="F46:F47"/>
    <mergeCell ref="G46:G47"/>
    <mergeCell ref="H46:H47"/>
    <mergeCell ref="A46:A49"/>
    <mergeCell ref="B46:B47"/>
    <mergeCell ref="C46:C47"/>
    <mergeCell ref="D46:D47"/>
    <mergeCell ref="O44:O45"/>
    <mergeCell ref="P44:P45"/>
    <mergeCell ref="Q44:Q45"/>
    <mergeCell ref="R44:R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L42:L43"/>
    <mergeCell ref="K44:K45"/>
    <mergeCell ref="L44:L45"/>
    <mergeCell ref="M42:M43"/>
    <mergeCell ref="M44:M45"/>
    <mergeCell ref="H42:H43"/>
    <mergeCell ref="I42:I43"/>
    <mergeCell ref="J42:J45"/>
    <mergeCell ref="K42:K43"/>
    <mergeCell ref="I44:I45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I87:I88"/>
    <mergeCell ref="J87:J90"/>
    <mergeCell ref="K87:K88"/>
    <mergeCell ref="L87:L88"/>
    <mergeCell ref="K89:K90"/>
    <mergeCell ref="L89:L90"/>
    <mergeCell ref="P34:P35"/>
    <mergeCell ref="Q34:Q35"/>
    <mergeCell ref="L36:L37"/>
    <mergeCell ref="M36:M37"/>
    <mergeCell ref="M34:M35"/>
    <mergeCell ref="N87:N88"/>
    <mergeCell ref="N34:N35"/>
    <mergeCell ref="O34:O35"/>
    <mergeCell ref="M87:M88"/>
    <mergeCell ref="M40:M41"/>
    <mergeCell ref="N40:N41"/>
    <mergeCell ref="O40:O41"/>
    <mergeCell ref="N42:N43"/>
    <mergeCell ref="O42:O43"/>
    <mergeCell ref="N44:N45"/>
    <mergeCell ref="J30:J33"/>
    <mergeCell ref="K30:K31"/>
    <mergeCell ref="L30:L31"/>
    <mergeCell ref="M30:M31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K26:K27"/>
    <mergeCell ref="L26:L27"/>
    <mergeCell ref="M26:M27"/>
    <mergeCell ref="O87:O88"/>
    <mergeCell ref="N28:N29"/>
    <mergeCell ref="O28:O29"/>
    <mergeCell ref="N30:N31"/>
    <mergeCell ref="O30:O31"/>
    <mergeCell ref="K34:K35"/>
    <mergeCell ref="L34:L35"/>
    <mergeCell ref="Q87:Q88"/>
    <mergeCell ref="N24:N25"/>
    <mergeCell ref="O24:O25"/>
    <mergeCell ref="P24:P25"/>
    <mergeCell ref="Q24:Q25"/>
    <mergeCell ref="O26:O27"/>
    <mergeCell ref="P26:P27"/>
    <mergeCell ref="Q26:Q27"/>
    <mergeCell ref="P28:P29"/>
    <mergeCell ref="P87:P88"/>
    <mergeCell ref="K24:K25"/>
    <mergeCell ref="L24:L25"/>
    <mergeCell ref="M24:M25"/>
    <mergeCell ref="J22:J25"/>
    <mergeCell ref="K22:K23"/>
    <mergeCell ref="L22:L23"/>
    <mergeCell ref="M22:M23"/>
    <mergeCell ref="N22:N23"/>
    <mergeCell ref="O22:O23"/>
    <mergeCell ref="P22:P23"/>
    <mergeCell ref="Q22:Q23"/>
    <mergeCell ref="R87:R88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F34:F35"/>
    <mergeCell ref="G34:G35"/>
    <mergeCell ref="H34:H35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86"/>
  <sheetViews>
    <sheetView tabSelected="1" workbookViewId="0" topLeftCell="A9">
      <selection activeCell="R35" sqref="R35"/>
    </sheetView>
  </sheetViews>
  <sheetFormatPr defaultColWidth="9.140625" defaultRowHeight="12.75"/>
  <cols>
    <col min="1" max="1" width="4.851562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132" customWidth="1"/>
    <col min="6" max="6" width="2.8515625" style="132" customWidth="1"/>
    <col min="7" max="7" width="3.7109375" style="132" customWidth="1"/>
    <col min="8" max="8" width="3.28125" style="132" customWidth="1"/>
    <col min="9" max="9" width="3.7109375" style="132" customWidth="1"/>
    <col min="10" max="10" width="3.00390625" style="132" customWidth="1"/>
    <col min="11" max="11" width="3.7109375" style="132" customWidth="1"/>
    <col min="12" max="12" width="3.28125" style="132" customWidth="1"/>
    <col min="13" max="13" width="3.7109375" style="132" customWidth="1"/>
    <col min="14" max="14" width="4.710937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1:17" ht="24" customHeight="1" thickBot="1">
      <c r="A1" s="118" t="s">
        <v>41</v>
      </c>
      <c r="B1" s="118"/>
      <c r="C1" s="118"/>
      <c r="D1" s="118"/>
      <c r="E1" s="129"/>
      <c r="F1" s="129"/>
      <c r="G1" s="129"/>
      <c r="H1" s="129"/>
      <c r="I1" s="129"/>
      <c r="J1" s="129"/>
      <c r="K1" s="129"/>
      <c r="L1" s="129"/>
      <c r="M1" s="129"/>
      <c r="N1" s="118"/>
      <c r="O1" s="118"/>
      <c r="P1" s="118"/>
      <c r="Q1" s="118"/>
    </row>
    <row r="2" spans="2:20" ht="30" customHeight="1" thickBot="1">
      <c r="B2" s="50"/>
      <c r="D2" s="73"/>
      <c r="E2" s="130"/>
      <c r="F2" s="130"/>
      <c r="G2" s="130"/>
      <c r="H2" s="130"/>
      <c r="I2" s="130"/>
      <c r="J2" s="130"/>
      <c r="K2" s="131"/>
      <c r="L2" s="131"/>
      <c r="M2" s="131"/>
      <c r="N2" s="62"/>
      <c r="O2" s="75"/>
      <c r="P2" s="115" t="str">
        <f>HYPERLINK('[1]реквизиты'!$A$2)</f>
        <v>THE WORLD SAMBO CHAMPIONSHIP  /men/</v>
      </c>
      <c r="Q2" s="116"/>
      <c r="R2" s="74"/>
      <c r="S2" s="74"/>
      <c r="T2" s="48"/>
    </row>
    <row r="3" spans="2:19" ht="12.75" customHeight="1" thickBot="1">
      <c r="B3" s="51"/>
      <c r="J3" s="133"/>
      <c r="N3" s="320" t="str">
        <f>HYPERLINK('[1]реквизиты'!$A$3)</f>
        <v>13-17 November 2008      S.Petersburg /Rossia/</v>
      </c>
      <c r="O3" s="320"/>
      <c r="P3" s="320"/>
      <c r="Q3" s="320"/>
      <c r="R3" s="76"/>
      <c r="S3" s="76"/>
    </row>
    <row r="4" spans="4:20" ht="15.75" customHeight="1" thickBot="1">
      <c r="D4" s="74"/>
      <c r="E4" s="134"/>
      <c r="F4" s="134"/>
      <c r="G4" s="134"/>
      <c r="H4" s="134"/>
      <c r="I4" s="134"/>
      <c r="J4" s="134"/>
      <c r="P4" s="180" t="str">
        <f>HYPERLINK('пр.взв.'!A4)</f>
        <v>Weight category 74 кg.</v>
      </c>
      <c r="Q4" s="117"/>
      <c r="R4" s="74"/>
      <c r="S4" s="74"/>
      <c r="T4" s="7"/>
    </row>
    <row r="5" spans="5:16" ht="9" customHeight="1">
      <c r="E5" s="135" t="s">
        <v>0</v>
      </c>
      <c r="G5" s="136" t="s">
        <v>9</v>
      </c>
      <c r="I5" s="181"/>
      <c r="J5" s="181"/>
      <c r="K5" s="182" t="s">
        <v>42</v>
      </c>
      <c r="L5" s="182"/>
      <c r="M5" s="182"/>
      <c r="N5" s="126"/>
      <c r="O5" s="126"/>
      <c r="P5" s="126"/>
    </row>
    <row r="6" spans="5:16" ht="9" customHeight="1" thickBot="1">
      <c r="E6" s="135"/>
      <c r="G6" s="138"/>
      <c r="H6" s="139"/>
      <c r="I6" s="128"/>
      <c r="J6" s="128"/>
      <c r="K6" s="137"/>
      <c r="L6" s="137"/>
      <c r="M6" s="137"/>
      <c r="N6" s="126"/>
      <c r="O6" s="126"/>
      <c r="P6" s="126"/>
    </row>
    <row r="7" spans="8:13" ht="9" customHeight="1">
      <c r="H7" s="140"/>
      <c r="I7" s="141" t="s">
        <v>9</v>
      </c>
      <c r="J7" s="131"/>
      <c r="K7" s="131"/>
      <c r="L7" s="131"/>
      <c r="M7" s="131"/>
    </row>
    <row r="8" spans="8:13" ht="9" customHeight="1" thickBot="1">
      <c r="H8" s="140"/>
      <c r="I8" s="142" t="s">
        <v>129</v>
      </c>
      <c r="J8" s="143"/>
      <c r="K8" s="144"/>
      <c r="L8" s="131"/>
      <c r="M8" s="131"/>
    </row>
    <row r="9" spans="1:14" ht="9" customHeight="1" thickBot="1">
      <c r="A9" s="122" t="s">
        <v>33</v>
      </c>
      <c r="G9" s="136" t="s">
        <v>18</v>
      </c>
      <c r="H9" s="145"/>
      <c r="I9" s="146"/>
      <c r="J9" s="131"/>
      <c r="K9" s="141" t="s">
        <v>9</v>
      </c>
      <c r="L9" s="131"/>
      <c r="M9" s="131"/>
      <c r="N9" s="7"/>
    </row>
    <row r="10" spans="1:18" ht="9" customHeight="1" thickBot="1">
      <c r="A10" s="124"/>
      <c r="G10" s="138"/>
      <c r="I10" s="146"/>
      <c r="J10" s="131"/>
      <c r="K10" s="142" t="s">
        <v>129</v>
      </c>
      <c r="L10" s="147"/>
      <c r="M10" s="131"/>
      <c r="N10" s="337">
        <v>1</v>
      </c>
      <c r="O10" s="339">
        <v>21</v>
      </c>
      <c r="P10" s="341" t="str">
        <f>VLOOKUP(O10,'пр.взв.'!B8:E71,2,FALSE)</f>
        <v>SAVINOV Viktor</v>
      </c>
      <c r="Q10" s="343" t="str">
        <f>VLOOKUP(O10,'пр.взв.'!B8:E71,4,FALSE)</f>
        <v>UKR</v>
      </c>
      <c r="R10" s="49"/>
    </row>
    <row r="11" spans="1:18" ht="9" customHeight="1" thickBot="1">
      <c r="A11" s="321">
        <v>1</v>
      </c>
      <c r="B11" s="323" t="str">
        <f>VLOOKUP('пр.хода'!A11,'пр.взв.'!B8:E71,2,FALSE)</f>
        <v>CHERNJAVSKIS ARTŪRS</v>
      </c>
      <c r="C11" s="325" t="str">
        <f>VLOOKUP('пр.хода'!B11,'пр.взв.'!C8:F71,2,FALSE)</f>
        <v>1988</v>
      </c>
      <c r="D11" s="325" t="str">
        <f>VLOOKUP(A11,'пр.взв.'!B8:E71,4,FALSE)</f>
        <v>LVA</v>
      </c>
      <c r="E11" s="148"/>
      <c r="F11" s="148"/>
      <c r="G11" s="148"/>
      <c r="H11" s="148"/>
      <c r="I11" s="141" t="s">
        <v>1</v>
      </c>
      <c r="J11" s="131"/>
      <c r="K11" s="131"/>
      <c r="L11" s="149"/>
      <c r="M11" s="141" t="s">
        <v>9</v>
      </c>
      <c r="N11" s="338"/>
      <c r="O11" s="340"/>
      <c r="P11" s="342"/>
      <c r="Q11" s="344"/>
      <c r="R11" s="49"/>
    </row>
    <row r="12" spans="1:18" ht="9" customHeight="1" thickBot="1">
      <c r="A12" s="322"/>
      <c r="B12" s="324"/>
      <c r="C12" s="326"/>
      <c r="D12" s="326"/>
      <c r="E12" s="141">
        <v>1</v>
      </c>
      <c r="F12" s="148"/>
      <c r="G12" s="86"/>
      <c r="H12" s="86"/>
      <c r="I12" s="142"/>
      <c r="J12" s="131"/>
      <c r="K12" s="131"/>
      <c r="L12" s="149"/>
      <c r="M12" s="142" t="s">
        <v>130</v>
      </c>
      <c r="N12" s="345">
        <v>2</v>
      </c>
      <c r="O12" s="340">
        <v>14</v>
      </c>
      <c r="P12" s="342" t="str">
        <f>VLOOKUP(O12,'пр.взв.'!B8:E71,2,FALSE)</f>
        <v>SHAROV Alexandr</v>
      </c>
      <c r="Q12" s="344" t="str">
        <f>VLOOKUP(O12,'пр.взв.'!B8:E71,4,FALSE)</f>
        <v>RUS</v>
      </c>
      <c r="R12" s="49"/>
    </row>
    <row r="13" spans="1:18" ht="9" customHeight="1" thickBot="1">
      <c r="A13" s="327">
        <v>17</v>
      </c>
      <c r="B13" s="329" t="str">
        <f>VLOOKUP('пр.хода'!A13,'пр.взв.'!B10:E71,2,FALSE)</f>
        <v>KARLIKOV Shyxrat</v>
      </c>
      <c r="C13" s="331" t="str">
        <f>VLOOKUP(A13,'пр.взв.'!B8:E71,3,FALSE)</f>
        <v>1987</v>
      </c>
      <c r="D13" s="331" t="str">
        <f>VLOOKUP(A13,'пр.взв.'!B8:E71,4,FALSE)</f>
        <v>TJK</v>
      </c>
      <c r="E13" s="142" t="s">
        <v>128</v>
      </c>
      <c r="F13" s="150"/>
      <c r="G13" s="151"/>
      <c r="H13" s="148"/>
      <c r="I13" s="86"/>
      <c r="J13" s="152"/>
      <c r="K13" s="141" t="s">
        <v>2</v>
      </c>
      <c r="L13" s="153"/>
      <c r="M13" s="131"/>
      <c r="N13" s="346"/>
      <c r="O13" s="340"/>
      <c r="P13" s="342"/>
      <c r="Q13" s="344"/>
      <c r="R13" s="49"/>
    </row>
    <row r="14" spans="1:18" ht="9" customHeight="1" thickBot="1">
      <c r="A14" s="328"/>
      <c r="B14" s="330"/>
      <c r="C14" s="332"/>
      <c r="D14" s="332"/>
      <c r="E14" s="154"/>
      <c r="F14" s="86"/>
      <c r="G14" s="141" t="s">
        <v>1</v>
      </c>
      <c r="H14" s="86"/>
      <c r="I14" s="86"/>
      <c r="J14" s="155"/>
      <c r="K14" s="142"/>
      <c r="L14" s="131"/>
      <c r="M14" s="131"/>
      <c r="N14" s="347">
        <v>3</v>
      </c>
      <c r="O14" s="340">
        <v>5</v>
      </c>
      <c r="P14" s="342" t="str">
        <f>VLOOKUP(O14,'пр.взв.'!B8:E71,2,FALSE)</f>
        <v>GEORGIEV Georgi</v>
      </c>
      <c r="Q14" s="344" t="str">
        <f>VLOOKUP(O14,'пр.взв.'!B8:E71,4,FALSE)</f>
        <v>BUL</v>
      </c>
      <c r="R14" s="49"/>
    </row>
    <row r="15" spans="1:18" ht="9" customHeight="1" thickBot="1">
      <c r="A15" s="321">
        <v>9</v>
      </c>
      <c r="B15" s="323" t="str">
        <f>VLOOKUP('пр.хода'!A15,'пр.взв.'!B12:E71,2,FALSE)</f>
        <v>MAXMYDOV Nerlan</v>
      </c>
      <c r="C15" s="325" t="str">
        <f>VLOOKUP('пр.хода'!B15,'пр.взв.'!C12:F71,2,FALSE)</f>
        <v>1986</v>
      </c>
      <c r="D15" s="325" t="str">
        <f>VLOOKUP(A15,'пр.взв.'!B8:E71,4,FALSE)</f>
        <v>KGZ</v>
      </c>
      <c r="E15" s="154"/>
      <c r="F15" s="86"/>
      <c r="G15" s="142" t="s">
        <v>130</v>
      </c>
      <c r="H15" s="150"/>
      <c r="I15" s="151"/>
      <c r="J15" s="86"/>
      <c r="K15" s="86"/>
      <c r="L15" s="146"/>
      <c r="M15" s="128"/>
      <c r="N15" s="348"/>
      <c r="O15" s="340"/>
      <c r="P15" s="342"/>
      <c r="Q15" s="344"/>
      <c r="R15" s="49"/>
    </row>
    <row r="16" spans="1:18" ht="9" customHeight="1">
      <c r="A16" s="322"/>
      <c r="B16" s="324"/>
      <c r="C16" s="326"/>
      <c r="D16" s="326"/>
      <c r="E16" s="141" t="s">
        <v>14</v>
      </c>
      <c r="F16" s="156"/>
      <c r="G16" s="151"/>
      <c r="H16" s="86"/>
      <c r="I16" s="151"/>
      <c r="J16" s="148"/>
      <c r="K16" s="148"/>
      <c r="L16" s="146"/>
      <c r="N16" s="347">
        <v>3</v>
      </c>
      <c r="O16" s="340">
        <v>2</v>
      </c>
      <c r="P16" s="342" t="str">
        <f>VLOOKUP(O16,'пр.взв.'!B8:E71,2,FALSE)</f>
        <v>MUXTAROV Araz</v>
      </c>
      <c r="Q16" s="344" t="str">
        <f>VLOOKUP(O16,'пр.взв.'!B8:E71,4,FALSE)</f>
        <v>AZE</v>
      </c>
      <c r="R16" s="49"/>
    </row>
    <row r="17" spans="1:18" ht="9" customHeight="1" thickBot="1">
      <c r="A17" s="327">
        <v>25</v>
      </c>
      <c r="B17" s="333" t="e">
        <f>VLOOKUP('пр.хода'!A17,'пр.взв.'!B14:E71,2,FALSE)</f>
        <v>#N/A</v>
      </c>
      <c r="C17" s="335" t="e">
        <f>VLOOKUP('пр.хода'!B17,'пр.взв.'!C14:F71,2,FALSE)</f>
        <v>#N/A</v>
      </c>
      <c r="D17" s="335" t="e">
        <f>VLOOKUP(A17,'пр.взв.'!B8:E71,4,FALSE)</f>
        <v>#N/A</v>
      </c>
      <c r="E17" s="142"/>
      <c r="F17" s="148"/>
      <c r="G17" s="86"/>
      <c r="H17" s="86"/>
      <c r="I17" s="151"/>
      <c r="J17" s="148"/>
      <c r="K17" s="148"/>
      <c r="L17" s="146"/>
      <c r="N17" s="348"/>
      <c r="O17" s="340"/>
      <c r="P17" s="342"/>
      <c r="Q17" s="344"/>
      <c r="R17" s="49"/>
    </row>
    <row r="18" spans="1:18" ht="9" customHeight="1" thickBot="1">
      <c r="A18" s="328"/>
      <c r="B18" s="334"/>
      <c r="C18" s="336"/>
      <c r="D18" s="336"/>
      <c r="E18" s="154"/>
      <c r="F18" s="148"/>
      <c r="G18" s="86"/>
      <c r="H18" s="86"/>
      <c r="I18" s="141" t="s">
        <v>4</v>
      </c>
      <c r="J18" s="148"/>
      <c r="K18" s="148"/>
      <c r="L18" s="146"/>
      <c r="N18" s="349">
        <v>5</v>
      </c>
      <c r="O18" s="340">
        <v>19</v>
      </c>
      <c r="P18" s="342" t="str">
        <f>VLOOKUP(O18,'пр.взв.'!B8:E71,2,FALSE)</f>
        <v>DANIELYAN Ashot</v>
      </c>
      <c r="Q18" s="344" t="str">
        <f>VLOOKUP(O18,'пр.взв.'!B8:E71,4,FALSE)</f>
        <v>ARM</v>
      </c>
      <c r="R18" s="49"/>
    </row>
    <row r="19" spans="1:18" ht="9" customHeight="1" thickBot="1">
      <c r="A19" s="321">
        <v>5</v>
      </c>
      <c r="B19" s="323" t="str">
        <f>VLOOKUP('пр.хода'!A19,'пр.взв.'!B16:E71,2,FALSE)</f>
        <v>GEORGIEV Georgi</v>
      </c>
      <c r="C19" s="325" t="str">
        <f>VLOOKUP('пр.хода'!B19,'пр.взв.'!C16:F71,2,FALSE)</f>
        <v>1976</v>
      </c>
      <c r="D19" s="325" t="str">
        <f>VLOOKUP(A19,'пр.взв.'!B8:E71,4,FALSE)</f>
        <v>BUL</v>
      </c>
      <c r="E19" s="154"/>
      <c r="F19" s="148"/>
      <c r="G19" s="86"/>
      <c r="H19" s="86"/>
      <c r="I19" s="142" t="s">
        <v>130</v>
      </c>
      <c r="J19" s="157"/>
      <c r="K19" s="148"/>
      <c r="L19" s="146"/>
      <c r="N19" s="350"/>
      <c r="O19" s="340"/>
      <c r="P19" s="342"/>
      <c r="Q19" s="344"/>
      <c r="R19" s="49"/>
    </row>
    <row r="20" spans="1:18" ht="9" customHeight="1">
      <c r="A20" s="322"/>
      <c r="B20" s="324"/>
      <c r="C20" s="326"/>
      <c r="D20" s="326"/>
      <c r="E20" s="141" t="s">
        <v>4</v>
      </c>
      <c r="F20" s="148"/>
      <c r="G20" s="86"/>
      <c r="H20" s="86"/>
      <c r="I20" s="151"/>
      <c r="J20" s="158"/>
      <c r="K20" s="148"/>
      <c r="L20" s="146"/>
      <c r="N20" s="349">
        <v>5</v>
      </c>
      <c r="O20" s="340">
        <v>16</v>
      </c>
      <c r="P20" s="342" t="str">
        <f>VLOOKUP(O20,'пр.взв.'!B8:E71,2,FALSE)</f>
        <v>WILKOMIRSKI Krzysztov</v>
      </c>
      <c r="Q20" s="344" t="str">
        <f>VLOOKUP(O20,'пр.взв.'!B8:E71,4,FALSE)</f>
        <v>POL</v>
      </c>
      <c r="R20" s="49"/>
    </row>
    <row r="21" spans="1:18" ht="9" customHeight="1" thickBot="1">
      <c r="A21" s="327">
        <v>21</v>
      </c>
      <c r="B21" s="329" t="str">
        <f>VLOOKUP('пр.хода'!A21,'пр.взв.'!B18:E71,2,FALSE)</f>
        <v>SAVINOV Viktor</v>
      </c>
      <c r="C21" s="331" t="str">
        <f>VLOOKUP('пр.хода'!B21,'пр.взв.'!C18:F71,2,FALSE)</f>
        <v>1976</v>
      </c>
      <c r="D21" s="331" t="str">
        <f>VLOOKUP(A21,'пр.взв.'!B8:E71,4,FALSE)</f>
        <v>UKR</v>
      </c>
      <c r="E21" s="142" t="s">
        <v>129</v>
      </c>
      <c r="F21" s="150"/>
      <c r="G21" s="151"/>
      <c r="H21" s="86"/>
      <c r="I21" s="151"/>
      <c r="J21" s="158"/>
      <c r="K21" s="148"/>
      <c r="L21" s="146"/>
      <c r="N21" s="350"/>
      <c r="O21" s="340"/>
      <c r="P21" s="342"/>
      <c r="Q21" s="344"/>
      <c r="R21" s="49"/>
    </row>
    <row r="22" spans="1:18" ht="9" customHeight="1" thickBot="1">
      <c r="A22" s="328"/>
      <c r="B22" s="330"/>
      <c r="C22" s="332"/>
      <c r="D22" s="332"/>
      <c r="E22" s="154"/>
      <c r="F22" s="86"/>
      <c r="G22" s="141" t="s">
        <v>4</v>
      </c>
      <c r="H22" s="156"/>
      <c r="I22" s="151"/>
      <c r="J22" s="158"/>
      <c r="K22" s="148"/>
      <c r="L22" s="146"/>
      <c r="N22" s="349" t="s">
        <v>61</v>
      </c>
      <c r="O22" s="340">
        <v>1</v>
      </c>
      <c r="P22" s="351" t="str">
        <f>VLOOKUP(O22,'пр.взв.'!B8:E71,2,FALSE)</f>
        <v>CHERNJAVSKIS ARTŪRS</v>
      </c>
      <c r="Q22" s="344" t="str">
        <f>VLOOKUP(O22,'пр.взв.'!B8:E71,4,FALSE)</f>
        <v>LVA</v>
      </c>
      <c r="R22" s="49"/>
    </row>
    <row r="23" spans="1:18" ht="9" customHeight="1" thickBot="1">
      <c r="A23" s="321">
        <v>13</v>
      </c>
      <c r="B23" s="323" t="str">
        <f>VLOOKUP('пр.хода'!A23,'пр.взв.'!B20:E71,2,FALSE)</f>
        <v>GONCHARENKO Aleksandu</v>
      </c>
      <c r="C23" s="325" t="str">
        <f>VLOOKUP('пр.хода'!B23,'пр.взв.'!C20:F71,2,FALSE)</f>
        <v>1985</v>
      </c>
      <c r="D23" s="325" t="str">
        <f>VLOOKUP(A23,'пр.взв.'!B8:E71,4,FALSE)</f>
        <v>ROU</v>
      </c>
      <c r="E23" s="154"/>
      <c r="F23" s="86"/>
      <c r="G23" s="142" t="s">
        <v>129</v>
      </c>
      <c r="H23" s="86"/>
      <c r="I23" s="86"/>
      <c r="J23" s="158"/>
      <c r="K23" s="148"/>
      <c r="L23" s="146"/>
      <c r="N23" s="350"/>
      <c r="O23" s="340"/>
      <c r="P23" s="351"/>
      <c r="Q23" s="344"/>
      <c r="R23" s="49"/>
    </row>
    <row r="24" spans="1:18" ht="9" customHeight="1">
      <c r="A24" s="322"/>
      <c r="B24" s="324"/>
      <c r="C24" s="326"/>
      <c r="D24" s="326"/>
      <c r="E24" s="141" t="s">
        <v>18</v>
      </c>
      <c r="F24" s="156"/>
      <c r="G24" s="151"/>
      <c r="H24" s="86"/>
      <c r="I24" s="86"/>
      <c r="J24" s="158"/>
      <c r="K24" s="148"/>
      <c r="L24" s="146"/>
      <c r="N24" s="349" t="s">
        <v>61</v>
      </c>
      <c r="O24" s="340">
        <v>6</v>
      </c>
      <c r="P24" s="342" t="str">
        <f>VLOOKUP(O24,'пр.взв.'!B8:E71,2,FALSE)</f>
        <v>LAVARINI Matteo</v>
      </c>
      <c r="Q24" s="344" t="str">
        <f>VLOOKUP(O24,'пр.взв.'!B8:E71,4,FALSE)</f>
        <v>ITA</v>
      </c>
      <c r="R24" s="49"/>
    </row>
    <row r="25" spans="1:18" ht="9" customHeight="1" thickBot="1">
      <c r="A25" s="327">
        <v>29</v>
      </c>
      <c r="B25" s="333" t="e">
        <f>VLOOKUP('пр.хода'!A25,'пр.взв.'!B22:E73,2,FALSE)</f>
        <v>#N/A</v>
      </c>
      <c r="C25" s="335" t="e">
        <f>VLOOKUP('пр.хода'!B25,'пр.взв.'!C22:F73,2,FALSE)</f>
        <v>#N/A</v>
      </c>
      <c r="D25" s="335" t="e">
        <f>VLOOKUP(A25,'пр.взв.'!B8:E71,4,FALSE)</f>
        <v>#N/A</v>
      </c>
      <c r="E25" s="142"/>
      <c r="F25" s="148"/>
      <c r="G25" s="86"/>
      <c r="H25" s="86"/>
      <c r="I25" s="86"/>
      <c r="J25" s="158"/>
      <c r="K25" s="148"/>
      <c r="L25" s="146"/>
      <c r="N25" s="350"/>
      <c r="O25" s="340"/>
      <c r="P25" s="342"/>
      <c r="Q25" s="344"/>
      <c r="R25" s="49"/>
    </row>
    <row r="26" spans="1:18" ht="9" customHeight="1" thickBot="1">
      <c r="A26" s="328"/>
      <c r="B26" s="334"/>
      <c r="C26" s="336"/>
      <c r="D26" s="336"/>
      <c r="E26" s="154"/>
      <c r="F26" s="148"/>
      <c r="G26" s="86"/>
      <c r="H26" s="86"/>
      <c r="I26" s="86"/>
      <c r="J26" s="158"/>
      <c r="K26" s="141" t="s">
        <v>4</v>
      </c>
      <c r="L26" s="146"/>
      <c r="N26" s="349">
        <v>9</v>
      </c>
      <c r="O26" s="340">
        <v>13</v>
      </c>
      <c r="P26" s="351" t="str">
        <f>VLOOKUP(O26,'пр.взв.'!B8:E71,2,FALSE)</f>
        <v>GONCHARENKO Aleksandu</v>
      </c>
      <c r="Q26" s="344" t="str">
        <f>VLOOKUP(O26,'пр.взв.'!B8:E71,4,FALSE)</f>
        <v>ROU</v>
      </c>
      <c r="R26" s="49"/>
    </row>
    <row r="27" spans="1:18" ht="9" customHeight="1" thickBot="1">
      <c r="A27" s="321">
        <v>3</v>
      </c>
      <c r="B27" s="323" t="str">
        <f>VLOOKUP(A27,'пр.взв.'!B8:E71,2,FALSE)</f>
        <v>LEON Joze</v>
      </c>
      <c r="C27" s="325" t="str">
        <f>VLOOKUP(B27,'пр.взв.'!C8:F71,2,FALSE)</f>
        <v>1974</v>
      </c>
      <c r="D27" s="325" t="str">
        <f>VLOOKUP(A27,'пр.взв.'!B8:E71,4,FALSE)</f>
        <v>ESP</v>
      </c>
      <c r="E27" s="154"/>
      <c r="F27" s="148"/>
      <c r="G27" s="86"/>
      <c r="H27" s="86"/>
      <c r="I27" s="86"/>
      <c r="J27" s="158"/>
      <c r="K27" s="142" t="s">
        <v>128</v>
      </c>
      <c r="L27" s="147"/>
      <c r="N27" s="350"/>
      <c r="O27" s="340"/>
      <c r="P27" s="351"/>
      <c r="Q27" s="344"/>
      <c r="R27" s="49"/>
    </row>
    <row r="28" spans="1:18" ht="9" customHeight="1">
      <c r="A28" s="322"/>
      <c r="B28" s="324"/>
      <c r="C28" s="326"/>
      <c r="D28" s="326"/>
      <c r="E28" s="141" t="s">
        <v>2</v>
      </c>
      <c r="F28" s="148"/>
      <c r="G28" s="86"/>
      <c r="H28" s="86"/>
      <c r="I28" s="86"/>
      <c r="J28" s="158"/>
      <c r="K28" s="148" t="s">
        <v>131</v>
      </c>
      <c r="L28" s="149"/>
      <c r="N28" s="352" t="s">
        <v>132</v>
      </c>
      <c r="O28" s="340">
        <v>7</v>
      </c>
      <c r="P28" s="342" t="str">
        <f>VLOOKUP(O28,'пр.взв.'!B8:E71,2,FALSE)</f>
        <v>POPOU  Stiapan</v>
      </c>
      <c r="Q28" s="344" t="str">
        <f>VLOOKUP(O28,'пр.взв.'!B8:E71,4,FALSE)</f>
        <v>BLR</v>
      </c>
      <c r="R28" s="49"/>
    </row>
    <row r="29" spans="1:18" ht="9" customHeight="1" thickBot="1">
      <c r="A29" s="327">
        <v>19</v>
      </c>
      <c r="B29" s="329" t="str">
        <f>VLOOKUP('пр.хода'!A29,'пр.взв.'!B26:E77,2,FALSE)</f>
        <v>DANIELYAN Ashot</v>
      </c>
      <c r="C29" s="331" t="str">
        <f>VLOOKUP('пр.хода'!B29,'пр.взв.'!C26:F77,2,FALSE)</f>
        <v>1984</v>
      </c>
      <c r="D29" s="331" t="str">
        <f>VLOOKUP(A29,'пр.взв.'!B8:E71,4,FALSE)</f>
        <v>ARM</v>
      </c>
      <c r="E29" s="142" t="s">
        <v>130</v>
      </c>
      <c r="F29" s="150"/>
      <c r="G29" s="151"/>
      <c r="H29" s="86"/>
      <c r="I29" s="86"/>
      <c r="J29" s="158"/>
      <c r="K29" s="148"/>
      <c r="L29" s="149"/>
      <c r="N29" s="353"/>
      <c r="O29" s="340"/>
      <c r="P29" s="342"/>
      <c r="Q29" s="344"/>
      <c r="R29" s="49"/>
    </row>
    <row r="30" spans="1:18" ht="9" customHeight="1" thickBot="1">
      <c r="A30" s="328"/>
      <c r="B30" s="330"/>
      <c r="C30" s="332"/>
      <c r="D30" s="332"/>
      <c r="E30" s="154"/>
      <c r="F30" s="86"/>
      <c r="G30" s="141" t="s">
        <v>2</v>
      </c>
      <c r="H30" s="86"/>
      <c r="I30" s="86"/>
      <c r="J30" s="158"/>
      <c r="K30" s="148"/>
      <c r="L30" s="149"/>
      <c r="N30" s="352" t="s">
        <v>132</v>
      </c>
      <c r="O30" s="340">
        <v>12</v>
      </c>
      <c r="P30" s="342" t="str">
        <f>VLOOKUP(O30,'пр.взв.'!B8:E71,2,FALSE)</f>
        <v>EDEN Casorja</v>
      </c>
      <c r="Q30" s="344" t="str">
        <f>VLOOKUP(O30,'пр.взв.'!B8:E71,4,FALSE)</f>
        <v>VEN</v>
      </c>
      <c r="R30" s="49"/>
    </row>
    <row r="31" spans="1:18" ht="9" customHeight="1" thickBot="1">
      <c r="A31" s="321">
        <v>11</v>
      </c>
      <c r="B31" s="323" t="str">
        <f>VLOOKUP('пр.хода'!A31,'пр.взв.'!B28:E79,2,FALSE)</f>
        <v>MESEGUER Lauret</v>
      </c>
      <c r="C31" s="325" t="str">
        <f>VLOOKUP('пр.хода'!B31,'пр.взв.'!C28:F79,2,FALSE)</f>
        <v>1978</v>
      </c>
      <c r="D31" s="325" t="str">
        <f>VLOOKUP(A31,'пр.взв.'!B8:E71,4,FALSE)</f>
        <v>FRA</v>
      </c>
      <c r="E31" s="154"/>
      <c r="F31" s="86"/>
      <c r="G31" s="142" t="s">
        <v>130</v>
      </c>
      <c r="H31" s="150"/>
      <c r="I31" s="151"/>
      <c r="J31" s="158"/>
      <c r="K31" s="148"/>
      <c r="L31" s="149"/>
      <c r="N31" s="353"/>
      <c r="O31" s="340"/>
      <c r="P31" s="342"/>
      <c r="Q31" s="344"/>
      <c r="R31" s="49"/>
    </row>
    <row r="32" spans="1:18" ht="9" customHeight="1">
      <c r="A32" s="322"/>
      <c r="B32" s="324"/>
      <c r="C32" s="326"/>
      <c r="D32" s="326"/>
      <c r="E32" s="141" t="s">
        <v>16</v>
      </c>
      <c r="F32" s="156"/>
      <c r="G32" s="151"/>
      <c r="H32" s="86"/>
      <c r="I32" s="151"/>
      <c r="J32" s="158"/>
      <c r="K32" s="148"/>
      <c r="L32" s="149"/>
      <c r="N32" s="352" t="s">
        <v>133</v>
      </c>
      <c r="O32" s="340">
        <v>9</v>
      </c>
      <c r="P32" s="342" t="str">
        <f>VLOOKUP(O32,'пр.взв.'!B8:E71,2,FALSE)</f>
        <v>MAXMYDOV Nerlan</v>
      </c>
      <c r="Q32" s="344" t="str">
        <f>VLOOKUP(O32,'пр.взв.'!B8:E71,4,FALSE)</f>
        <v>KGZ</v>
      </c>
      <c r="R32" s="49"/>
    </row>
    <row r="33" spans="1:18" ht="9" customHeight="1" thickBot="1">
      <c r="A33" s="327">
        <v>27</v>
      </c>
      <c r="B33" s="333" t="e">
        <f>VLOOKUP('пр.хода'!A33,'пр.взв.'!B30:E81,2,FALSE)</f>
        <v>#N/A</v>
      </c>
      <c r="C33" s="335" t="e">
        <f>VLOOKUP('пр.хода'!B33,'пр.взв.'!C30:F81,2,FALSE)</f>
        <v>#N/A</v>
      </c>
      <c r="D33" s="335" t="e">
        <f>VLOOKUP(A33,'пр.взв.'!B8:E71,4,FALSE)</f>
        <v>#N/A</v>
      </c>
      <c r="E33" s="142"/>
      <c r="F33" s="148"/>
      <c r="G33" s="86"/>
      <c r="H33" s="86"/>
      <c r="I33" s="151"/>
      <c r="J33" s="158"/>
      <c r="K33" s="148"/>
      <c r="L33" s="149"/>
      <c r="N33" s="353"/>
      <c r="O33" s="340"/>
      <c r="P33" s="342"/>
      <c r="Q33" s="344"/>
      <c r="R33" s="49"/>
    </row>
    <row r="34" spans="1:18" ht="9" customHeight="1" thickBot="1">
      <c r="A34" s="328"/>
      <c r="B34" s="334"/>
      <c r="C34" s="336"/>
      <c r="D34" s="336"/>
      <c r="E34" s="154"/>
      <c r="F34" s="148"/>
      <c r="G34" s="86"/>
      <c r="H34" s="86"/>
      <c r="I34" s="141" t="s">
        <v>2</v>
      </c>
      <c r="J34" s="159"/>
      <c r="K34" s="148"/>
      <c r="L34" s="149"/>
      <c r="N34" s="352" t="s">
        <v>133</v>
      </c>
      <c r="O34" s="340">
        <v>11</v>
      </c>
      <c r="P34" s="342" t="str">
        <f>VLOOKUP(O34,'пр.взв.'!B8:E71,2,FALSE)</f>
        <v>MESEGUER Lauret</v>
      </c>
      <c r="Q34" s="344" t="s">
        <v>99</v>
      </c>
      <c r="R34" s="49"/>
    </row>
    <row r="35" spans="1:19" ht="9" customHeight="1" thickBot="1">
      <c r="A35" s="321">
        <v>7</v>
      </c>
      <c r="B35" s="323" t="str">
        <f>VLOOKUP(A35,'пр.взв.'!B8:E71,2,FALSE)</f>
        <v>POPOU  Stiapan</v>
      </c>
      <c r="C35" s="325" t="str">
        <f>VLOOKUP(B35,'пр.взв.'!C8:F71,2,FALSE)</f>
        <v>1984</v>
      </c>
      <c r="D35" s="325" t="str">
        <f>VLOOKUP(A35,'пр.взв.'!B8:E71,4,FALSE)</f>
        <v>BLR</v>
      </c>
      <c r="E35" s="154"/>
      <c r="F35" s="148"/>
      <c r="G35" s="86"/>
      <c r="H35" s="86"/>
      <c r="I35" s="142" t="s">
        <v>130</v>
      </c>
      <c r="J35" s="86"/>
      <c r="K35" s="148"/>
      <c r="L35" s="149"/>
      <c r="N35" s="353"/>
      <c r="O35" s="340"/>
      <c r="P35" s="342"/>
      <c r="Q35" s="344"/>
      <c r="R35" s="42"/>
      <c r="S35" s="7"/>
    </row>
    <row r="36" spans="1:19" ht="9" customHeight="1">
      <c r="A36" s="322"/>
      <c r="B36" s="324"/>
      <c r="C36" s="326"/>
      <c r="D36" s="326"/>
      <c r="E36" s="141" t="s">
        <v>12</v>
      </c>
      <c r="F36" s="148"/>
      <c r="G36" s="86"/>
      <c r="H36" s="86"/>
      <c r="I36" s="151"/>
      <c r="J36" s="86"/>
      <c r="K36" s="148"/>
      <c r="L36" s="149"/>
      <c r="N36" s="352" t="s">
        <v>133</v>
      </c>
      <c r="O36" s="340">
        <v>15</v>
      </c>
      <c r="P36" s="342" t="str">
        <f>VLOOKUP(O36,'пр.взв.'!B8:E71,2,FALSE)</f>
        <v>MAZIBAYEV Maxat</v>
      </c>
      <c r="Q36" s="344" t="str">
        <f>VLOOKUP(O36,'пр.взв.'!B8:E71,4,FALSE)</f>
        <v>KAZ</v>
      </c>
      <c r="R36" s="42"/>
      <c r="S36" s="7"/>
    </row>
    <row r="37" spans="1:19" ht="9" customHeight="1" thickBot="1">
      <c r="A37" s="327">
        <v>23</v>
      </c>
      <c r="B37" s="333" t="e">
        <f>VLOOKUP('пр.хода'!A37,'пр.взв.'!B34:E85,2,FALSE)</f>
        <v>#N/A</v>
      </c>
      <c r="C37" s="335" t="e">
        <f>VLOOKUP('пр.хода'!B37,'пр.взв.'!C34:F85,2,FALSE)</f>
        <v>#N/A</v>
      </c>
      <c r="D37" s="335" t="e">
        <f>VLOOKUP(A37,'пр.взв.'!B8:E71,4,FALSE)</f>
        <v>#N/A</v>
      </c>
      <c r="E37" s="142"/>
      <c r="F37" s="150"/>
      <c r="G37" s="151"/>
      <c r="H37" s="86"/>
      <c r="I37" s="151"/>
      <c r="J37" s="86"/>
      <c r="K37" s="148"/>
      <c r="L37" s="149"/>
      <c r="N37" s="353"/>
      <c r="O37" s="340"/>
      <c r="P37" s="342"/>
      <c r="Q37" s="344"/>
      <c r="R37" s="42"/>
      <c r="S37" s="7"/>
    </row>
    <row r="38" spans="1:19" ht="9" customHeight="1" thickBot="1">
      <c r="A38" s="328"/>
      <c r="B38" s="334"/>
      <c r="C38" s="336"/>
      <c r="D38" s="336"/>
      <c r="E38" s="154"/>
      <c r="F38" s="86"/>
      <c r="G38" s="141" t="s">
        <v>12</v>
      </c>
      <c r="H38" s="156"/>
      <c r="I38" s="151"/>
      <c r="J38" s="86"/>
      <c r="K38" s="148"/>
      <c r="L38" s="149"/>
      <c r="N38" s="352" t="s">
        <v>133</v>
      </c>
      <c r="O38" s="340">
        <v>10</v>
      </c>
      <c r="P38" s="342" t="str">
        <f>VLOOKUP(O38,'пр.взв.'!B8:E71,2,FALSE)</f>
        <v>OSLOBANV Sergiv</v>
      </c>
      <c r="Q38" s="344" t="str">
        <f>VLOOKUP(O38,'пр.взв.'!B8:E71,4,FALSE)</f>
        <v>MDA</v>
      </c>
      <c r="R38" s="42"/>
      <c r="S38" s="7"/>
    </row>
    <row r="39" spans="1:19" ht="9" customHeight="1" thickBot="1">
      <c r="A39" s="321">
        <v>15</v>
      </c>
      <c r="B39" s="323" t="str">
        <f>VLOOKUP('пр.хода'!A39,'пр.взв.'!B36:E87,2,FALSE)</f>
        <v>MAZIBAYEV Maxat</v>
      </c>
      <c r="C39" s="325" t="str">
        <f>VLOOKUP('пр.хода'!B39,'пр.взв.'!C36:F87,2,FALSE)</f>
        <v>1985</v>
      </c>
      <c r="D39" s="325" t="str">
        <f>VLOOKUP(A39,'пр.взв.'!B8:E71,4,FALSE)</f>
        <v>KAZ</v>
      </c>
      <c r="E39" s="154"/>
      <c r="F39" s="86"/>
      <c r="G39" s="142" t="s">
        <v>128</v>
      </c>
      <c r="H39" s="86"/>
      <c r="I39" s="86"/>
      <c r="J39" s="86"/>
      <c r="K39" s="86"/>
      <c r="L39" s="149"/>
      <c r="N39" s="353"/>
      <c r="O39" s="340"/>
      <c r="P39" s="342"/>
      <c r="Q39" s="344"/>
      <c r="R39" s="42"/>
      <c r="S39" s="7"/>
    </row>
    <row r="40" spans="1:18" ht="9" customHeight="1">
      <c r="A40" s="322"/>
      <c r="B40" s="324"/>
      <c r="C40" s="326"/>
      <c r="D40" s="326"/>
      <c r="E40" s="141" t="s">
        <v>20</v>
      </c>
      <c r="F40" s="156"/>
      <c r="G40" s="151"/>
      <c r="H40" s="86"/>
      <c r="I40" s="148"/>
      <c r="J40" s="86"/>
      <c r="K40" s="86"/>
      <c r="L40" s="149"/>
      <c r="N40" s="352" t="s">
        <v>133</v>
      </c>
      <c r="O40" s="340">
        <v>8</v>
      </c>
      <c r="P40" s="342" t="str">
        <f>VLOOKUP(O40,'пр.взв.'!B8:E71,2,FALSE)</f>
        <v>RUPP Christian</v>
      </c>
      <c r="Q40" s="344" t="str">
        <f>VLOOKUP(O40,'пр.взв.'!B8:E71,4,FALSE)</f>
        <v>GER</v>
      </c>
      <c r="R40" s="49"/>
    </row>
    <row r="41" spans="1:18" ht="9" customHeight="1" thickBot="1">
      <c r="A41" s="327">
        <v>31</v>
      </c>
      <c r="B41" s="333" t="e">
        <f>VLOOKUP('пр.хода'!A41,'пр.взв.'!B38:E89,2,FALSE)</f>
        <v>#N/A</v>
      </c>
      <c r="C41" s="335" t="e">
        <f>VLOOKUP('пр.хода'!B41,'пр.взв.'!C38:F89,2,FALSE)</f>
        <v>#N/A</v>
      </c>
      <c r="D41" s="335" t="e">
        <f>VLOOKUP(A41,'пр.взв.'!B8:E71,4,FALSE)</f>
        <v>#N/A</v>
      </c>
      <c r="E41" s="142"/>
      <c r="F41" s="148"/>
      <c r="G41" s="148"/>
      <c r="H41" s="86"/>
      <c r="I41" s="148"/>
      <c r="J41" s="86"/>
      <c r="K41" s="86"/>
      <c r="L41" s="149"/>
      <c r="N41" s="353"/>
      <c r="O41" s="340"/>
      <c r="P41" s="342"/>
      <c r="Q41" s="344"/>
      <c r="R41" s="49"/>
    </row>
    <row r="42" spans="1:18" ht="9" customHeight="1" thickBot="1">
      <c r="A42" s="328"/>
      <c r="B42" s="334"/>
      <c r="C42" s="336"/>
      <c r="D42" s="336"/>
      <c r="E42" s="154"/>
      <c r="F42" s="148"/>
      <c r="G42" s="148"/>
      <c r="H42" s="86"/>
      <c r="I42" s="148"/>
      <c r="J42" s="86"/>
      <c r="K42" s="86"/>
      <c r="L42" s="149"/>
      <c r="N42" s="352" t="s">
        <v>133</v>
      </c>
      <c r="O42" s="340">
        <v>4</v>
      </c>
      <c r="P42" s="342" t="str">
        <f>VLOOKUP(O42,'пр.взв.'!B8:E71,2,FALSE)</f>
        <v>YUSYPOV Baxtiar</v>
      </c>
      <c r="Q42" s="344" t="str">
        <f>VLOOKUP(O42,'пр.взв.'!B8:E71,4,FALSE)</f>
        <v>UZB</v>
      </c>
      <c r="R42" s="49"/>
    </row>
    <row r="43" spans="1:18" ht="9" customHeight="1">
      <c r="A43" s="122" t="s">
        <v>60</v>
      </c>
      <c r="B43" s="44"/>
      <c r="C43" s="47"/>
      <c r="D43" s="47"/>
      <c r="E43" s="160"/>
      <c r="F43" s="161"/>
      <c r="G43" s="161"/>
      <c r="H43" s="161"/>
      <c r="I43" s="148"/>
      <c r="J43" s="86"/>
      <c r="K43" s="86"/>
      <c r="L43" s="141" t="s">
        <v>4</v>
      </c>
      <c r="M43" s="128"/>
      <c r="N43" s="353"/>
      <c r="O43" s="340"/>
      <c r="P43" s="342"/>
      <c r="Q43" s="344"/>
      <c r="R43" s="49"/>
    </row>
    <row r="44" spans="1:18" ht="9" customHeight="1" thickBot="1">
      <c r="A44" s="124"/>
      <c r="B44" s="44"/>
      <c r="C44" s="47"/>
      <c r="D44" s="47"/>
      <c r="E44" s="160"/>
      <c r="F44" s="161"/>
      <c r="G44" s="161"/>
      <c r="H44" s="161"/>
      <c r="I44" s="148"/>
      <c r="J44" s="86"/>
      <c r="K44" s="86"/>
      <c r="L44" s="142" t="s">
        <v>128</v>
      </c>
      <c r="M44" s="128"/>
      <c r="N44" s="352" t="s">
        <v>134</v>
      </c>
      <c r="O44" s="340">
        <v>17</v>
      </c>
      <c r="P44" s="342" t="str">
        <f>VLOOKUP(O44,'пр.взв.'!B8:E71,2,FALSE)</f>
        <v>KARLIKOV Shyxrat</v>
      </c>
      <c r="Q44" s="344" t="str">
        <f>VLOOKUP(O44,'пр.взв.'!B8:E71,4,FALSE)</f>
        <v>TJK</v>
      </c>
      <c r="R44" s="49"/>
    </row>
    <row r="45" spans="1:18" ht="9" customHeight="1" thickBot="1">
      <c r="A45" s="321">
        <v>2</v>
      </c>
      <c r="B45" s="323" t="str">
        <f>VLOOKUP(A45,'пр.взв.'!B8:F71,2,FALSE)</f>
        <v>MUXTAROV Araz</v>
      </c>
      <c r="C45" s="325" t="str">
        <f>VLOOKUP(B45,'пр.взв.'!C6:G67,2,FALSE)</f>
        <v>1986</v>
      </c>
      <c r="D45" s="325" t="str">
        <f>VLOOKUP(A45,'пр.взв.'!B8:E71,4,FALSE)</f>
        <v>AZE</v>
      </c>
      <c r="E45" s="148"/>
      <c r="F45" s="148"/>
      <c r="G45" s="148"/>
      <c r="H45" s="148"/>
      <c r="I45" s="86"/>
      <c r="J45" s="86"/>
      <c r="K45" s="86"/>
      <c r="L45" s="149"/>
      <c r="N45" s="353"/>
      <c r="O45" s="340"/>
      <c r="P45" s="342"/>
      <c r="Q45" s="344"/>
      <c r="R45" s="49"/>
    </row>
    <row r="46" spans="1:18" ht="9" customHeight="1">
      <c r="A46" s="322"/>
      <c r="B46" s="324"/>
      <c r="C46" s="326"/>
      <c r="D46" s="326"/>
      <c r="E46" s="141" t="s">
        <v>3</v>
      </c>
      <c r="F46" s="148"/>
      <c r="G46" s="86"/>
      <c r="H46" s="86"/>
      <c r="I46" s="86"/>
      <c r="J46" s="86"/>
      <c r="K46" s="86"/>
      <c r="L46" s="149"/>
      <c r="N46" s="352" t="s">
        <v>134</v>
      </c>
      <c r="O46" s="340">
        <v>3</v>
      </c>
      <c r="P46" s="342" t="str">
        <f>VLOOKUP(O46,'пр.взв.'!B8:E71,2,FALSE)</f>
        <v>LEON Joze</v>
      </c>
      <c r="Q46" s="344" t="str">
        <f>VLOOKUP(O46,'пр.взв.'!B8:E71,4,FALSE)</f>
        <v>ESP</v>
      </c>
      <c r="R46" s="49"/>
    </row>
    <row r="47" spans="1:18" ht="9" customHeight="1" thickBot="1">
      <c r="A47" s="327">
        <v>18</v>
      </c>
      <c r="B47" s="329" t="str">
        <f>VLOOKUP(A47,'пр.взв.'!B10:F71,2,FALSE)</f>
        <v>TOMASEVICH Viktor</v>
      </c>
      <c r="C47" s="331" t="str">
        <f>VLOOKUP(B47,'пр.взв.'!C6:G69,2,FALSE)</f>
        <v>1986</v>
      </c>
      <c r="D47" s="331" t="str">
        <f>VLOOKUP(A47,'пр.взв.'!B8:E71,4,FALSE)</f>
        <v>LTU</v>
      </c>
      <c r="E47" s="142" t="s">
        <v>130</v>
      </c>
      <c r="F47" s="150"/>
      <c r="G47" s="151"/>
      <c r="H47" s="148"/>
      <c r="I47" s="86"/>
      <c r="J47" s="86"/>
      <c r="K47" s="86"/>
      <c r="L47" s="149"/>
      <c r="N47" s="353"/>
      <c r="O47" s="340"/>
      <c r="P47" s="342"/>
      <c r="Q47" s="344"/>
      <c r="R47" s="49"/>
    </row>
    <row r="48" spans="1:18" ht="9" customHeight="1" thickBot="1">
      <c r="A48" s="328"/>
      <c r="B48" s="330"/>
      <c r="C48" s="332"/>
      <c r="D48" s="332"/>
      <c r="E48" s="154"/>
      <c r="F48" s="86"/>
      <c r="G48" s="141" t="s">
        <v>3</v>
      </c>
      <c r="H48" s="86"/>
      <c r="I48" s="86"/>
      <c r="J48" s="86"/>
      <c r="K48" s="86"/>
      <c r="L48" s="149"/>
      <c r="N48" s="352" t="s">
        <v>134</v>
      </c>
      <c r="O48" s="340">
        <v>18</v>
      </c>
      <c r="P48" s="342" t="str">
        <f>VLOOKUP(O48,'пр.взв.'!B8:E71,2,FALSE)</f>
        <v>TOMASEVICH Viktor</v>
      </c>
      <c r="Q48" s="344" t="str">
        <f>VLOOKUP(O48,'пр.взв.'!B8:E71,4,FALSE)</f>
        <v>LTU</v>
      </c>
      <c r="R48" s="49"/>
    </row>
    <row r="49" spans="1:18" ht="9" customHeight="1" thickBot="1">
      <c r="A49" s="321">
        <v>10</v>
      </c>
      <c r="B49" s="323" t="str">
        <f>VLOOKUP(A49,'пр.взв.'!B12:F71,2,FALSE)</f>
        <v>OSLOBANV Sergiv</v>
      </c>
      <c r="C49" s="325" t="str">
        <f>VLOOKUP(B49,'пр.взв.'!C8:G71,2,FALSE)</f>
        <v>1986</v>
      </c>
      <c r="D49" s="325" t="str">
        <f>VLOOKUP(A49,'пр.взв.'!B8:E71,4,FALSE)</f>
        <v>MDA</v>
      </c>
      <c r="E49" s="154"/>
      <c r="F49" s="86"/>
      <c r="G49" s="142" t="s">
        <v>129</v>
      </c>
      <c r="H49" s="150"/>
      <c r="I49" s="151"/>
      <c r="J49" s="148"/>
      <c r="K49" s="148"/>
      <c r="L49" s="149"/>
      <c r="N49" s="353"/>
      <c r="O49" s="340"/>
      <c r="P49" s="342"/>
      <c r="Q49" s="344"/>
      <c r="R49" s="49"/>
    </row>
    <row r="50" spans="1:18" ht="9" customHeight="1">
      <c r="A50" s="322"/>
      <c r="B50" s="324"/>
      <c r="C50" s="326"/>
      <c r="D50" s="326"/>
      <c r="E50" s="141" t="s">
        <v>15</v>
      </c>
      <c r="F50" s="156"/>
      <c r="G50" s="151"/>
      <c r="H50" s="86"/>
      <c r="I50" s="151"/>
      <c r="J50" s="148"/>
      <c r="K50" s="148"/>
      <c r="L50" s="149"/>
      <c r="N50" s="352" t="s">
        <v>134</v>
      </c>
      <c r="O50" s="340">
        <v>20</v>
      </c>
      <c r="P50" s="342" t="str">
        <f>VLOOKUP(O50,'пр.взв.'!B8:E71,2,FALSE)</f>
        <v>ODSUREN Bold-Erdene</v>
      </c>
      <c r="Q50" s="344" t="str">
        <f>VLOOKUP(O50,'пр.взв.'!B8:E71,4,FALSE)</f>
        <v>MNG</v>
      </c>
      <c r="R50" s="49"/>
    </row>
    <row r="51" spans="1:18" ht="9" customHeight="1" thickBot="1">
      <c r="A51" s="327">
        <v>26</v>
      </c>
      <c r="B51" s="333" t="e">
        <f>VLOOKUP(A51,'пр.взв.'!B14:F71,2,FALSE)</f>
        <v>#N/A</v>
      </c>
      <c r="C51" s="335" t="e">
        <f>VLOOKUP(B51,'пр.взв.'!C10:G71,2,FALSE)</f>
        <v>#N/A</v>
      </c>
      <c r="D51" s="335" t="e">
        <f>VLOOKUP(A51,'пр.взв.'!B8:E71,4,FALSE)</f>
        <v>#N/A</v>
      </c>
      <c r="E51" s="142"/>
      <c r="F51" s="148"/>
      <c r="G51" s="86"/>
      <c r="H51" s="86"/>
      <c r="I51" s="151"/>
      <c r="J51" s="148"/>
      <c r="K51" s="148"/>
      <c r="L51" s="149"/>
      <c r="N51" s="354"/>
      <c r="O51" s="355"/>
      <c r="P51" s="356"/>
      <c r="Q51" s="329"/>
      <c r="R51" s="49"/>
    </row>
    <row r="52" spans="1:18" ht="9" customHeight="1" thickBot="1">
      <c r="A52" s="328"/>
      <c r="B52" s="334"/>
      <c r="C52" s="336"/>
      <c r="D52" s="336"/>
      <c r="E52" s="154"/>
      <c r="F52" s="148"/>
      <c r="G52" s="86"/>
      <c r="H52" s="86"/>
      <c r="I52" s="141" t="s">
        <v>19</v>
      </c>
      <c r="J52" s="148"/>
      <c r="K52" s="148"/>
      <c r="L52" s="149"/>
      <c r="N52" s="357"/>
      <c r="O52" s="358" t="s">
        <v>131</v>
      </c>
      <c r="P52" s="359" t="e">
        <f>VLOOKUP(O52,'пр.взв.'!B8:E71,2,FALSE)</f>
        <v>#N/A</v>
      </c>
      <c r="Q52" s="358" t="e">
        <f>VLOOKUP(O52,'пр.взв.'!B8:E71,4,FALSE)</f>
        <v>#N/A</v>
      </c>
      <c r="R52" s="49"/>
    </row>
    <row r="53" spans="1:18" ht="9" customHeight="1" thickBot="1">
      <c r="A53" s="321">
        <v>6</v>
      </c>
      <c r="B53" s="323" t="str">
        <f>VLOOKUP(A53,'пр.взв.'!B16:F71,2,FALSE)</f>
        <v>LAVARINI Matteo</v>
      </c>
      <c r="C53" s="325" t="str">
        <f>VLOOKUP(B53,'пр.взв.'!C12:G71,2,FALSE)</f>
        <v>1977</v>
      </c>
      <c r="D53" s="325" t="str">
        <f>VLOOKUP(A53,'пр.взв.'!B8:E71,4,FALSE)</f>
        <v>ITA</v>
      </c>
      <c r="E53" s="154"/>
      <c r="F53" s="148"/>
      <c r="G53" s="86"/>
      <c r="H53" s="86"/>
      <c r="I53" s="142"/>
      <c r="J53" s="157"/>
      <c r="K53" s="148"/>
      <c r="L53" s="149"/>
      <c r="N53" s="357"/>
      <c r="O53" s="358"/>
      <c r="P53" s="359"/>
      <c r="Q53" s="358"/>
      <c r="R53" s="49"/>
    </row>
    <row r="54" spans="1:18" ht="9" customHeight="1">
      <c r="A54" s="322"/>
      <c r="B54" s="324"/>
      <c r="C54" s="326"/>
      <c r="D54" s="326"/>
      <c r="E54" s="141" t="s">
        <v>11</v>
      </c>
      <c r="F54" s="148"/>
      <c r="G54" s="86"/>
      <c r="H54" s="86"/>
      <c r="I54" s="151"/>
      <c r="J54" s="158"/>
      <c r="K54" s="148"/>
      <c r="L54" s="149"/>
      <c r="N54" s="357"/>
      <c r="O54" s="358"/>
      <c r="P54" s="359" t="e">
        <f>VLOOKUP(O54,'пр.взв.'!B8:E71,2,FALSE)</f>
        <v>#N/A</v>
      </c>
      <c r="Q54" s="358" t="e">
        <f>VLOOKUP(O54,'пр.взв.'!B8:E71,4,FALSE)</f>
        <v>#N/A</v>
      </c>
      <c r="R54" s="49"/>
    </row>
    <row r="55" spans="1:18" ht="9" customHeight="1" thickBot="1">
      <c r="A55" s="327">
        <v>22</v>
      </c>
      <c r="B55" s="333" t="e">
        <f>VLOOKUP(A55,'пр.взв.'!B18:F71,2,FALSE)</f>
        <v>#N/A</v>
      </c>
      <c r="C55" s="335" t="e">
        <f>VLOOKUP(B55,'пр.взв.'!C14:G71,2,FALSE)</f>
        <v>#N/A</v>
      </c>
      <c r="D55" s="335" t="e">
        <f>VLOOKUP(A55,'пр.взв.'!B8:E71,4,FALSE)</f>
        <v>#N/A</v>
      </c>
      <c r="E55" s="142"/>
      <c r="F55" s="150"/>
      <c r="G55" s="151"/>
      <c r="H55" s="86"/>
      <c r="I55" s="151"/>
      <c r="J55" s="158"/>
      <c r="K55" s="148"/>
      <c r="L55" s="149"/>
      <c r="N55" s="357"/>
      <c r="O55" s="358"/>
      <c r="P55" s="359"/>
      <c r="Q55" s="358"/>
      <c r="R55" s="49"/>
    </row>
    <row r="56" spans="1:18" ht="9" customHeight="1" thickBot="1">
      <c r="A56" s="328"/>
      <c r="B56" s="334"/>
      <c r="C56" s="336"/>
      <c r="D56" s="336"/>
      <c r="E56" s="154"/>
      <c r="F56" s="86"/>
      <c r="G56" s="141" t="s">
        <v>19</v>
      </c>
      <c r="H56" s="156"/>
      <c r="I56" s="151"/>
      <c r="J56" s="158"/>
      <c r="K56" s="148"/>
      <c r="L56" s="149"/>
      <c r="N56" s="357"/>
      <c r="O56" s="358"/>
      <c r="P56" s="359" t="e">
        <f>VLOOKUP(O56,'пр.взв.'!B8:E71,2,FALSE)</f>
        <v>#N/A</v>
      </c>
      <c r="Q56" s="358" t="e">
        <f>VLOOKUP(O56,'пр.взв.'!B8:E71,4,FALSE)</f>
        <v>#N/A</v>
      </c>
      <c r="R56" s="49"/>
    </row>
    <row r="57" spans="1:18" ht="9" customHeight="1" thickBot="1">
      <c r="A57" s="321">
        <v>14</v>
      </c>
      <c r="B57" s="323" t="str">
        <f>VLOOKUP(A57,'пр.взв.'!B20:F71,2,FALSE)</f>
        <v>SHAROV Alexandr</v>
      </c>
      <c r="C57" s="325" t="str">
        <f>VLOOKUP(B57,'пр.взв.'!C16:G71,2,FALSE)</f>
        <v>1979</v>
      </c>
      <c r="D57" s="325" t="str">
        <f>VLOOKUP(A57,'пр.взв.'!B8:E71,4,FALSE)</f>
        <v>RUS</v>
      </c>
      <c r="E57" s="154"/>
      <c r="F57" s="86"/>
      <c r="G57" s="142" t="s">
        <v>130</v>
      </c>
      <c r="H57" s="86"/>
      <c r="I57" s="86"/>
      <c r="J57" s="158"/>
      <c r="K57" s="148"/>
      <c r="L57" s="149"/>
      <c r="N57" s="357"/>
      <c r="O57" s="358"/>
      <c r="P57" s="359"/>
      <c r="Q57" s="358"/>
      <c r="R57" s="49"/>
    </row>
    <row r="58" spans="1:18" ht="9" customHeight="1">
      <c r="A58" s="322"/>
      <c r="B58" s="324"/>
      <c r="C58" s="326"/>
      <c r="D58" s="326"/>
      <c r="E58" s="141" t="s">
        <v>19</v>
      </c>
      <c r="F58" s="156"/>
      <c r="G58" s="151"/>
      <c r="H58" s="86"/>
      <c r="I58" s="86"/>
      <c r="J58" s="158"/>
      <c r="K58" s="148"/>
      <c r="L58" s="149"/>
      <c r="N58" s="360"/>
      <c r="O58" s="358"/>
      <c r="P58" s="359" t="e">
        <f>VLOOKUP(O58,'пр.взв.'!B8:E71,2,FALSE)</f>
        <v>#N/A</v>
      </c>
      <c r="Q58" s="358" t="e">
        <f>VLOOKUP(O58,'пр.взв.'!B8:E71,4,FALSE)</f>
        <v>#N/A</v>
      </c>
      <c r="R58" s="49"/>
    </row>
    <row r="59" spans="1:18" ht="9" customHeight="1" thickBot="1">
      <c r="A59" s="327">
        <v>30</v>
      </c>
      <c r="B59" s="333" t="e">
        <f>VLOOKUP(A59,'пр.взв.'!B22:F73,2,FALSE)</f>
        <v>#N/A</v>
      </c>
      <c r="C59" s="335" t="e">
        <f>VLOOKUP(B59,'пр.взв.'!C18:G71,2,FALSE)</f>
        <v>#N/A</v>
      </c>
      <c r="D59" s="335" t="e">
        <f>VLOOKUP(C59,'пр.взв.'!D18:H71,2,FALSE)</f>
        <v>#N/A</v>
      </c>
      <c r="E59" s="142"/>
      <c r="F59" s="148"/>
      <c r="G59" s="86"/>
      <c r="H59" s="86"/>
      <c r="I59" s="86"/>
      <c r="J59" s="158"/>
      <c r="K59" s="148"/>
      <c r="L59" s="149"/>
      <c r="N59" s="360"/>
      <c r="O59" s="358"/>
      <c r="P59" s="359"/>
      <c r="Q59" s="358"/>
      <c r="R59" s="49"/>
    </row>
    <row r="60" spans="1:18" ht="9" customHeight="1" thickBot="1">
      <c r="A60" s="328"/>
      <c r="B60" s="334"/>
      <c r="C60" s="336"/>
      <c r="D60" s="336"/>
      <c r="E60" s="154"/>
      <c r="F60" s="148"/>
      <c r="G60" s="86"/>
      <c r="H60" s="86"/>
      <c r="I60" s="86"/>
      <c r="J60" s="158"/>
      <c r="K60" s="141" t="s">
        <v>19</v>
      </c>
      <c r="L60" s="153"/>
      <c r="N60" s="360"/>
      <c r="O60" s="358"/>
      <c r="P60" s="359" t="e">
        <f>VLOOKUP(O60,'пр.взв.'!B8:E71,2,FALSE)</f>
        <v>#N/A</v>
      </c>
      <c r="Q60" s="358" t="e">
        <f>VLOOKUP(O60,'пр.взв.'!B8:E71,4,FALSE)</f>
        <v>#N/A</v>
      </c>
      <c r="R60" s="49"/>
    </row>
    <row r="61" spans="1:18" ht="9" customHeight="1" thickBot="1">
      <c r="A61" s="321">
        <v>4</v>
      </c>
      <c r="B61" s="323" t="str">
        <f>VLOOKUP(A61,'пр.взв.'!B8:E71,2,FALSE)</f>
        <v>YUSYPOV Baxtiar</v>
      </c>
      <c r="C61" s="325" t="str">
        <f>VLOOKUP(B61,'пр.взв.'!C8:F71,2,FALSE)</f>
        <v>1986</v>
      </c>
      <c r="D61" s="325" t="str">
        <f>VLOOKUP(A61,'пр.взв.'!B8:E71,4,FALSE)</f>
        <v>UZB</v>
      </c>
      <c r="E61" s="154"/>
      <c r="F61" s="148"/>
      <c r="G61" s="86"/>
      <c r="H61" s="86"/>
      <c r="I61" s="86"/>
      <c r="J61" s="158"/>
      <c r="K61" s="142" t="s">
        <v>130</v>
      </c>
      <c r="L61" s="146"/>
      <c r="N61" s="360"/>
      <c r="O61" s="358"/>
      <c r="P61" s="359"/>
      <c r="Q61" s="358"/>
      <c r="R61" s="49"/>
    </row>
    <row r="62" spans="1:18" ht="9" customHeight="1">
      <c r="A62" s="322"/>
      <c r="B62" s="324"/>
      <c r="C62" s="326"/>
      <c r="D62" s="326"/>
      <c r="E62" s="141" t="s">
        <v>7</v>
      </c>
      <c r="F62" s="148"/>
      <c r="G62" s="86"/>
      <c r="H62" s="86"/>
      <c r="I62" s="86"/>
      <c r="J62" s="158"/>
      <c r="K62" s="148"/>
      <c r="L62" s="146"/>
      <c r="N62" s="360"/>
      <c r="O62" s="358"/>
      <c r="P62" s="359" t="e">
        <f>VLOOKUP(O62,'пр.взв.'!B8:E71,2,FALSE)</f>
        <v>#N/A</v>
      </c>
      <c r="Q62" s="358" t="e">
        <f>VLOOKUP(O62,'пр.взв.'!B8:E71,4,FALSE)</f>
        <v>#N/A</v>
      </c>
      <c r="R62" s="49"/>
    </row>
    <row r="63" spans="1:18" ht="9" customHeight="1" thickBot="1">
      <c r="A63" s="327">
        <v>20</v>
      </c>
      <c r="B63" s="329" t="str">
        <f>VLOOKUP(A63,'пр.взв.'!B26:F77,2,FALSE)</f>
        <v>ODSUREN Bold-Erdene</v>
      </c>
      <c r="C63" s="331" t="str">
        <f>VLOOKUP(B63,'пр.взв.'!C22:G73,2,FALSE)</f>
        <v>1981</v>
      </c>
      <c r="D63" s="331" t="str">
        <f>VLOOKUP(A63,'пр.взв.'!B8:E71,4,FALSE)</f>
        <v>MNG</v>
      </c>
      <c r="E63" s="142" t="s">
        <v>130</v>
      </c>
      <c r="F63" s="150"/>
      <c r="G63" s="151"/>
      <c r="H63" s="86"/>
      <c r="I63" s="86"/>
      <c r="J63" s="158"/>
      <c r="K63" s="148"/>
      <c r="L63" s="146"/>
      <c r="N63" s="360"/>
      <c r="O63" s="358"/>
      <c r="P63" s="359"/>
      <c r="Q63" s="358"/>
      <c r="R63" s="49"/>
    </row>
    <row r="64" spans="1:18" ht="9" customHeight="1" thickBot="1">
      <c r="A64" s="328"/>
      <c r="B64" s="330"/>
      <c r="C64" s="332"/>
      <c r="D64" s="332"/>
      <c r="E64" s="154"/>
      <c r="F64" s="86"/>
      <c r="G64" s="141" t="s">
        <v>17</v>
      </c>
      <c r="H64" s="86"/>
      <c r="I64" s="86"/>
      <c r="J64" s="162"/>
      <c r="K64" s="161"/>
      <c r="N64" s="360"/>
      <c r="O64" s="358"/>
      <c r="P64" s="359" t="e">
        <f>VLOOKUP(O64,'пр.взв.'!B8:E71,2,FALSE)</f>
        <v>#N/A</v>
      </c>
      <c r="Q64" s="358" t="e">
        <f>VLOOKUP(O64,'пр.взв.'!B8:E71,4,FALSE)</f>
        <v>#N/A</v>
      </c>
      <c r="R64" s="49"/>
    </row>
    <row r="65" spans="1:18" ht="9" customHeight="1" thickBot="1">
      <c r="A65" s="321">
        <v>12</v>
      </c>
      <c r="B65" s="323" t="str">
        <f>VLOOKUP(A65,'пр.взв.'!B28:F79,2,FALSE)</f>
        <v>EDEN Casorja</v>
      </c>
      <c r="C65" s="325" t="str">
        <f>VLOOKUP(B65,'пр.взв.'!C24:G75,2,FALSE)</f>
        <v>1980</v>
      </c>
      <c r="D65" s="325" t="str">
        <f>VLOOKUP(A65,'пр.взв.'!B8:E71,4,FALSE)</f>
        <v>VEN</v>
      </c>
      <c r="E65" s="154"/>
      <c r="F65" s="86"/>
      <c r="G65" s="142" t="s">
        <v>129</v>
      </c>
      <c r="H65" s="150"/>
      <c r="I65" s="151"/>
      <c r="J65" s="162"/>
      <c r="K65" s="161"/>
      <c r="L65" s="128"/>
      <c r="M65" s="128"/>
      <c r="N65" s="360"/>
      <c r="O65" s="358"/>
      <c r="P65" s="359"/>
      <c r="Q65" s="358"/>
      <c r="R65" s="49"/>
    </row>
    <row r="66" spans="1:18" ht="9" customHeight="1">
      <c r="A66" s="322"/>
      <c r="B66" s="324"/>
      <c r="C66" s="326"/>
      <c r="D66" s="326"/>
      <c r="E66" s="141" t="s">
        <v>17</v>
      </c>
      <c r="F66" s="156"/>
      <c r="G66" s="151"/>
      <c r="H66" s="86"/>
      <c r="I66" s="151"/>
      <c r="J66" s="162"/>
      <c r="K66" s="161"/>
      <c r="L66" s="128"/>
      <c r="M66" s="128"/>
      <c r="N66" s="360"/>
      <c r="O66" s="358"/>
      <c r="P66" s="359" t="e">
        <f>VLOOKUP(O66,'пр.взв.'!B8:E71,2,FALSE)</f>
        <v>#N/A</v>
      </c>
      <c r="Q66" s="358" t="e">
        <f>VLOOKUP(O66,'пр.взв.'!B8:E71,4,FALSE)</f>
        <v>#N/A</v>
      </c>
      <c r="R66" s="49"/>
    </row>
    <row r="67" spans="1:18" ht="9" customHeight="1" thickBot="1">
      <c r="A67" s="327">
        <v>28</v>
      </c>
      <c r="B67" s="333" t="e">
        <f>VLOOKUP(A67,'пр.взв.'!B30:F81,2,FALSE)</f>
        <v>#N/A</v>
      </c>
      <c r="C67" s="335" t="e">
        <f>VLOOKUP(B67,'пр.взв.'!C26:G77,2,FALSE)</f>
        <v>#N/A</v>
      </c>
      <c r="D67" s="335" t="e">
        <f>VLOOKUP(A67,'пр.взв.'!B8:E71,4,FALSE)</f>
        <v>#N/A</v>
      </c>
      <c r="E67" s="142"/>
      <c r="F67" s="148"/>
      <c r="G67" s="86"/>
      <c r="H67" s="86"/>
      <c r="I67" s="151"/>
      <c r="J67" s="162"/>
      <c r="K67" s="161"/>
      <c r="L67" s="128"/>
      <c r="M67" s="128"/>
      <c r="N67" s="360"/>
      <c r="O67" s="358"/>
      <c r="P67" s="359"/>
      <c r="Q67" s="358"/>
      <c r="R67" s="49"/>
    </row>
    <row r="68" spans="1:18" ht="9" customHeight="1" thickBot="1">
      <c r="A68" s="328"/>
      <c r="B68" s="334"/>
      <c r="C68" s="336"/>
      <c r="D68" s="336"/>
      <c r="E68" s="154"/>
      <c r="F68" s="148"/>
      <c r="G68" s="86"/>
      <c r="H68" s="86"/>
      <c r="I68" s="141" t="s">
        <v>21</v>
      </c>
      <c r="J68" s="163"/>
      <c r="K68" s="161"/>
      <c r="L68" s="128"/>
      <c r="M68" s="128"/>
      <c r="N68" s="360"/>
      <c r="O68" s="358"/>
      <c r="P68" s="359" t="e">
        <f>VLOOKUP(O68,'пр.взв.'!B8:E71,2,FALSE)</f>
        <v>#N/A</v>
      </c>
      <c r="Q68" s="358" t="e">
        <f>VLOOKUP(O68,'пр.взв.'!B8:E71,4,FALSE)</f>
        <v>#N/A</v>
      </c>
      <c r="R68" s="49"/>
    </row>
    <row r="69" spans="1:18" ht="9" customHeight="1" thickBot="1">
      <c r="A69" s="321">
        <v>8</v>
      </c>
      <c r="B69" s="323" t="str">
        <f>VLOOKUP(A69,'пр.взв.'!B8:E71,2,FALSE)</f>
        <v>RUPP Christian</v>
      </c>
      <c r="C69" s="325" t="str">
        <f>VLOOKUP(B69,'пр.взв.'!C8:F71,2,FALSE)</f>
        <v>1982</v>
      </c>
      <c r="D69" s="325" t="str">
        <f>VLOOKUP(A69,'пр.взв.'!B8:E71,4,FALSE)</f>
        <v>GER</v>
      </c>
      <c r="E69" s="154"/>
      <c r="F69" s="148"/>
      <c r="G69" s="86"/>
      <c r="H69" s="86"/>
      <c r="I69" s="142" t="s">
        <v>130</v>
      </c>
      <c r="J69" s="164"/>
      <c r="K69" s="161"/>
      <c r="L69" s="128"/>
      <c r="M69" s="128"/>
      <c r="N69" s="360"/>
      <c r="O69" s="358"/>
      <c r="P69" s="359"/>
      <c r="Q69" s="358"/>
      <c r="R69" s="49"/>
    </row>
    <row r="70" spans="1:18" ht="9" customHeight="1">
      <c r="A70" s="322"/>
      <c r="B70" s="324"/>
      <c r="C70" s="326"/>
      <c r="D70" s="326"/>
      <c r="E70" s="141" t="s">
        <v>13</v>
      </c>
      <c r="F70" s="148"/>
      <c r="G70" s="86"/>
      <c r="H70" s="86"/>
      <c r="I70" s="151"/>
      <c r="J70" s="164"/>
      <c r="K70" s="161"/>
      <c r="L70" s="128"/>
      <c r="M70" s="128"/>
      <c r="N70" s="360"/>
      <c r="O70" s="358"/>
      <c r="P70" s="359" t="e">
        <f>VLOOKUP(O70,'пр.взв.'!B8:E71,2,FALSE)</f>
        <v>#N/A</v>
      </c>
      <c r="Q70" s="358" t="e">
        <f>VLOOKUP(O70,'пр.взв.'!B8:E71,4,FALSE)</f>
        <v>#N/A</v>
      </c>
      <c r="R70" s="49"/>
    </row>
    <row r="71" spans="1:18" ht="9" customHeight="1" thickBot="1">
      <c r="A71" s="327">
        <v>24</v>
      </c>
      <c r="B71" s="333" t="e">
        <f>VLOOKUP(A71,'пр.взв.'!B34:F85,2,FALSE)</f>
        <v>#N/A</v>
      </c>
      <c r="C71" s="335" t="e">
        <f>VLOOKUP(B71,'пр.взв.'!C30:G81,2,FALSE)</f>
        <v>#N/A</v>
      </c>
      <c r="D71" s="335" t="e">
        <f>VLOOKUP(A71,'пр.взв.'!B8:E71,4,FALSE)</f>
        <v>#N/A</v>
      </c>
      <c r="E71" s="142"/>
      <c r="F71" s="150"/>
      <c r="G71" s="151"/>
      <c r="H71" s="86"/>
      <c r="I71" s="151"/>
      <c r="J71" s="164"/>
      <c r="K71" s="160" t="s">
        <v>34</v>
      </c>
      <c r="L71" s="128"/>
      <c r="M71" s="128"/>
      <c r="N71" s="360"/>
      <c r="O71" s="358"/>
      <c r="P71" s="359"/>
      <c r="Q71" s="358"/>
      <c r="R71" s="49"/>
    </row>
    <row r="72" spans="1:18" ht="9" customHeight="1" thickBot="1">
      <c r="A72" s="328"/>
      <c r="B72" s="334"/>
      <c r="C72" s="336"/>
      <c r="D72" s="336"/>
      <c r="E72" s="154"/>
      <c r="F72" s="86"/>
      <c r="G72" s="141" t="s">
        <v>21</v>
      </c>
      <c r="H72" s="156"/>
      <c r="I72" s="151"/>
      <c r="J72" s="164"/>
      <c r="K72" s="165"/>
      <c r="L72" s="128"/>
      <c r="M72" s="128"/>
      <c r="N72" s="360"/>
      <c r="O72" s="358"/>
      <c r="P72" s="359" t="e">
        <f>VLOOKUP(O72,'пр.взв.'!B8:E71,2,FALSE)</f>
        <v>#N/A</v>
      </c>
      <c r="Q72" s="358" t="e">
        <f>VLOOKUP(O72,'пр.взв.'!B8:E71,4,FALSE)</f>
        <v>#N/A</v>
      </c>
      <c r="R72" s="49"/>
    </row>
    <row r="73" spans="1:18" ht="9" customHeight="1" thickBot="1">
      <c r="A73" s="321">
        <v>16</v>
      </c>
      <c r="B73" s="323" t="str">
        <f>VLOOKUP(A73,'пр.взв.'!B36:F87,2,FALSE)</f>
        <v>WILKOMIRSKI Krzysztov</v>
      </c>
      <c r="C73" s="325" t="str">
        <f>VLOOKUP(B73,'пр.взв.'!C32:G83,2,FALSE)</f>
        <v>1980</v>
      </c>
      <c r="D73" s="325" t="str">
        <f>VLOOKUP(A73,'пр.взв.'!B8:E71,4,FALSE)</f>
        <v>POL</v>
      </c>
      <c r="E73" s="154"/>
      <c r="F73" s="86"/>
      <c r="G73" s="142" t="s">
        <v>130</v>
      </c>
      <c r="H73" s="86"/>
      <c r="I73" s="86"/>
      <c r="J73" s="164"/>
      <c r="K73" s="164"/>
      <c r="L73" s="128"/>
      <c r="M73" s="128"/>
      <c r="N73" s="360"/>
      <c r="O73" s="358"/>
      <c r="P73" s="359"/>
      <c r="Q73" s="358"/>
      <c r="R73" s="49"/>
    </row>
    <row r="74" spans="1:18" ht="9" customHeight="1">
      <c r="A74" s="322"/>
      <c r="B74" s="324"/>
      <c r="C74" s="326"/>
      <c r="D74" s="326"/>
      <c r="E74" s="141" t="s">
        <v>21</v>
      </c>
      <c r="F74" s="166"/>
      <c r="G74" s="146"/>
      <c r="H74" s="141"/>
      <c r="I74" s="167"/>
      <c r="L74" s="128"/>
      <c r="M74" s="128"/>
      <c r="O74" s="49"/>
      <c r="P74" s="49"/>
      <c r="Q74" s="49"/>
      <c r="R74" s="49"/>
    </row>
    <row r="75" spans="1:18" ht="9" customHeight="1" thickBot="1">
      <c r="A75" s="327">
        <v>32</v>
      </c>
      <c r="B75" s="333" t="e">
        <f>VLOOKUP(A75,'пр.взв.'!B38:F89,2,FALSE)</f>
        <v>#N/A</v>
      </c>
      <c r="C75" s="335" t="e">
        <f>VLOOKUP(B75,'пр.взв.'!C34:G85,2,FALSE)</f>
        <v>#N/A</v>
      </c>
      <c r="D75" s="335" t="e">
        <f>VLOOKUP(A75,'пр.взв.'!B8:E71,4,FALSE)</f>
        <v>#N/A</v>
      </c>
      <c r="E75" s="142"/>
      <c r="F75" s="148"/>
      <c r="G75" s="146"/>
      <c r="H75" s="142"/>
      <c r="I75" s="168"/>
      <c r="J75" s="183"/>
      <c r="K75" s="183"/>
      <c r="L75" s="184" t="s">
        <v>42</v>
      </c>
      <c r="M75" s="184"/>
      <c r="N75" s="185"/>
      <c r="O75" s="127"/>
      <c r="P75" s="127"/>
      <c r="Q75" s="127"/>
      <c r="R75" s="49"/>
    </row>
    <row r="76" spans="1:18" ht="9" customHeight="1" thickBot="1">
      <c r="A76" s="328"/>
      <c r="B76" s="334"/>
      <c r="C76" s="336"/>
      <c r="D76" s="336"/>
      <c r="E76" s="148"/>
      <c r="F76" s="148"/>
      <c r="G76" s="146"/>
      <c r="H76" s="146"/>
      <c r="I76" s="146"/>
      <c r="J76" s="141" t="s">
        <v>11</v>
      </c>
      <c r="K76" s="146"/>
      <c r="L76" s="169"/>
      <c r="M76" s="169"/>
      <c r="N76" s="127"/>
      <c r="O76" s="127"/>
      <c r="P76" s="127"/>
      <c r="Q76" s="127"/>
      <c r="R76" s="49"/>
    </row>
    <row r="77" spans="1:18" ht="9" customHeight="1" thickBot="1">
      <c r="A77" s="45"/>
      <c r="B77" s="45"/>
      <c r="C77" s="45"/>
      <c r="D77" s="44"/>
      <c r="F77" s="135"/>
      <c r="I77" s="140"/>
      <c r="J77" s="142"/>
      <c r="K77" s="143"/>
      <c r="L77" s="144"/>
      <c r="M77" s="131"/>
      <c r="N77" s="62"/>
      <c r="O77" s="87"/>
      <c r="P77" s="87"/>
      <c r="Q77" s="87"/>
      <c r="R77" s="49"/>
    </row>
    <row r="78" spans="1:18" ht="9" customHeight="1">
      <c r="A78" s="119" t="str">
        <f>HYPERLINK('[1]реквизиты'!$A$11)</f>
        <v>Chiaf referee</v>
      </c>
      <c r="B78" s="120"/>
      <c r="C78" s="121" t="str">
        <f>HYPERLINK('[1]реквизиты'!$G$11)</f>
        <v>E. Selivanov</v>
      </c>
      <c r="D78" s="123"/>
      <c r="E78" s="170"/>
      <c r="F78" s="135"/>
      <c r="H78" s="136"/>
      <c r="I78" s="145"/>
      <c r="J78" s="146"/>
      <c r="K78" s="131"/>
      <c r="L78" s="141" t="s">
        <v>3</v>
      </c>
      <c r="M78" s="131"/>
      <c r="N78" s="62"/>
      <c r="O78" s="87"/>
      <c r="P78" s="87"/>
      <c r="Q78" s="87"/>
      <c r="R78" s="49"/>
    </row>
    <row r="79" spans="1:18" ht="9" customHeight="1" thickBot="1">
      <c r="A79" s="120"/>
      <c r="B79" s="120"/>
      <c r="C79" s="123"/>
      <c r="D79" s="123"/>
      <c r="E79" s="170"/>
      <c r="F79" s="171" t="str">
        <f>HYPERLINK('[1]реквизиты'!$G$12)</f>
        <v>/RUS/</v>
      </c>
      <c r="G79" s="171"/>
      <c r="H79" s="138"/>
      <c r="J79" s="146"/>
      <c r="K79" s="131"/>
      <c r="L79" s="142" t="s">
        <v>130</v>
      </c>
      <c r="M79" s="147"/>
      <c r="N79" s="62"/>
      <c r="O79" s="87"/>
      <c r="P79" s="87"/>
      <c r="Q79" s="87"/>
      <c r="R79" s="49"/>
    </row>
    <row r="80" spans="1:17" ht="9" customHeight="1">
      <c r="A80" s="22"/>
      <c r="B80" s="22"/>
      <c r="C80" s="53"/>
      <c r="E80" s="172"/>
      <c r="F80" s="171"/>
      <c r="G80" s="171"/>
      <c r="J80" s="141" t="s">
        <v>3</v>
      </c>
      <c r="K80" s="173"/>
      <c r="L80" s="144"/>
      <c r="M80" s="149"/>
      <c r="N80" s="125">
        <v>2</v>
      </c>
      <c r="O80" s="85"/>
      <c r="P80" s="85"/>
      <c r="Q80" s="85"/>
    </row>
    <row r="81" spans="1:17" ht="9" customHeight="1" thickBot="1">
      <c r="A81" s="119" t="str">
        <f>HYPERLINK('[1]реквизиты'!$A$13)</f>
        <v>Chiaf secretary</v>
      </c>
      <c r="B81" s="120"/>
      <c r="C81" s="121" t="str">
        <f>HYPERLINK('[1]реквизиты'!$G$13)</f>
        <v>R.Zakirov</v>
      </c>
      <c r="D81" s="121"/>
      <c r="E81" s="174"/>
      <c r="F81" s="175"/>
      <c r="G81" s="175"/>
      <c r="H81" s="128"/>
      <c r="I81" s="128"/>
      <c r="J81" s="142"/>
      <c r="K81" s="131"/>
      <c r="L81" s="131"/>
      <c r="M81" s="149"/>
      <c r="N81" s="186">
        <v>0.16666666666666666</v>
      </c>
      <c r="O81" s="85"/>
      <c r="P81" s="85"/>
      <c r="Q81" s="85"/>
    </row>
    <row r="82" spans="1:17" ht="9" customHeight="1">
      <c r="A82" s="120"/>
      <c r="B82" s="120"/>
      <c r="C82" s="121"/>
      <c r="D82" s="121"/>
      <c r="E82" s="174"/>
      <c r="F82" s="171" t="str">
        <f>HYPERLINK('[1]реквизиты'!$G$14)</f>
        <v>/RUS/</v>
      </c>
      <c r="G82" s="171"/>
      <c r="H82" s="128"/>
      <c r="J82" s="146"/>
      <c r="K82" s="146"/>
      <c r="L82" s="141" t="s">
        <v>21</v>
      </c>
      <c r="M82" s="153"/>
      <c r="N82" s="62"/>
      <c r="O82" s="85"/>
      <c r="P82" s="85"/>
      <c r="Q82" s="85"/>
    </row>
    <row r="83" spans="6:17" ht="9" customHeight="1" thickBot="1">
      <c r="F83" s="171"/>
      <c r="G83" s="171"/>
      <c r="H83" s="128"/>
      <c r="I83" s="128"/>
      <c r="J83" s="131"/>
      <c r="K83" s="146"/>
      <c r="L83" s="142"/>
      <c r="M83" s="131"/>
      <c r="N83" s="62"/>
      <c r="O83" s="85"/>
      <c r="P83" s="85"/>
      <c r="Q83" s="85"/>
    </row>
    <row r="84" ht="9" customHeight="1"/>
    <row r="85" ht="9" customHeight="1"/>
    <row r="86" ht="9" customHeight="1">
      <c r="G86" s="128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57">
    <mergeCell ref="N72:N73"/>
    <mergeCell ref="O72:O73"/>
    <mergeCell ref="P72:P73"/>
    <mergeCell ref="Q72:Q73"/>
    <mergeCell ref="N70:N71"/>
    <mergeCell ref="O70:O71"/>
    <mergeCell ref="P70:P71"/>
    <mergeCell ref="Q70:Q71"/>
    <mergeCell ref="N68:N69"/>
    <mergeCell ref="O68:O69"/>
    <mergeCell ref="P68:P69"/>
    <mergeCell ref="Q68:Q69"/>
    <mergeCell ref="N66:N67"/>
    <mergeCell ref="O66:O67"/>
    <mergeCell ref="P66:P67"/>
    <mergeCell ref="Q66:Q67"/>
    <mergeCell ref="N64:N65"/>
    <mergeCell ref="O64:O65"/>
    <mergeCell ref="P64:P65"/>
    <mergeCell ref="Q64:Q65"/>
    <mergeCell ref="N62:N63"/>
    <mergeCell ref="O62:O63"/>
    <mergeCell ref="P62:P63"/>
    <mergeCell ref="Q62:Q63"/>
    <mergeCell ref="N60:N61"/>
    <mergeCell ref="O60:O61"/>
    <mergeCell ref="P60:P61"/>
    <mergeCell ref="Q60:Q61"/>
    <mergeCell ref="N58:N59"/>
    <mergeCell ref="O58:O59"/>
    <mergeCell ref="P58:P59"/>
    <mergeCell ref="Q58:Q59"/>
    <mergeCell ref="N56:N57"/>
    <mergeCell ref="O56:O57"/>
    <mergeCell ref="P56:P57"/>
    <mergeCell ref="Q56:Q57"/>
    <mergeCell ref="N54:N55"/>
    <mergeCell ref="O54:O55"/>
    <mergeCell ref="P54:P55"/>
    <mergeCell ref="Q54:Q55"/>
    <mergeCell ref="N52:N53"/>
    <mergeCell ref="O52:O53"/>
    <mergeCell ref="P52:P53"/>
    <mergeCell ref="Q52:Q53"/>
    <mergeCell ref="N50:N51"/>
    <mergeCell ref="O50:O51"/>
    <mergeCell ref="P50:P51"/>
    <mergeCell ref="Q50:Q51"/>
    <mergeCell ref="N48:N49"/>
    <mergeCell ref="O48:O49"/>
    <mergeCell ref="P48:P49"/>
    <mergeCell ref="Q48:Q49"/>
    <mergeCell ref="N46:N47"/>
    <mergeCell ref="O46:O47"/>
    <mergeCell ref="P46:P47"/>
    <mergeCell ref="Q46:Q47"/>
    <mergeCell ref="N44:N45"/>
    <mergeCell ref="O44:O45"/>
    <mergeCell ref="P44:P45"/>
    <mergeCell ref="Q44:Q45"/>
    <mergeCell ref="N42:N43"/>
    <mergeCell ref="O42:O43"/>
    <mergeCell ref="P42:P43"/>
    <mergeCell ref="Q42:Q43"/>
    <mergeCell ref="N40:N41"/>
    <mergeCell ref="O40:O41"/>
    <mergeCell ref="P40:P41"/>
    <mergeCell ref="Q40:Q41"/>
    <mergeCell ref="N38:N39"/>
    <mergeCell ref="O38:O39"/>
    <mergeCell ref="P38:P39"/>
    <mergeCell ref="Q38:Q39"/>
    <mergeCell ref="N36:N37"/>
    <mergeCell ref="O36:O37"/>
    <mergeCell ref="P36:P37"/>
    <mergeCell ref="Q36:Q37"/>
    <mergeCell ref="N34:N35"/>
    <mergeCell ref="O34:O35"/>
    <mergeCell ref="P34:P35"/>
    <mergeCell ref="Q34:Q35"/>
    <mergeCell ref="N32:N33"/>
    <mergeCell ref="O32:O33"/>
    <mergeCell ref="P32:P33"/>
    <mergeCell ref="Q32:Q33"/>
    <mergeCell ref="N30:N31"/>
    <mergeCell ref="O30:O31"/>
    <mergeCell ref="P30:P31"/>
    <mergeCell ref="Q30:Q31"/>
    <mergeCell ref="N28:N29"/>
    <mergeCell ref="O28:O29"/>
    <mergeCell ref="P28:P29"/>
    <mergeCell ref="Q28:Q29"/>
    <mergeCell ref="N26:N27"/>
    <mergeCell ref="O26:O27"/>
    <mergeCell ref="P26:P27"/>
    <mergeCell ref="Q26:Q27"/>
    <mergeCell ref="N24:N25"/>
    <mergeCell ref="O24:O25"/>
    <mergeCell ref="P24:P25"/>
    <mergeCell ref="Q24:Q25"/>
    <mergeCell ref="N22:N23"/>
    <mergeCell ref="O22:O23"/>
    <mergeCell ref="P22:P23"/>
    <mergeCell ref="Q22:Q23"/>
    <mergeCell ref="N20:N21"/>
    <mergeCell ref="O20:O21"/>
    <mergeCell ref="P20:P21"/>
    <mergeCell ref="Q20:Q21"/>
    <mergeCell ref="N18:N19"/>
    <mergeCell ref="O18:O19"/>
    <mergeCell ref="P18:P19"/>
    <mergeCell ref="Q18:Q19"/>
    <mergeCell ref="N16:N17"/>
    <mergeCell ref="O16:O17"/>
    <mergeCell ref="P16:P17"/>
    <mergeCell ref="Q16:Q17"/>
    <mergeCell ref="O12:O13"/>
    <mergeCell ref="P12:P13"/>
    <mergeCell ref="Q12:Q13"/>
    <mergeCell ref="N14:N15"/>
    <mergeCell ref="O14:O15"/>
    <mergeCell ref="P14:P15"/>
    <mergeCell ref="Q14:Q15"/>
    <mergeCell ref="A75:A76"/>
    <mergeCell ref="B75:B76"/>
    <mergeCell ref="C75:C76"/>
    <mergeCell ref="D75:D76"/>
    <mergeCell ref="A73:A74"/>
    <mergeCell ref="B73:B74"/>
    <mergeCell ref="C73:C74"/>
    <mergeCell ref="D73:D74"/>
    <mergeCell ref="A71:A72"/>
    <mergeCell ref="B71:B72"/>
    <mergeCell ref="C71:C72"/>
    <mergeCell ref="D71:D72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N3:Q3"/>
    <mergeCell ref="A11:A12"/>
    <mergeCell ref="B11:B12"/>
    <mergeCell ref="C11:C12"/>
    <mergeCell ref="D11:D12"/>
    <mergeCell ref="N10:N11"/>
    <mergeCell ref="O10:O11"/>
    <mergeCell ref="P10:P11"/>
    <mergeCell ref="Q10:Q11"/>
    <mergeCell ref="N12:N1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2008-11-14T17:17:10Z</cp:lastPrinted>
  <dcterms:created xsi:type="dcterms:W3CDTF">1996-10-08T23:32:33Z</dcterms:created>
  <dcterms:modified xsi:type="dcterms:W3CDTF">2008-11-14T20:29:54Z</dcterms:modified>
  <cp:category/>
  <cp:version/>
  <cp:contentType/>
  <cp:contentStatus/>
</cp:coreProperties>
</file>