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<sst xmlns="http://schemas.openxmlformats.org/spreadsheetml/2006/main" count="394" uniqueCount="123">
  <si>
    <t>А1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</si>
  <si>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</si>
  <si>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</si>
  <si>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</si>
  <si>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</si>
  <si>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</si>
  <si>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</si>
  <si>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</si>
  <si>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</si>
  <si>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</si>
  <si>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</si>
  <si>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</si>
  <si>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</si>
  <si>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</si>
  <si>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</si>
  <si>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</si>
  <si>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</si>
  <si>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</si>
  <si>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</si>
  <si>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</si>
  <si>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</si>
  <si>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</si>
  <si>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</si>
  <si>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</si>
  <si>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</si>
  <si>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</si>
  <si>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</si>
  <si>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</si>
  <si>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</si>
  <si>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</si>
  <si>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</si>
  <si>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</si>
  <si>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</si>
  <si>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</si>
  <si>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</si>
  <si>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</si>
  <si>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</si>
  <si>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</si>
  <si>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</si>
  <si>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</si>
  <si>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</si>
  <si>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</si>
  <si>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Meetings for 3 place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</si>
  <si>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</si>
  <si>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</si>
  <si>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</si>
  <si>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</si>
  <si>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</si>
  <si>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</si>
  <si>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</si>
  <si>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</si>
  <si>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</si>
  <si>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</si>
  <si>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</si>
  <si>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</si>
  <si>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</si>
  <si>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</si>
  <si>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</si>
  <si>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</si>
  <si>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</si>
  <si>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"B"</t>
  </si>
  <si>
    <t>7-8</t>
  </si>
  <si>
    <t>STRUCTURE OF PAIRS ON CIRCLES</t>
  </si>
  <si>
    <t>CIRCLE (Круг)</t>
  </si>
  <si>
    <t>1/8</t>
  </si>
  <si>
    <t>№ m</t>
  </si>
  <si>
    <t>Semifinal</t>
  </si>
  <si>
    <t>Consolatory meetings (Утешительные встречи)</t>
  </si>
  <si>
    <t>1/16</t>
  </si>
  <si>
    <t>1/4</t>
  </si>
  <si>
    <t>PANTELICH Petar</t>
  </si>
  <si>
    <t>1974</t>
  </si>
  <si>
    <t xml:space="preserve"> YEMELYANOV Georgy</t>
  </si>
  <si>
    <t>1982</t>
  </si>
  <si>
    <t>KAZ</t>
  </si>
  <si>
    <t>ISMAILOV Nurbek</t>
  </si>
  <si>
    <t>1985</t>
  </si>
  <si>
    <t>KGZ</t>
  </si>
  <si>
    <t>SAVITSKY Oleg</t>
  </si>
  <si>
    <t>1972</t>
  </si>
  <si>
    <t>USA</t>
  </si>
  <si>
    <t>BOJUKYAN Vahan</t>
  </si>
  <si>
    <t>1976</t>
  </si>
  <si>
    <t>ARM</t>
  </si>
  <si>
    <t>WAFFLARD Jean-Piere</t>
  </si>
  <si>
    <t>1968</t>
  </si>
  <si>
    <t>BEL</t>
  </si>
  <si>
    <t>TILL Leigh Trevor</t>
  </si>
  <si>
    <t>GBR</t>
  </si>
  <si>
    <t>KOLOMIEC Alexandr</t>
  </si>
  <si>
    <t>1975</t>
  </si>
  <si>
    <t>UKR</t>
  </si>
  <si>
    <t>PRANCKEVICHIUS Arturas</t>
  </si>
  <si>
    <t>1971</t>
  </si>
  <si>
    <t>LTU</t>
  </si>
  <si>
    <t>MEDINA Carlos</t>
  </si>
  <si>
    <t>1980</t>
  </si>
  <si>
    <t>VEN</t>
  </si>
  <si>
    <t>GULJAMOV ELdor</t>
  </si>
  <si>
    <t>1983</t>
  </si>
  <si>
    <t>UZB</t>
  </si>
  <si>
    <t>NIFOSI Alfio</t>
  </si>
  <si>
    <t>1979</t>
  </si>
  <si>
    <t>ITA</t>
  </si>
  <si>
    <t>JAROSH Alexei</t>
  </si>
  <si>
    <t>EST</t>
  </si>
  <si>
    <t>ZAJATS Mikhail</t>
  </si>
  <si>
    <t>1981</t>
  </si>
  <si>
    <t>RUS</t>
  </si>
  <si>
    <t>Dimitrov Rumen</t>
  </si>
  <si>
    <t>BUL</t>
  </si>
  <si>
    <t>MUNHBAJASGALAN Porderem</t>
  </si>
  <si>
    <t>MNG</t>
  </si>
  <si>
    <t>GARKULS-GUREVICHS Romualds</t>
  </si>
  <si>
    <t>LAT</t>
  </si>
  <si>
    <t>Weight category 90 кg.</t>
  </si>
  <si>
    <t>GER</t>
  </si>
  <si>
    <t>4:0</t>
  </si>
  <si>
    <t>3:0</t>
  </si>
  <si>
    <t>3:1</t>
  </si>
  <si>
    <t xml:space="preserve"> </t>
  </si>
  <si>
    <t>9-10</t>
  </si>
  <si>
    <t>11-16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</si>
</sst>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i/>
      <sz val="10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0"/>
    </font>
    <font>
      <b/>
      <sz val="8"/>
      <name val="Arial"/>
      <family val="0"/>
    </font>
    <font>
      <sz val="7"/>
      <name val="Arial Narrow"/>
      <family val="2"/>
    </font>
    <font>
      <sz val="9"/>
      <color indexed="9"/>
      <name val="Arial Narrow"/>
      <family val="2"/>
    </font>
    <font>
      <b/>
      <sz val="8"/>
      <name val="a_AlternaSh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15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11" xfId="0" applyFont="1" applyBorder="1" applyAlignment="1">
      <alignment/>
    </xf>
    <xf numFmtId="0" fontId="2" fillId="0" borderId="0" xfId="15" applyFont="1" applyAlignment="1">
      <alignment vertical="center" wrapText="1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5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78" fontId="18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3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3" fillId="0" borderId="0" xfId="15" applyNumberFormat="1" applyFont="1" applyFill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6" fillId="0" borderId="0" xfId="15" applyNumberFormat="1" applyFont="1" applyBorder="1" applyAlignment="1">
      <alignment vertical="center" wrapText="1"/>
    </xf>
    <xf numFmtId="0" fontId="5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15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0" fillId="0" borderId="2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17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28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0" xfId="15" applyFont="1" applyAlignment="1">
      <alignment horizontal="center" vertical="center" wrapText="1"/>
    </xf>
    <xf numFmtId="0" fontId="12" fillId="0" borderId="0" xfId="15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13" fillId="0" borderId="30" xfId="16" applyNumberFormat="1" applyFont="1" applyBorder="1" applyAlignment="1">
      <alignment horizontal="center" vertical="center" wrapText="1"/>
    </xf>
    <xf numFmtId="0" fontId="13" fillId="0" borderId="31" xfId="16" applyNumberFormat="1" applyFont="1" applyBorder="1" applyAlignment="1">
      <alignment horizontal="center" vertical="center" wrapText="1"/>
    </xf>
    <xf numFmtId="178" fontId="18" fillId="2" borderId="17" xfId="16" applyFont="1" applyFill="1" applyBorder="1" applyAlignment="1">
      <alignment horizontal="center" vertical="center" wrapText="1"/>
    </xf>
    <xf numFmtId="178" fontId="18" fillId="2" borderId="29" xfId="16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178" fontId="13" fillId="0" borderId="34" xfId="16" applyFont="1" applyBorder="1" applyAlignment="1">
      <alignment horizontal="center" vertical="center" wrapText="1"/>
    </xf>
    <xf numFmtId="178" fontId="13" fillId="0" borderId="35" xfId="16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78" fontId="13" fillId="0" borderId="17" xfId="16" applyFont="1" applyBorder="1" applyAlignment="1">
      <alignment horizontal="center" vertical="center" wrapText="1"/>
    </xf>
    <xf numFmtId="178" fontId="13" fillId="0" borderId="29" xfId="16" applyFont="1" applyBorder="1" applyAlignment="1">
      <alignment horizontal="center" vertical="center" wrapText="1"/>
    </xf>
    <xf numFmtId="178" fontId="18" fillId="3" borderId="36" xfId="16" applyFont="1" applyFill="1" applyBorder="1" applyAlignment="1">
      <alignment horizontal="center" vertical="center" wrapText="1"/>
    </xf>
    <xf numFmtId="178" fontId="18" fillId="3" borderId="29" xfId="16" applyFont="1" applyFill="1" applyBorder="1" applyAlignment="1">
      <alignment horizontal="center" vertical="center" wrapText="1"/>
    </xf>
    <xf numFmtId="178" fontId="13" fillId="0" borderId="5" xfId="1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15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9" fillId="0" borderId="36" xfId="15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9" fillId="0" borderId="36" xfId="15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8" xfId="15" applyFont="1" applyBorder="1" applyAlignment="1">
      <alignment horizontal="center" vertical="center" wrapText="1"/>
    </xf>
    <xf numFmtId="0" fontId="29" fillId="0" borderId="19" xfId="15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8" xfId="15" applyFont="1" applyBorder="1" applyAlignment="1">
      <alignment horizontal="left" vertical="center" wrapText="1"/>
    </xf>
    <xf numFmtId="0" fontId="29" fillId="0" borderId="19" xfId="15" applyFont="1" applyBorder="1" applyAlignment="1">
      <alignment horizontal="left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12" xfId="15" applyFont="1" applyBorder="1" applyAlignment="1">
      <alignment horizontal="left" vertical="center" wrapText="1"/>
    </xf>
    <xf numFmtId="0" fontId="3" fillId="0" borderId="0" xfId="15" applyFont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2" fillId="0" borderId="0" xfId="15" applyFont="1" applyAlignment="1">
      <alignment horizontal="center" vertical="center" wrapText="1"/>
    </xf>
    <xf numFmtId="0" fontId="0" fillId="0" borderId="28" xfId="15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0" fillId="0" borderId="41" xfId="15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1" fillId="0" borderId="41" xfId="15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9" xfId="15" applyFont="1" applyBorder="1" applyAlignment="1">
      <alignment horizontal="left" vertical="center" wrapText="1"/>
    </xf>
    <xf numFmtId="0" fontId="0" fillId="0" borderId="9" xfId="15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4" borderId="37" xfId="0" applyNumberFormat="1" applyFont="1" applyFill="1" applyBorder="1" applyAlignment="1">
      <alignment horizontal="left" vertical="center" wrapText="1"/>
    </xf>
    <xf numFmtId="0" fontId="30" fillId="0" borderId="37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30" fillId="4" borderId="37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30" fillId="0" borderId="37" xfId="0" applyNumberFormat="1" applyFont="1" applyBorder="1" applyAlignment="1">
      <alignment horizontal="center" vertical="center" wrapText="1"/>
    </xf>
    <xf numFmtId="0" fontId="30" fillId="0" borderId="31" xfId="0" applyNumberFormat="1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48" xfId="0" applyFont="1" applyFill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34" fillId="0" borderId="37" xfId="0" applyNumberFormat="1" applyFont="1" applyBorder="1" applyAlignment="1">
      <alignment horizontal="left" vertical="center" wrapText="1"/>
    </xf>
    <xf numFmtId="0" fontId="20" fillId="0" borderId="37" xfId="0" applyNumberFormat="1" applyFont="1" applyBorder="1" applyAlignment="1">
      <alignment horizontal="left" vertical="center" wrapText="1"/>
    </xf>
    <xf numFmtId="0" fontId="6" fillId="4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left" vertical="center" wrapText="1"/>
    </xf>
    <xf numFmtId="0" fontId="6" fillId="5" borderId="17" xfId="0" applyNumberFormat="1" applyFont="1" applyFill="1" applyBorder="1" applyAlignment="1">
      <alignment horizontal="center" vertical="center" wrapText="1"/>
    </xf>
    <xf numFmtId="0" fontId="6" fillId="5" borderId="18" xfId="0" applyNumberFormat="1" applyFont="1" applyFill="1" applyBorder="1" applyAlignment="1">
      <alignment horizontal="center" vertical="center" wrapText="1"/>
    </xf>
    <xf numFmtId="0" fontId="30" fillId="6" borderId="37" xfId="0" applyNumberFormat="1" applyFont="1" applyFill="1" applyBorder="1" applyAlignment="1">
      <alignment horizontal="center" vertical="center" wrapText="1"/>
    </xf>
    <xf numFmtId="0" fontId="6" fillId="6" borderId="37" xfId="0" applyNumberFormat="1" applyFont="1" applyFill="1" applyBorder="1" applyAlignment="1">
      <alignment horizontal="left" vertical="center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30" fillId="5" borderId="30" xfId="0" applyNumberFormat="1" applyFont="1" applyFill="1" applyBorder="1" applyAlignment="1">
      <alignment horizontal="center" vertical="center" wrapText="1"/>
    </xf>
    <xf numFmtId="0" fontId="30" fillId="5" borderId="37" xfId="0" applyNumberFormat="1" applyFont="1" applyFill="1" applyBorder="1" applyAlignment="1">
      <alignment horizontal="center" vertical="center" wrapText="1"/>
    </xf>
    <xf numFmtId="0" fontId="6" fillId="5" borderId="30" xfId="0" applyNumberFormat="1" applyFont="1" applyFill="1" applyBorder="1" applyAlignment="1">
      <alignment horizontal="left" vertical="center" wrapText="1"/>
    </xf>
    <xf numFmtId="0" fontId="6" fillId="5" borderId="37" xfId="0" applyNumberFormat="1" applyFont="1" applyFill="1" applyBorder="1" applyAlignment="1">
      <alignment horizontal="left" vertical="center" wrapText="1"/>
    </xf>
    <xf numFmtId="0" fontId="31" fillId="0" borderId="38" xfId="0" applyFont="1" applyFill="1" applyBorder="1" applyAlignment="1">
      <alignment horizontal="left" vertical="center" wrapText="1"/>
    </xf>
    <xf numFmtId="0" fontId="32" fillId="0" borderId="19" xfId="0" applyFont="1" applyBorder="1" applyAlignment="1">
      <alignment/>
    </xf>
    <xf numFmtId="0" fontId="29" fillId="0" borderId="38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0" fontId="17" fillId="0" borderId="32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6" fillId="0" borderId="0" xfId="15" applyFont="1" applyAlignment="1">
      <alignment horizontal="left" vertical="center"/>
    </xf>
    <xf numFmtId="0" fontId="7" fillId="0" borderId="0" xfId="15" applyFont="1" applyAlignment="1">
      <alignment horizontal="left" vertical="center"/>
    </xf>
    <xf numFmtId="0" fontId="19" fillId="0" borderId="0" xfId="15" applyFont="1" applyAlignment="1">
      <alignment horizontal="right" vertical="center"/>
    </xf>
    <xf numFmtId="0" fontId="19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15" applyFont="1" applyAlignment="1">
      <alignment horizontal="left"/>
    </xf>
    <xf numFmtId="0" fontId="0" fillId="0" borderId="0" xfId="15" applyFont="1" applyAlignment="1">
      <alignment horizontal="center"/>
    </xf>
    <xf numFmtId="0" fontId="7" fillId="5" borderId="12" xfId="0" applyNumberFormat="1" applyFont="1" applyFill="1" applyBorder="1" applyAlignment="1">
      <alignment horizontal="center" vertical="center" wrapText="1"/>
    </xf>
    <xf numFmtId="0" fontId="7" fillId="5" borderId="36" xfId="0" applyNumberFormat="1" applyFont="1" applyFill="1" applyBorder="1" applyAlignment="1">
      <alignment horizontal="center" vertical="center" wrapText="1"/>
    </xf>
    <xf numFmtId="0" fontId="7" fillId="6" borderId="38" xfId="0" applyNumberFormat="1" applyFont="1" applyFill="1" applyBorder="1" applyAlignment="1">
      <alignment horizontal="center" vertical="center" wrapText="1"/>
    </xf>
    <xf numFmtId="0" fontId="7" fillId="6" borderId="36" xfId="0" applyNumberFormat="1" applyFont="1" applyFill="1" applyBorder="1" applyAlignment="1">
      <alignment horizontal="center" vertical="center" wrapText="1"/>
    </xf>
    <xf numFmtId="0" fontId="7" fillId="4" borderId="38" xfId="0" applyNumberFormat="1" applyFont="1" applyFill="1" applyBorder="1" applyAlignment="1">
      <alignment horizontal="center" vertical="center" wrapText="1"/>
    </xf>
    <xf numFmtId="0" fontId="7" fillId="4" borderId="36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0" fillId="0" borderId="0" xfId="15" applyNumberFormat="1" applyFont="1" applyBorder="1" applyAlignment="1">
      <alignment horizontal="center" vertical="center" wrapText="1"/>
    </xf>
    <xf numFmtId="0" fontId="36" fillId="6" borderId="49" xfId="15" applyNumberFormat="1" applyFont="1" applyFill="1" applyBorder="1" applyAlignment="1">
      <alignment horizontal="center" vertical="center" wrapText="1"/>
    </xf>
    <xf numFmtId="0" fontId="36" fillId="6" borderId="50" xfId="15" applyNumberFormat="1" applyFont="1" applyFill="1" applyBorder="1" applyAlignment="1">
      <alignment horizontal="center" vertical="center" wrapText="1"/>
    </xf>
    <xf numFmtId="0" fontId="5" fillId="7" borderId="49" xfId="15" applyNumberFormat="1" applyFont="1" applyFill="1" applyBorder="1" applyAlignment="1">
      <alignment horizontal="center" vertical="center" wrapText="1"/>
    </xf>
    <xf numFmtId="0" fontId="7" fillId="7" borderId="50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553200" y="272415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</xdr:row>
      <xdr:rowOff>0</xdr:rowOff>
    </xdr:from>
    <xdr:to>
      <xdr:col>13</xdr:col>
      <xdr:colOff>0</xdr:colOff>
      <xdr:row>3</xdr:row>
      <xdr:rowOff>123825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4114800" y="30480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</xdr:row>
      <xdr:rowOff>0</xdr:rowOff>
    </xdr:from>
    <xdr:to>
      <xdr:col>8</xdr:col>
      <xdr:colOff>152400</xdr:colOff>
      <xdr:row>3</xdr:row>
      <xdr:rowOff>95250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3048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219075</xdr:rowOff>
    </xdr:from>
    <xdr:to>
      <xdr:col>3</xdr:col>
      <xdr:colOff>333375</xdr:colOff>
      <xdr:row>3</xdr:row>
      <xdr:rowOff>161925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7051" b="12820"/>
        <a:stretch>
          <a:fillRect/>
        </a:stretch>
      </xdr:blipFill>
      <xdr:spPr>
        <a:xfrm>
          <a:off x="1390650" y="21907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1</xdr:col>
      <xdr:colOff>762000</xdr:colOff>
      <xdr:row>5</xdr:row>
      <xdr:rowOff>28575</xdr:rowOff>
    </xdr:to>
    <xdr:pic>
      <xdr:nvPicPr>
        <xdr:cNvPr id="5" name="Picture 6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5240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-&#1073;&#1086;&#1077;&#1074;&#1086;&#107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-&#1073;&#1086;&#1077;&#1074;&#1086;&#1077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CHAMPIONSHIP IN COMBAT SAMBO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5"/>
  <sheetViews>
    <sheetView workbookViewId="0" topLeftCell="A1">
      <selection activeCell="L9" sqref="L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83" t="s">
        <v>58</v>
      </c>
      <c r="B1" s="183"/>
      <c r="C1" s="183"/>
      <c r="D1" s="183"/>
      <c r="E1" s="183"/>
      <c r="F1" s="183"/>
    </row>
    <row r="2" spans="1:6" ht="24" customHeight="1">
      <c r="A2" s="184" t="str">
        <f>HYPERLINK('[1]реквизиты'!$A$2)</f>
        <v>THE WORLD CHAMPIONSHIP IN COMBAT SAMBO</v>
      </c>
      <c r="B2" s="184"/>
      <c r="C2" s="184"/>
      <c r="D2" s="184"/>
      <c r="E2" s="184"/>
      <c r="F2" s="184"/>
    </row>
    <row r="3" spans="1:6" ht="12.75" customHeight="1">
      <c r="A3" s="182" t="str">
        <f>HYPERLINK('[1]реквизиты'!$A$3)</f>
        <v>13-17 November 2008      S.Petersburg /Rossia/</v>
      </c>
      <c r="B3" s="182"/>
      <c r="C3" s="182"/>
      <c r="D3" s="182"/>
      <c r="E3" s="182"/>
      <c r="F3" s="182"/>
    </row>
    <row r="4" spans="1:6" ht="18.75" customHeight="1">
      <c r="A4" s="206" t="s">
        <v>115</v>
      </c>
      <c r="B4" s="206"/>
      <c r="C4" s="206"/>
      <c r="D4" s="206"/>
      <c r="E4" s="206"/>
      <c r="F4" s="206"/>
    </row>
    <row r="5" spans="1:6" ht="12.75" customHeight="1" thickBot="1">
      <c r="A5" s="81"/>
      <c r="B5" s="81"/>
      <c r="C5" s="81"/>
      <c r="D5" s="81"/>
      <c r="E5" s="81"/>
      <c r="F5" s="81"/>
    </row>
    <row r="6" spans="1:6" ht="12.75" customHeight="1">
      <c r="A6" s="191" t="s">
        <v>40</v>
      </c>
      <c r="B6" s="203" t="s">
        <v>35</v>
      </c>
      <c r="C6" s="191" t="s">
        <v>36</v>
      </c>
      <c r="D6" s="191" t="s">
        <v>37</v>
      </c>
      <c r="E6" s="191" t="s">
        <v>38</v>
      </c>
      <c r="F6" s="191" t="s">
        <v>39</v>
      </c>
    </row>
    <row r="7" spans="1:6" ht="12.75" customHeight="1" thickBot="1">
      <c r="A7" s="192" t="s">
        <v>40</v>
      </c>
      <c r="B7" s="204"/>
      <c r="C7" s="192" t="s">
        <v>36</v>
      </c>
      <c r="D7" s="192" t="s">
        <v>37</v>
      </c>
      <c r="E7" s="192" t="s">
        <v>38</v>
      </c>
      <c r="F7" s="192" t="s">
        <v>39</v>
      </c>
    </row>
    <row r="8" spans="1:6" ht="12.75" customHeight="1">
      <c r="A8" s="190" t="s">
        <v>1</v>
      </c>
      <c r="B8" s="196">
        <v>1</v>
      </c>
      <c r="C8" s="198" t="s">
        <v>70</v>
      </c>
      <c r="D8" s="193" t="s">
        <v>71</v>
      </c>
      <c r="E8" s="201" t="s">
        <v>116</v>
      </c>
      <c r="F8" s="193"/>
    </row>
    <row r="9" spans="1:6" ht="15" customHeight="1">
      <c r="A9" s="190"/>
      <c r="B9" s="196"/>
      <c r="C9" s="198"/>
      <c r="D9" s="193"/>
      <c r="E9" s="201"/>
      <c r="F9" s="193"/>
    </row>
    <row r="10" spans="1:6" ht="12.75" customHeight="1">
      <c r="A10" s="190" t="s">
        <v>3</v>
      </c>
      <c r="B10" s="196">
        <v>2</v>
      </c>
      <c r="C10" s="198" t="s">
        <v>72</v>
      </c>
      <c r="D10" s="193" t="s">
        <v>73</v>
      </c>
      <c r="E10" s="201" t="s">
        <v>74</v>
      </c>
      <c r="F10" s="193"/>
    </row>
    <row r="11" spans="1:6" ht="15" customHeight="1">
      <c r="A11" s="190"/>
      <c r="B11" s="196"/>
      <c r="C11" s="198"/>
      <c r="D11" s="193"/>
      <c r="E11" s="201"/>
      <c r="F11" s="193"/>
    </row>
    <row r="12" spans="1:6" ht="15" customHeight="1">
      <c r="A12" s="190" t="s">
        <v>5</v>
      </c>
      <c r="B12" s="196">
        <v>3</v>
      </c>
      <c r="C12" s="198" t="s">
        <v>75</v>
      </c>
      <c r="D12" s="193" t="s">
        <v>76</v>
      </c>
      <c r="E12" s="201" t="s">
        <v>77</v>
      </c>
      <c r="F12" s="193"/>
    </row>
    <row r="13" spans="1:6" ht="15.75" customHeight="1">
      <c r="A13" s="190"/>
      <c r="B13" s="196"/>
      <c r="C13" s="198"/>
      <c r="D13" s="193"/>
      <c r="E13" s="201"/>
      <c r="F13" s="193"/>
    </row>
    <row r="14" spans="1:6" ht="12.75" customHeight="1">
      <c r="A14" s="190" t="s">
        <v>7</v>
      </c>
      <c r="B14" s="196">
        <v>4</v>
      </c>
      <c r="C14" s="198" t="s">
        <v>78</v>
      </c>
      <c r="D14" s="193" t="s">
        <v>79</v>
      </c>
      <c r="E14" s="201" t="s">
        <v>80</v>
      </c>
      <c r="F14" s="193"/>
    </row>
    <row r="15" spans="1:6" ht="15" customHeight="1">
      <c r="A15" s="190"/>
      <c r="B15" s="196"/>
      <c r="C15" s="198"/>
      <c r="D15" s="193"/>
      <c r="E15" s="201"/>
      <c r="F15" s="193"/>
    </row>
    <row r="16" spans="1:6" ht="12.75" customHeight="1">
      <c r="A16" s="190" t="s">
        <v>9</v>
      </c>
      <c r="B16" s="196">
        <v>5</v>
      </c>
      <c r="C16" s="198" t="s">
        <v>81</v>
      </c>
      <c r="D16" s="193" t="s">
        <v>82</v>
      </c>
      <c r="E16" s="201" t="s">
        <v>83</v>
      </c>
      <c r="F16" s="193"/>
    </row>
    <row r="17" spans="1:6" ht="15" customHeight="1">
      <c r="A17" s="190"/>
      <c r="B17" s="196"/>
      <c r="C17" s="198"/>
      <c r="D17" s="193"/>
      <c r="E17" s="201"/>
      <c r="F17" s="193"/>
    </row>
    <row r="18" spans="1:6" ht="12.75" customHeight="1">
      <c r="A18" s="190" t="s">
        <v>11</v>
      </c>
      <c r="B18" s="196">
        <v>6</v>
      </c>
      <c r="C18" s="198" t="s">
        <v>84</v>
      </c>
      <c r="D18" s="193" t="s">
        <v>85</v>
      </c>
      <c r="E18" s="201" t="s">
        <v>86</v>
      </c>
      <c r="F18" s="193"/>
    </row>
    <row r="19" spans="1:6" ht="15" customHeight="1">
      <c r="A19" s="190"/>
      <c r="B19" s="196"/>
      <c r="C19" s="198"/>
      <c r="D19" s="193"/>
      <c r="E19" s="201"/>
      <c r="F19" s="193"/>
    </row>
    <row r="20" spans="1:6" ht="12.75" customHeight="1">
      <c r="A20" s="190" t="s">
        <v>12</v>
      </c>
      <c r="B20" s="196">
        <v>7</v>
      </c>
      <c r="C20" s="198" t="s">
        <v>87</v>
      </c>
      <c r="D20" s="193" t="s">
        <v>79</v>
      </c>
      <c r="E20" s="201" t="s">
        <v>88</v>
      </c>
      <c r="F20" s="193"/>
    </row>
    <row r="21" spans="1:6" ht="15" customHeight="1">
      <c r="A21" s="190"/>
      <c r="B21" s="196"/>
      <c r="C21" s="198"/>
      <c r="D21" s="193"/>
      <c r="E21" s="201"/>
      <c r="F21" s="193"/>
    </row>
    <row r="22" spans="1:6" ht="12.75" customHeight="1">
      <c r="A22" s="190" t="s">
        <v>13</v>
      </c>
      <c r="B22" s="196">
        <v>8</v>
      </c>
      <c r="C22" s="198" t="s">
        <v>89</v>
      </c>
      <c r="D22" s="193" t="s">
        <v>90</v>
      </c>
      <c r="E22" s="187" t="s">
        <v>91</v>
      </c>
      <c r="F22" s="193"/>
    </row>
    <row r="23" spans="1:6" ht="15" customHeight="1">
      <c r="A23" s="190"/>
      <c r="B23" s="196"/>
      <c r="C23" s="198"/>
      <c r="D23" s="193"/>
      <c r="E23" s="185"/>
      <c r="F23" s="193"/>
    </row>
    <row r="24" spans="1:6" ht="12.75" customHeight="1">
      <c r="A24" s="190" t="s">
        <v>14</v>
      </c>
      <c r="B24" s="196">
        <v>9</v>
      </c>
      <c r="C24" s="198" t="s">
        <v>92</v>
      </c>
      <c r="D24" s="193" t="s">
        <v>93</v>
      </c>
      <c r="E24" s="201" t="s">
        <v>94</v>
      </c>
      <c r="F24" s="193"/>
    </row>
    <row r="25" spans="1:6" ht="15" customHeight="1">
      <c r="A25" s="190"/>
      <c r="B25" s="196"/>
      <c r="C25" s="198"/>
      <c r="D25" s="193"/>
      <c r="E25" s="201"/>
      <c r="F25" s="193"/>
    </row>
    <row r="26" spans="1:6" ht="12.75" customHeight="1">
      <c r="A26" s="190" t="s">
        <v>15</v>
      </c>
      <c r="B26" s="196">
        <v>10</v>
      </c>
      <c r="C26" s="198" t="s">
        <v>95</v>
      </c>
      <c r="D26" s="193" t="s">
        <v>96</v>
      </c>
      <c r="E26" s="201" t="s">
        <v>97</v>
      </c>
      <c r="F26" s="193"/>
    </row>
    <row r="27" spans="1:6" ht="15" customHeight="1">
      <c r="A27" s="190"/>
      <c r="B27" s="196"/>
      <c r="C27" s="198"/>
      <c r="D27" s="193"/>
      <c r="E27" s="201"/>
      <c r="F27" s="193"/>
    </row>
    <row r="28" spans="1:6" ht="12.75" customHeight="1">
      <c r="A28" s="190" t="s">
        <v>16</v>
      </c>
      <c r="B28" s="196">
        <v>11</v>
      </c>
      <c r="C28" s="198" t="s">
        <v>98</v>
      </c>
      <c r="D28" s="193" t="s">
        <v>99</v>
      </c>
      <c r="E28" s="201" t="s">
        <v>100</v>
      </c>
      <c r="F28" s="193"/>
    </row>
    <row r="29" spans="1:6" ht="15" customHeight="1">
      <c r="A29" s="190"/>
      <c r="B29" s="196"/>
      <c r="C29" s="198"/>
      <c r="D29" s="193"/>
      <c r="E29" s="201"/>
      <c r="F29" s="193"/>
    </row>
    <row r="30" spans="1:6" ht="15.75" customHeight="1">
      <c r="A30" s="190" t="s">
        <v>17</v>
      </c>
      <c r="B30" s="196">
        <v>12</v>
      </c>
      <c r="C30" s="198" t="s">
        <v>101</v>
      </c>
      <c r="D30" s="193" t="s">
        <v>102</v>
      </c>
      <c r="E30" s="201" t="s">
        <v>103</v>
      </c>
      <c r="F30" s="193"/>
    </row>
    <row r="31" spans="1:6" ht="15" customHeight="1">
      <c r="A31" s="190"/>
      <c r="B31" s="196"/>
      <c r="C31" s="198"/>
      <c r="D31" s="193"/>
      <c r="E31" s="201"/>
      <c r="F31" s="193"/>
    </row>
    <row r="32" spans="1:6" ht="12.75" customHeight="1">
      <c r="A32" s="190" t="s">
        <v>18</v>
      </c>
      <c r="B32" s="196">
        <v>13</v>
      </c>
      <c r="C32" s="198" t="s">
        <v>104</v>
      </c>
      <c r="D32" s="193" t="s">
        <v>99</v>
      </c>
      <c r="E32" s="201" t="s">
        <v>105</v>
      </c>
      <c r="F32" s="193"/>
    </row>
    <row r="33" spans="1:6" ht="15" customHeight="1">
      <c r="A33" s="190"/>
      <c r="B33" s="196"/>
      <c r="C33" s="198"/>
      <c r="D33" s="193"/>
      <c r="E33" s="201"/>
      <c r="F33" s="193"/>
    </row>
    <row r="34" spans="1:6" ht="12.75" customHeight="1">
      <c r="A34" s="190" t="s">
        <v>19</v>
      </c>
      <c r="B34" s="196">
        <v>14</v>
      </c>
      <c r="C34" s="198" t="s">
        <v>106</v>
      </c>
      <c r="D34" s="193" t="s">
        <v>107</v>
      </c>
      <c r="E34" s="201" t="s">
        <v>108</v>
      </c>
      <c r="F34" s="193"/>
    </row>
    <row r="35" spans="1:6" ht="15" customHeight="1">
      <c r="A35" s="190"/>
      <c r="B35" s="196"/>
      <c r="C35" s="205"/>
      <c r="D35" s="186"/>
      <c r="E35" s="201"/>
      <c r="F35" s="193"/>
    </row>
    <row r="36" spans="1:6" ht="12.75" customHeight="1">
      <c r="A36" s="190" t="s">
        <v>20</v>
      </c>
      <c r="B36" s="196">
        <v>15</v>
      </c>
      <c r="C36" s="198" t="s">
        <v>109</v>
      </c>
      <c r="D36" s="193" t="s">
        <v>73</v>
      </c>
      <c r="E36" s="201" t="s">
        <v>110</v>
      </c>
      <c r="F36" s="193"/>
    </row>
    <row r="37" spans="1:6" ht="15" customHeight="1">
      <c r="A37" s="190"/>
      <c r="B37" s="196"/>
      <c r="C37" s="199"/>
      <c r="D37" s="200"/>
      <c r="E37" s="201"/>
      <c r="F37" s="193"/>
    </row>
    <row r="38" spans="1:6" ht="15.75" customHeight="1">
      <c r="A38" s="190" t="s">
        <v>21</v>
      </c>
      <c r="B38" s="196">
        <v>16</v>
      </c>
      <c r="C38" s="198" t="s">
        <v>111</v>
      </c>
      <c r="D38" s="193" t="s">
        <v>90</v>
      </c>
      <c r="E38" s="201" t="s">
        <v>112</v>
      </c>
      <c r="F38" s="193"/>
    </row>
    <row r="39" spans="1:6" ht="12.75" customHeight="1">
      <c r="A39" s="190"/>
      <c r="B39" s="196"/>
      <c r="C39" s="199"/>
      <c r="D39" s="200"/>
      <c r="E39" s="202"/>
      <c r="F39" s="193"/>
    </row>
    <row r="40" spans="1:6" ht="12.75" customHeight="1">
      <c r="A40" s="190" t="s">
        <v>22</v>
      </c>
      <c r="B40" s="196">
        <v>17</v>
      </c>
      <c r="C40" s="198" t="s">
        <v>113</v>
      </c>
      <c r="D40" s="193" t="s">
        <v>96</v>
      </c>
      <c r="E40" s="201" t="s">
        <v>114</v>
      </c>
      <c r="F40" s="193"/>
    </row>
    <row r="41" spans="1:6" ht="12.75" customHeight="1">
      <c r="A41" s="190"/>
      <c r="B41" s="196"/>
      <c r="C41" s="199"/>
      <c r="D41" s="200"/>
      <c r="E41" s="202"/>
      <c r="F41" s="193"/>
    </row>
    <row r="42" spans="1:6" ht="12.75" customHeight="1">
      <c r="A42" s="190" t="s">
        <v>23</v>
      </c>
      <c r="B42" s="196"/>
      <c r="C42" s="195"/>
      <c r="D42" s="194"/>
      <c r="E42" s="194"/>
      <c r="F42" s="193"/>
    </row>
    <row r="43" spans="1:6" ht="12.75" customHeight="1">
      <c r="A43" s="190"/>
      <c r="B43" s="196"/>
      <c r="C43" s="195"/>
      <c r="D43" s="194"/>
      <c r="E43" s="194"/>
      <c r="F43" s="193"/>
    </row>
    <row r="44" spans="1:6" ht="12.75" customHeight="1">
      <c r="A44" s="190" t="s">
        <v>2</v>
      </c>
      <c r="B44" s="196"/>
      <c r="C44" s="195"/>
      <c r="D44" s="194"/>
      <c r="E44" s="194"/>
      <c r="F44" s="193"/>
    </row>
    <row r="45" spans="1:6" ht="12.75" customHeight="1">
      <c r="A45" s="190"/>
      <c r="B45" s="196"/>
      <c r="C45" s="195"/>
      <c r="D45" s="194"/>
      <c r="E45" s="194"/>
      <c r="F45" s="193"/>
    </row>
    <row r="46" spans="1:6" ht="12.75" customHeight="1">
      <c r="A46" s="190" t="s">
        <v>24</v>
      </c>
      <c r="B46" s="196"/>
      <c r="C46" s="195"/>
      <c r="D46" s="194"/>
      <c r="E46" s="194"/>
      <c r="F46" s="193"/>
    </row>
    <row r="47" spans="1:6" ht="12.75" customHeight="1">
      <c r="A47" s="190"/>
      <c r="B47" s="196"/>
      <c r="C47" s="195"/>
      <c r="D47" s="194"/>
      <c r="E47" s="194"/>
      <c r="F47" s="193"/>
    </row>
    <row r="48" spans="1:6" ht="12.75" customHeight="1">
      <c r="A48" s="190" t="s">
        <v>4</v>
      </c>
      <c r="B48" s="196"/>
      <c r="C48" s="195"/>
      <c r="D48" s="194"/>
      <c r="E48" s="194"/>
      <c r="F48" s="193"/>
    </row>
    <row r="49" spans="1:6" ht="12.75" customHeight="1">
      <c r="A49" s="190"/>
      <c r="B49" s="196"/>
      <c r="C49" s="195"/>
      <c r="D49" s="194"/>
      <c r="E49" s="194"/>
      <c r="F49" s="193"/>
    </row>
    <row r="50" spans="1:6" ht="12.75" customHeight="1">
      <c r="A50" s="190" t="s">
        <v>25</v>
      </c>
      <c r="B50" s="196"/>
      <c r="C50" s="195"/>
      <c r="D50" s="194"/>
      <c r="E50" s="194"/>
      <c r="F50" s="193"/>
    </row>
    <row r="51" spans="1:6" ht="12.75" customHeight="1">
      <c r="A51" s="190"/>
      <c r="B51" s="196"/>
      <c r="C51" s="195"/>
      <c r="D51" s="194"/>
      <c r="E51" s="194"/>
      <c r="F51" s="193"/>
    </row>
    <row r="52" spans="1:6" ht="12.75" customHeight="1">
      <c r="A52" s="190" t="s">
        <v>26</v>
      </c>
      <c r="B52" s="196"/>
      <c r="C52" s="195"/>
      <c r="D52" s="194"/>
      <c r="E52" s="194"/>
      <c r="F52" s="193"/>
    </row>
    <row r="53" spans="1:6" ht="12.75" customHeight="1">
      <c r="A53" s="190"/>
      <c r="B53" s="196"/>
      <c r="C53" s="195"/>
      <c r="D53" s="194"/>
      <c r="E53" s="194"/>
      <c r="F53" s="193"/>
    </row>
    <row r="54" spans="1:6" ht="12.75" customHeight="1">
      <c r="A54" s="190" t="s">
        <v>27</v>
      </c>
      <c r="B54" s="196"/>
      <c r="C54" s="195"/>
      <c r="D54" s="194"/>
      <c r="E54" s="194"/>
      <c r="F54" s="193"/>
    </row>
    <row r="55" spans="1:6" ht="12.75" customHeight="1">
      <c r="A55" s="190"/>
      <c r="B55" s="196"/>
      <c r="C55" s="195"/>
      <c r="D55" s="194"/>
      <c r="E55" s="194"/>
      <c r="F55" s="193"/>
    </row>
    <row r="56" spans="1:6" ht="12.75" customHeight="1">
      <c r="A56" s="190" t="s">
        <v>6</v>
      </c>
      <c r="B56" s="196"/>
      <c r="C56" s="195"/>
      <c r="D56" s="194"/>
      <c r="E56" s="194"/>
      <c r="F56" s="193"/>
    </row>
    <row r="57" spans="1:6" ht="12.75" customHeight="1">
      <c r="A57" s="190"/>
      <c r="B57" s="196"/>
      <c r="C57" s="195"/>
      <c r="D57" s="194"/>
      <c r="E57" s="194"/>
      <c r="F57" s="193"/>
    </row>
    <row r="58" spans="1:6" ht="12.75" customHeight="1">
      <c r="A58" s="190" t="s">
        <v>28</v>
      </c>
      <c r="B58" s="196"/>
      <c r="C58" s="195"/>
      <c r="D58" s="194"/>
      <c r="E58" s="194"/>
      <c r="F58" s="193"/>
    </row>
    <row r="59" spans="1:6" ht="12.75" customHeight="1">
      <c r="A59" s="190"/>
      <c r="B59" s="196"/>
      <c r="C59" s="195"/>
      <c r="D59" s="194"/>
      <c r="E59" s="194"/>
      <c r="F59" s="193"/>
    </row>
    <row r="60" spans="1:6" ht="12.75" customHeight="1">
      <c r="A60" s="190" t="s">
        <v>8</v>
      </c>
      <c r="B60" s="196"/>
      <c r="C60" s="195"/>
      <c r="D60" s="194"/>
      <c r="E60" s="194"/>
      <c r="F60" s="193"/>
    </row>
    <row r="61" spans="1:6" ht="12.75" customHeight="1">
      <c r="A61" s="190"/>
      <c r="B61" s="196"/>
      <c r="C61" s="195"/>
      <c r="D61" s="194"/>
      <c r="E61" s="194"/>
      <c r="F61" s="193"/>
    </row>
    <row r="62" spans="1:6" ht="12.75" customHeight="1">
      <c r="A62" s="190" t="s">
        <v>10</v>
      </c>
      <c r="B62" s="196"/>
      <c r="C62" s="195"/>
      <c r="D62" s="194"/>
      <c r="E62" s="194"/>
      <c r="F62" s="193"/>
    </row>
    <row r="63" spans="1:6" ht="12.75" customHeight="1">
      <c r="A63" s="190"/>
      <c r="B63" s="196"/>
      <c r="C63" s="195"/>
      <c r="D63" s="194"/>
      <c r="E63" s="194"/>
      <c r="F63" s="193"/>
    </row>
    <row r="64" spans="1:6" ht="12.75" customHeight="1">
      <c r="A64" s="190" t="s">
        <v>29</v>
      </c>
      <c r="B64" s="196"/>
      <c r="C64" s="195"/>
      <c r="D64" s="194"/>
      <c r="E64" s="194"/>
      <c r="F64" s="193"/>
    </row>
    <row r="65" spans="1:6" ht="12.75" customHeight="1">
      <c r="A65" s="190"/>
      <c r="B65" s="196"/>
      <c r="C65" s="195"/>
      <c r="D65" s="194"/>
      <c r="E65" s="194"/>
      <c r="F65" s="193"/>
    </row>
    <row r="66" spans="1:6" ht="12.75" customHeight="1">
      <c r="A66" s="190" t="s">
        <v>30</v>
      </c>
      <c r="B66" s="196"/>
      <c r="C66" s="195"/>
      <c r="D66" s="194"/>
      <c r="E66" s="194"/>
      <c r="F66" s="193"/>
    </row>
    <row r="67" spans="1:6" ht="12.75" customHeight="1">
      <c r="A67" s="190"/>
      <c r="B67" s="196"/>
      <c r="C67" s="195"/>
      <c r="D67" s="194"/>
      <c r="E67" s="194"/>
      <c r="F67" s="193"/>
    </row>
    <row r="68" spans="1:6" ht="12.75">
      <c r="A68" s="190" t="s">
        <v>31</v>
      </c>
      <c r="B68" s="196"/>
      <c r="C68" s="195"/>
      <c r="D68" s="194"/>
      <c r="E68" s="194"/>
      <c r="F68" s="193"/>
    </row>
    <row r="69" spans="1:6" ht="12.75">
      <c r="A69" s="190"/>
      <c r="B69" s="196"/>
      <c r="C69" s="195"/>
      <c r="D69" s="194"/>
      <c r="E69" s="194"/>
      <c r="F69" s="193"/>
    </row>
    <row r="70" spans="1:6" ht="12.75">
      <c r="A70" s="190" t="s">
        <v>32</v>
      </c>
      <c r="B70" s="196"/>
      <c r="C70" s="195"/>
      <c r="D70" s="194"/>
      <c r="E70" s="194"/>
      <c r="F70" s="193"/>
    </row>
    <row r="71" spans="1:6" ht="12.75">
      <c r="A71" s="190"/>
      <c r="B71" s="196"/>
      <c r="C71" s="197"/>
      <c r="D71" s="194"/>
      <c r="E71" s="194"/>
      <c r="F71" s="193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</sheetData>
  <mergeCells count="202">
    <mergeCell ref="A1:F1"/>
    <mergeCell ref="A2:F2"/>
    <mergeCell ref="A3:F3"/>
    <mergeCell ref="A4:F4"/>
    <mergeCell ref="E34:E35"/>
    <mergeCell ref="F32:F33"/>
    <mergeCell ref="E28:E29"/>
    <mergeCell ref="C28:C29"/>
    <mergeCell ref="D28:D29"/>
    <mergeCell ref="D32:D33"/>
    <mergeCell ref="D34:D35"/>
    <mergeCell ref="E30:E31"/>
    <mergeCell ref="E32:E33"/>
    <mergeCell ref="F28:F29"/>
    <mergeCell ref="E22:E23"/>
    <mergeCell ref="C30:C31"/>
    <mergeCell ref="D30:D31"/>
    <mergeCell ref="C24:C25"/>
    <mergeCell ref="D24:D25"/>
    <mergeCell ref="A34:A35"/>
    <mergeCell ref="B34:B35"/>
    <mergeCell ref="C34:C35"/>
    <mergeCell ref="A28:A29"/>
    <mergeCell ref="B28:B29"/>
    <mergeCell ref="A30:A31"/>
    <mergeCell ref="B30:B31"/>
    <mergeCell ref="A32:A33"/>
    <mergeCell ref="B32:B33"/>
    <mergeCell ref="C32:C33"/>
    <mergeCell ref="A26:A27"/>
    <mergeCell ref="B26:B27"/>
    <mergeCell ref="F24:F25"/>
    <mergeCell ref="F26:F27"/>
    <mergeCell ref="E24:E25"/>
    <mergeCell ref="E26:E27"/>
    <mergeCell ref="A24:A25"/>
    <mergeCell ref="B24:B25"/>
    <mergeCell ref="C26:C27"/>
    <mergeCell ref="D26:D27"/>
    <mergeCell ref="A22:A23"/>
    <mergeCell ref="B22:B23"/>
    <mergeCell ref="C22:C23"/>
    <mergeCell ref="D22:D23"/>
    <mergeCell ref="E20:E21"/>
    <mergeCell ref="A18:A19"/>
    <mergeCell ref="B18:B19"/>
    <mergeCell ref="A20:A21"/>
    <mergeCell ref="B20:B21"/>
    <mergeCell ref="C20:C21"/>
    <mergeCell ref="D20:D21"/>
    <mergeCell ref="C18:C19"/>
    <mergeCell ref="D18:D19"/>
    <mergeCell ref="A16:A17"/>
    <mergeCell ref="B16:B17"/>
    <mergeCell ref="C16:C17"/>
    <mergeCell ref="D16:D17"/>
    <mergeCell ref="B12:B13"/>
    <mergeCell ref="C12:C13"/>
    <mergeCell ref="E18:E19"/>
    <mergeCell ref="E14:E15"/>
    <mergeCell ref="E16:E17"/>
    <mergeCell ref="D12:D13"/>
    <mergeCell ref="E12:E13"/>
    <mergeCell ref="F14:F15"/>
    <mergeCell ref="A14:A15"/>
    <mergeCell ref="B14:B15"/>
    <mergeCell ref="C14:C15"/>
    <mergeCell ref="D14:D15"/>
    <mergeCell ref="E10:E11"/>
    <mergeCell ref="D10:D11"/>
    <mergeCell ref="A10:A11"/>
    <mergeCell ref="B10:B11"/>
    <mergeCell ref="C10:C11"/>
    <mergeCell ref="E8:E9"/>
    <mergeCell ref="A8:A9"/>
    <mergeCell ref="B8:B9"/>
    <mergeCell ref="C8:C9"/>
    <mergeCell ref="D8:D9"/>
    <mergeCell ref="B6:B7"/>
    <mergeCell ref="C6:C7"/>
    <mergeCell ref="D6:D7"/>
    <mergeCell ref="E6:E7"/>
    <mergeCell ref="C36:C37"/>
    <mergeCell ref="D36:D37"/>
    <mergeCell ref="E36:E37"/>
    <mergeCell ref="F36:F37"/>
    <mergeCell ref="C38:C39"/>
    <mergeCell ref="D38:D39"/>
    <mergeCell ref="E38:E39"/>
    <mergeCell ref="F38:F39"/>
    <mergeCell ref="C40:C41"/>
    <mergeCell ref="D40:D41"/>
    <mergeCell ref="E40:E41"/>
    <mergeCell ref="F40:F41"/>
    <mergeCell ref="C42:C43"/>
    <mergeCell ref="D42:D43"/>
    <mergeCell ref="E42:E43"/>
    <mergeCell ref="F42:F43"/>
    <mergeCell ref="B36:B37"/>
    <mergeCell ref="B38:B39"/>
    <mergeCell ref="B40:B41"/>
    <mergeCell ref="B42:B43"/>
    <mergeCell ref="A36:A37"/>
    <mergeCell ref="A38:A39"/>
    <mergeCell ref="A40:A41"/>
    <mergeCell ref="A42:A43"/>
    <mergeCell ref="C46:C47"/>
    <mergeCell ref="D46:D47"/>
    <mergeCell ref="E46:E47"/>
    <mergeCell ref="A44:A45"/>
    <mergeCell ref="B44:B45"/>
    <mergeCell ref="C44:C45"/>
    <mergeCell ref="D44:D45"/>
    <mergeCell ref="F44:F45"/>
    <mergeCell ref="F46:F47"/>
    <mergeCell ref="A48:A49"/>
    <mergeCell ref="B48:B49"/>
    <mergeCell ref="C48:C49"/>
    <mergeCell ref="D48:D49"/>
    <mergeCell ref="E48:E49"/>
    <mergeCell ref="E44:E45"/>
    <mergeCell ref="A46:A47"/>
    <mergeCell ref="B46:B47"/>
    <mergeCell ref="A50:A51"/>
    <mergeCell ref="B50:B51"/>
    <mergeCell ref="C50:C51"/>
    <mergeCell ref="D50:D51"/>
    <mergeCell ref="A52:A53"/>
    <mergeCell ref="B52:B53"/>
    <mergeCell ref="C52:C53"/>
    <mergeCell ref="D52:D53"/>
    <mergeCell ref="C54:C55"/>
    <mergeCell ref="D54:D55"/>
    <mergeCell ref="E50:E51"/>
    <mergeCell ref="F48:F49"/>
    <mergeCell ref="F50:F51"/>
    <mergeCell ref="E52:E53"/>
    <mergeCell ref="E54:E55"/>
    <mergeCell ref="F52:F53"/>
    <mergeCell ref="F54:F55"/>
    <mergeCell ref="C58:C59"/>
    <mergeCell ref="D58:D59"/>
    <mergeCell ref="A56:A57"/>
    <mergeCell ref="B56:B57"/>
    <mergeCell ref="C56:C57"/>
    <mergeCell ref="D56:D57"/>
    <mergeCell ref="A54:A55"/>
    <mergeCell ref="B54:B55"/>
    <mergeCell ref="A58:A59"/>
    <mergeCell ref="B58:B59"/>
    <mergeCell ref="A60:A61"/>
    <mergeCell ref="B60:B61"/>
    <mergeCell ref="C60:C61"/>
    <mergeCell ref="D60:D61"/>
    <mergeCell ref="F56:F57"/>
    <mergeCell ref="F58:F59"/>
    <mergeCell ref="E60:E61"/>
    <mergeCell ref="E62:E63"/>
    <mergeCell ref="F60:F61"/>
    <mergeCell ref="F62:F63"/>
    <mergeCell ref="E56:E57"/>
    <mergeCell ref="B64:B65"/>
    <mergeCell ref="C64:C65"/>
    <mergeCell ref="D64:D65"/>
    <mergeCell ref="C62:C63"/>
    <mergeCell ref="D62:D63"/>
    <mergeCell ref="A62:A63"/>
    <mergeCell ref="B62:B63"/>
    <mergeCell ref="E68:E69"/>
    <mergeCell ref="A66:A67"/>
    <mergeCell ref="B66:B67"/>
    <mergeCell ref="C66:C67"/>
    <mergeCell ref="D66:D67"/>
    <mergeCell ref="A68:A69"/>
    <mergeCell ref="B68:B69"/>
    <mergeCell ref="A64:A65"/>
    <mergeCell ref="C68:C69"/>
    <mergeCell ref="D68:D69"/>
    <mergeCell ref="A70:A71"/>
    <mergeCell ref="B70:B71"/>
    <mergeCell ref="C70:C71"/>
    <mergeCell ref="D70:D71"/>
    <mergeCell ref="F22:F23"/>
    <mergeCell ref="E70:E71"/>
    <mergeCell ref="F68:F69"/>
    <mergeCell ref="F70:F71"/>
    <mergeCell ref="F34:F35"/>
    <mergeCell ref="E66:E67"/>
    <mergeCell ref="F64:F65"/>
    <mergeCell ref="F66:F67"/>
    <mergeCell ref="E64:E65"/>
    <mergeCell ref="E58:E59"/>
    <mergeCell ref="A12:A13"/>
    <mergeCell ref="A6:A7"/>
    <mergeCell ref="F16:F17"/>
    <mergeCell ref="F30:F31"/>
    <mergeCell ref="F6:F7"/>
    <mergeCell ref="F8:F9"/>
    <mergeCell ref="F10:F11"/>
    <mergeCell ref="F12:F13"/>
    <mergeCell ref="F18:F19"/>
    <mergeCell ref="F20:F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A3" sqref="A3:K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207" t="s">
        <v>43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33" customHeight="1">
      <c r="A2" s="207" t="str">
        <f>HYPERLINK('[1]реквизиты'!$A$2)</f>
        <v>THE WORLD CHAMPIONSHIP IN COMBAT SAMBO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30" customHeight="1">
      <c r="A3" s="230" t="str">
        <f>HYPERLINK('пр.взв.'!A4)</f>
        <v>Weight category 90 кg.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ht="30.75" customHeight="1" thickBot="1">
      <c r="A4" s="232" t="s">
        <v>42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6.25" thickBot="1">
      <c r="A5" s="59" t="s">
        <v>44</v>
      </c>
      <c r="B5" s="60" t="s">
        <v>35</v>
      </c>
      <c r="C5" s="61" t="s">
        <v>45</v>
      </c>
      <c r="D5" s="60" t="s">
        <v>36</v>
      </c>
      <c r="E5" s="62" t="s">
        <v>37</v>
      </c>
      <c r="F5" s="56" t="s">
        <v>46</v>
      </c>
      <c r="G5" s="63" t="s">
        <v>47</v>
      </c>
      <c r="H5" s="63" t="s">
        <v>49</v>
      </c>
      <c r="I5" s="63" t="s">
        <v>50</v>
      </c>
      <c r="J5" s="61" t="s">
        <v>48</v>
      </c>
      <c r="K5" s="63" t="s">
        <v>51</v>
      </c>
    </row>
    <row r="6" spans="1:11" ht="19.5" customHeight="1">
      <c r="A6" s="209">
        <v>1</v>
      </c>
      <c r="B6" s="212"/>
      <c r="C6" s="214" t="s">
        <v>52</v>
      </c>
      <c r="D6" s="216" t="e">
        <f>VLOOKUP(B6,'пр.взв.'!B8:E71,2,FALSE)</f>
        <v>#N/A</v>
      </c>
      <c r="E6" s="220" t="e">
        <f>VLOOKUP(B6,'пр.взв.'!B8:E71,3,FALSE)</f>
        <v>#N/A</v>
      </c>
      <c r="F6" s="220" t="e">
        <f>VLOOKUP(B6,'пр.взв.'!B8:E71,4,FALSE)</f>
        <v>#N/A</v>
      </c>
      <c r="G6" s="218"/>
      <c r="H6" s="222"/>
      <c r="I6" s="218"/>
      <c r="J6" s="222"/>
      <c r="K6" s="64" t="s">
        <v>53</v>
      </c>
    </row>
    <row r="7" spans="1:11" ht="19.5" customHeight="1" thickBot="1">
      <c r="A7" s="210"/>
      <c r="B7" s="213"/>
      <c r="C7" s="215"/>
      <c r="D7" s="217"/>
      <c r="E7" s="221"/>
      <c r="F7" s="221"/>
      <c r="G7" s="219"/>
      <c r="H7" s="223"/>
      <c r="I7" s="219"/>
      <c r="J7" s="223"/>
      <c r="K7" s="65" t="s">
        <v>54</v>
      </c>
    </row>
    <row r="8" spans="1:11" ht="19.5" customHeight="1">
      <c r="A8" s="210"/>
      <c r="B8" s="212"/>
      <c r="C8" s="224" t="s">
        <v>55</v>
      </c>
      <c r="D8" s="216" t="e">
        <f>VLOOKUP(B8,'пр.взв.'!B8:E71,2,FALSE)</f>
        <v>#N/A</v>
      </c>
      <c r="E8" s="220" t="e">
        <f>VLOOKUP(B8,'пр.взв.'!B8:E71,3,FALSE)</f>
        <v>#N/A</v>
      </c>
      <c r="F8" s="220" t="e">
        <f>VLOOKUP(B8,'пр.взв.'!B8:E71,4,FALSE)</f>
        <v>#N/A</v>
      </c>
      <c r="G8" s="226"/>
      <c r="H8" s="222"/>
      <c r="I8" s="218"/>
      <c r="J8" s="222"/>
      <c r="K8" s="65" t="s">
        <v>56</v>
      </c>
    </row>
    <row r="9" spans="1:11" ht="19.5" customHeight="1" thickBot="1">
      <c r="A9" s="211"/>
      <c r="B9" s="213"/>
      <c r="C9" s="225"/>
      <c r="D9" s="217"/>
      <c r="E9" s="221"/>
      <c r="F9" s="221"/>
      <c r="G9" s="219"/>
      <c r="H9" s="223"/>
      <c r="I9" s="219"/>
      <c r="J9" s="223"/>
      <c r="K9" s="66"/>
    </row>
    <row r="10" spans="1:11" ht="13.5" thickBot="1">
      <c r="A10" s="67"/>
      <c r="B10" s="67"/>
      <c r="C10" s="68"/>
      <c r="D10" s="67"/>
      <c r="E10" s="69"/>
      <c r="F10" s="77"/>
      <c r="G10" s="67"/>
      <c r="H10" s="67"/>
      <c r="I10" s="67"/>
      <c r="J10" s="67"/>
      <c r="K10" s="67"/>
    </row>
    <row r="11" spans="1:11" ht="26.25" thickBot="1">
      <c r="A11" s="70" t="s">
        <v>44</v>
      </c>
      <c r="B11" s="60" t="s">
        <v>35</v>
      </c>
      <c r="C11" s="61" t="s">
        <v>45</v>
      </c>
      <c r="D11" s="60" t="s">
        <v>36</v>
      </c>
      <c r="E11" s="62" t="s">
        <v>37</v>
      </c>
      <c r="F11" s="56" t="s">
        <v>46</v>
      </c>
      <c r="G11" s="63" t="s">
        <v>47</v>
      </c>
      <c r="H11" s="63" t="s">
        <v>49</v>
      </c>
      <c r="I11" s="63" t="s">
        <v>50</v>
      </c>
      <c r="J11" s="61" t="s">
        <v>48</v>
      </c>
      <c r="K11" s="63" t="s">
        <v>51</v>
      </c>
    </row>
    <row r="12" spans="1:11" ht="19.5" customHeight="1">
      <c r="A12" s="209">
        <v>2</v>
      </c>
      <c r="B12" s="212"/>
      <c r="C12" s="214" t="s">
        <v>52</v>
      </c>
      <c r="D12" s="216" t="e">
        <f>VLOOKUP(B12,'пр.взв.'!B8:E71,2,FALSE)</f>
        <v>#N/A</v>
      </c>
      <c r="E12" s="220" t="e">
        <f>VLOOKUP(B12,'пр.взв.'!B8:E71,3,FALSE)</f>
        <v>#N/A</v>
      </c>
      <c r="F12" s="220" t="e">
        <f>VLOOKUP(B12,'пр.взв.'!B8:E71,4,FALSE)</f>
        <v>#N/A</v>
      </c>
      <c r="G12" s="218"/>
      <c r="H12" s="222"/>
      <c r="I12" s="218"/>
      <c r="J12" s="222"/>
      <c r="K12" s="64" t="s">
        <v>53</v>
      </c>
    </row>
    <row r="13" spans="1:11" ht="19.5" customHeight="1" thickBot="1">
      <c r="A13" s="210"/>
      <c r="B13" s="213"/>
      <c r="C13" s="215"/>
      <c r="D13" s="217"/>
      <c r="E13" s="221"/>
      <c r="F13" s="221"/>
      <c r="G13" s="219"/>
      <c r="H13" s="223"/>
      <c r="I13" s="219"/>
      <c r="J13" s="223"/>
      <c r="K13" s="65" t="s">
        <v>54</v>
      </c>
    </row>
    <row r="14" spans="1:11" ht="19.5" customHeight="1">
      <c r="A14" s="210"/>
      <c r="B14" s="212"/>
      <c r="C14" s="224" t="s">
        <v>55</v>
      </c>
      <c r="D14" s="216" t="e">
        <f>VLOOKUP(B14,'пр.взв.'!B8:E71,2,FALSE)</f>
        <v>#N/A</v>
      </c>
      <c r="E14" s="227" t="e">
        <f>VLOOKUP(B14,'пр.взв.'!B8:E71,3,FALSE)</f>
        <v>#N/A</v>
      </c>
      <c r="F14" s="227" t="e">
        <f>VLOOKUP(B14,'пр.взв.'!B8:E71,4,FALSE)</f>
        <v>#N/A</v>
      </c>
      <c r="G14" s="226"/>
      <c r="H14" s="222"/>
      <c r="I14" s="218"/>
      <c r="J14" s="222"/>
      <c r="K14" s="65" t="s">
        <v>56</v>
      </c>
    </row>
    <row r="15" spans="1:11" ht="19.5" customHeight="1" thickBot="1">
      <c r="A15" s="211"/>
      <c r="B15" s="213"/>
      <c r="C15" s="225"/>
      <c r="D15" s="217"/>
      <c r="E15" s="228"/>
      <c r="F15" s="228"/>
      <c r="G15" s="219"/>
      <c r="H15" s="223"/>
      <c r="I15" s="219"/>
      <c r="J15" s="223"/>
      <c r="K15" s="66"/>
    </row>
    <row r="16" spans="1:11" ht="15.75">
      <c r="A16" s="71"/>
      <c r="B16" s="72"/>
      <c r="C16" s="73"/>
      <c r="D16" s="73"/>
      <c r="E16" s="73"/>
      <c r="F16" s="74"/>
      <c r="G16" s="72"/>
      <c r="H16" s="72"/>
      <c r="I16" s="75"/>
      <c r="J16" s="76"/>
      <c r="K16" s="67"/>
    </row>
    <row r="17" spans="1:11" ht="16.5" thickBot="1">
      <c r="A17" s="229" t="s">
        <v>57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</row>
    <row r="18" spans="1:11" ht="26.25" thickBot="1">
      <c r="A18" s="70" t="s">
        <v>44</v>
      </c>
      <c r="B18" s="60" t="s">
        <v>35</v>
      </c>
      <c r="C18" s="61" t="s">
        <v>45</v>
      </c>
      <c r="D18" s="60" t="s">
        <v>36</v>
      </c>
      <c r="E18" s="62" t="s">
        <v>37</v>
      </c>
      <c r="F18" s="56" t="s">
        <v>46</v>
      </c>
      <c r="G18" s="63" t="s">
        <v>47</v>
      </c>
      <c r="H18" s="63" t="s">
        <v>49</v>
      </c>
      <c r="I18" s="63" t="s">
        <v>50</v>
      </c>
      <c r="J18" s="61" t="s">
        <v>48</v>
      </c>
      <c r="K18" s="63" t="s">
        <v>51</v>
      </c>
    </row>
    <row r="19" spans="1:11" ht="19.5" customHeight="1">
      <c r="A19" s="209"/>
      <c r="B19" s="212"/>
      <c r="C19" s="214" t="s">
        <v>52</v>
      </c>
      <c r="D19" s="216" t="e">
        <f>VLOOKUP(B19,'пр.взв.'!B8:E71,2,FALSE)</f>
        <v>#N/A</v>
      </c>
      <c r="E19" s="220" t="e">
        <f>VLOOKUP(B19,'пр.взв.'!B8:E71,3,FALSE)</f>
        <v>#N/A</v>
      </c>
      <c r="F19" s="220" t="e">
        <f>VLOOKUP(B19,'пр.взв.'!B8:E71,4,FALSE)</f>
        <v>#N/A</v>
      </c>
      <c r="G19" s="218"/>
      <c r="H19" s="222"/>
      <c r="I19" s="218"/>
      <c r="J19" s="222"/>
      <c r="K19" s="64" t="s">
        <v>53</v>
      </c>
    </row>
    <row r="20" spans="1:11" ht="19.5" customHeight="1" thickBot="1">
      <c r="A20" s="210"/>
      <c r="B20" s="213"/>
      <c r="C20" s="215"/>
      <c r="D20" s="217"/>
      <c r="E20" s="221"/>
      <c r="F20" s="221"/>
      <c r="G20" s="219"/>
      <c r="H20" s="223"/>
      <c r="I20" s="219"/>
      <c r="J20" s="223"/>
      <c r="K20" s="65" t="s">
        <v>54</v>
      </c>
    </row>
    <row r="21" spans="1:11" ht="19.5" customHeight="1">
      <c r="A21" s="210"/>
      <c r="B21" s="212"/>
      <c r="C21" s="224" t="s">
        <v>55</v>
      </c>
      <c r="D21" s="216" t="e">
        <f>VLOOKUP(B21,'пр.взв.'!B8:E71,2,FALSE)</f>
        <v>#N/A</v>
      </c>
      <c r="E21" s="220" t="e">
        <f>VLOOKUP(B21,'пр.взв.'!B8:E71,3,FALSE)</f>
        <v>#N/A</v>
      </c>
      <c r="F21" s="220" t="e">
        <f>VLOOKUP(B21,'пр.взв.'!B8:E71,4,FALSE)</f>
        <v>#N/A</v>
      </c>
      <c r="G21" s="226"/>
      <c r="H21" s="222"/>
      <c r="I21" s="218"/>
      <c r="J21" s="222"/>
      <c r="K21" s="65" t="s">
        <v>56</v>
      </c>
    </row>
    <row r="22" spans="1:11" ht="19.5" customHeight="1" thickBot="1">
      <c r="A22" s="211"/>
      <c r="B22" s="213"/>
      <c r="C22" s="225"/>
      <c r="D22" s="217"/>
      <c r="E22" s="221"/>
      <c r="F22" s="221"/>
      <c r="G22" s="219"/>
      <c r="H22" s="223"/>
      <c r="I22" s="219"/>
      <c r="J22" s="223"/>
      <c r="K22" s="66"/>
    </row>
    <row r="23" ht="21.75" customHeight="1"/>
    <row r="24" spans="1:7" ht="21.75" customHeight="1">
      <c r="A24" s="26" t="str">
        <f>HYPERLINK('[1]реквизиты'!$A$11)</f>
        <v>Chiaf referee</v>
      </c>
      <c r="B24" s="30"/>
      <c r="C24" s="30"/>
      <c r="D24" s="30"/>
      <c r="E24" s="9"/>
      <c r="F24" s="43" t="str">
        <f>HYPERLINK('[1]реквизиты'!$G$11)</f>
        <v>E. Selivanov</v>
      </c>
      <c r="G24" s="28" t="str">
        <f>HYPERLINK('[1]реквизиты'!$G$12)</f>
        <v>/RUS/</v>
      </c>
    </row>
    <row r="25" spans="1:7" ht="16.5" customHeight="1">
      <c r="A25" s="30"/>
      <c r="B25" s="30"/>
      <c r="C25" s="30"/>
      <c r="D25" s="31"/>
      <c r="E25" s="10"/>
      <c r="F25" s="44"/>
      <c r="G25" s="10"/>
    </row>
    <row r="26" spans="1:7" ht="24" customHeight="1">
      <c r="A26" s="27" t="str">
        <f>HYPERLINK('[1]реквизиты'!$A$13)</f>
        <v>Chiaf secretary</v>
      </c>
      <c r="C26" s="30"/>
      <c r="D26" s="32"/>
      <c r="E26" s="45"/>
      <c r="F26" s="43" t="str">
        <f>HYPERLINK('[1]реквизиты'!$G$13)</f>
        <v>R.Zakirov</v>
      </c>
      <c r="G26" s="29" t="str">
        <f>HYPERLINK('[1]реквизиты'!$G$14)</f>
        <v>/RUS/</v>
      </c>
    </row>
  </sheetData>
  <mergeCells count="62">
    <mergeCell ref="A2:K2"/>
    <mergeCell ref="A3:K3"/>
    <mergeCell ref="A4:K4"/>
    <mergeCell ref="J19:J20"/>
    <mergeCell ref="I19:I20"/>
    <mergeCell ref="J12:J13"/>
    <mergeCell ref="B14:B15"/>
    <mergeCell ref="C14:C15"/>
    <mergeCell ref="D14:D15"/>
    <mergeCell ref="E14:E15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F14:F15"/>
    <mergeCell ref="G14:G15"/>
    <mergeCell ref="H14:H15"/>
    <mergeCell ref="I14:I15"/>
    <mergeCell ref="J14:J15"/>
    <mergeCell ref="J8:J9"/>
    <mergeCell ref="A12:A15"/>
    <mergeCell ref="B12:B13"/>
    <mergeCell ref="C12:C13"/>
    <mergeCell ref="D12:D13"/>
    <mergeCell ref="E12:E13"/>
    <mergeCell ref="F12:F13"/>
    <mergeCell ref="G12:G13"/>
    <mergeCell ref="H12:H13"/>
    <mergeCell ref="I12:I13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workbookViewId="0" topLeftCell="E30">
      <selection activeCell="A1" sqref="A1:N49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62" t="str">
        <f>HYPERLINK('[1]реквизиты'!$A$2)</f>
        <v>THE WORLD CHAMPIONSHIP IN COMBAT SAMBO</v>
      </c>
      <c r="B1" s="262"/>
      <c r="C1" s="262"/>
      <c r="D1" s="262"/>
      <c r="E1" s="262"/>
      <c r="F1" s="262"/>
      <c r="G1" s="262"/>
      <c r="H1" s="262" t="str">
        <f>HYPERLINK('[1]реквизиты'!$A$2)</f>
        <v>THE WORLD CHAMPIONSHIP IN COMBAT SAMBO</v>
      </c>
      <c r="I1" s="262"/>
      <c r="J1" s="262"/>
      <c r="K1" s="262"/>
      <c r="L1" s="262"/>
      <c r="M1" s="262"/>
      <c r="N1" s="262"/>
      <c r="O1" s="53"/>
      <c r="P1" s="53"/>
      <c r="Q1" s="53"/>
      <c r="R1" s="53"/>
      <c r="S1" s="53"/>
      <c r="T1" s="53"/>
      <c r="U1" s="53"/>
    </row>
    <row r="2" spans="1:21" ht="15" customHeight="1">
      <c r="A2" s="182">
        <f>HYPERLINK('[1]реквизиты'!$A$8)</f>
      </c>
      <c r="B2" s="182"/>
      <c r="C2" s="182"/>
      <c r="D2" s="182"/>
      <c r="E2" s="182"/>
      <c r="F2" s="182"/>
      <c r="G2" s="182"/>
      <c r="H2" s="182">
        <f>HYPERLINK('[1]реквизиты'!$A$8)</f>
      </c>
      <c r="I2" s="182"/>
      <c r="J2" s="182"/>
      <c r="K2" s="182"/>
      <c r="L2" s="182"/>
      <c r="M2" s="182"/>
      <c r="N2" s="182"/>
      <c r="O2" s="54"/>
      <c r="P2" s="54"/>
      <c r="Q2" s="54"/>
      <c r="R2" s="54"/>
      <c r="S2" s="54"/>
      <c r="T2" s="54"/>
      <c r="U2" s="54"/>
    </row>
    <row r="3" spans="1:21" ht="15" customHeight="1">
      <c r="A3" s="260" t="str">
        <f>HYPERLINK('пр.взв.'!A4)</f>
        <v>Weight category 90 кg.</v>
      </c>
      <c r="B3" s="229"/>
      <c r="C3" s="229"/>
      <c r="D3" s="229"/>
      <c r="E3" s="229"/>
      <c r="F3" s="229"/>
      <c r="G3" s="229"/>
      <c r="H3" s="260" t="str">
        <f>HYPERLINK('пр.взв.'!A4)</f>
        <v>Weight category 90 кg.</v>
      </c>
      <c r="I3" s="229"/>
      <c r="J3" s="229"/>
      <c r="K3" s="229"/>
      <c r="L3" s="229"/>
      <c r="M3" s="229"/>
      <c r="N3" s="229"/>
      <c r="O3" s="50"/>
      <c r="P3" s="50"/>
      <c r="Q3" s="50"/>
      <c r="R3" s="50"/>
      <c r="S3" s="50"/>
      <c r="T3" s="50"/>
      <c r="U3" s="50"/>
    </row>
    <row r="4" spans="1:10" ht="24" customHeight="1" thickBot="1">
      <c r="A4" s="261"/>
      <c r="B4" s="261"/>
      <c r="C4" s="108" t="s">
        <v>54</v>
      </c>
      <c r="D4" s="108"/>
      <c r="E4" s="108"/>
      <c r="F4" s="108"/>
      <c r="G4" s="108"/>
      <c r="H4" s="108"/>
      <c r="I4" s="108"/>
      <c r="J4" s="108" t="s">
        <v>59</v>
      </c>
    </row>
    <row r="5" spans="1:12" ht="12.75" customHeight="1">
      <c r="A5" s="245">
        <v>1</v>
      </c>
      <c r="B5" s="243" t="str">
        <f>VLOOKUP(A5,'пр.взв.'!B8:C71,2,FALSE)</f>
        <v>PANTELICH Petar</v>
      </c>
      <c r="C5" s="246" t="str">
        <f>VLOOKUP(B5,'пр.взв.'!C8:D71,2,FALSE)</f>
        <v>1974</v>
      </c>
      <c r="D5" s="248" t="str">
        <f>VLOOKUP(A5,'пр.взв.'!B8:E71,4,FALSE)</f>
        <v>GER</v>
      </c>
      <c r="E5" s="100"/>
      <c r="G5" s="14"/>
      <c r="H5" s="250">
        <v>2</v>
      </c>
      <c r="I5" s="243" t="str">
        <f>VLOOKUP(H5,'пр.взв.'!B8:C71,2,FALSE)</f>
        <v> YEMELYANOV Georgy</v>
      </c>
      <c r="J5" s="259" t="str">
        <f>VLOOKUP(H5,'пр.взв.'!B8:E71,3,FALSE)</f>
        <v>1982</v>
      </c>
      <c r="K5" s="259" t="str">
        <f>VLOOKUP(H5,'пр.взв.'!B8:E71,4,FALSE)</f>
        <v>KAZ</v>
      </c>
      <c r="L5" s="104"/>
    </row>
    <row r="6" spans="1:12" ht="15.75">
      <c r="A6" s="235"/>
      <c r="B6" s="244"/>
      <c r="C6" s="247"/>
      <c r="D6" s="249"/>
      <c r="E6" s="101"/>
      <c r="F6" s="2"/>
      <c r="G6" s="7"/>
      <c r="H6" s="251"/>
      <c r="I6" s="244"/>
      <c r="J6" s="256"/>
      <c r="K6" s="256"/>
      <c r="L6" s="104">
        <v>2</v>
      </c>
    </row>
    <row r="7" spans="1:13" ht="15.75">
      <c r="A7" s="235">
        <v>17</v>
      </c>
      <c r="B7" s="256" t="str">
        <f>VLOOKUP(A7,'пр.взв.'!B10:C71,2,FALSE)</f>
        <v>GARKULS-GUREVICHS Romualds</v>
      </c>
      <c r="C7" s="249" t="str">
        <f>VLOOKUP(B7,'пр.взв.'!C10:D71,2,FALSE)</f>
        <v>1980</v>
      </c>
      <c r="D7" s="257" t="str">
        <f>VLOOKUP(A7,'пр.взв.'!B8:E71,4,FALSE)</f>
        <v>LAT</v>
      </c>
      <c r="E7" s="102"/>
      <c r="F7" s="2"/>
      <c r="G7" s="2"/>
      <c r="H7" s="241">
        <v>18</v>
      </c>
      <c r="I7" s="233" t="e">
        <f>VLOOKUP(H7,'пр.взв.'!B10:C71,2,FALSE)</f>
        <v>#N/A</v>
      </c>
      <c r="J7" s="254" t="e">
        <f>VLOOKUP(H7,'пр.взв.'!B10:E71,3,FALSE)</f>
        <v>#N/A</v>
      </c>
      <c r="K7" s="233" t="e">
        <f>VLOOKUP(H7,'пр.взв.'!B10:E71,4,FALSE)</f>
        <v>#N/A</v>
      </c>
      <c r="L7" s="105"/>
      <c r="M7" s="35"/>
    </row>
    <row r="8" spans="1:13" ht="16.5" thickBot="1">
      <c r="A8" s="236"/>
      <c r="B8" s="244"/>
      <c r="C8" s="247"/>
      <c r="D8" s="258"/>
      <c r="E8" s="103"/>
      <c r="F8" s="5"/>
      <c r="G8" s="2"/>
      <c r="H8" s="251"/>
      <c r="I8" s="252"/>
      <c r="J8" s="255"/>
      <c r="K8" s="252"/>
      <c r="L8" s="106"/>
      <c r="M8" s="35"/>
    </row>
    <row r="9" spans="1:13" ht="15.75">
      <c r="A9" s="245">
        <v>9</v>
      </c>
      <c r="B9" s="243" t="str">
        <f>VLOOKUP(A9,'пр.взв.'!B12:C71,2,FALSE)</f>
        <v>PRANCKEVICHIUS Arturas</v>
      </c>
      <c r="C9" s="246" t="str">
        <f>VLOOKUP(B9,'пр.взв.'!C12:D71,2,FALSE)</f>
        <v>1971</v>
      </c>
      <c r="D9" s="248" t="str">
        <f>VLOOKUP(A9,'пр.взв.'!B8:E71,4,FALSE)</f>
        <v>LTU</v>
      </c>
      <c r="E9" s="103"/>
      <c r="F9" s="3"/>
      <c r="G9" s="2"/>
      <c r="H9" s="250">
        <v>10</v>
      </c>
      <c r="I9" s="243" t="str">
        <f>VLOOKUP(H9,'пр.взв.'!B12:C71,2,FALSE)</f>
        <v>MEDINA Carlos</v>
      </c>
      <c r="J9" s="243" t="str">
        <f>VLOOKUP(H9,'пр.взв.'!B12:E71,3,FALSE)</f>
        <v>1980</v>
      </c>
      <c r="K9" s="243" t="str">
        <f>VLOOKUP(H9,'пр.взв.'!B12:E71,4,FALSE)</f>
        <v>VEN</v>
      </c>
      <c r="L9" s="106"/>
      <c r="M9" s="36"/>
    </row>
    <row r="10" spans="1:13" ht="15.75">
      <c r="A10" s="235"/>
      <c r="B10" s="244"/>
      <c r="C10" s="247"/>
      <c r="D10" s="249"/>
      <c r="E10" s="98">
        <v>9</v>
      </c>
      <c r="F10" s="4"/>
      <c r="G10" s="2"/>
      <c r="H10" s="251"/>
      <c r="I10" s="244"/>
      <c r="J10" s="244"/>
      <c r="K10" s="244"/>
      <c r="L10" s="107"/>
      <c r="M10" s="37"/>
    </row>
    <row r="11" spans="1:13" ht="15.75">
      <c r="A11" s="235">
        <v>25</v>
      </c>
      <c r="B11" s="233" t="e">
        <f>VLOOKUP(A11,'пр.взв.'!B14:C71,2,FALSE)</f>
        <v>#N/A</v>
      </c>
      <c r="C11" s="237" t="e">
        <f>VLOOKUP(B11,'пр.взв.'!C14:D71,2,FALSE)</f>
        <v>#N/A</v>
      </c>
      <c r="D11" s="239" t="e">
        <f>VLOOKUP(A11,'пр.взв.'!B8:E71,4,FALSE)</f>
        <v>#N/A</v>
      </c>
      <c r="E11" s="99"/>
      <c r="F11" s="4"/>
      <c r="G11" s="2"/>
      <c r="H11" s="241">
        <v>26</v>
      </c>
      <c r="I11" s="233" t="e">
        <f>VLOOKUP(H11,'пр.взв.'!B14:C71,2,FALSE)</f>
        <v>#N/A</v>
      </c>
      <c r="J11" s="233" t="e">
        <f>VLOOKUP(H11,'пр.взв.'!B14:E71,3,FALSE)</f>
        <v>#N/A</v>
      </c>
      <c r="K11" s="233" t="e">
        <f>VLOOKUP(H11,'пр.взв.'!B14:E71,4,FALSE)</f>
        <v>#N/A</v>
      </c>
      <c r="L11" s="104"/>
      <c r="M11" s="38"/>
    </row>
    <row r="12" spans="1:13" ht="16.5" thickBot="1">
      <c r="A12" s="236"/>
      <c r="B12" s="252"/>
      <c r="C12" s="253"/>
      <c r="D12" s="240"/>
      <c r="E12" s="101"/>
      <c r="F12" s="4"/>
      <c r="G12" s="5"/>
      <c r="H12" s="251"/>
      <c r="I12" s="252"/>
      <c r="J12" s="252"/>
      <c r="K12" s="252"/>
      <c r="L12" s="104"/>
      <c r="M12" s="38"/>
    </row>
    <row r="13" spans="1:14" ht="15.75">
      <c r="A13" s="245">
        <v>5</v>
      </c>
      <c r="B13" s="243" t="str">
        <f>VLOOKUP(A13,'пр.взв.'!B16:C71,2,FALSE)</f>
        <v>BOJUKYAN Vahan</v>
      </c>
      <c r="C13" s="246" t="str">
        <f>VLOOKUP(B13,'пр.взв.'!C16:D71,2,FALSE)</f>
        <v>1976</v>
      </c>
      <c r="D13" s="248" t="str">
        <f>VLOOKUP(A13,'пр.взв.'!B8:E71,4,FALSE)</f>
        <v>ARM</v>
      </c>
      <c r="E13" s="101"/>
      <c r="F13" s="4"/>
      <c r="G13" s="8"/>
      <c r="H13" s="250">
        <v>6</v>
      </c>
      <c r="I13" s="243" t="str">
        <f>VLOOKUP(H13,'пр.взв.'!B16:C71,2,FALSE)</f>
        <v>WAFFLARD Jean-Piere</v>
      </c>
      <c r="J13" s="243" t="str">
        <f>VLOOKUP(H13,'пр.взв.'!B16:E71,3,FALSE)</f>
        <v>1968</v>
      </c>
      <c r="K13" s="243" t="str">
        <f>VLOOKUP(H13,'пр.взв.'!B16:E71,4,FALSE)</f>
        <v>BEL</v>
      </c>
      <c r="L13" s="104">
        <v>6</v>
      </c>
      <c r="M13" s="38"/>
      <c r="N13" s="40"/>
    </row>
    <row r="14" spans="1:14" ht="15.75">
      <c r="A14" s="235"/>
      <c r="B14" s="244"/>
      <c r="C14" s="247"/>
      <c r="D14" s="249"/>
      <c r="E14" s="99">
        <v>5</v>
      </c>
      <c r="F14" s="4"/>
      <c r="G14" s="2"/>
      <c r="H14" s="251"/>
      <c r="I14" s="244"/>
      <c r="J14" s="244"/>
      <c r="K14" s="244"/>
      <c r="L14" s="105"/>
      <c r="M14" s="37"/>
      <c r="N14" s="38"/>
    </row>
    <row r="15" spans="1:14" ht="15.75">
      <c r="A15" s="235">
        <v>21</v>
      </c>
      <c r="B15" s="233" t="e">
        <f>VLOOKUP(A15,'пр.взв.'!B18:C71,2,FALSE)</f>
        <v>#N/A</v>
      </c>
      <c r="C15" s="237" t="e">
        <f>VLOOKUP(B15,'пр.взв.'!C18:D71,2,FALSE)</f>
        <v>#N/A</v>
      </c>
      <c r="D15" s="239" t="e">
        <f>VLOOKUP(A15,'пр.взв.'!B8:E71,4,FALSE)</f>
        <v>#N/A</v>
      </c>
      <c r="E15" s="102"/>
      <c r="F15" s="4"/>
      <c r="G15" s="2"/>
      <c r="H15" s="241">
        <v>22</v>
      </c>
      <c r="I15" s="233" t="e">
        <f>VLOOKUP(H15,'пр.взв.'!B18:C71,2,FALSE)</f>
        <v>#N/A</v>
      </c>
      <c r="J15" s="233" t="e">
        <f>VLOOKUP(H15,'пр.взв.'!B18:E71,3,FALSE)</f>
        <v>#N/A</v>
      </c>
      <c r="K15" s="233" t="e">
        <f>VLOOKUP(H15,'пр.взв.'!B18:E71,4,FALSE)</f>
        <v>#N/A</v>
      </c>
      <c r="L15" s="106"/>
      <c r="M15" s="37"/>
      <c r="N15" s="38"/>
    </row>
    <row r="16" spans="1:14" ht="16.5" thickBot="1">
      <c r="A16" s="236"/>
      <c r="B16" s="252"/>
      <c r="C16" s="253"/>
      <c r="D16" s="240"/>
      <c r="E16" s="103"/>
      <c r="F16" s="6"/>
      <c r="G16" s="2"/>
      <c r="H16" s="251"/>
      <c r="I16" s="252"/>
      <c r="J16" s="252"/>
      <c r="K16" s="252"/>
      <c r="L16" s="106"/>
      <c r="M16" s="39"/>
      <c r="N16" s="38"/>
    </row>
    <row r="17" spans="1:14" ht="15.75">
      <c r="A17" s="245">
        <v>13</v>
      </c>
      <c r="B17" s="243" t="str">
        <f>VLOOKUP(A17,'пр.взв.'!B20:C71,2,FALSE)</f>
        <v>JAROSH Alexei</v>
      </c>
      <c r="C17" s="246" t="str">
        <f>VLOOKUP(B17,'пр.взв.'!C20:D71,2,FALSE)</f>
        <v>1983</v>
      </c>
      <c r="D17" s="248" t="str">
        <f>VLOOKUP(A17,'пр.взв.'!B8:E69,4,FALSE)</f>
        <v>EST</v>
      </c>
      <c r="E17" s="103"/>
      <c r="F17" s="2"/>
      <c r="G17" s="2"/>
      <c r="H17" s="250">
        <v>14</v>
      </c>
      <c r="I17" s="243" t="str">
        <f>VLOOKUP(H17,'пр.взв.'!B20:C71,2,FALSE)</f>
        <v>ZAJATS Mikhail</v>
      </c>
      <c r="J17" s="243" t="str">
        <f>VLOOKUP(H17,'пр.взв.'!B20:E71,3,FALSE)</f>
        <v>1981</v>
      </c>
      <c r="K17" s="243" t="str">
        <f>VLOOKUP(H17,'пр.взв.'!B20:E71,4,FALSE)</f>
        <v>RUS</v>
      </c>
      <c r="L17" s="106"/>
      <c r="M17" s="35"/>
      <c r="N17" s="38"/>
    </row>
    <row r="18" spans="1:14" ht="15.75">
      <c r="A18" s="235"/>
      <c r="B18" s="244"/>
      <c r="C18" s="247"/>
      <c r="D18" s="249"/>
      <c r="E18" s="98">
        <v>13</v>
      </c>
      <c r="F18" s="2"/>
      <c r="G18" s="2"/>
      <c r="H18" s="251"/>
      <c r="I18" s="244"/>
      <c r="J18" s="244"/>
      <c r="K18" s="244"/>
      <c r="L18" s="107"/>
      <c r="M18" s="35"/>
      <c r="N18" s="38"/>
    </row>
    <row r="19" spans="1:14" ht="15.75">
      <c r="A19" s="235">
        <v>29</v>
      </c>
      <c r="B19" s="233" t="e">
        <f>VLOOKUP(A19,'пр.взв.'!B22:C73,2,FALSE)</f>
        <v>#N/A</v>
      </c>
      <c r="C19" s="237" t="e">
        <f>VLOOKUP(B19,'пр.взв.'!C22:D73,2,FALSE)</f>
        <v>#N/A</v>
      </c>
      <c r="D19" s="239" t="e">
        <f>VLOOKUP(A19,'пр.взв.'!B8:E71,4,FALSE)</f>
        <v>#N/A</v>
      </c>
      <c r="E19" s="99"/>
      <c r="F19" s="2"/>
      <c r="G19" s="2"/>
      <c r="H19" s="241">
        <v>30</v>
      </c>
      <c r="I19" s="233" t="e">
        <f>VLOOKUP(H19,'пр.взв.'!B22:C73,2,FALSE)</f>
        <v>#N/A</v>
      </c>
      <c r="J19" s="233" t="e">
        <f>VLOOKUP(H19,'пр.взв.'!B22:E73,3,FALSE)</f>
        <v>#N/A</v>
      </c>
      <c r="K19" s="233" t="e">
        <f>VLOOKUP(H19,'пр.взв.'!B22:E73,4,FALSE)</f>
        <v>#N/A</v>
      </c>
      <c r="L19" s="104"/>
      <c r="N19" s="38"/>
    </row>
    <row r="20" spans="1:14" ht="16.5" thickBot="1">
      <c r="A20" s="236"/>
      <c r="B20" s="252"/>
      <c r="C20" s="253"/>
      <c r="D20" s="240"/>
      <c r="E20" s="101"/>
      <c r="F20" s="2"/>
      <c r="G20" s="34"/>
      <c r="H20" s="251"/>
      <c r="I20" s="252"/>
      <c r="J20" s="252"/>
      <c r="K20" s="252"/>
      <c r="L20" s="104"/>
      <c r="N20" s="41"/>
    </row>
    <row r="21" spans="1:14" ht="15.75">
      <c r="A21" s="245">
        <v>3</v>
      </c>
      <c r="B21" s="243" t="str">
        <f>VLOOKUP(A21,'пр.взв.'!B8:C71,2,FALSE)</f>
        <v>ISMAILOV Nurbek</v>
      </c>
      <c r="C21" s="246" t="str">
        <f>VLOOKUP(B21,'пр.взв.'!C8:D71,2,FALSE)</f>
        <v>1985</v>
      </c>
      <c r="D21" s="248" t="str">
        <f>VLOOKUP(A21,'пр.взв.'!B8:E71,4,FALSE)</f>
        <v>KGZ</v>
      </c>
      <c r="E21" s="101"/>
      <c r="F21" s="2"/>
      <c r="G21" s="2"/>
      <c r="H21" s="250">
        <v>4</v>
      </c>
      <c r="I21" s="243" t="str">
        <f>VLOOKUP(H21,'пр.взв.'!B8:C71,2,FALSE)</f>
        <v>SAVITSKY Oleg</v>
      </c>
      <c r="J21" s="243" t="str">
        <f>VLOOKUP(H21,'пр.взв.'!B8:E71,3,FALSE)</f>
        <v>1972</v>
      </c>
      <c r="K21" s="243" t="str">
        <f>VLOOKUP(H21,'пр.взв.'!B8:E71,4,FALSE)</f>
        <v>USA</v>
      </c>
      <c r="L21" s="104"/>
      <c r="N21" s="38"/>
    </row>
    <row r="22" spans="1:14" ht="15.75">
      <c r="A22" s="235"/>
      <c r="B22" s="244"/>
      <c r="C22" s="247"/>
      <c r="D22" s="249"/>
      <c r="E22" s="99">
        <v>3</v>
      </c>
      <c r="F22" s="2"/>
      <c r="G22" s="2"/>
      <c r="H22" s="251"/>
      <c r="I22" s="244"/>
      <c r="J22" s="244"/>
      <c r="K22" s="244"/>
      <c r="L22" s="104">
        <v>4</v>
      </c>
      <c r="N22" s="38"/>
    </row>
    <row r="23" spans="1:14" ht="15.75">
      <c r="A23" s="235">
        <v>19</v>
      </c>
      <c r="B23" s="233" t="e">
        <f>VLOOKUP(A23,'пр.взв.'!B26:C77,2,FALSE)</f>
        <v>#N/A</v>
      </c>
      <c r="C23" s="237" t="e">
        <f>VLOOKUP(B23,'пр.взв.'!C26:D77,2,FALSE)</f>
        <v>#N/A</v>
      </c>
      <c r="D23" s="239" t="e">
        <f>VLOOKUP(A23,'пр.взв.'!B8:E71,4,FALSE)</f>
        <v>#N/A</v>
      </c>
      <c r="E23" s="102"/>
      <c r="F23" s="2"/>
      <c r="G23" s="2"/>
      <c r="H23" s="241">
        <v>20</v>
      </c>
      <c r="I23" s="233" t="e">
        <f>VLOOKUP(H23,'пр.взв.'!B26:C77,2,FALSE)</f>
        <v>#N/A</v>
      </c>
      <c r="J23" s="233" t="e">
        <f>VLOOKUP(H23,'пр.взв.'!B26:E77,3,FALSE)</f>
        <v>#N/A</v>
      </c>
      <c r="K23" s="233" t="e">
        <f>VLOOKUP(H23,'пр.взв.'!B26:E77,4,FALSE)</f>
        <v>#N/A</v>
      </c>
      <c r="L23" s="105"/>
      <c r="M23" s="35"/>
      <c r="N23" s="38"/>
    </row>
    <row r="24" spans="1:14" ht="16.5" thickBot="1">
      <c r="A24" s="236"/>
      <c r="B24" s="252"/>
      <c r="C24" s="253"/>
      <c r="D24" s="240"/>
      <c r="E24" s="103"/>
      <c r="F24" s="5"/>
      <c r="G24" s="2"/>
      <c r="H24" s="251"/>
      <c r="I24" s="252"/>
      <c r="J24" s="252"/>
      <c r="K24" s="252"/>
      <c r="L24" s="106"/>
      <c r="M24" s="35"/>
      <c r="N24" s="38"/>
    </row>
    <row r="25" spans="1:14" ht="15.75">
      <c r="A25" s="245">
        <v>11</v>
      </c>
      <c r="B25" s="243" t="str">
        <f>VLOOKUP(A25,'пр.взв.'!B28:C79,2,FALSE)</f>
        <v>GULJAMOV ELdor</v>
      </c>
      <c r="C25" s="246" t="str">
        <f>VLOOKUP(B25,'пр.взв.'!C28:D79,2,FALSE)</f>
        <v>1983</v>
      </c>
      <c r="D25" s="248" t="str">
        <f>VLOOKUP(A25,'пр.взв.'!B8:E71,4,FALSE)</f>
        <v>UZB</v>
      </c>
      <c r="E25" s="103"/>
      <c r="F25" s="3"/>
      <c r="G25" s="2"/>
      <c r="H25" s="250">
        <v>12</v>
      </c>
      <c r="I25" s="243" t="str">
        <f>VLOOKUP(H25,'пр.взв.'!B28:C79,2,FALSE)</f>
        <v>NIFOSI Alfio</v>
      </c>
      <c r="J25" s="243" t="str">
        <f>VLOOKUP(H25,'пр.взв.'!B28:E79,3,FALSE)</f>
        <v>1979</v>
      </c>
      <c r="K25" s="243" t="str">
        <f>VLOOKUP(H25,'пр.взв.'!B28:E79,4,FALSE)</f>
        <v>ITA</v>
      </c>
      <c r="L25" s="106"/>
      <c r="M25" s="36"/>
      <c r="N25" s="38"/>
    </row>
    <row r="26" spans="1:14" ht="15.75">
      <c r="A26" s="235"/>
      <c r="B26" s="244"/>
      <c r="C26" s="247"/>
      <c r="D26" s="249"/>
      <c r="E26" s="98">
        <v>11</v>
      </c>
      <c r="F26" s="4"/>
      <c r="G26" s="2"/>
      <c r="H26" s="251"/>
      <c r="I26" s="244"/>
      <c r="J26" s="244"/>
      <c r="K26" s="244"/>
      <c r="L26" s="107">
        <v>12</v>
      </c>
      <c r="M26" s="37"/>
      <c r="N26" s="38"/>
    </row>
    <row r="27" spans="1:14" ht="15.75">
      <c r="A27" s="235">
        <v>27</v>
      </c>
      <c r="B27" s="233" t="e">
        <f>VLOOKUP(A27,'пр.взв.'!B30:C81,2,FALSE)</f>
        <v>#N/A</v>
      </c>
      <c r="C27" s="237" t="e">
        <f>VLOOKUP(B27,'пр.взв.'!C30:D81,2,FALSE)</f>
        <v>#N/A</v>
      </c>
      <c r="D27" s="239" t="e">
        <f>VLOOKUP(A27,'пр.взв.'!B8:E71,4,FALSE)</f>
        <v>#N/A</v>
      </c>
      <c r="E27" s="99"/>
      <c r="F27" s="4"/>
      <c r="G27" s="2"/>
      <c r="H27" s="241">
        <v>28</v>
      </c>
      <c r="I27" s="233" t="e">
        <f>VLOOKUP(H27,'пр.взв.'!B30:C81,2,FALSE)</f>
        <v>#N/A</v>
      </c>
      <c r="J27" s="233" t="e">
        <f>VLOOKUP(H27,'пр.взв.'!B30:E81,3,FALSE)</f>
        <v>#N/A</v>
      </c>
      <c r="K27" s="233" t="e">
        <f>VLOOKUP(H27,'пр.взв.'!B30:E81,4,FALSE)</f>
        <v>#N/A</v>
      </c>
      <c r="L27" s="104"/>
      <c r="M27" s="38"/>
      <c r="N27" s="38"/>
    </row>
    <row r="28" spans="1:14" ht="16.5" thickBot="1">
      <c r="A28" s="236"/>
      <c r="B28" s="252"/>
      <c r="C28" s="253"/>
      <c r="D28" s="240"/>
      <c r="E28" s="101"/>
      <c r="F28" s="4"/>
      <c r="G28" s="2"/>
      <c r="H28" s="251"/>
      <c r="I28" s="252"/>
      <c r="J28" s="252"/>
      <c r="K28" s="252"/>
      <c r="L28" s="104"/>
      <c r="M28" s="38"/>
      <c r="N28" s="38"/>
    </row>
    <row r="29" spans="1:14" ht="15.75">
      <c r="A29" s="245">
        <v>7</v>
      </c>
      <c r="B29" s="243" t="str">
        <f>VLOOKUP(A29,'пр.взв.'!B8:C71,2,FALSE)</f>
        <v>TILL Leigh Trevor</v>
      </c>
      <c r="C29" s="246" t="str">
        <f>VLOOKUP(B29,'пр.взв.'!C8:D71,2,FALSE)</f>
        <v>1972</v>
      </c>
      <c r="D29" s="248" t="str">
        <f>VLOOKUP(A29,'пр.взв.'!B8:E71,4,FALSE)</f>
        <v>GBR</v>
      </c>
      <c r="E29" s="101"/>
      <c r="F29" s="4"/>
      <c r="G29" s="42"/>
      <c r="H29" s="250">
        <v>8</v>
      </c>
      <c r="I29" s="243" t="str">
        <f>VLOOKUP(H29,'пр.взв.'!B8:C71,2,FALSE)</f>
        <v>KOLOMIEC Alexandr</v>
      </c>
      <c r="J29" s="243" t="str">
        <f>VLOOKUP(H29,'пр.взв.'!B8:E71,3,FALSE)</f>
        <v>1975</v>
      </c>
      <c r="K29" s="243" t="str">
        <f>VLOOKUP(H29,'пр.взв.'!B8:E71,4,FALSE)</f>
        <v>UKR</v>
      </c>
      <c r="L29" s="104"/>
      <c r="M29" s="38"/>
      <c r="N29" s="41"/>
    </row>
    <row r="30" spans="1:13" ht="15.75">
      <c r="A30" s="235"/>
      <c r="B30" s="244"/>
      <c r="C30" s="247"/>
      <c r="D30" s="249"/>
      <c r="E30" s="99">
        <v>7</v>
      </c>
      <c r="F30" s="4"/>
      <c r="G30" s="2"/>
      <c r="H30" s="251"/>
      <c r="I30" s="244"/>
      <c r="J30" s="244"/>
      <c r="K30" s="244"/>
      <c r="L30" s="104">
        <v>8</v>
      </c>
      <c r="M30" s="38"/>
    </row>
    <row r="31" spans="1:13" ht="15.75">
      <c r="A31" s="235">
        <v>23</v>
      </c>
      <c r="B31" s="233" t="e">
        <f>VLOOKUP(A31,'пр.взв.'!B34:C85,2,FALSE)</f>
        <v>#N/A</v>
      </c>
      <c r="C31" s="237" t="e">
        <f>VLOOKUP(B31,'пр.взв.'!C34:D85,2,FALSE)</f>
        <v>#N/A</v>
      </c>
      <c r="D31" s="239" t="e">
        <f>VLOOKUP(A31,'пр.взв.'!B8:E71,4,FALSE)</f>
        <v>#N/A</v>
      </c>
      <c r="E31" s="102"/>
      <c r="F31" s="4"/>
      <c r="G31" s="2"/>
      <c r="H31" s="241">
        <v>24</v>
      </c>
      <c r="I31" s="233" t="e">
        <f>VLOOKUP(H31,'пр.взв.'!B34:C85,2,FALSE)</f>
        <v>#N/A</v>
      </c>
      <c r="J31" s="233" t="e">
        <f>VLOOKUP(H31,'пр.взв.'!B34:E85,3,FALSE)</f>
        <v>#N/A</v>
      </c>
      <c r="K31" s="233" t="e">
        <f>VLOOKUP(H31,'пр.взв.'!B34:E85,4,FALSE)</f>
        <v>#N/A</v>
      </c>
      <c r="L31" s="105"/>
      <c r="M31" s="37"/>
    </row>
    <row r="32" spans="1:13" ht="16.5" thickBot="1">
      <c r="A32" s="236"/>
      <c r="B32" s="252"/>
      <c r="C32" s="253"/>
      <c r="D32" s="240"/>
      <c r="E32" s="103"/>
      <c r="F32" s="6"/>
      <c r="G32" s="2"/>
      <c r="H32" s="251"/>
      <c r="I32" s="252"/>
      <c r="J32" s="252"/>
      <c r="K32" s="252"/>
      <c r="L32" s="106"/>
      <c r="M32" s="39"/>
    </row>
    <row r="33" spans="1:13" ht="15.75">
      <c r="A33" s="245">
        <v>15</v>
      </c>
      <c r="B33" s="243" t="str">
        <f>VLOOKUP(A33,'пр.взв.'!B36:C87,2,FALSE)</f>
        <v>Dimitrov Rumen</v>
      </c>
      <c r="C33" s="246" t="str">
        <f>VLOOKUP(B33,'пр.взв.'!C36:D87,2,FALSE)</f>
        <v>1982</v>
      </c>
      <c r="D33" s="248" t="str">
        <f>VLOOKUP(A33,'пр.взв.'!B8:E71,4,FALSE)</f>
        <v>BUL</v>
      </c>
      <c r="E33" s="103"/>
      <c r="F33" s="2"/>
      <c r="G33" s="2"/>
      <c r="H33" s="250">
        <v>16</v>
      </c>
      <c r="I33" s="243" t="str">
        <f>VLOOKUP(H33,'пр.взв.'!B36:C87,2,FALSE)</f>
        <v>MUNHBAJASGALAN Porderem</v>
      </c>
      <c r="J33" s="243" t="str">
        <f>VLOOKUP(H33,'пр.взв.'!B36:E87,3,FALSE)</f>
        <v>1975</v>
      </c>
      <c r="K33" s="243" t="str">
        <f>VLOOKUP(H33,'пр.взв.'!B36:E87,4,FALSE)</f>
        <v>MNG</v>
      </c>
      <c r="L33" s="106"/>
      <c r="M33" s="35"/>
    </row>
    <row r="34" spans="1:13" ht="15.75">
      <c r="A34" s="235"/>
      <c r="B34" s="244"/>
      <c r="C34" s="247"/>
      <c r="D34" s="249"/>
      <c r="E34" s="98">
        <v>15</v>
      </c>
      <c r="F34" s="2"/>
      <c r="G34" s="2"/>
      <c r="H34" s="251"/>
      <c r="I34" s="244"/>
      <c r="J34" s="244"/>
      <c r="K34" s="244"/>
      <c r="L34" s="107">
        <v>16</v>
      </c>
      <c r="M34" s="35"/>
    </row>
    <row r="35" spans="1:12" ht="15.75">
      <c r="A35" s="235">
        <v>31</v>
      </c>
      <c r="B35" s="233" t="e">
        <f>VLOOKUP(A35,'пр.взв.'!B38:C89,2,FALSE)</f>
        <v>#N/A</v>
      </c>
      <c r="C35" s="237" t="e">
        <f>VLOOKUP(B35,'пр.взв.'!C38:D89,2,FALSE)</f>
        <v>#N/A</v>
      </c>
      <c r="D35" s="239" t="e">
        <f>VLOOKUP(A35,'пр.взв.'!B8:E71,4,FALSE)</f>
        <v>#N/A</v>
      </c>
      <c r="E35" s="99"/>
      <c r="F35" s="2"/>
      <c r="G35" s="2"/>
      <c r="H35" s="241">
        <v>32</v>
      </c>
      <c r="I35" s="233" t="e">
        <f>VLOOKUP(H35,'пр.взв.'!B38:C89,2,FALSE)</f>
        <v>#N/A</v>
      </c>
      <c r="J35" s="233" t="e">
        <f>VLOOKUP(H35,'пр.взв.'!B38:E89,3,FALSE)</f>
        <v>#N/A</v>
      </c>
      <c r="K35" s="233" t="e">
        <f>VLOOKUP(H35,'пр.взв.'!B38:E89,4,FALSE)</f>
        <v>#N/A</v>
      </c>
      <c r="L35" s="104"/>
    </row>
    <row r="36" spans="1:12" ht="13.5" customHeight="1" thickBot="1">
      <c r="A36" s="236"/>
      <c r="B36" s="234"/>
      <c r="C36" s="238"/>
      <c r="D36" s="240"/>
      <c r="E36" s="100"/>
      <c r="H36" s="242"/>
      <c r="I36" s="234"/>
      <c r="J36" s="234"/>
      <c r="K36" s="234"/>
      <c r="L36" s="104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34</v>
      </c>
      <c r="I38" s="10"/>
      <c r="J38" s="24"/>
      <c r="K38" s="48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46"/>
      <c r="I42" s="9"/>
      <c r="J42" s="12"/>
      <c r="K42" s="23"/>
      <c r="L42" s="46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47"/>
      <c r="I44" s="10"/>
      <c r="J44" s="16"/>
      <c r="K44" s="13"/>
      <c r="L44" s="20"/>
      <c r="M44" s="47"/>
      <c r="N44" s="10"/>
    </row>
    <row r="45" spans="5:14" ht="12.75">
      <c r="E45" s="38"/>
      <c r="G45" s="10"/>
      <c r="L45" s="38"/>
      <c r="N45" s="10"/>
    </row>
    <row r="46" spans="2:14" ht="12.75">
      <c r="B46" s="10"/>
      <c r="C46" s="48"/>
      <c r="D46" s="21"/>
      <c r="E46" s="18"/>
      <c r="G46" s="10"/>
      <c r="I46" s="10"/>
      <c r="J46" s="48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48"/>
      <c r="F48" s="21"/>
      <c r="G48" s="10"/>
      <c r="I48" s="10"/>
      <c r="J48" s="24"/>
      <c r="K48" s="21"/>
      <c r="L48" s="48"/>
      <c r="M48" s="21"/>
      <c r="N48" s="10"/>
    </row>
    <row r="49" spans="2:14" ht="12.75">
      <c r="B49" s="10"/>
      <c r="C49" s="48"/>
      <c r="D49" s="21"/>
      <c r="E49" s="24"/>
      <c r="F49" s="21"/>
      <c r="G49" s="10"/>
      <c r="I49" s="10"/>
      <c r="J49" s="48"/>
      <c r="K49" s="21"/>
      <c r="L49" s="24"/>
      <c r="M49" s="21"/>
      <c r="N49" s="10"/>
    </row>
    <row r="50" spans="2:14" ht="12.75">
      <c r="B50" s="10"/>
      <c r="C50" s="21"/>
      <c r="D50" s="48"/>
      <c r="E50" s="21"/>
      <c r="F50" s="48"/>
      <c r="G50" s="10"/>
      <c r="I50" s="10"/>
      <c r="J50" s="21"/>
      <c r="K50" s="48"/>
      <c r="L50" s="21"/>
      <c r="M50" s="48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48"/>
      <c r="F52" s="21"/>
      <c r="G52" s="10"/>
      <c r="I52" s="10"/>
      <c r="J52" s="24"/>
      <c r="K52" s="21"/>
      <c r="L52" s="48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90"/>
  <sheetViews>
    <sheetView workbookViewId="0" topLeftCell="A59">
      <selection activeCell="K87" sqref="K87:K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323" t="s">
        <v>62</v>
      </c>
      <c r="C1" s="323"/>
      <c r="D1" s="323"/>
      <c r="E1" s="323"/>
      <c r="F1" s="323"/>
      <c r="G1" s="323"/>
      <c r="H1" s="323"/>
      <c r="I1" s="323"/>
      <c r="J1" s="82"/>
      <c r="K1" s="323" t="s">
        <v>62</v>
      </c>
      <c r="L1" s="323"/>
      <c r="M1" s="323"/>
      <c r="N1" s="323"/>
      <c r="O1" s="323"/>
      <c r="P1" s="323"/>
      <c r="Q1" s="323"/>
      <c r="R1" s="323"/>
    </row>
    <row r="2" spans="2:18" ht="15.75">
      <c r="B2" s="324" t="str">
        <f>HYPERLINK('[2]пр.взв.'!A4)</f>
        <v>Weight category кg.</v>
      </c>
      <c r="C2" s="325"/>
      <c r="D2" s="325"/>
      <c r="E2" s="325"/>
      <c r="F2" s="325"/>
      <c r="G2" s="325"/>
      <c r="H2" s="325"/>
      <c r="I2" s="325"/>
      <c r="J2" s="83"/>
      <c r="K2" s="324" t="str">
        <f>HYPERLINK('[2]пр.взв.'!A4)</f>
        <v>Weight category кg.</v>
      </c>
      <c r="L2" s="325"/>
      <c r="M2" s="325"/>
      <c r="N2" s="325"/>
      <c r="O2" s="325"/>
      <c r="P2" s="325"/>
      <c r="Q2" s="325"/>
      <c r="R2" s="325"/>
    </row>
    <row r="3" spans="2:18" ht="16.5" thickBot="1">
      <c r="B3" s="84" t="s">
        <v>54</v>
      </c>
      <c r="C3" s="85" t="s">
        <v>63</v>
      </c>
      <c r="D3" s="86" t="s">
        <v>68</v>
      </c>
      <c r="E3" s="87"/>
      <c r="F3" s="84"/>
      <c r="G3" s="87"/>
      <c r="H3" s="87"/>
      <c r="I3" s="87"/>
      <c r="J3" s="87"/>
      <c r="K3" s="84" t="s">
        <v>59</v>
      </c>
      <c r="L3" s="85" t="s">
        <v>63</v>
      </c>
      <c r="M3" s="86" t="s">
        <v>68</v>
      </c>
      <c r="N3" s="87"/>
      <c r="O3" s="84"/>
      <c r="P3" s="87"/>
      <c r="Q3" s="87"/>
      <c r="R3" s="87"/>
    </row>
    <row r="4" spans="1:18" ht="12.75">
      <c r="A4" s="300" t="s">
        <v>65</v>
      </c>
      <c r="B4" s="315" t="s">
        <v>35</v>
      </c>
      <c r="C4" s="295" t="s">
        <v>36</v>
      </c>
      <c r="D4" s="295" t="s">
        <v>37</v>
      </c>
      <c r="E4" s="295" t="s">
        <v>46</v>
      </c>
      <c r="F4" s="297" t="s">
        <v>47</v>
      </c>
      <c r="G4" s="298" t="s">
        <v>49</v>
      </c>
      <c r="H4" s="288" t="s">
        <v>50</v>
      </c>
      <c r="I4" s="290" t="s">
        <v>48</v>
      </c>
      <c r="J4" s="300" t="s">
        <v>65</v>
      </c>
      <c r="K4" s="300" t="s">
        <v>35</v>
      </c>
      <c r="L4" s="295" t="s">
        <v>36</v>
      </c>
      <c r="M4" s="295" t="s">
        <v>37</v>
      </c>
      <c r="N4" s="295" t="s">
        <v>46</v>
      </c>
      <c r="O4" s="297" t="s">
        <v>47</v>
      </c>
      <c r="P4" s="298" t="s">
        <v>49</v>
      </c>
      <c r="Q4" s="288" t="s">
        <v>50</v>
      </c>
      <c r="R4" s="290" t="s">
        <v>48</v>
      </c>
    </row>
    <row r="5" spans="1:18" ht="13.5" thickBot="1">
      <c r="A5" s="301"/>
      <c r="B5" s="316" t="s">
        <v>35</v>
      </c>
      <c r="C5" s="296" t="s">
        <v>36</v>
      </c>
      <c r="D5" s="296" t="s">
        <v>37</v>
      </c>
      <c r="E5" s="296" t="s">
        <v>46</v>
      </c>
      <c r="F5" s="296" t="s">
        <v>47</v>
      </c>
      <c r="G5" s="299"/>
      <c r="H5" s="289"/>
      <c r="I5" s="291" t="s">
        <v>48</v>
      </c>
      <c r="J5" s="301"/>
      <c r="K5" s="301" t="s">
        <v>35</v>
      </c>
      <c r="L5" s="296" t="s">
        <v>36</v>
      </c>
      <c r="M5" s="296" t="s">
        <v>37</v>
      </c>
      <c r="N5" s="296" t="s">
        <v>46</v>
      </c>
      <c r="O5" s="296" t="s">
        <v>47</v>
      </c>
      <c r="P5" s="299"/>
      <c r="Q5" s="289"/>
      <c r="R5" s="291" t="s">
        <v>48</v>
      </c>
    </row>
    <row r="6" spans="1:18" ht="12.75" customHeight="1">
      <c r="A6" s="310">
        <v>1</v>
      </c>
      <c r="B6" s="322">
        <v>1</v>
      </c>
      <c r="C6" s="313" t="str">
        <f>VLOOKUP(B6,'пр.взв.'!B8:E71,2,FALSE)</f>
        <v>PANTELICH Petar</v>
      </c>
      <c r="D6" s="314" t="str">
        <f>VLOOKUP(C6,'пр.взв.'!C8:F71,2,FALSE)</f>
        <v>1974</v>
      </c>
      <c r="E6" s="314" t="str">
        <f>VLOOKUP(D6,'пр.взв.'!D8:G71,2,FALSE)</f>
        <v>GER</v>
      </c>
      <c r="F6" s="266"/>
      <c r="G6" s="279"/>
      <c r="H6" s="280"/>
      <c r="I6" s="185"/>
      <c r="J6" s="272">
        <v>9</v>
      </c>
      <c r="K6" s="322">
        <v>2</v>
      </c>
      <c r="L6" s="313" t="str">
        <f>VLOOKUP(K6,'пр.взв.'!B8:E71,2,FALSE)</f>
        <v> YEMELYANOV Georgy</v>
      </c>
      <c r="M6" s="314" t="str">
        <f>VLOOKUP(L6,'пр.взв.'!C8:F71,2,FALSE)</f>
        <v>1982</v>
      </c>
      <c r="N6" s="314" t="str">
        <f>VLOOKUP(M6,'пр.взв.'!D8:G71,2,FALSE)</f>
        <v>KAZ</v>
      </c>
      <c r="O6" s="266"/>
      <c r="P6" s="279"/>
      <c r="Q6" s="280"/>
      <c r="R6" s="185"/>
    </row>
    <row r="7" spans="1:18" ht="12.75" customHeight="1">
      <c r="A7" s="311"/>
      <c r="B7" s="320"/>
      <c r="C7" s="270"/>
      <c r="D7" s="264"/>
      <c r="E7" s="264"/>
      <c r="F7" s="264"/>
      <c r="G7" s="264"/>
      <c r="H7" s="193"/>
      <c r="I7" s="201"/>
      <c r="J7" s="273"/>
      <c r="K7" s="320"/>
      <c r="L7" s="270"/>
      <c r="M7" s="264"/>
      <c r="N7" s="264"/>
      <c r="O7" s="264"/>
      <c r="P7" s="264"/>
      <c r="Q7" s="193"/>
      <c r="R7" s="201"/>
    </row>
    <row r="8" spans="1:18" ht="12.75" customHeight="1">
      <c r="A8" s="311"/>
      <c r="B8" s="319">
        <v>17</v>
      </c>
      <c r="C8" s="269" t="str">
        <f>VLOOKUP(B8,'пр.взв.'!B8:E71,2,FALSE)</f>
        <v>GARKULS-GUREVICHS Romualds</v>
      </c>
      <c r="D8" s="263" t="str">
        <f>VLOOKUP(C8,'пр.взв.'!C8:F71,2,FALSE)</f>
        <v>1980</v>
      </c>
      <c r="E8" s="263" t="str">
        <f>VLOOKUP(D8,'пр.взв.'!D8:G71,2,FALSE)</f>
        <v>VEN</v>
      </c>
      <c r="F8" s="265"/>
      <c r="G8" s="265"/>
      <c r="H8" s="187"/>
      <c r="I8" s="187"/>
      <c r="J8" s="273"/>
      <c r="K8" s="319">
        <v>18</v>
      </c>
      <c r="L8" s="269" t="e">
        <f>VLOOKUP(K8,'пр.взв.'!B8:E71,2,FALSE)</f>
        <v>#N/A</v>
      </c>
      <c r="M8" s="263" t="e">
        <f>VLOOKUP(L8,'пр.взв.'!C8:F71,2,FALSE)</f>
        <v>#N/A</v>
      </c>
      <c r="N8" s="263" t="e">
        <f>VLOOKUP(M8,'пр.взв.'!D8:G71,2,FALSE)</f>
        <v>#N/A</v>
      </c>
      <c r="O8" s="265"/>
      <c r="P8" s="265"/>
      <c r="Q8" s="187"/>
      <c r="R8" s="187"/>
    </row>
    <row r="9" spans="1:18" ht="13.5" customHeight="1" thickBot="1">
      <c r="A9" s="312"/>
      <c r="B9" s="321"/>
      <c r="C9" s="287"/>
      <c r="D9" s="281"/>
      <c r="E9" s="281"/>
      <c r="F9" s="282"/>
      <c r="G9" s="282"/>
      <c r="H9" s="271"/>
      <c r="I9" s="271"/>
      <c r="J9" s="285"/>
      <c r="K9" s="321"/>
      <c r="L9" s="287"/>
      <c r="M9" s="281"/>
      <c r="N9" s="281"/>
      <c r="O9" s="282"/>
      <c r="P9" s="282"/>
      <c r="Q9" s="271"/>
      <c r="R9" s="271"/>
    </row>
    <row r="10" spans="1:18" ht="12.75" customHeight="1">
      <c r="A10" s="310">
        <v>2</v>
      </c>
      <c r="B10" s="322">
        <v>9</v>
      </c>
      <c r="C10" s="277" t="str">
        <f>VLOOKUP(B10,'пр.взв.'!B8:E71,2,FALSE)</f>
        <v>PRANCKEVICHIUS Arturas</v>
      </c>
      <c r="D10" s="278" t="str">
        <f>VLOOKUP(C10,'пр.взв.'!C8:F71,2,FALSE)</f>
        <v>1971</v>
      </c>
      <c r="E10" s="278" t="str">
        <f>VLOOKUP(D10,'пр.взв.'!D8:G71,2,FALSE)</f>
        <v>LTU</v>
      </c>
      <c r="F10" s="292"/>
      <c r="G10" s="293"/>
      <c r="H10" s="294"/>
      <c r="I10" s="278"/>
      <c r="J10" s="272">
        <v>10</v>
      </c>
      <c r="K10" s="322">
        <v>10</v>
      </c>
      <c r="L10" s="277" t="str">
        <f>VLOOKUP(K10,'пр.взв.'!B8:E71,2,FALSE)</f>
        <v>MEDINA Carlos</v>
      </c>
      <c r="M10" s="278" t="str">
        <f>VLOOKUP(L10,'пр.взв.'!C8:F71,2,FALSE)</f>
        <v>1980</v>
      </c>
      <c r="N10" s="278" t="str">
        <f>VLOOKUP(M10,'пр.взв.'!D8:G71,2,FALSE)</f>
        <v>VEN</v>
      </c>
      <c r="O10" s="292"/>
      <c r="P10" s="293"/>
      <c r="Q10" s="294"/>
      <c r="R10" s="278"/>
    </row>
    <row r="11" spans="1:18" ht="12.75" customHeight="1">
      <c r="A11" s="311"/>
      <c r="B11" s="320"/>
      <c r="C11" s="270"/>
      <c r="D11" s="264"/>
      <c r="E11" s="264"/>
      <c r="F11" s="264"/>
      <c r="G11" s="264"/>
      <c r="H11" s="193"/>
      <c r="I11" s="201"/>
      <c r="J11" s="273"/>
      <c r="K11" s="320"/>
      <c r="L11" s="270"/>
      <c r="M11" s="264"/>
      <c r="N11" s="264"/>
      <c r="O11" s="264"/>
      <c r="P11" s="264"/>
      <c r="Q11" s="193"/>
      <c r="R11" s="201"/>
    </row>
    <row r="12" spans="1:18" ht="12.75" customHeight="1">
      <c r="A12" s="311"/>
      <c r="B12" s="319">
        <v>25</v>
      </c>
      <c r="C12" s="269" t="e">
        <f>VLOOKUP(B12,'пр.взв.'!B8:E71,2,FALSE)</f>
        <v>#N/A</v>
      </c>
      <c r="D12" s="263" t="e">
        <f>VLOOKUP(C12,'пр.взв.'!C8:F71,2,FALSE)</f>
        <v>#N/A</v>
      </c>
      <c r="E12" s="263" t="e">
        <f>VLOOKUP(D12,'пр.взв.'!D8:G71,2,FALSE)</f>
        <v>#N/A</v>
      </c>
      <c r="F12" s="265"/>
      <c r="G12" s="265"/>
      <c r="H12" s="187"/>
      <c r="I12" s="187"/>
      <c r="J12" s="273"/>
      <c r="K12" s="319">
        <v>26</v>
      </c>
      <c r="L12" s="269" t="e">
        <f>VLOOKUP(K12,'пр.взв.'!B8:E71,2,FALSE)</f>
        <v>#N/A</v>
      </c>
      <c r="M12" s="263" t="e">
        <f>VLOOKUP(L12,'пр.взв.'!C8:F71,2,FALSE)</f>
        <v>#N/A</v>
      </c>
      <c r="N12" s="263" t="e">
        <f>VLOOKUP(M12,'пр.взв.'!D8:G71,2,FALSE)</f>
        <v>#N/A</v>
      </c>
      <c r="O12" s="265"/>
      <c r="P12" s="265"/>
      <c r="Q12" s="187"/>
      <c r="R12" s="187"/>
    </row>
    <row r="13" spans="1:18" ht="13.5" customHeight="1" thickBot="1">
      <c r="A13" s="312"/>
      <c r="B13" s="321"/>
      <c r="C13" s="287"/>
      <c r="D13" s="281"/>
      <c r="E13" s="281"/>
      <c r="F13" s="282"/>
      <c r="G13" s="282"/>
      <c r="H13" s="271"/>
      <c r="I13" s="271"/>
      <c r="J13" s="285"/>
      <c r="K13" s="321"/>
      <c r="L13" s="287"/>
      <c r="M13" s="281"/>
      <c r="N13" s="281"/>
      <c r="O13" s="282"/>
      <c r="P13" s="282"/>
      <c r="Q13" s="271"/>
      <c r="R13" s="271"/>
    </row>
    <row r="14" spans="1:18" ht="12.75" customHeight="1">
      <c r="A14" s="310">
        <v>3</v>
      </c>
      <c r="B14" s="322">
        <v>5</v>
      </c>
      <c r="C14" s="313" t="str">
        <f>VLOOKUP(B14,'пр.взв.'!B8:E71,2,FALSE)</f>
        <v>BOJUKYAN Vahan</v>
      </c>
      <c r="D14" s="314" t="str">
        <f>VLOOKUP(C14,'пр.взв.'!C8:F71,2,FALSE)</f>
        <v>1976</v>
      </c>
      <c r="E14" s="314" t="str">
        <f>VLOOKUP(D14,'пр.взв.'!D8:G71,2,FALSE)</f>
        <v>ARM</v>
      </c>
      <c r="F14" s="266"/>
      <c r="G14" s="279"/>
      <c r="H14" s="280"/>
      <c r="I14" s="185"/>
      <c r="J14" s="272">
        <v>11</v>
      </c>
      <c r="K14" s="322">
        <v>6</v>
      </c>
      <c r="L14" s="313" t="str">
        <f>VLOOKUP(K14,'пр.взв.'!B8:E71,2,FALSE)</f>
        <v>WAFFLARD Jean-Piere</v>
      </c>
      <c r="M14" s="314" t="str">
        <f>VLOOKUP(L14,'пр.взв.'!C8:F71,2,FALSE)</f>
        <v>1968</v>
      </c>
      <c r="N14" s="314" t="str">
        <f>VLOOKUP(M14,'пр.взв.'!D8:G71,2,FALSE)</f>
        <v>BEL</v>
      </c>
      <c r="O14" s="266"/>
      <c r="P14" s="279"/>
      <c r="Q14" s="280"/>
      <c r="R14" s="185"/>
    </row>
    <row r="15" spans="1:18" ht="12.75" customHeight="1">
      <c r="A15" s="311"/>
      <c r="B15" s="320"/>
      <c r="C15" s="270"/>
      <c r="D15" s="264"/>
      <c r="E15" s="264"/>
      <c r="F15" s="264"/>
      <c r="G15" s="264"/>
      <c r="H15" s="193"/>
      <c r="I15" s="201"/>
      <c r="J15" s="273"/>
      <c r="K15" s="320"/>
      <c r="L15" s="270"/>
      <c r="M15" s="264"/>
      <c r="N15" s="264"/>
      <c r="O15" s="264"/>
      <c r="P15" s="264"/>
      <c r="Q15" s="193"/>
      <c r="R15" s="201"/>
    </row>
    <row r="16" spans="1:18" ht="12.75" customHeight="1">
      <c r="A16" s="311"/>
      <c r="B16" s="319">
        <v>21</v>
      </c>
      <c r="C16" s="269" t="e">
        <f>VLOOKUP(B16,'пр.взв.'!B8:E71,2,FALSE)</f>
        <v>#N/A</v>
      </c>
      <c r="D16" s="263" t="e">
        <f>VLOOKUP(C16,'пр.взв.'!C8:F71,2,FALSE)</f>
        <v>#N/A</v>
      </c>
      <c r="E16" s="263" t="e">
        <f>VLOOKUP(D16,'пр.взв.'!D8:G71,2,FALSE)</f>
        <v>#N/A</v>
      </c>
      <c r="F16" s="265"/>
      <c r="G16" s="265"/>
      <c r="H16" s="187"/>
      <c r="I16" s="187"/>
      <c r="J16" s="273"/>
      <c r="K16" s="319">
        <v>22</v>
      </c>
      <c r="L16" s="269" t="e">
        <f>VLOOKUP(K16,'пр.взв.'!B8:E71,2,FALSE)</f>
        <v>#N/A</v>
      </c>
      <c r="M16" s="263" t="e">
        <f>VLOOKUP(L16,'пр.взв.'!C8:F71,2,FALSE)</f>
        <v>#N/A</v>
      </c>
      <c r="N16" s="263" t="e">
        <f>VLOOKUP(M16,'пр.взв.'!D8:G71,2,FALSE)</f>
        <v>#N/A</v>
      </c>
      <c r="O16" s="265"/>
      <c r="P16" s="265"/>
      <c r="Q16" s="187"/>
      <c r="R16" s="187"/>
    </row>
    <row r="17" spans="1:18" ht="13.5" customHeight="1" thickBot="1">
      <c r="A17" s="312"/>
      <c r="B17" s="321"/>
      <c r="C17" s="287"/>
      <c r="D17" s="281"/>
      <c r="E17" s="281"/>
      <c r="F17" s="282"/>
      <c r="G17" s="282"/>
      <c r="H17" s="271"/>
      <c r="I17" s="271"/>
      <c r="J17" s="285"/>
      <c r="K17" s="321"/>
      <c r="L17" s="287"/>
      <c r="M17" s="281"/>
      <c r="N17" s="281"/>
      <c r="O17" s="282"/>
      <c r="P17" s="282"/>
      <c r="Q17" s="271"/>
      <c r="R17" s="271"/>
    </row>
    <row r="18" spans="1:18" ht="12.75" customHeight="1">
      <c r="A18" s="310">
        <v>4</v>
      </c>
      <c r="B18" s="322">
        <v>13</v>
      </c>
      <c r="C18" s="277" t="str">
        <f>VLOOKUP(B18,'пр.взв.'!B8:E71,2,FALSE)</f>
        <v>JAROSH Alexei</v>
      </c>
      <c r="D18" s="278" t="str">
        <f>VLOOKUP(C18,'пр.взв.'!C8:F71,2,FALSE)</f>
        <v>1983</v>
      </c>
      <c r="E18" s="278" t="str">
        <f>VLOOKUP(D18,'пр.взв.'!D8:G71,2,FALSE)</f>
        <v>UZB</v>
      </c>
      <c r="F18" s="292"/>
      <c r="G18" s="293"/>
      <c r="H18" s="294"/>
      <c r="I18" s="278"/>
      <c r="J18" s="272">
        <v>12</v>
      </c>
      <c r="K18" s="322">
        <v>14</v>
      </c>
      <c r="L18" s="277" t="str">
        <f>VLOOKUP(K18,'пр.взв.'!B8:E71,2,FALSE)</f>
        <v>ZAJATS Mikhail</v>
      </c>
      <c r="M18" s="278" t="str">
        <f>VLOOKUP(L18,'пр.взв.'!C8:F71,2,FALSE)</f>
        <v>1981</v>
      </c>
      <c r="N18" s="278" t="str">
        <f>VLOOKUP(M18,'пр.взв.'!D8:G71,2,FALSE)</f>
        <v>RUS</v>
      </c>
      <c r="O18" s="264"/>
      <c r="P18" s="317"/>
      <c r="Q18" s="193"/>
      <c r="R18" s="263"/>
    </row>
    <row r="19" spans="1:18" ht="12.75" customHeight="1">
      <c r="A19" s="311"/>
      <c r="B19" s="320"/>
      <c r="C19" s="270"/>
      <c r="D19" s="264"/>
      <c r="E19" s="264"/>
      <c r="F19" s="264"/>
      <c r="G19" s="264"/>
      <c r="H19" s="193"/>
      <c r="I19" s="201"/>
      <c r="J19" s="273"/>
      <c r="K19" s="320"/>
      <c r="L19" s="270"/>
      <c r="M19" s="264"/>
      <c r="N19" s="264"/>
      <c r="O19" s="264"/>
      <c r="P19" s="264"/>
      <c r="Q19" s="193"/>
      <c r="R19" s="201"/>
    </row>
    <row r="20" spans="1:18" ht="12.75" customHeight="1">
      <c r="A20" s="311"/>
      <c r="B20" s="319">
        <v>29</v>
      </c>
      <c r="C20" s="269" t="e">
        <f>VLOOKUP(B20,'пр.взв.'!B8:E71,2,FALSE)</f>
        <v>#N/A</v>
      </c>
      <c r="D20" s="263" t="e">
        <f>VLOOKUP(C20,'пр.взв.'!C8:F71,2,FALSE)</f>
        <v>#N/A</v>
      </c>
      <c r="E20" s="263" t="e">
        <f>VLOOKUP(D20,'пр.взв.'!D8:G71,2,FALSE)</f>
        <v>#N/A</v>
      </c>
      <c r="F20" s="265"/>
      <c r="G20" s="265"/>
      <c r="H20" s="187"/>
      <c r="I20" s="187"/>
      <c r="J20" s="273"/>
      <c r="K20" s="319">
        <v>30</v>
      </c>
      <c r="L20" s="269" t="e">
        <f>VLOOKUP(K20,'пр.взв.'!B8:E71,2,FALSE)</f>
        <v>#N/A</v>
      </c>
      <c r="M20" s="263" t="e">
        <f>VLOOKUP(L20,'пр.взв.'!C8:F71,2,FALSE)</f>
        <v>#N/A</v>
      </c>
      <c r="N20" s="263" t="e">
        <f>VLOOKUP(M20,'пр.взв.'!D8:G71,2,FALSE)</f>
        <v>#N/A</v>
      </c>
      <c r="O20" s="265"/>
      <c r="P20" s="265"/>
      <c r="Q20" s="187"/>
      <c r="R20" s="187"/>
    </row>
    <row r="21" spans="1:18" ht="13.5" customHeight="1" thickBot="1">
      <c r="A21" s="312"/>
      <c r="B21" s="321"/>
      <c r="C21" s="287"/>
      <c r="D21" s="281"/>
      <c r="E21" s="281"/>
      <c r="F21" s="282"/>
      <c r="G21" s="282"/>
      <c r="H21" s="271"/>
      <c r="I21" s="271"/>
      <c r="J21" s="285"/>
      <c r="K21" s="321"/>
      <c r="L21" s="287"/>
      <c r="M21" s="281"/>
      <c r="N21" s="281"/>
      <c r="O21" s="282"/>
      <c r="P21" s="282"/>
      <c r="Q21" s="271"/>
      <c r="R21" s="271"/>
    </row>
    <row r="22" spans="1:18" ht="12.75" customHeight="1">
      <c r="A22" s="311">
        <v>5</v>
      </c>
      <c r="B22" s="322">
        <v>3</v>
      </c>
      <c r="C22" s="313" t="str">
        <f>VLOOKUP(B22,'пр.взв.'!B8:E71,2,FALSE)</f>
        <v>ISMAILOV Nurbek</v>
      </c>
      <c r="D22" s="314" t="str">
        <f>VLOOKUP(C22,'пр.взв.'!C8:F71,2,FALSE)</f>
        <v>1985</v>
      </c>
      <c r="E22" s="314" t="str">
        <f>VLOOKUP(D22,'пр.взв.'!D8:G71,2,FALSE)</f>
        <v>KGZ</v>
      </c>
      <c r="F22" s="266"/>
      <c r="G22" s="279"/>
      <c r="H22" s="280"/>
      <c r="I22" s="185"/>
      <c r="J22" s="272">
        <v>13</v>
      </c>
      <c r="K22" s="322">
        <v>4</v>
      </c>
      <c r="L22" s="313" t="str">
        <f>VLOOKUP(K22,'пр.взв.'!B8:E71,2,FALSE)</f>
        <v>SAVITSKY Oleg</v>
      </c>
      <c r="M22" s="314" t="str">
        <f>VLOOKUP(L22,'пр.взв.'!C8:F71,2,FALSE)</f>
        <v>1972</v>
      </c>
      <c r="N22" s="314" t="str">
        <f>VLOOKUP(M22,'пр.взв.'!D8:G71,2,FALSE)</f>
        <v>USA</v>
      </c>
      <c r="O22" s="266"/>
      <c r="P22" s="279"/>
      <c r="Q22" s="280"/>
      <c r="R22" s="185"/>
    </row>
    <row r="23" spans="1:18" ht="12.75" customHeight="1">
      <c r="A23" s="311"/>
      <c r="B23" s="320"/>
      <c r="C23" s="270"/>
      <c r="D23" s="264"/>
      <c r="E23" s="264"/>
      <c r="F23" s="264"/>
      <c r="G23" s="264"/>
      <c r="H23" s="193"/>
      <c r="I23" s="201"/>
      <c r="J23" s="273"/>
      <c r="K23" s="320"/>
      <c r="L23" s="270"/>
      <c r="M23" s="264"/>
      <c r="N23" s="264"/>
      <c r="O23" s="264"/>
      <c r="P23" s="264"/>
      <c r="Q23" s="193"/>
      <c r="R23" s="201"/>
    </row>
    <row r="24" spans="1:18" ht="12.75" customHeight="1">
      <c r="A24" s="311"/>
      <c r="B24" s="319">
        <v>19</v>
      </c>
      <c r="C24" s="269" t="e">
        <f>VLOOKUP(B24,'пр.взв.'!B8:E71,2,FALSE)</f>
        <v>#N/A</v>
      </c>
      <c r="D24" s="263" t="e">
        <f>VLOOKUP(C24,'пр.взв.'!C8:F71,2,FALSE)</f>
        <v>#N/A</v>
      </c>
      <c r="E24" s="263" t="e">
        <f>VLOOKUP(D24,'пр.взв.'!D8:G71,2,FALSE)</f>
        <v>#N/A</v>
      </c>
      <c r="F24" s="265"/>
      <c r="G24" s="265"/>
      <c r="H24" s="187"/>
      <c r="I24" s="187"/>
      <c r="J24" s="273"/>
      <c r="K24" s="319">
        <v>20</v>
      </c>
      <c r="L24" s="269" t="e">
        <f>VLOOKUP(K24,'пр.взв.'!B8:E71,2,FALSE)</f>
        <v>#N/A</v>
      </c>
      <c r="M24" s="263" t="e">
        <f>VLOOKUP(L24,'пр.взв.'!C8:F71,2,FALSE)</f>
        <v>#N/A</v>
      </c>
      <c r="N24" s="263" t="e">
        <f>VLOOKUP(M24,'пр.взв.'!D8:G71,2,FALSE)</f>
        <v>#N/A</v>
      </c>
      <c r="O24" s="265"/>
      <c r="P24" s="265"/>
      <c r="Q24" s="187"/>
      <c r="R24" s="187"/>
    </row>
    <row r="25" spans="1:18" ht="13.5" customHeight="1" thickBot="1">
      <c r="A25" s="312"/>
      <c r="B25" s="321"/>
      <c r="C25" s="287"/>
      <c r="D25" s="281"/>
      <c r="E25" s="281"/>
      <c r="F25" s="282"/>
      <c r="G25" s="282"/>
      <c r="H25" s="271"/>
      <c r="I25" s="271"/>
      <c r="J25" s="285"/>
      <c r="K25" s="321"/>
      <c r="L25" s="287"/>
      <c r="M25" s="281"/>
      <c r="N25" s="281"/>
      <c r="O25" s="282"/>
      <c r="P25" s="282"/>
      <c r="Q25" s="271"/>
      <c r="R25" s="271"/>
    </row>
    <row r="26" spans="1:18" ht="12.75" customHeight="1">
      <c r="A26" s="310">
        <v>6</v>
      </c>
      <c r="B26" s="322">
        <v>11</v>
      </c>
      <c r="C26" s="277" t="str">
        <f>VLOOKUP(B26,'пр.взв.'!B8:E71,2,FALSE)</f>
        <v>GULJAMOV ELdor</v>
      </c>
      <c r="D26" s="278" t="str">
        <f>VLOOKUP(C26,'пр.взв.'!C8:F71,2,FALSE)</f>
        <v>1983</v>
      </c>
      <c r="E26" s="278" t="str">
        <f>VLOOKUP(D26,'пр.взв.'!D8:G71,2,FALSE)</f>
        <v>UZB</v>
      </c>
      <c r="F26" s="292"/>
      <c r="G26" s="293"/>
      <c r="H26" s="294"/>
      <c r="I26" s="278"/>
      <c r="J26" s="272">
        <v>14</v>
      </c>
      <c r="K26" s="322">
        <v>12</v>
      </c>
      <c r="L26" s="277" t="str">
        <f>VLOOKUP(K26,'пр.взв.'!B8:E71,2,FALSE)</f>
        <v>NIFOSI Alfio</v>
      </c>
      <c r="M26" s="278" t="str">
        <f>VLOOKUP(L26,'пр.взв.'!C8:F71,2,FALSE)</f>
        <v>1979</v>
      </c>
      <c r="N26" s="278" t="str">
        <f>VLOOKUP(M26,'пр.взв.'!D8:G71,2,FALSE)</f>
        <v>ITA</v>
      </c>
      <c r="O26" s="292"/>
      <c r="P26" s="293"/>
      <c r="Q26" s="294"/>
      <c r="R26" s="278"/>
    </row>
    <row r="27" spans="1:18" ht="12.75" customHeight="1">
      <c r="A27" s="311"/>
      <c r="B27" s="320"/>
      <c r="C27" s="270"/>
      <c r="D27" s="264"/>
      <c r="E27" s="264"/>
      <c r="F27" s="264"/>
      <c r="G27" s="264"/>
      <c r="H27" s="193"/>
      <c r="I27" s="201"/>
      <c r="J27" s="273"/>
      <c r="K27" s="320"/>
      <c r="L27" s="270"/>
      <c r="M27" s="264"/>
      <c r="N27" s="264"/>
      <c r="O27" s="264"/>
      <c r="P27" s="264"/>
      <c r="Q27" s="193"/>
      <c r="R27" s="201"/>
    </row>
    <row r="28" spans="1:18" ht="12.75" customHeight="1">
      <c r="A28" s="311"/>
      <c r="B28" s="319">
        <v>27</v>
      </c>
      <c r="C28" s="269" t="e">
        <f>VLOOKUP(B28,'пр.взв.'!B8:E71,2,FALSE)</f>
        <v>#N/A</v>
      </c>
      <c r="D28" s="263" t="e">
        <f>VLOOKUP(C28,'пр.взв.'!C8:F71,2,FALSE)</f>
        <v>#N/A</v>
      </c>
      <c r="E28" s="263" t="e">
        <f>VLOOKUP(D28,'пр.взв.'!D8:G71,2,FALSE)</f>
        <v>#N/A</v>
      </c>
      <c r="F28" s="265"/>
      <c r="G28" s="265"/>
      <c r="H28" s="187"/>
      <c r="I28" s="187"/>
      <c r="J28" s="273"/>
      <c r="K28" s="319">
        <v>28</v>
      </c>
      <c r="L28" s="269" t="e">
        <f>VLOOKUP(K28,'пр.взв.'!B8:E71,2,FALSE)</f>
        <v>#N/A</v>
      </c>
      <c r="M28" s="263" t="e">
        <f>VLOOKUP(L28,'пр.взв.'!C8:F71,2,FALSE)</f>
        <v>#N/A</v>
      </c>
      <c r="N28" s="263" t="e">
        <f>VLOOKUP(M28,'пр.взв.'!D8:G71,2,FALSE)</f>
        <v>#N/A</v>
      </c>
      <c r="O28" s="265"/>
      <c r="P28" s="265"/>
      <c r="Q28" s="187"/>
      <c r="R28" s="187"/>
    </row>
    <row r="29" spans="1:18" ht="13.5" customHeight="1" thickBot="1">
      <c r="A29" s="318"/>
      <c r="B29" s="321"/>
      <c r="C29" s="287"/>
      <c r="D29" s="281"/>
      <c r="E29" s="281"/>
      <c r="F29" s="282"/>
      <c r="G29" s="282"/>
      <c r="H29" s="271"/>
      <c r="I29" s="271"/>
      <c r="J29" s="285"/>
      <c r="K29" s="321"/>
      <c r="L29" s="287"/>
      <c r="M29" s="281"/>
      <c r="N29" s="281"/>
      <c r="O29" s="282"/>
      <c r="P29" s="282"/>
      <c r="Q29" s="271"/>
      <c r="R29" s="271"/>
    </row>
    <row r="30" spans="1:18" ht="12.75" customHeight="1">
      <c r="A30" s="310">
        <v>7</v>
      </c>
      <c r="B30" s="322">
        <v>7</v>
      </c>
      <c r="C30" s="313" t="str">
        <f>VLOOKUP(B30,'пр.взв.'!B8:E71,2,FALSE)</f>
        <v>TILL Leigh Trevor</v>
      </c>
      <c r="D30" s="314" t="str">
        <f>VLOOKUP(C30,'пр.взв.'!C8:F71,2,FALSE)</f>
        <v>1972</v>
      </c>
      <c r="E30" s="314" t="str">
        <f>VLOOKUP(D30,'пр.взв.'!D8:G71,2,FALSE)</f>
        <v>USA</v>
      </c>
      <c r="F30" s="266"/>
      <c r="G30" s="279"/>
      <c r="H30" s="280"/>
      <c r="I30" s="185"/>
      <c r="J30" s="272">
        <v>15</v>
      </c>
      <c r="K30" s="322">
        <v>8</v>
      </c>
      <c r="L30" s="313" t="str">
        <f>VLOOKUP(K30,'пр.взв.'!B8:E71,2,FALSE)</f>
        <v>KOLOMIEC Alexandr</v>
      </c>
      <c r="M30" s="314" t="str">
        <f>VLOOKUP(L30,'пр.взв.'!C8:F71,2,FALSE)</f>
        <v>1975</v>
      </c>
      <c r="N30" s="314" t="str">
        <f>VLOOKUP(M30,'пр.взв.'!D8:G71,2,FALSE)</f>
        <v>UKR</v>
      </c>
      <c r="O30" s="266"/>
      <c r="P30" s="279"/>
      <c r="Q30" s="280"/>
      <c r="R30" s="185"/>
    </row>
    <row r="31" spans="1:18" ht="12.75" customHeight="1">
      <c r="A31" s="311"/>
      <c r="B31" s="320"/>
      <c r="C31" s="270"/>
      <c r="D31" s="264"/>
      <c r="E31" s="264"/>
      <c r="F31" s="264"/>
      <c r="G31" s="264"/>
      <c r="H31" s="193"/>
      <c r="I31" s="201"/>
      <c r="J31" s="273"/>
      <c r="K31" s="320"/>
      <c r="L31" s="270"/>
      <c r="M31" s="264"/>
      <c r="N31" s="264"/>
      <c r="O31" s="264"/>
      <c r="P31" s="264"/>
      <c r="Q31" s="193"/>
      <c r="R31" s="201"/>
    </row>
    <row r="32" spans="1:18" ht="12.75" customHeight="1">
      <c r="A32" s="311"/>
      <c r="B32" s="319">
        <v>23</v>
      </c>
      <c r="C32" s="269" t="e">
        <f>VLOOKUP(B32,'пр.взв.'!B8:E71,2,FALSE)</f>
        <v>#N/A</v>
      </c>
      <c r="D32" s="263" t="e">
        <f>VLOOKUP(C32,'пр.взв.'!C8:F71,2,FALSE)</f>
        <v>#N/A</v>
      </c>
      <c r="E32" s="263" t="e">
        <f>VLOOKUP(D32,'пр.взв.'!D8:G71,2,FALSE)</f>
        <v>#N/A</v>
      </c>
      <c r="F32" s="265"/>
      <c r="G32" s="265"/>
      <c r="H32" s="187"/>
      <c r="I32" s="187"/>
      <c r="J32" s="273"/>
      <c r="K32" s="319">
        <v>24</v>
      </c>
      <c r="L32" s="269" t="e">
        <f>VLOOKUP(K32,'пр.взв.'!B8:E71,2,FALSE)</f>
        <v>#N/A</v>
      </c>
      <c r="M32" s="263" t="e">
        <f>VLOOKUP(L32,'пр.взв.'!C8:F71,2,FALSE)</f>
        <v>#N/A</v>
      </c>
      <c r="N32" s="263" t="e">
        <f>VLOOKUP(M32,'пр.взв.'!D8:G71,2,FALSE)</f>
        <v>#N/A</v>
      </c>
      <c r="O32" s="265"/>
      <c r="P32" s="265"/>
      <c r="Q32" s="187"/>
      <c r="R32" s="187"/>
    </row>
    <row r="33" spans="1:18" ht="13.5" customHeight="1" thickBot="1">
      <c r="A33" s="312"/>
      <c r="B33" s="321"/>
      <c r="C33" s="287"/>
      <c r="D33" s="281"/>
      <c r="E33" s="281"/>
      <c r="F33" s="282"/>
      <c r="G33" s="282"/>
      <c r="H33" s="271"/>
      <c r="I33" s="271"/>
      <c r="J33" s="285"/>
      <c r="K33" s="321"/>
      <c r="L33" s="287"/>
      <c r="M33" s="281"/>
      <c r="N33" s="281"/>
      <c r="O33" s="282"/>
      <c r="P33" s="282"/>
      <c r="Q33" s="271"/>
      <c r="R33" s="271"/>
    </row>
    <row r="34" spans="1:18" ht="12.75" customHeight="1">
      <c r="A34" s="310">
        <v>8</v>
      </c>
      <c r="B34" s="322">
        <v>15</v>
      </c>
      <c r="C34" s="313" t="str">
        <f>VLOOKUP(B34,'пр.взв.'!B8:E71,2,FALSE)</f>
        <v>Dimitrov Rumen</v>
      </c>
      <c r="D34" s="314" t="str">
        <f>VLOOKUP(C34,'пр.взв.'!C8:F71,2,FALSE)</f>
        <v>1982</v>
      </c>
      <c r="E34" s="314" t="str">
        <f>VLOOKUP(D34,'пр.взв.'!D8:G71,2,FALSE)</f>
        <v>KAZ</v>
      </c>
      <c r="F34" s="264"/>
      <c r="G34" s="317"/>
      <c r="H34" s="193"/>
      <c r="I34" s="263"/>
      <c r="J34" s="272">
        <v>16</v>
      </c>
      <c r="K34" s="322">
        <v>16</v>
      </c>
      <c r="L34" s="313" t="str">
        <f>VLOOKUP(K34,'пр.взв.'!B8:E71,2,FALSE)</f>
        <v>MUNHBAJASGALAN Porderem</v>
      </c>
      <c r="M34" s="314" t="str">
        <f>VLOOKUP(L34,'пр.взв.'!C8:F71,2,FALSE)</f>
        <v>1975</v>
      </c>
      <c r="N34" s="314" t="str">
        <f>VLOOKUP(M34,'пр.взв.'!D8:G71,2,FALSE)</f>
        <v>UKR</v>
      </c>
      <c r="O34" s="264"/>
      <c r="P34" s="317"/>
      <c r="Q34" s="193"/>
      <c r="R34" s="263"/>
    </row>
    <row r="35" spans="1:18" ht="12.75" customHeight="1">
      <c r="A35" s="311"/>
      <c r="B35" s="320"/>
      <c r="C35" s="270"/>
      <c r="D35" s="264"/>
      <c r="E35" s="264"/>
      <c r="F35" s="264"/>
      <c r="G35" s="264"/>
      <c r="H35" s="193"/>
      <c r="I35" s="201"/>
      <c r="J35" s="273"/>
      <c r="K35" s="320"/>
      <c r="L35" s="270"/>
      <c r="M35" s="264"/>
      <c r="N35" s="264"/>
      <c r="O35" s="264"/>
      <c r="P35" s="264"/>
      <c r="Q35" s="193"/>
      <c r="R35" s="201"/>
    </row>
    <row r="36" spans="1:18" ht="12.75" customHeight="1">
      <c r="A36" s="311"/>
      <c r="B36" s="319">
        <v>31</v>
      </c>
      <c r="C36" s="269" t="e">
        <f>VLOOKUP(B36,'пр.взв.'!B8:E71,2,FALSE)</f>
        <v>#N/A</v>
      </c>
      <c r="D36" s="263" t="e">
        <f>VLOOKUP(C36,'пр.взв.'!C8:F71,2,FALSE)</f>
        <v>#N/A</v>
      </c>
      <c r="E36" s="263" t="e">
        <f>VLOOKUP(D36,'пр.взв.'!D8:G71,2,FALSE)</f>
        <v>#N/A</v>
      </c>
      <c r="F36" s="265"/>
      <c r="G36" s="265"/>
      <c r="H36" s="187"/>
      <c r="I36" s="187"/>
      <c r="J36" s="273"/>
      <c r="K36" s="319">
        <v>32</v>
      </c>
      <c r="L36" s="269" t="e">
        <f>VLOOKUP(K36,'пр.взв.'!B8:E71,2,FALSE)</f>
        <v>#N/A</v>
      </c>
      <c r="M36" s="263" t="e">
        <f>VLOOKUP(L36,'пр.взв.'!C8:F71,2,FALSE)</f>
        <v>#N/A</v>
      </c>
      <c r="N36" s="263" t="e">
        <f>VLOOKUP(M36,'пр.взв.'!D8:G71,2,FALSE)</f>
        <v>#N/A</v>
      </c>
      <c r="O36" s="265"/>
      <c r="P36" s="265"/>
      <c r="Q36" s="187"/>
      <c r="R36" s="187"/>
    </row>
    <row r="37" spans="1:18" ht="12.75" customHeight="1">
      <c r="A37" s="318"/>
      <c r="B37" s="320"/>
      <c r="C37" s="270"/>
      <c r="D37" s="264"/>
      <c r="E37" s="264"/>
      <c r="F37" s="266"/>
      <c r="G37" s="266"/>
      <c r="H37" s="185"/>
      <c r="I37" s="185"/>
      <c r="J37" s="274"/>
      <c r="K37" s="320"/>
      <c r="L37" s="270"/>
      <c r="M37" s="264"/>
      <c r="N37" s="264"/>
      <c r="O37" s="266"/>
      <c r="P37" s="266"/>
      <c r="Q37" s="185"/>
      <c r="R37" s="185"/>
    </row>
    <row r="39" spans="2:18" ht="16.5" thickBot="1">
      <c r="B39" s="84" t="s">
        <v>54</v>
      </c>
      <c r="C39" s="85" t="s">
        <v>63</v>
      </c>
      <c r="D39" s="86" t="s">
        <v>64</v>
      </c>
      <c r="E39" s="87"/>
      <c r="F39" s="84"/>
      <c r="G39" s="87"/>
      <c r="H39" s="87"/>
      <c r="I39" s="87"/>
      <c r="J39" s="87"/>
      <c r="K39" s="84" t="s">
        <v>59</v>
      </c>
      <c r="L39" s="85" t="s">
        <v>63</v>
      </c>
      <c r="M39" s="86" t="s">
        <v>64</v>
      </c>
      <c r="N39" s="87"/>
      <c r="O39" s="84"/>
      <c r="P39" s="87"/>
      <c r="Q39" s="87"/>
      <c r="R39" s="87"/>
    </row>
    <row r="40" spans="1:18" ht="12.75">
      <c r="A40" s="300" t="s">
        <v>65</v>
      </c>
      <c r="B40" s="315" t="s">
        <v>35</v>
      </c>
      <c r="C40" s="295" t="s">
        <v>36</v>
      </c>
      <c r="D40" s="295" t="s">
        <v>37</v>
      </c>
      <c r="E40" s="295" t="s">
        <v>46</v>
      </c>
      <c r="F40" s="297" t="s">
        <v>47</v>
      </c>
      <c r="G40" s="298" t="s">
        <v>49</v>
      </c>
      <c r="H40" s="288" t="s">
        <v>50</v>
      </c>
      <c r="I40" s="290" t="s">
        <v>48</v>
      </c>
      <c r="J40" s="300" t="s">
        <v>65</v>
      </c>
      <c r="K40" s="300" t="s">
        <v>35</v>
      </c>
      <c r="L40" s="295" t="s">
        <v>36</v>
      </c>
      <c r="M40" s="295" t="s">
        <v>37</v>
      </c>
      <c r="N40" s="295" t="s">
        <v>46</v>
      </c>
      <c r="O40" s="297" t="s">
        <v>47</v>
      </c>
      <c r="P40" s="298" t="s">
        <v>49</v>
      </c>
      <c r="Q40" s="288" t="s">
        <v>50</v>
      </c>
      <c r="R40" s="290" t="s">
        <v>48</v>
      </c>
    </row>
    <row r="41" spans="1:18" ht="13.5" thickBot="1">
      <c r="A41" s="301"/>
      <c r="B41" s="316" t="s">
        <v>35</v>
      </c>
      <c r="C41" s="296" t="s">
        <v>36</v>
      </c>
      <c r="D41" s="296" t="s">
        <v>37</v>
      </c>
      <c r="E41" s="296" t="s">
        <v>46</v>
      </c>
      <c r="F41" s="296" t="s">
        <v>47</v>
      </c>
      <c r="G41" s="299"/>
      <c r="H41" s="289"/>
      <c r="I41" s="291" t="s">
        <v>48</v>
      </c>
      <c r="J41" s="301"/>
      <c r="K41" s="301" t="s">
        <v>35</v>
      </c>
      <c r="L41" s="296" t="s">
        <v>36</v>
      </c>
      <c r="M41" s="296" t="s">
        <v>37</v>
      </c>
      <c r="N41" s="296" t="s">
        <v>46</v>
      </c>
      <c r="O41" s="296" t="s">
        <v>47</v>
      </c>
      <c r="P41" s="299"/>
      <c r="Q41" s="289"/>
      <c r="R41" s="291" t="s">
        <v>48</v>
      </c>
    </row>
    <row r="42" spans="1:18" ht="12.75">
      <c r="A42" s="310">
        <v>1</v>
      </c>
      <c r="B42" s="309"/>
      <c r="C42" s="313" t="e">
        <f>VLOOKUP(B42,'пр.взв.'!B8:E71,2,FALSE)</f>
        <v>#N/A</v>
      </c>
      <c r="D42" s="314" t="e">
        <f>VLOOKUP(C42,'пр.взв.'!C8:F71,2,FALSE)</f>
        <v>#N/A</v>
      </c>
      <c r="E42" s="314" t="e">
        <f>VLOOKUP(D42,'пр.взв.'!D8:G71,2,FALSE)</f>
        <v>#N/A</v>
      </c>
      <c r="F42" s="266"/>
      <c r="G42" s="279"/>
      <c r="H42" s="280"/>
      <c r="I42" s="185"/>
      <c r="J42" s="272">
        <v>5</v>
      </c>
      <c r="K42" s="309"/>
      <c r="L42" s="313" t="e">
        <f>VLOOKUP(K42,'пр.взв.'!B8:E71,2,FALSE)</f>
        <v>#N/A</v>
      </c>
      <c r="M42" s="314" t="e">
        <f>VLOOKUP(L42,'пр.взв.'!C8:F71,2,FALSE)</f>
        <v>#N/A</v>
      </c>
      <c r="N42" s="314" t="e">
        <f>VLOOKUP(M42,'пр.взв.'!D8:G71,2,FALSE)</f>
        <v>#N/A</v>
      </c>
      <c r="O42" s="266"/>
      <c r="P42" s="279"/>
      <c r="Q42" s="280"/>
      <c r="R42" s="185"/>
    </row>
    <row r="43" spans="1:18" ht="12.75">
      <c r="A43" s="311"/>
      <c r="B43" s="307"/>
      <c r="C43" s="270"/>
      <c r="D43" s="264"/>
      <c r="E43" s="264"/>
      <c r="F43" s="264"/>
      <c r="G43" s="264"/>
      <c r="H43" s="193"/>
      <c r="I43" s="201"/>
      <c r="J43" s="273"/>
      <c r="K43" s="307"/>
      <c r="L43" s="270"/>
      <c r="M43" s="264"/>
      <c r="N43" s="264"/>
      <c r="O43" s="264"/>
      <c r="P43" s="264"/>
      <c r="Q43" s="193"/>
      <c r="R43" s="201"/>
    </row>
    <row r="44" spans="1:18" ht="12.75">
      <c r="A44" s="311"/>
      <c r="B44" s="307"/>
      <c r="C44" s="269" t="e">
        <f>VLOOKUP(B44,'пр.взв.'!B8:E71,2,FALSE)</f>
        <v>#N/A</v>
      </c>
      <c r="D44" s="263" t="e">
        <f>VLOOKUP(C44,'пр.взв.'!C8:F71,2,FALSE)</f>
        <v>#N/A</v>
      </c>
      <c r="E44" s="263" t="e">
        <f>VLOOKUP(D44,'пр.взв.'!D8:G71,2,FALSE)</f>
        <v>#N/A</v>
      </c>
      <c r="F44" s="265"/>
      <c r="G44" s="265"/>
      <c r="H44" s="187"/>
      <c r="I44" s="187"/>
      <c r="J44" s="273"/>
      <c r="K44" s="307"/>
      <c r="L44" s="269" t="e">
        <f>VLOOKUP(K44,'пр.взв.'!B8:E71,2,FALSE)</f>
        <v>#N/A</v>
      </c>
      <c r="M44" s="263" t="e">
        <f>VLOOKUP(L44,'пр.взв.'!C8:F71,2,FALSE)</f>
        <v>#N/A</v>
      </c>
      <c r="N44" s="263" t="e">
        <f>VLOOKUP(M44,'пр.взв.'!D8:G71,2,FALSE)</f>
        <v>#N/A</v>
      </c>
      <c r="O44" s="265"/>
      <c r="P44" s="265"/>
      <c r="Q44" s="187"/>
      <c r="R44" s="187"/>
    </row>
    <row r="45" spans="1:18" ht="13.5" thickBot="1">
      <c r="A45" s="312"/>
      <c r="B45" s="308"/>
      <c r="C45" s="287"/>
      <c r="D45" s="281"/>
      <c r="E45" s="281"/>
      <c r="F45" s="282"/>
      <c r="G45" s="282"/>
      <c r="H45" s="271"/>
      <c r="I45" s="271"/>
      <c r="J45" s="285"/>
      <c r="K45" s="308"/>
      <c r="L45" s="287"/>
      <c r="M45" s="281"/>
      <c r="N45" s="281"/>
      <c r="O45" s="282"/>
      <c r="P45" s="282"/>
      <c r="Q45" s="271"/>
      <c r="R45" s="271"/>
    </row>
    <row r="46" spans="1:18" ht="12.75">
      <c r="A46" s="310">
        <v>2</v>
      </c>
      <c r="B46" s="309"/>
      <c r="C46" s="277" t="e">
        <f>VLOOKUP(B46,'пр.взв.'!B8:E71,2,FALSE)</f>
        <v>#N/A</v>
      </c>
      <c r="D46" s="278" t="e">
        <f>VLOOKUP(C46,'пр.взв.'!C8:F71,2,FALSE)</f>
        <v>#N/A</v>
      </c>
      <c r="E46" s="278" t="e">
        <f>VLOOKUP(D46,'пр.взв.'!D8:G71,2,FALSE)</f>
        <v>#N/A</v>
      </c>
      <c r="F46" s="292"/>
      <c r="G46" s="293"/>
      <c r="H46" s="294"/>
      <c r="I46" s="278"/>
      <c r="J46" s="272">
        <v>6</v>
      </c>
      <c r="K46" s="309"/>
      <c r="L46" s="277" t="e">
        <f>VLOOKUP(K46,'пр.взв.'!B8:E71,2,FALSE)</f>
        <v>#N/A</v>
      </c>
      <c r="M46" s="278" t="e">
        <f>VLOOKUP(L46,'пр.взв.'!C8:F71,2,FALSE)</f>
        <v>#N/A</v>
      </c>
      <c r="N46" s="278" t="e">
        <f>VLOOKUP(M46,'пр.взв.'!D8:G71,2,FALSE)</f>
        <v>#N/A</v>
      </c>
      <c r="O46" s="292"/>
      <c r="P46" s="293"/>
      <c r="Q46" s="294"/>
      <c r="R46" s="278"/>
    </row>
    <row r="47" spans="1:18" ht="12.75">
      <c r="A47" s="311"/>
      <c r="B47" s="307"/>
      <c r="C47" s="270"/>
      <c r="D47" s="264"/>
      <c r="E47" s="264"/>
      <c r="F47" s="264"/>
      <c r="G47" s="264"/>
      <c r="H47" s="193"/>
      <c r="I47" s="201"/>
      <c r="J47" s="273"/>
      <c r="K47" s="307"/>
      <c r="L47" s="270"/>
      <c r="M47" s="264"/>
      <c r="N47" s="264"/>
      <c r="O47" s="264"/>
      <c r="P47" s="264"/>
      <c r="Q47" s="193"/>
      <c r="R47" s="201"/>
    </row>
    <row r="48" spans="1:18" ht="12.75">
      <c r="A48" s="311"/>
      <c r="B48" s="307"/>
      <c r="C48" s="269" t="e">
        <f>VLOOKUP(B48,'пр.взв.'!B8:E71,2,FALSE)</f>
        <v>#N/A</v>
      </c>
      <c r="D48" s="263" t="e">
        <f>VLOOKUP(C48,'пр.взв.'!C8:F71,2,FALSE)</f>
        <v>#N/A</v>
      </c>
      <c r="E48" s="263" t="e">
        <f>VLOOKUP(D48,'пр.взв.'!D8:G71,2,FALSE)</f>
        <v>#N/A</v>
      </c>
      <c r="F48" s="265"/>
      <c r="G48" s="265"/>
      <c r="H48" s="187"/>
      <c r="I48" s="187"/>
      <c r="J48" s="273"/>
      <c r="K48" s="307"/>
      <c r="L48" s="269" t="e">
        <f>VLOOKUP(K48,'пр.взв.'!B8:E71,2,FALSE)</f>
        <v>#N/A</v>
      </c>
      <c r="M48" s="263" t="e">
        <f>VLOOKUP(L48,'пр.взв.'!C8:F71,2,FALSE)</f>
        <v>#N/A</v>
      </c>
      <c r="N48" s="263" t="e">
        <f>VLOOKUP(M48,'пр.взв.'!D8:G71,2,FALSE)</f>
        <v>#N/A</v>
      </c>
      <c r="O48" s="265"/>
      <c r="P48" s="265"/>
      <c r="Q48" s="187"/>
      <c r="R48" s="187"/>
    </row>
    <row r="49" spans="1:18" ht="13.5" thickBot="1">
      <c r="A49" s="312"/>
      <c r="B49" s="308"/>
      <c r="C49" s="287"/>
      <c r="D49" s="281"/>
      <c r="E49" s="281"/>
      <c r="F49" s="282"/>
      <c r="G49" s="282"/>
      <c r="H49" s="271"/>
      <c r="I49" s="271"/>
      <c r="J49" s="285"/>
      <c r="K49" s="308"/>
      <c r="L49" s="287"/>
      <c r="M49" s="281"/>
      <c r="N49" s="281"/>
      <c r="O49" s="282"/>
      <c r="P49" s="282"/>
      <c r="Q49" s="271"/>
      <c r="R49" s="271"/>
    </row>
    <row r="50" spans="1:18" ht="12.75">
      <c r="A50" s="310">
        <v>3</v>
      </c>
      <c r="B50" s="309"/>
      <c r="C50" s="313" t="e">
        <f>VLOOKUP(B50,'пр.взв.'!B8:E71,2,FALSE)</f>
        <v>#N/A</v>
      </c>
      <c r="D50" s="314" t="e">
        <f>VLOOKUP(C50,'пр.взв.'!C8:F71,2,FALSE)</f>
        <v>#N/A</v>
      </c>
      <c r="E50" s="314" t="e">
        <f>VLOOKUP(D50,'пр.взв.'!D8:G71,2,FALSE)</f>
        <v>#N/A</v>
      </c>
      <c r="F50" s="266"/>
      <c r="G50" s="279"/>
      <c r="H50" s="280"/>
      <c r="I50" s="185"/>
      <c r="J50" s="272">
        <v>7</v>
      </c>
      <c r="K50" s="309"/>
      <c r="L50" s="313" t="e">
        <f>VLOOKUP(K50,'пр.взв.'!B8:E71,2,FALSE)</f>
        <v>#N/A</v>
      </c>
      <c r="M50" s="314" t="e">
        <f>VLOOKUP(L50,'пр.взв.'!C8:F71,2,FALSE)</f>
        <v>#N/A</v>
      </c>
      <c r="N50" s="314" t="e">
        <f>VLOOKUP(M50,'пр.взв.'!D8:G71,2,FALSE)</f>
        <v>#N/A</v>
      </c>
      <c r="O50" s="266"/>
      <c r="P50" s="279"/>
      <c r="Q50" s="280"/>
      <c r="R50" s="185"/>
    </row>
    <row r="51" spans="1:18" ht="12.75">
      <c r="A51" s="311"/>
      <c r="B51" s="307"/>
      <c r="C51" s="270"/>
      <c r="D51" s="264"/>
      <c r="E51" s="264"/>
      <c r="F51" s="264"/>
      <c r="G51" s="264"/>
      <c r="H51" s="193"/>
      <c r="I51" s="201"/>
      <c r="J51" s="273"/>
      <c r="K51" s="307"/>
      <c r="L51" s="270"/>
      <c r="M51" s="264"/>
      <c r="N51" s="264"/>
      <c r="O51" s="264"/>
      <c r="P51" s="264"/>
      <c r="Q51" s="193"/>
      <c r="R51" s="201"/>
    </row>
    <row r="52" spans="1:18" ht="12.75">
      <c r="A52" s="311"/>
      <c r="B52" s="307"/>
      <c r="C52" s="269" t="e">
        <f>VLOOKUP(B52,'пр.взв.'!B8:E71,2,FALSE)</f>
        <v>#N/A</v>
      </c>
      <c r="D52" s="263" t="e">
        <f>VLOOKUP(C52,'пр.взв.'!C8:F71,2,FALSE)</f>
        <v>#N/A</v>
      </c>
      <c r="E52" s="263" t="e">
        <f>VLOOKUP(D52,'пр.взв.'!D8:G71,2,FALSE)</f>
        <v>#N/A</v>
      </c>
      <c r="F52" s="265"/>
      <c r="G52" s="265"/>
      <c r="H52" s="187"/>
      <c r="I52" s="187"/>
      <c r="J52" s="273"/>
      <c r="K52" s="307"/>
      <c r="L52" s="269" t="e">
        <f>VLOOKUP(K52,'пр.взв.'!B8:E71,2,FALSE)</f>
        <v>#N/A</v>
      </c>
      <c r="M52" s="263" t="e">
        <f>VLOOKUP(L52,'пр.взв.'!C8:F71,2,FALSE)</f>
        <v>#N/A</v>
      </c>
      <c r="N52" s="263" t="e">
        <f>VLOOKUP(M52,'пр.взв.'!D8:G71,2,FALSE)</f>
        <v>#N/A</v>
      </c>
      <c r="O52" s="265"/>
      <c r="P52" s="265"/>
      <c r="Q52" s="187"/>
      <c r="R52" s="187"/>
    </row>
    <row r="53" spans="1:18" ht="13.5" thickBot="1">
      <c r="A53" s="312"/>
      <c r="B53" s="308"/>
      <c r="C53" s="287"/>
      <c r="D53" s="281"/>
      <c r="E53" s="281"/>
      <c r="F53" s="282"/>
      <c r="G53" s="282"/>
      <c r="H53" s="271"/>
      <c r="I53" s="271"/>
      <c r="J53" s="285"/>
      <c r="K53" s="308"/>
      <c r="L53" s="287"/>
      <c r="M53" s="281"/>
      <c r="N53" s="281"/>
      <c r="O53" s="282"/>
      <c r="P53" s="282"/>
      <c r="Q53" s="271"/>
      <c r="R53" s="271"/>
    </row>
    <row r="54" spans="1:18" ht="12.75">
      <c r="A54" s="310">
        <v>4</v>
      </c>
      <c r="B54" s="309"/>
      <c r="C54" s="277" t="e">
        <f>VLOOKUP(B54,'пр.взв.'!B8:E71,2,FALSE)</f>
        <v>#N/A</v>
      </c>
      <c r="D54" s="278" t="e">
        <f>VLOOKUP(C54,'пр.взв.'!C8:F71,2,FALSE)</f>
        <v>#N/A</v>
      </c>
      <c r="E54" s="278" t="e">
        <f>VLOOKUP(D54,'пр.взв.'!D8:G71,2,FALSE)</f>
        <v>#N/A</v>
      </c>
      <c r="F54" s="264"/>
      <c r="G54" s="317"/>
      <c r="H54" s="193"/>
      <c r="I54" s="263"/>
      <c r="J54" s="272">
        <v>8</v>
      </c>
      <c r="K54" s="309"/>
      <c r="L54" s="277" t="e">
        <f>VLOOKUP(K54,'пр.взв.'!B8:E71,2,FALSE)</f>
        <v>#N/A</v>
      </c>
      <c r="M54" s="278" t="e">
        <f>VLOOKUP(L54,'пр.взв.'!C8:F71,2,FALSE)</f>
        <v>#N/A</v>
      </c>
      <c r="N54" s="278" t="e">
        <f>VLOOKUP(M54,'пр.взв.'!D8:G71,2,FALSE)</f>
        <v>#N/A</v>
      </c>
      <c r="O54" s="264"/>
      <c r="P54" s="317"/>
      <c r="Q54" s="193"/>
      <c r="R54" s="263"/>
    </row>
    <row r="55" spans="1:18" ht="12.75">
      <c r="A55" s="311"/>
      <c r="B55" s="307"/>
      <c r="C55" s="270"/>
      <c r="D55" s="264"/>
      <c r="E55" s="264"/>
      <c r="F55" s="264"/>
      <c r="G55" s="264"/>
      <c r="H55" s="193"/>
      <c r="I55" s="201"/>
      <c r="J55" s="273"/>
      <c r="K55" s="307"/>
      <c r="L55" s="270"/>
      <c r="M55" s="264"/>
      <c r="N55" s="264"/>
      <c r="O55" s="264"/>
      <c r="P55" s="264"/>
      <c r="Q55" s="193"/>
      <c r="R55" s="201"/>
    </row>
    <row r="56" spans="1:18" ht="12.75">
      <c r="A56" s="311"/>
      <c r="B56" s="307"/>
      <c r="C56" s="269" t="e">
        <f>VLOOKUP(B56,'пр.взв.'!B8:E71,2,FALSE)</f>
        <v>#N/A</v>
      </c>
      <c r="D56" s="263" t="e">
        <f>VLOOKUP(C56,'пр.взв.'!C8:F71,2,FALSE)</f>
        <v>#N/A</v>
      </c>
      <c r="E56" s="263" t="e">
        <f>VLOOKUP(D56,'пр.взв.'!D8:G71,2,FALSE)</f>
        <v>#N/A</v>
      </c>
      <c r="F56" s="265"/>
      <c r="G56" s="265"/>
      <c r="H56" s="187"/>
      <c r="I56" s="187"/>
      <c r="J56" s="273"/>
      <c r="K56" s="307"/>
      <c r="L56" s="269" t="e">
        <f>VLOOKUP(K56,'пр.взв.'!B8:E71,2,FALSE)</f>
        <v>#N/A</v>
      </c>
      <c r="M56" s="263" t="e">
        <f>VLOOKUP(L56,'пр.взв.'!C8:F71,2,FALSE)</f>
        <v>#N/A</v>
      </c>
      <c r="N56" s="263" t="e">
        <f>VLOOKUP(M56,'пр.взв.'!D8:G71,2,FALSE)</f>
        <v>#N/A</v>
      </c>
      <c r="O56" s="265"/>
      <c r="P56" s="265"/>
      <c r="Q56" s="187"/>
      <c r="R56" s="187"/>
    </row>
    <row r="57" spans="1:18" ht="12.75">
      <c r="A57" s="318"/>
      <c r="B57" s="307"/>
      <c r="C57" s="270"/>
      <c r="D57" s="264"/>
      <c r="E57" s="264"/>
      <c r="F57" s="266"/>
      <c r="G57" s="266"/>
      <c r="H57" s="185"/>
      <c r="I57" s="185"/>
      <c r="J57" s="274"/>
      <c r="K57" s="307"/>
      <c r="L57" s="270"/>
      <c r="M57" s="264"/>
      <c r="N57" s="264"/>
      <c r="O57" s="266"/>
      <c r="P57" s="266"/>
      <c r="Q57" s="185"/>
      <c r="R57" s="185"/>
    </row>
    <row r="59" spans="2:18" ht="16.5" thickBot="1">
      <c r="B59" s="84" t="s">
        <v>54</v>
      </c>
      <c r="C59" s="85" t="s">
        <v>63</v>
      </c>
      <c r="D59" s="86" t="s">
        <v>69</v>
      </c>
      <c r="E59" s="87"/>
      <c r="F59" s="84"/>
      <c r="G59" s="87"/>
      <c r="H59" s="87"/>
      <c r="I59" s="87"/>
      <c r="J59" s="87"/>
      <c r="K59" s="84" t="s">
        <v>59</v>
      </c>
      <c r="L59" s="85" t="s">
        <v>63</v>
      </c>
      <c r="M59" s="86" t="s">
        <v>69</v>
      </c>
      <c r="N59" s="87"/>
      <c r="O59" s="84"/>
      <c r="P59" s="87"/>
      <c r="Q59" s="87"/>
      <c r="R59" s="87"/>
    </row>
    <row r="60" spans="1:18" ht="12.75">
      <c r="A60" s="300" t="s">
        <v>65</v>
      </c>
      <c r="B60" s="315" t="s">
        <v>35</v>
      </c>
      <c r="C60" s="295" t="s">
        <v>36</v>
      </c>
      <c r="D60" s="295" t="s">
        <v>37</v>
      </c>
      <c r="E60" s="295" t="s">
        <v>46</v>
      </c>
      <c r="F60" s="297" t="s">
        <v>47</v>
      </c>
      <c r="G60" s="298" t="s">
        <v>49</v>
      </c>
      <c r="H60" s="288" t="s">
        <v>50</v>
      </c>
      <c r="I60" s="290" t="s">
        <v>48</v>
      </c>
      <c r="J60" s="300" t="s">
        <v>65</v>
      </c>
      <c r="K60" s="300" t="s">
        <v>35</v>
      </c>
      <c r="L60" s="295" t="s">
        <v>36</v>
      </c>
      <c r="M60" s="295" t="s">
        <v>37</v>
      </c>
      <c r="N60" s="295" t="s">
        <v>46</v>
      </c>
      <c r="O60" s="297" t="s">
        <v>47</v>
      </c>
      <c r="P60" s="298" t="s">
        <v>49</v>
      </c>
      <c r="Q60" s="288" t="s">
        <v>50</v>
      </c>
      <c r="R60" s="290" t="s">
        <v>48</v>
      </c>
    </row>
    <row r="61" spans="1:18" ht="13.5" thickBot="1">
      <c r="A61" s="301"/>
      <c r="B61" s="316" t="s">
        <v>35</v>
      </c>
      <c r="C61" s="296" t="s">
        <v>36</v>
      </c>
      <c r="D61" s="296" t="s">
        <v>37</v>
      </c>
      <c r="E61" s="296" t="s">
        <v>46</v>
      </c>
      <c r="F61" s="296" t="s">
        <v>47</v>
      </c>
      <c r="G61" s="299"/>
      <c r="H61" s="289"/>
      <c r="I61" s="291" t="s">
        <v>48</v>
      </c>
      <c r="J61" s="301"/>
      <c r="K61" s="301" t="s">
        <v>35</v>
      </c>
      <c r="L61" s="296" t="s">
        <v>36</v>
      </c>
      <c r="M61" s="296" t="s">
        <v>37</v>
      </c>
      <c r="N61" s="296" t="s">
        <v>46</v>
      </c>
      <c r="O61" s="296" t="s">
        <v>47</v>
      </c>
      <c r="P61" s="299"/>
      <c r="Q61" s="289"/>
      <c r="R61" s="291" t="s">
        <v>48</v>
      </c>
    </row>
    <row r="62" spans="1:18" ht="12.75">
      <c r="A62" s="310">
        <v>1</v>
      </c>
      <c r="B62" s="309"/>
      <c r="C62" s="313" t="e">
        <f>VLOOKUP(B62,'пр.взв.'!B8:E71,2,FALSE)</f>
        <v>#N/A</v>
      </c>
      <c r="D62" s="314" t="e">
        <f>VLOOKUP(C62,'пр.взв.'!C8:F71,2,FALSE)</f>
        <v>#N/A</v>
      </c>
      <c r="E62" s="314" t="e">
        <f>VLOOKUP(D62,'пр.взв.'!D8:G71,2,FALSE)</f>
        <v>#N/A</v>
      </c>
      <c r="F62" s="266"/>
      <c r="G62" s="279"/>
      <c r="H62" s="280"/>
      <c r="I62" s="185"/>
      <c r="J62" s="272">
        <v>5</v>
      </c>
      <c r="K62" s="309"/>
      <c r="L62" s="277" t="e">
        <f>VLOOKUP(K62,'пр.взв.'!B8:E71,2,FALSE)</f>
        <v>#N/A</v>
      </c>
      <c r="M62" s="278" t="e">
        <f>VLOOKUP(L62,'пр.взв.'!C8:F71,2,FALSE)</f>
        <v>#N/A</v>
      </c>
      <c r="N62" s="278" t="e">
        <f>VLOOKUP(M62,'пр.взв.'!D8:G71,2,FALSE)</f>
        <v>#N/A</v>
      </c>
      <c r="O62" s="292"/>
      <c r="P62" s="293"/>
      <c r="Q62" s="294"/>
      <c r="R62" s="284"/>
    </row>
    <row r="63" spans="1:18" ht="12.75">
      <c r="A63" s="311"/>
      <c r="B63" s="307"/>
      <c r="C63" s="270"/>
      <c r="D63" s="264"/>
      <c r="E63" s="264"/>
      <c r="F63" s="264"/>
      <c r="G63" s="264"/>
      <c r="H63" s="193"/>
      <c r="I63" s="201"/>
      <c r="J63" s="273"/>
      <c r="K63" s="307"/>
      <c r="L63" s="270"/>
      <c r="M63" s="264"/>
      <c r="N63" s="264"/>
      <c r="O63" s="264"/>
      <c r="P63" s="264"/>
      <c r="Q63" s="193"/>
      <c r="R63" s="201"/>
    </row>
    <row r="64" spans="1:18" ht="12.75">
      <c r="A64" s="311"/>
      <c r="B64" s="307"/>
      <c r="C64" s="269" t="e">
        <f>VLOOKUP(B64,'пр.взв.'!B8:E71,2,FALSE)</f>
        <v>#N/A</v>
      </c>
      <c r="D64" s="263" t="e">
        <f>VLOOKUP(C64,'пр.взв.'!C8:F71,2,FALSE)</f>
        <v>#N/A</v>
      </c>
      <c r="E64" s="263" t="e">
        <f>VLOOKUP(D64,'пр.взв.'!D8:G71,2,FALSE)</f>
        <v>#N/A</v>
      </c>
      <c r="F64" s="265"/>
      <c r="G64" s="265"/>
      <c r="H64" s="187"/>
      <c r="I64" s="187"/>
      <c r="J64" s="273"/>
      <c r="K64" s="307"/>
      <c r="L64" s="269" t="e">
        <f>VLOOKUP(K64,'пр.взв.'!B8:E71,2,FALSE)</f>
        <v>#N/A</v>
      </c>
      <c r="M64" s="263" t="e">
        <f>VLOOKUP(L64,'пр.взв.'!C8:F71,2,FALSE)</f>
        <v>#N/A</v>
      </c>
      <c r="N64" s="263" t="e">
        <f>VLOOKUP(M64,'пр.взв.'!D8:G71,2,FALSE)</f>
        <v>#N/A</v>
      </c>
      <c r="O64" s="265"/>
      <c r="P64" s="265"/>
      <c r="Q64" s="187"/>
      <c r="R64" s="187"/>
    </row>
    <row r="65" spans="1:18" ht="13.5" thickBot="1">
      <c r="A65" s="312"/>
      <c r="B65" s="308"/>
      <c r="C65" s="287"/>
      <c r="D65" s="281"/>
      <c r="E65" s="281"/>
      <c r="F65" s="282"/>
      <c r="G65" s="282"/>
      <c r="H65" s="271"/>
      <c r="I65" s="271"/>
      <c r="J65" s="285"/>
      <c r="K65" s="308"/>
      <c r="L65" s="287"/>
      <c r="M65" s="281"/>
      <c r="N65" s="281"/>
      <c r="O65" s="282"/>
      <c r="P65" s="282"/>
      <c r="Q65" s="271"/>
      <c r="R65" s="271"/>
    </row>
    <row r="66" spans="1:18" ht="12.75">
      <c r="A66" s="310">
        <v>2</v>
      </c>
      <c r="B66" s="309"/>
      <c r="C66" s="277" t="e">
        <f>VLOOKUP(B66,'пр.взв.'!B8:E71,2,FALSE)</f>
        <v>#N/A</v>
      </c>
      <c r="D66" s="278" t="e">
        <f>VLOOKUP(C66,'пр.взв.'!C8:F71,2,FALSE)</f>
        <v>#N/A</v>
      </c>
      <c r="E66" s="278" t="e">
        <f>VLOOKUP(D66,'пр.взв.'!D8:G71,2,FALSE)</f>
        <v>#N/A</v>
      </c>
      <c r="F66" s="292"/>
      <c r="G66" s="293"/>
      <c r="H66" s="294"/>
      <c r="I66" s="278"/>
      <c r="J66" s="272">
        <v>6</v>
      </c>
      <c r="K66" s="309"/>
      <c r="L66" s="277" t="e">
        <f>VLOOKUP(K66,'пр.взв.'!B8:E71,2,FALSE)</f>
        <v>#N/A</v>
      </c>
      <c r="M66" s="278" t="e">
        <f>VLOOKUP(L66,'пр.взв.'!C8:F71,2,FALSE)</f>
        <v>#N/A</v>
      </c>
      <c r="N66" s="278" t="e">
        <f>VLOOKUP(M66,'пр.взв.'!D8:G71,2,FALSE)</f>
        <v>#N/A</v>
      </c>
      <c r="O66" s="292"/>
      <c r="P66" s="293"/>
      <c r="Q66" s="294"/>
      <c r="R66" s="278"/>
    </row>
    <row r="67" spans="1:18" ht="12.75">
      <c r="A67" s="311"/>
      <c r="B67" s="307"/>
      <c r="C67" s="270"/>
      <c r="D67" s="264"/>
      <c r="E67" s="264"/>
      <c r="F67" s="264"/>
      <c r="G67" s="264"/>
      <c r="H67" s="193"/>
      <c r="I67" s="201"/>
      <c r="J67" s="273"/>
      <c r="K67" s="307"/>
      <c r="L67" s="270"/>
      <c r="M67" s="264"/>
      <c r="N67" s="264"/>
      <c r="O67" s="264"/>
      <c r="P67" s="264"/>
      <c r="Q67" s="193"/>
      <c r="R67" s="201"/>
    </row>
    <row r="68" spans="1:18" ht="12.75">
      <c r="A68" s="311"/>
      <c r="B68" s="307"/>
      <c r="C68" s="269" t="e">
        <f>VLOOKUP(B68,'пр.взв.'!B8:E71,2,FALSE)</f>
        <v>#N/A</v>
      </c>
      <c r="D68" s="263" t="e">
        <f>VLOOKUP(C68,'пр.взв.'!C8:F71,2,FALSE)</f>
        <v>#N/A</v>
      </c>
      <c r="E68" s="263" t="e">
        <f>VLOOKUP(D68,'пр.взв.'!D8:G71,2,FALSE)</f>
        <v>#N/A</v>
      </c>
      <c r="F68" s="265"/>
      <c r="G68" s="265"/>
      <c r="H68" s="187"/>
      <c r="I68" s="187"/>
      <c r="J68" s="273"/>
      <c r="K68" s="307"/>
      <c r="L68" s="269" t="e">
        <f>VLOOKUP(K68,'пр.взв.'!B8:E71,2,FALSE)</f>
        <v>#N/A</v>
      </c>
      <c r="M68" s="263" t="e">
        <f>VLOOKUP(L68,'пр.взв.'!C8:F71,2,FALSE)</f>
        <v>#N/A</v>
      </c>
      <c r="N68" s="263" t="e">
        <f>VLOOKUP(M68,'пр.взв.'!D8:G71,2,FALSE)</f>
        <v>#N/A</v>
      </c>
      <c r="O68" s="265"/>
      <c r="P68" s="265"/>
      <c r="Q68" s="187"/>
      <c r="R68" s="187"/>
    </row>
    <row r="69" spans="1:18" ht="13.5" thickBot="1">
      <c r="A69" s="312"/>
      <c r="B69" s="308"/>
      <c r="C69" s="287"/>
      <c r="D69" s="281"/>
      <c r="E69" s="281"/>
      <c r="F69" s="282"/>
      <c r="G69" s="282"/>
      <c r="H69" s="271"/>
      <c r="I69" s="271"/>
      <c r="J69" s="274"/>
      <c r="K69" s="307"/>
      <c r="L69" s="270"/>
      <c r="M69" s="264"/>
      <c r="N69" s="264"/>
      <c r="O69" s="266"/>
      <c r="P69" s="266"/>
      <c r="Q69" s="185"/>
      <c r="R69" s="185"/>
    </row>
    <row r="71" spans="2:18" ht="16.5" thickBot="1">
      <c r="B71" s="84" t="s">
        <v>54</v>
      </c>
      <c r="C71" s="306" t="s">
        <v>66</v>
      </c>
      <c r="D71" s="306"/>
      <c r="E71" s="306"/>
      <c r="F71" s="306"/>
      <c r="G71" s="306"/>
      <c r="H71" s="306"/>
      <c r="I71" s="306"/>
      <c r="J71" s="88"/>
      <c r="K71" s="84" t="s">
        <v>59</v>
      </c>
      <c r="L71" s="306" t="s">
        <v>66</v>
      </c>
      <c r="M71" s="306"/>
      <c r="N71" s="306"/>
      <c r="O71" s="306"/>
      <c r="P71" s="306"/>
      <c r="Q71" s="306"/>
      <c r="R71" s="306"/>
    </row>
    <row r="72" spans="1:18" ht="12.75">
      <c r="A72" s="300" t="s">
        <v>65</v>
      </c>
      <c r="B72" s="297" t="s">
        <v>35</v>
      </c>
      <c r="C72" s="295" t="s">
        <v>36</v>
      </c>
      <c r="D72" s="295" t="s">
        <v>37</v>
      </c>
      <c r="E72" s="295" t="s">
        <v>46</v>
      </c>
      <c r="F72" s="297" t="s">
        <v>47</v>
      </c>
      <c r="G72" s="298" t="s">
        <v>49</v>
      </c>
      <c r="H72" s="288" t="s">
        <v>50</v>
      </c>
      <c r="I72" s="290" t="s">
        <v>48</v>
      </c>
      <c r="J72" s="300" t="s">
        <v>65</v>
      </c>
      <c r="K72" s="297" t="s">
        <v>35</v>
      </c>
      <c r="L72" s="295" t="s">
        <v>36</v>
      </c>
      <c r="M72" s="295" t="s">
        <v>37</v>
      </c>
      <c r="N72" s="295" t="s">
        <v>46</v>
      </c>
      <c r="O72" s="297" t="s">
        <v>47</v>
      </c>
      <c r="P72" s="298" t="s">
        <v>49</v>
      </c>
      <c r="Q72" s="288" t="s">
        <v>50</v>
      </c>
      <c r="R72" s="290" t="s">
        <v>48</v>
      </c>
    </row>
    <row r="73" spans="1:18" ht="13.5" thickBot="1">
      <c r="A73" s="301"/>
      <c r="B73" s="296" t="s">
        <v>35</v>
      </c>
      <c r="C73" s="296" t="s">
        <v>36</v>
      </c>
      <c r="D73" s="296" t="s">
        <v>37</v>
      </c>
      <c r="E73" s="296" t="s">
        <v>46</v>
      </c>
      <c r="F73" s="296" t="s">
        <v>47</v>
      </c>
      <c r="G73" s="299"/>
      <c r="H73" s="289"/>
      <c r="I73" s="291" t="s">
        <v>48</v>
      </c>
      <c r="J73" s="301"/>
      <c r="K73" s="296" t="s">
        <v>35</v>
      </c>
      <c r="L73" s="296" t="s">
        <v>36</v>
      </c>
      <c r="M73" s="296" t="s">
        <v>37</v>
      </c>
      <c r="N73" s="296" t="s">
        <v>46</v>
      </c>
      <c r="O73" s="296" t="s">
        <v>47</v>
      </c>
      <c r="P73" s="299"/>
      <c r="Q73" s="289"/>
      <c r="R73" s="291" t="s">
        <v>48</v>
      </c>
    </row>
    <row r="74" spans="1:18" ht="12.75">
      <c r="A74" s="303">
        <v>1</v>
      </c>
      <c r="B74" s="275"/>
      <c r="C74" s="277" t="e">
        <f>VLOOKUP(B74,'пр.взв.'!B8:E71,2,FALSE)</f>
        <v>#N/A</v>
      </c>
      <c r="D74" s="278" t="e">
        <f>VLOOKUP(C74,'пр.взв.'!C8:F71,2,FALSE)</f>
        <v>#N/A</v>
      </c>
      <c r="E74" s="278" t="e">
        <f>VLOOKUP(D74,'пр.взв.'!D8:G71,2,FALSE)</f>
        <v>#N/A</v>
      </c>
      <c r="F74" s="266"/>
      <c r="G74" s="279"/>
      <c r="H74" s="280"/>
      <c r="I74" s="185"/>
      <c r="J74" s="303">
        <v>2</v>
      </c>
      <c r="K74" s="275"/>
      <c r="L74" s="277" t="e">
        <f>VLOOKUP(K74,'пр.взв.'!B8:E71,2,FALSE)</f>
        <v>#N/A</v>
      </c>
      <c r="M74" s="278" t="e">
        <f>VLOOKUP(L74,'пр.взв.'!C8:F71,2,FALSE)</f>
        <v>#N/A</v>
      </c>
      <c r="N74" s="278" t="e">
        <f>VLOOKUP(M74,'пр.взв.'!D8:G71,2,FALSE)</f>
        <v>#N/A</v>
      </c>
      <c r="O74" s="266"/>
      <c r="P74" s="279"/>
      <c r="Q74" s="280"/>
      <c r="R74" s="185"/>
    </row>
    <row r="75" spans="1:18" ht="12.75">
      <c r="A75" s="304"/>
      <c r="B75" s="276"/>
      <c r="C75" s="270"/>
      <c r="D75" s="264"/>
      <c r="E75" s="264"/>
      <c r="F75" s="264"/>
      <c r="G75" s="264"/>
      <c r="H75" s="193"/>
      <c r="I75" s="201"/>
      <c r="J75" s="304"/>
      <c r="K75" s="276"/>
      <c r="L75" s="270"/>
      <c r="M75" s="264"/>
      <c r="N75" s="264"/>
      <c r="O75" s="264"/>
      <c r="P75" s="264"/>
      <c r="Q75" s="193"/>
      <c r="R75" s="201"/>
    </row>
    <row r="76" spans="1:18" ht="12.75">
      <c r="A76" s="304"/>
      <c r="B76" s="267"/>
      <c r="C76" s="269" t="e">
        <f>VLOOKUP(B76,'пр.взв.'!B8:E71,2,FALSE)</f>
        <v>#N/A</v>
      </c>
      <c r="D76" s="263" t="e">
        <f>VLOOKUP(C76,'пр.взв.'!C8:F71,2,FALSE)</f>
        <v>#N/A</v>
      </c>
      <c r="E76" s="263" t="e">
        <f>VLOOKUP(D76,'пр.взв.'!D8:G71,2,FALSE)</f>
        <v>#N/A</v>
      </c>
      <c r="F76" s="265"/>
      <c r="G76" s="265"/>
      <c r="H76" s="187"/>
      <c r="I76" s="187"/>
      <c r="J76" s="304"/>
      <c r="K76" s="267"/>
      <c r="L76" s="269" t="e">
        <f>VLOOKUP(K76,'пр.взв.'!B8:E71,2,FALSE)</f>
        <v>#N/A</v>
      </c>
      <c r="M76" s="263" t="e">
        <f>VLOOKUP(L76,'пр.взв.'!C8:F71,2,FALSE)</f>
        <v>#N/A</v>
      </c>
      <c r="N76" s="263" t="e">
        <f>VLOOKUP(M76,'пр.взв.'!D8:G71,2,FALSE)</f>
        <v>#N/A</v>
      </c>
      <c r="O76" s="265"/>
      <c r="P76" s="265"/>
      <c r="Q76" s="187"/>
      <c r="R76" s="187"/>
    </row>
    <row r="77" spans="1:18" ht="12.75">
      <c r="A77" s="305"/>
      <c r="B77" s="268"/>
      <c r="C77" s="270"/>
      <c r="D77" s="264"/>
      <c r="E77" s="264"/>
      <c r="F77" s="266"/>
      <c r="G77" s="266"/>
      <c r="H77" s="185"/>
      <c r="I77" s="185"/>
      <c r="J77" s="305"/>
      <c r="K77" s="268"/>
      <c r="L77" s="270"/>
      <c r="M77" s="264"/>
      <c r="N77" s="264"/>
      <c r="O77" s="266"/>
      <c r="P77" s="266"/>
      <c r="Q77" s="185"/>
      <c r="R77" s="185"/>
    </row>
    <row r="79" spans="1:18" ht="15">
      <c r="A79" s="302" t="s">
        <v>67</v>
      </c>
      <c r="B79" s="302"/>
      <c r="C79" s="302"/>
      <c r="D79" s="302"/>
      <c r="E79" s="302"/>
      <c r="F79" s="302"/>
      <c r="G79" s="302"/>
      <c r="H79" s="302"/>
      <c r="I79" s="302"/>
      <c r="J79" s="302" t="s">
        <v>67</v>
      </c>
      <c r="K79" s="302"/>
      <c r="L79" s="302"/>
      <c r="M79" s="302"/>
      <c r="N79" s="302"/>
      <c r="O79" s="302"/>
      <c r="P79" s="302"/>
      <c r="Q79" s="302"/>
      <c r="R79" s="302"/>
    </row>
    <row r="80" spans="2:18" ht="16.5" thickBot="1">
      <c r="B80" s="84" t="s">
        <v>54</v>
      </c>
      <c r="C80" s="88"/>
      <c r="D80" s="88"/>
      <c r="E80" s="88"/>
      <c r="F80" s="88"/>
      <c r="G80" s="88"/>
      <c r="H80" s="88"/>
      <c r="I80" s="88"/>
      <c r="K80" s="84" t="s">
        <v>59</v>
      </c>
      <c r="L80" s="88"/>
      <c r="M80" s="88"/>
      <c r="N80" s="88"/>
      <c r="O80" s="88"/>
      <c r="P80" s="88"/>
      <c r="Q80" s="88"/>
      <c r="R80" s="88"/>
    </row>
    <row r="81" spans="1:18" ht="12.75">
      <c r="A81" s="300" t="s">
        <v>65</v>
      </c>
      <c r="B81" s="297" t="s">
        <v>35</v>
      </c>
      <c r="C81" s="295" t="s">
        <v>36</v>
      </c>
      <c r="D81" s="295" t="s">
        <v>37</v>
      </c>
      <c r="E81" s="295" t="s">
        <v>46</v>
      </c>
      <c r="F81" s="297" t="s">
        <v>47</v>
      </c>
      <c r="G81" s="298" t="s">
        <v>49</v>
      </c>
      <c r="H81" s="288" t="s">
        <v>50</v>
      </c>
      <c r="I81" s="290" t="s">
        <v>48</v>
      </c>
      <c r="J81" s="300" t="s">
        <v>65</v>
      </c>
      <c r="K81" s="297" t="s">
        <v>35</v>
      </c>
      <c r="L81" s="295" t="s">
        <v>36</v>
      </c>
      <c r="M81" s="295" t="s">
        <v>37</v>
      </c>
      <c r="N81" s="295" t="s">
        <v>46</v>
      </c>
      <c r="O81" s="297" t="s">
        <v>47</v>
      </c>
      <c r="P81" s="298" t="s">
        <v>49</v>
      </c>
      <c r="Q81" s="288" t="s">
        <v>50</v>
      </c>
      <c r="R81" s="290" t="s">
        <v>48</v>
      </c>
    </row>
    <row r="82" spans="1:18" ht="13.5" thickBot="1">
      <c r="A82" s="301"/>
      <c r="B82" s="296" t="s">
        <v>35</v>
      </c>
      <c r="C82" s="296" t="s">
        <v>36</v>
      </c>
      <c r="D82" s="296" t="s">
        <v>37</v>
      </c>
      <c r="E82" s="296" t="s">
        <v>46</v>
      </c>
      <c r="F82" s="296" t="s">
        <v>47</v>
      </c>
      <c r="G82" s="299"/>
      <c r="H82" s="289"/>
      <c r="I82" s="291" t="s">
        <v>48</v>
      </c>
      <c r="J82" s="301"/>
      <c r="K82" s="296" t="s">
        <v>35</v>
      </c>
      <c r="L82" s="296" t="s">
        <v>36</v>
      </c>
      <c r="M82" s="296" t="s">
        <v>37</v>
      </c>
      <c r="N82" s="296" t="s">
        <v>46</v>
      </c>
      <c r="O82" s="296" t="s">
        <v>47</v>
      </c>
      <c r="P82" s="299"/>
      <c r="Q82" s="289"/>
      <c r="R82" s="291" t="s">
        <v>48</v>
      </c>
    </row>
    <row r="83" spans="1:18" ht="12.75">
      <c r="A83" s="272">
        <v>1</v>
      </c>
      <c r="B83" s="275"/>
      <c r="C83" s="277" t="e">
        <f>VLOOKUP(B83,'пр.взв.'!B8:E71,2,FALSE)</f>
        <v>#N/A</v>
      </c>
      <c r="D83" s="278" t="e">
        <f>VLOOKUP(C83,'пр.взв.'!C8:F71,2,FALSE)</f>
        <v>#N/A</v>
      </c>
      <c r="E83" s="278" t="e">
        <f>VLOOKUP(D83,'пр.взв.'!D8:G71,2,FALSE)</f>
        <v>#N/A</v>
      </c>
      <c r="F83" s="292"/>
      <c r="G83" s="293"/>
      <c r="H83" s="294"/>
      <c r="I83" s="284"/>
      <c r="J83" s="272">
        <v>3</v>
      </c>
      <c r="K83" s="286"/>
      <c r="L83" s="277" t="e">
        <f>VLOOKUP(K83,'пр.взв.'!B8:E71,2,FALSE)</f>
        <v>#N/A</v>
      </c>
      <c r="M83" s="278" t="e">
        <f>VLOOKUP(L83,'пр.взв.'!C8:F71,2,FALSE)</f>
        <v>#N/A</v>
      </c>
      <c r="N83" s="278" t="e">
        <f>VLOOKUP(M83,'пр.взв.'!D8:G71,2,FALSE)</f>
        <v>#N/A</v>
      </c>
      <c r="O83" s="266"/>
      <c r="P83" s="279"/>
      <c r="Q83" s="280"/>
      <c r="R83" s="185"/>
    </row>
    <row r="84" spans="1:18" ht="12.75">
      <c r="A84" s="273"/>
      <c r="B84" s="276"/>
      <c r="C84" s="270"/>
      <c r="D84" s="264"/>
      <c r="E84" s="264"/>
      <c r="F84" s="264"/>
      <c r="G84" s="264"/>
      <c r="H84" s="193"/>
      <c r="I84" s="201"/>
      <c r="J84" s="273"/>
      <c r="K84" s="276"/>
      <c r="L84" s="270"/>
      <c r="M84" s="264"/>
      <c r="N84" s="264"/>
      <c r="O84" s="264"/>
      <c r="P84" s="264"/>
      <c r="Q84" s="193"/>
      <c r="R84" s="201"/>
    </row>
    <row r="85" spans="1:18" ht="12.75">
      <c r="A85" s="273"/>
      <c r="B85" s="267"/>
      <c r="C85" s="269" t="e">
        <f>VLOOKUP(B85,'пр.взв.'!B8:E71,2,FALSE)</f>
        <v>#N/A</v>
      </c>
      <c r="D85" s="263" t="e">
        <f>VLOOKUP(C85,'пр.взв.'!C8:F71,2,FALSE)</f>
        <v>#N/A</v>
      </c>
      <c r="E85" s="263" t="e">
        <f>VLOOKUP(D85,'пр.взв.'!D8:G71,2,FALSE)</f>
        <v>#N/A</v>
      </c>
      <c r="F85" s="265"/>
      <c r="G85" s="265"/>
      <c r="H85" s="187"/>
      <c r="I85" s="187"/>
      <c r="J85" s="273"/>
      <c r="K85" s="267"/>
      <c r="L85" s="269" t="e">
        <f>VLOOKUP(K85,'пр.взв.'!B8:E71,2,FALSE)</f>
        <v>#N/A</v>
      </c>
      <c r="M85" s="263" t="e">
        <f>VLOOKUP(L85,'пр.взв.'!C8:F71,2,FALSE)</f>
        <v>#N/A</v>
      </c>
      <c r="N85" s="263" t="e">
        <f>VLOOKUP(M85,'пр.взв.'!D8:G71,2,FALSE)</f>
        <v>#N/A</v>
      </c>
      <c r="O85" s="265"/>
      <c r="P85" s="265"/>
      <c r="Q85" s="187"/>
      <c r="R85" s="187"/>
    </row>
    <row r="86" spans="1:18" ht="13.5" thickBot="1">
      <c r="A86" s="274"/>
      <c r="B86" s="283"/>
      <c r="C86" s="270"/>
      <c r="D86" s="264"/>
      <c r="E86" s="264"/>
      <c r="F86" s="282"/>
      <c r="G86" s="282"/>
      <c r="H86" s="271"/>
      <c r="I86" s="271"/>
      <c r="J86" s="285"/>
      <c r="K86" s="283"/>
      <c r="L86" s="287"/>
      <c r="M86" s="281"/>
      <c r="N86" s="281"/>
      <c r="O86" s="282"/>
      <c r="P86" s="282"/>
      <c r="Q86" s="271"/>
      <c r="R86" s="271"/>
    </row>
    <row r="87" spans="1:18" ht="12.75">
      <c r="A87" s="272">
        <v>2</v>
      </c>
      <c r="B87" s="275"/>
      <c r="C87" s="277" t="e">
        <f>VLOOKUP(B87,'пр.взв.'!B8:E71,2,FALSE)</f>
        <v>#N/A</v>
      </c>
      <c r="D87" s="278" t="e">
        <f>VLOOKUP(C87,'пр.взв.'!C8:F71,2,FALSE)</f>
        <v>#N/A</v>
      </c>
      <c r="E87" s="278" t="e">
        <f>VLOOKUP(D87,'пр.взв.'!D8:G71,2,FALSE)</f>
        <v>#N/A</v>
      </c>
      <c r="F87" s="266"/>
      <c r="G87" s="279"/>
      <c r="H87" s="280"/>
      <c r="I87" s="185"/>
      <c r="J87" s="273">
        <v>4</v>
      </c>
      <c r="K87" s="275"/>
      <c r="L87" s="313" t="e">
        <f>VLOOKUP(K87,'пр.взв.'!B8:E71,2,FALSE)</f>
        <v>#N/A</v>
      </c>
      <c r="M87" s="314" t="e">
        <f>VLOOKUP(L87,'пр.взв.'!C8:F71,2,FALSE)</f>
        <v>#N/A</v>
      </c>
      <c r="N87" s="314" t="e">
        <f>VLOOKUP(M87,'пр.взв.'!D8:G71,2,FALSE)</f>
        <v>#N/A</v>
      </c>
      <c r="O87" s="266"/>
      <c r="P87" s="279"/>
      <c r="Q87" s="280"/>
      <c r="R87" s="185"/>
    </row>
    <row r="88" spans="1:18" ht="12.75">
      <c r="A88" s="273"/>
      <c r="B88" s="276"/>
      <c r="C88" s="270"/>
      <c r="D88" s="264"/>
      <c r="E88" s="264"/>
      <c r="F88" s="264"/>
      <c r="G88" s="264"/>
      <c r="H88" s="193"/>
      <c r="I88" s="201"/>
      <c r="J88" s="273"/>
      <c r="K88" s="276"/>
      <c r="L88" s="270"/>
      <c r="M88" s="264"/>
      <c r="N88" s="264"/>
      <c r="O88" s="264"/>
      <c r="P88" s="264"/>
      <c r="Q88" s="193"/>
      <c r="R88" s="201"/>
    </row>
    <row r="89" spans="1:18" ht="12.75">
      <c r="A89" s="273"/>
      <c r="B89" s="267"/>
      <c r="C89" s="269" t="e">
        <f>VLOOKUP(B89,'пр.взв.'!B8:E71,2,FALSE)</f>
        <v>#N/A</v>
      </c>
      <c r="D89" s="263" t="e">
        <f>VLOOKUP(C89,'пр.взв.'!C8:F71,2,FALSE)</f>
        <v>#N/A</v>
      </c>
      <c r="E89" s="263" t="e">
        <f>VLOOKUP(D89,'пр.взв.'!D8:G71,2,FALSE)</f>
        <v>#N/A</v>
      </c>
      <c r="F89" s="265"/>
      <c r="G89" s="265"/>
      <c r="H89" s="187"/>
      <c r="I89" s="187"/>
      <c r="J89" s="273"/>
      <c r="K89" s="267"/>
      <c r="L89" s="269" t="e">
        <f>VLOOKUP(K89,'пр.взв.'!B8:E71,2,FALSE)</f>
        <v>#N/A</v>
      </c>
      <c r="M89" s="263" t="e">
        <f>VLOOKUP(L89,'пр.взв.'!C8:F71,2,FALSE)</f>
        <v>#N/A</v>
      </c>
      <c r="N89" s="263" t="e">
        <f>VLOOKUP(M89,'пр.взв.'!D8:G71,2,FALSE)</f>
        <v>#N/A</v>
      </c>
      <c r="O89" s="265"/>
      <c r="P89" s="265"/>
      <c r="Q89" s="187"/>
      <c r="R89" s="187"/>
    </row>
    <row r="90" spans="1:18" ht="12.75">
      <c r="A90" s="274"/>
      <c r="B90" s="268"/>
      <c r="C90" s="270"/>
      <c r="D90" s="264"/>
      <c r="E90" s="264"/>
      <c r="F90" s="266"/>
      <c r="G90" s="266"/>
      <c r="H90" s="185"/>
      <c r="I90" s="185"/>
      <c r="J90" s="274"/>
      <c r="K90" s="268"/>
      <c r="L90" s="270"/>
      <c r="M90" s="264"/>
      <c r="N90" s="264"/>
      <c r="O90" s="266"/>
      <c r="P90" s="266"/>
      <c r="Q90" s="185"/>
      <c r="R90" s="185"/>
    </row>
  </sheetData>
  <mergeCells count="6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R87:R88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N22:N23"/>
    <mergeCell ref="O22:O23"/>
    <mergeCell ref="P22:P23"/>
    <mergeCell ref="Q22:Q23"/>
    <mergeCell ref="K24:K25"/>
    <mergeCell ref="L24:L25"/>
    <mergeCell ref="M24:M25"/>
    <mergeCell ref="J22:J25"/>
    <mergeCell ref="K22:K23"/>
    <mergeCell ref="L22:L23"/>
    <mergeCell ref="M22:M23"/>
    <mergeCell ref="Q87:Q88"/>
    <mergeCell ref="N24:N25"/>
    <mergeCell ref="O24:O25"/>
    <mergeCell ref="P24:P25"/>
    <mergeCell ref="Q24:Q25"/>
    <mergeCell ref="O26:O27"/>
    <mergeCell ref="P26:P27"/>
    <mergeCell ref="Q26:Q27"/>
    <mergeCell ref="P28:P29"/>
    <mergeCell ref="P87:P88"/>
    <mergeCell ref="K26:K27"/>
    <mergeCell ref="L26:L27"/>
    <mergeCell ref="M26:M27"/>
    <mergeCell ref="O87:O88"/>
    <mergeCell ref="N28:N29"/>
    <mergeCell ref="O28:O29"/>
    <mergeCell ref="N30:N31"/>
    <mergeCell ref="O30:O3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J30:J33"/>
    <mergeCell ref="K30:K31"/>
    <mergeCell ref="L30:L31"/>
    <mergeCell ref="M30:M31"/>
    <mergeCell ref="N87:N88"/>
    <mergeCell ref="N34:N35"/>
    <mergeCell ref="O34:O35"/>
    <mergeCell ref="M87:M88"/>
    <mergeCell ref="M40:M41"/>
    <mergeCell ref="N40:N41"/>
    <mergeCell ref="O40:O41"/>
    <mergeCell ref="N42:N43"/>
    <mergeCell ref="O42:O43"/>
    <mergeCell ref="N44:N45"/>
    <mergeCell ref="P34:P35"/>
    <mergeCell ref="Q34:Q35"/>
    <mergeCell ref="L36:L37"/>
    <mergeCell ref="M36:M37"/>
    <mergeCell ref="M34:M35"/>
    <mergeCell ref="I87:I88"/>
    <mergeCell ref="J87:J90"/>
    <mergeCell ref="K87:K88"/>
    <mergeCell ref="L87:L88"/>
    <mergeCell ref="K89:K90"/>
    <mergeCell ref="L89:L90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M42:M43"/>
    <mergeCell ref="M44:M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86"/>
  <sheetViews>
    <sheetView tabSelected="1" workbookViewId="0" topLeftCell="A1">
      <selection activeCell="Q18" sqref="Q18:Q19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3.28125" style="0" customWidth="1"/>
    <col min="13" max="13" width="3.7109375" style="0" customWidth="1"/>
    <col min="14" max="14" width="4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1:17" ht="24" customHeight="1" thickBot="1">
      <c r="A1" s="403" t="s">
        <v>41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0" ht="30" customHeight="1" thickBot="1">
      <c r="A2" s="110"/>
      <c r="B2" s="111"/>
      <c r="C2" s="110"/>
      <c r="D2" s="78"/>
      <c r="E2" s="78"/>
      <c r="F2" s="78"/>
      <c r="G2" s="78"/>
      <c r="H2" s="78"/>
      <c r="I2" s="78"/>
      <c r="J2" s="78"/>
      <c r="K2" s="112"/>
      <c r="L2" s="112"/>
      <c r="M2" s="112"/>
      <c r="N2" s="112"/>
      <c r="O2" s="113"/>
      <c r="P2" s="407" t="str">
        <f>HYPERLINK('[1]реквизиты'!$A$2)</f>
        <v>THE WORLD CHAMPIONSHIP IN COMBAT SAMBO</v>
      </c>
      <c r="Q2" s="408"/>
      <c r="R2" s="79"/>
      <c r="S2" s="79"/>
      <c r="T2" s="54"/>
    </row>
    <row r="3" spans="1:19" ht="12.75" customHeight="1" thickBot="1">
      <c r="A3" s="114"/>
      <c r="B3" s="115"/>
      <c r="C3" s="114"/>
      <c r="D3" s="114"/>
      <c r="E3" s="114"/>
      <c r="F3" s="114"/>
      <c r="G3" s="114"/>
      <c r="H3" s="114"/>
      <c r="I3" s="114"/>
      <c r="J3" s="116"/>
      <c r="K3" s="114"/>
      <c r="L3" s="114"/>
      <c r="M3" s="114"/>
      <c r="N3" s="406" t="str">
        <f>HYPERLINK('[1]реквизиты'!$A$3)</f>
        <v>13-17 November 2008      S.Petersburg /Rossia/</v>
      </c>
      <c r="O3" s="406"/>
      <c r="P3" s="406"/>
      <c r="Q3" s="406"/>
      <c r="R3" s="80"/>
      <c r="S3" s="80"/>
    </row>
    <row r="4" spans="1:20" ht="15.75" customHeight="1" thickBot="1">
      <c r="A4" s="110"/>
      <c r="B4" s="110"/>
      <c r="C4" s="110"/>
      <c r="D4" s="79"/>
      <c r="E4" s="79"/>
      <c r="F4" s="79"/>
      <c r="G4" s="79"/>
      <c r="H4" s="79"/>
      <c r="I4" s="79"/>
      <c r="J4" s="79"/>
      <c r="K4" s="110"/>
      <c r="L4" s="110"/>
      <c r="M4" s="110"/>
      <c r="N4" s="110"/>
      <c r="O4" s="110"/>
      <c r="P4" s="409" t="str">
        <f>HYPERLINK('пр.взв.'!A4)</f>
        <v>Weight category 90 кg.</v>
      </c>
      <c r="Q4" s="410"/>
      <c r="R4" s="79"/>
      <c r="S4" s="79"/>
      <c r="T4" s="10"/>
    </row>
    <row r="5" spans="1:17" ht="9" customHeight="1">
      <c r="A5" s="110"/>
      <c r="B5" s="110"/>
      <c r="C5" s="110"/>
      <c r="D5" s="110"/>
      <c r="E5" s="351" t="s">
        <v>0</v>
      </c>
      <c r="F5" s="110"/>
      <c r="G5" s="176"/>
      <c r="H5" s="110"/>
      <c r="I5" s="110"/>
      <c r="J5" s="110"/>
      <c r="K5" s="326" t="s">
        <v>42</v>
      </c>
      <c r="L5" s="326"/>
      <c r="M5" s="326"/>
      <c r="N5" s="326"/>
      <c r="O5" s="326"/>
      <c r="P5" s="326"/>
      <c r="Q5" s="110"/>
    </row>
    <row r="6" spans="1:17" ht="9" customHeight="1" thickBot="1">
      <c r="A6" s="110"/>
      <c r="B6" s="110"/>
      <c r="C6" s="110"/>
      <c r="D6" s="110"/>
      <c r="E6" s="351"/>
      <c r="F6" s="110"/>
      <c r="G6" s="177"/>
      <c r="H6" s="117"/>
      <c r="I6" s="117"/>
      <c r="J6" s="117"/>
      <c r="K6" s="326"/>
      <c r="L6" s="326"/>
      <c r="M6" s="326"/>
      <c r="N6" s="326"/>
      <c r="O6" s="326"/>
      <c r="P6" s="326"/>
      <c r="Q6" s="110"/>
    </row>
    <row r="7" spans="1:17" ht="9" customHeight="1">
      <c r="A7" s="110"/>
      <c r="B7" s="110"/>
      <c r="C7" s="110"/>
      <c r="D7" s="110"/>
      <c r="E7" s="110"/>
      <c r="F7" s="110"/>
      <c r="G7" s="117"/>
      <c r="H7" s="118"/>
      <c r="I7" s="109">
        <v>3</v>
      </c>
      <c r="J7" s="143"/>
      <c r="K7" s="143"/>
      <c r="L7" s="143"/>
      <c r="M7" s="143"/>
      <c r="N7" s="110"/>
      <c r="O7" s="110"/>
      <c r="P7" s="110"/>
      <c r="Q7" s="110"/>
    </row>
    <row r="8" spans="1:17" ht="9" customHeight="1" thickBot="1">
      <c r="A8" s="110"/>
      <c r="B8" s="110"/>
      <c r="C8" s="110"/>
      <c r="D8" s="110"/>
      <c r="E8" s="110"/>
      <c r="F8" s="110"/>
      <c r="G8" s="117"/>
      <c r="H8" s="118"/>
      <c r="I8" s="119"/>
      <c r="J8" s="175"/>
      <c r="K8" s="165"/>
      <c r="L8" s="143"/>
      <c r="M8" s="143"/>
      <c r="N8" s="110"/>
      <c r="O8" s="110"/>
      <c r="P8" s="110"/>
      <c r="Q8" s="110"/>
    </row>
    <row r="9" spans="1:17" ht="9" customHeight="1" thickBot="1">
      <c r="A9" s="351" t="s">
        <v>33</v>
      </c>
      <c r="B9" s="110"/>
      <c r="C9" s="110"/>
      <c r="D9" s="110"/>
      <c r="E9" s="110"/>
      <c r="F9" s="110"/>
      <c r="G9" s="176"/>
      <c r="H9" s="117"/>
      <c r="I9" s="144"/>
      <c r="J9" s="143"/>
      <c r="K9" s="136">
        <v>15</v>
      </c>
      <c r="L9" s="138"/>
      <c r="M9" s="138"/>
      <c r="N9" s="117"/>
      <c r="O9" s="110"/>
      <c r="P9" s="110"/>
      <c r="Q9" s="110"/>
    </row>
    <row r="10" spans="1:18" ht="9" customHeight="1" thickBot="1">
      <c r="A10" s="352"/>
      <c r="B10" s="110"/>
      <c r="C10" s="110"/>
      <c r="D10" s="110"/>
      <c r="E10" s="110"/>
      <c r="F10" s="110"/>
      <c r="G10" s="177"/>
      <c r="H10" s="110"/>
      <c r="I10" s="144"/>
      <c r="J10" s="143"/>
      <c r="K10" s="174" t="s">
        <v>117</v>
      </c>
      <c r="L10" s="172"/>
      <c r="M10" s="138"/>
      <c r="N10" s="395">
        <v>1</v>
      </c>
      <c r="O10" s="376">
        <v>14</v>
      </c>
      <c r="P10" s="378" t="str">
        <f>VLOOKUP(O10,'пр.взв.'!B8:E71,2,FALSE)</f>
        <v>ZAJATS Mikhail</v>
      </c>
      <c r="Q10" s="371" t="str">
        <f>VLOOKUP(O10,'пр.взв.'!B8:E71,4,FALSE)</f>
        <v>RUS</v>
      </c>
      <c r="R10" s="55"/>
    </row>
    <row r="11" spans="1:18" ht="9" customHeight="1" thickBot="1">
      <c r="A11" s="358">
        <v>1</v>
      </c>
      <c r="B11" s="360" t="str">
        <f>VLOOKUP('пр.хода'!A11,'пр.взв.'!B8:E71,2,FALSE)</f>
        <v>PANTELICH Petar</v>
      </c>
      <c r="C11" s="341" t="str">
        <f>VLOOKUP('пр.хода'!B11,'пр.взв.'!C8:F71,2,FALSE)</f>
        <v>1974</v>
      </c>
      <c r="D11" s="343" t="str">
        <f>VLOOKUP(A11,'пр.взв.'!B8:E71,4,FALSE)</f>
        <v>GER</v>
      </c>
      <c r="E11" s="90"/>
      <c r="F11" s="90"/>
      <c r="G11" s="90"/>
      <c r="H11" s="90"/>
      <c r="I11" s="109">
        <v>15</v>
      </c>
      <c r="J11" s="188"/>
      <c r="K11" s="189"/>
      <c r="L11" s="146"/>
      <c r="M11" s="136">
        <v>15</v>
      </c>
      <c r="N11" s="396"/>
      <c r="O11" s="377"/>
      <c r="P11" s="379"/>
      <c r="Q11" s="372"/>
      <c r="R11" s="55"/>
    </row>
    <row r="12" spans="1:18" ht="9" customHeight="1" thickBot="1">
      <c r="A12" s="359"/>
      <c r="B12" s="356"/>
      <c r="C12" s="342"/>
      <c r="D12" s="344"/>
      <c r="E12" s="136">
        <v>17</v>
      </c>
      <c r="F12" s="128"/>
      <c r="G12" s="96"/>
      <c r="H12" s="96"/>
      <c r="I12" s="137"/>
      <c r="J12" s="138"/>
      <c r="K12" s="138"/>
      <c r="L12" s="146"/>
      <c r="M12" s="174" t="s">
        <v>119</v>
      </c>
      <c r="N12" s="397">
        <v>2</v>
      </c>
      <c r="O12" s="373">
        <v>11</v>
      </c>
      <c r="P12" s="374" t="str">
        <f>VLOOKUP(O12,'пр.взв.'!B8:E71,2,FALSE)</f>
        <v>GULJAMOV ELdor</v>
      </c>
      <c r="Q12" s="375" t="str">
        <f>VLOOKUP(O12,'пр.взв.'!B8:E71,4,FALSE)</f>
        <v>UZB</v>
      </c>
      <c r="R12" s="55"/>
    </row>
    <row r="13" spans="1:18" ht="9" customHeight="1" thickBot="1">
      <c r="A13" s="353">
        <v>17</v>
      </c>
      <c r="B13" s="355" t="str">
        <f>VLOOKUP('пр.хода'!A13,'пр.взв.'!B10:E71,2,FALSE)</f>
        <v>GARKULS-GUREVICHS Romualds</v>
      </c>
      <c r="C13" s="357" t="str">
        <f>VLOOKUP(A13,'пр.взв.'!B8:E71,3,FALSE)</f>
        <v>1980</v>
      </c>
      <c r="D13" s="361" t="str">
        <f>VLOOKUP(A13,'пр.взв.'!B8:E71,4,FALSE)</f>
        <v>LAT</v>
      </c>
      <c r="E13" s="174" t="s">
        <v>117</v>
      </c>
      <c r="F13" s="129"/>
      <c r="G13" s="130"/>
      <c r="H13" s="128"/>
      <c r="I13" s="96"/>
      <c r="J13" s="140"/>
      <c r="K13" s="136" t="s">
        <v>18</v>
      </c>
      <c r="L13" s="147"/>
      <c r="M13" s="138" t="s">
        <v>120</v>
      </c>
      <c r="N13" s="398"/>
      <c r="O13" s="373"/>
      <c r="P13" s="374"/>
      <c r="Q13" s="375"/>
      <c r="R13" s="55"/>
    </row>
    <row r="14" spans="1:18" ht="9" customHeight="1" thickBot="1">
      <c r="A14" s="354"/>
      <c r="B14" s="356"/>
      <c r="C14" s="342"/>
      <c r="D14" s="344"/>
      <c r="E14" s="131"/>
      <c r="F14" s="96"/>
      <c r="G14" s="136" t="s">
        <v>22</v>
      </c>
      <c r="H14" s="96"/>
      <c r="I14" s="96"/>
      <c r="J14" s="142"/>
      <c r="K14" s="137"/>
      <c r="L14" s="138"/>
      <c r="M14" s="138"/>
      <c r="N14" s="399">
        <v>3</v>
      </c>
      <c r="O14" s="330">
        <v>15</v>
      </c>
      <c r="P14" s="327" t="str">
        <f>VLOOKUP(O14,'пр.взв.'!B8:E71,2,FALSE)</f>
        <v>Dimitrov Rumen</v>
      </c>
      <c r="Q14" s="368" t="str">
        <f>VLOOKUP(O14,'пр.взв.'!B8:E71,4,FALSE)</f>
        <v>BUL</v>
      </c>
      <c r="R14" s="55"/>
    </row>
    <row r="15" spans="1:18" ht="9" customHeight="1" thickBot="1">
      <c r="A15" s="358">
        <v>9</v>
      </c>
      <c r="B15" s="360" t="str">
        <f>VLOOKUP('пр.хода'!A15,'пр.взв.'!B12:E71,2,FALSE)</f>
        <v>PRANCKEVICHIUS Arturas</v>
      </c>
      <c r="C15" s="341" t="str">
        <f>VLOOKUP('пр.хода'!B15,'пр.взв.'!C12:F71,2,FALSE)</f>
        <v>1971</v>
      </c>
      <c r="D15" s="343" t="str">
        <f>VLOOKUP(A15,'пр.взв.'!B8:E71,4,FALSE)</f>
        <v>LTU</v>
      </c>
      <c r="E15" s="131"/>
      <c r="F15" s="96"/>
      <c r="G15" s="174" t="s">
        <v>118</v>
      </c>
      <c r="H15" s="129"/>
      <c r="I15" s="130"/>
      <c r="J15" s="96"/>
      <c r="K15" s="96"/>
      <c r="L15" s="144"/>
      <c r="M15" s="153"/>
      <c r="N15" s="400"/>
      <c r="O15" s="330"/>
      <c r="P15" s="327"/>
      <c r="Q15" s="368"/>
      <c r="R15" s="55"/>
    </row>
    <row r="16" spans="1:18" ht="9" customHeight="1">
      <c r="A16" s="359"/>
      <c r="B16" s="356"/>
      <c r="C16" s="342"/>
      <c r="D16" s="344"/>
      <c r="E16" s="136" t="s">
        <v>14</v>
      </c>
      <c r="F16" s="132"/>
      <c r="G16" s="130"/>
      <c r="H16" s="96"/>
      <c r="I16" s="130"/>
      <c r="J16" s="128"/>
      <c r="K16" s="128"/>
      <c r="L16" s="144"/>
      <c r="M16" s="110"/>
      <c r="N16" s="399">
        <v>3</v>
      </c>
      <c r="O16" s="330">
        <v>2</v>
      </c>
      <c r="P16" s="327" t="str">
        <f>VLOOKUP(O16,'пр.взв.'!B8:E71,2,FALSE)</f>
        <v> YEMELYANOV Georgy</v>
      </c>
      <c r="Q16" s="368" t="str">
        <f>VLOOKUP(O16,'пр.взв.'!B8:E71,4,FALSE)</f>
        <v>KAZ</v>
      </c>
      <c r="R16" s="55"/>
    </row>
    <row r="17" spans="1:18" ht="9" customHeight="1" thickBot="1">
      <c r="A17" s="353">
        <v>25</v>
      </c>
      <c r="B17" s="362" t="e">
        <f>VLOOKUP('пр.хода'!A17,'пр.взв.'!B14:E71,2,FALSE)</f>
        <v>#N/A</v>
      </c>
      <c r="C17" s="345" t="e">
        <f>VLOOKUP('пр.хода'!B17,'пр.взв.'!C14:F71,2,FALSE)</f>
        <v>#N/A</v>
      </c>
      <c r="D17" s="347" t="e">
        <f>VLOOKUP(A17,'пр.взв.'!B8:E71,4,FALSE)</f>
        <v>#N/A</v>
      </c>
      <c r="E17" s="137"/>
      <c r="F17" s="128"/>
      <c r="G17" s="96"/>
      <c r="H17" s="96"/>
      <c r="I17" s="130"/>
      <c r="J17" s="128"/>
      <c r="K17" s="128"/>
      <c r="L17" s="144"/>
      <c r="M17" s="110"/>
      <c r="N17" s="400"/>
      <c r="O17" s="330"/>
      <c r="P17" s="327"/>
      <c r="Q17" s="368"/>
      <c r="R17" s="55"/>
    </row>
    <row r="18" spans="1:18" ht="9" customHeight="1" thickBot="1">
      <c r="A18" s="354"/>
      <c r="B18" s="363"/>
      <c r="C18" s="349"/>
      <c r="D18" s="350"/>
      <c r="E18" s="131"/>
      <c r="F18" s="128"/>
      <c r="G18" s="96"/>
      <c r="H18" s="96"/>
      <c r="I18" s="136" t="s">
        <v>18</v>
      </c>
      <c r="J18" s="128"/>
      <c r="K18" s="128"/>
      <c r="L18" s="144"/>
      <c r="M18" s="110"/>
      <c r="N18" s="401">
        <v>5</v>
      </c>
      <c r="O18" s="328">
        <v>13</v>
      </c>
      <c r="P18" s="329" t="str">
        <f>VLOOKUP(O18,'пр.взв.'!B8:E71,2,FALSE)</f>
        <v>JAROSH Alexei</v>
      </c>
      <c r="Q18" s="369" t="str">
        <f>VLOOKUP(O18,'пр.взв.'!B8:E71,4,FALSE)</f>
        <v>EST</v>
      </c>
      <c r="R18" s="55"/>
    </row>
    <row r="19" spans="1:18" ht="9" customHeight="1" thickBot="1">
      <c r="A19" s="358">
        <v>5</v>
      </c>
      <c r="B19" s="360" t="str">
        <f>VLOOKUP('пр.хода'!A19,'пр.взв.'!B16:E71,2,FALSE)</f>
        <v>BOJUKYAN Vahan</v>
      </c>
      <c r="C19" s="341" t="str">
        <f>VLOOKUP('пр.хода'!B19,'пр.взв.'!C16:F71,2,FALSE)</f>
        <v>1976</v>
      </c>
      <c r="D19" s="343" t="str">
        <f>VLOOKUP(A19,'пр.взв.'!B8:E71,4,FALSE)</f>
        <v>ARM</v>
      </c>
      <c r="E19" s="131"/>
      <c r="F19" s="128"/>
      <c r="G19" s="96"/>
      <c r="H19" s="96"/>
      <c r="I19" s="174" t="s">
        <v>117</v>
      </c>
      <c r="J19" s="133"/>
      <c r="K19" s="128"/>
      <c r="L19" s="144"/>
      <c r="M19" s="110"/>
      <c r="N19" s="402"/>
      <c r="O19" s="328"/>
      <c r="P19" s="329"/>
      <c r="Q19" s="369"/>
      <c r="R19" s="55"/>
    </row>
    <row r="20" spans="1:18" ht="9" customHeight="1">
      <c r="A20" s="359"/>
      <c r="B20" s="356"/>
      <c r="C20" s="342"/>
      <c r="D20" s="344"/>
      <c r="E20" s="136" t="s">
        <v>9</v>
      </c>
      <c r="F20" s="128"/>
      <c r="G20" s="96"/>
      <c r="H20" s="96"/>
      <c r="I20" s="130"/>
      <c r="J20" s="134"/>
      <c r="K20" s="128"/>
      <c r="L20" s="144"/>
      <c r="M20" s="110"/>
      <c r="N20" s="401">
        <v>5</v>
      </c>
      <c r="O20" s="328">
        <v>4</v>
      </c>
      <c r="P20" s="329" t="str">
        <f>VLOOKUP(O20,'пр.взв.'!B8:E71,2,FALSE)</f>
        <v>SAVITSKY Oleg</v>
      </c>
      <c r="Q20" s="369" t="str">
        <f>VLOOKUP(O20,'пр.взв.'!B8:E71,4,FALSE)</f>
        <v>USA</v>
      </c>
      <c r="R20" s="55"/>
    </row>
    <row r="21" spans="1:18" ht="9" customHeight="1" thickBot="1">
      <c r="A21" s="353">
        <v>21</v>
      </c>
      <c r="B21" s="362" t="e">
        <f>VLOOKUP('пр.хода'!A21,'пр.взв.'!B18:E71,2,FALSE)</f>
        <v>#N/A</v>
      </c>
      <c r="C21" s="345" t="e">
        <f>VLOOKUP('пр.хода'!B21,'пр.взв.'!C18:F71,2,FALSE)</f>
        <v>#N/A</v>
      </c>
      <c r="D21" s="347" t="e">
        <f>VLOOKUP(A21,'пр.взв.'!B8:E71,4,FALSE)</f>
        <v>#N/A</v>
      </c>
      <c r="E21" s="137"/>
      <c r="F21" s="129"/>
      <c r="G21" s="130"/>
      <c r="H21" s="96"/>
      <c r="I21" s="130"/>
      <c r="J21" s="134"/>
      <c r="K21" s="128"/>
      <c r="L21" s="144"/>
      <c r="M21" s="110"/>
      <c r="N21" s="402"/>
      <c r="O21" s="328"/>
      <c r="P21" s="329"/>
      <c r="Q21" s="369"/>
      <c r="R21" s="55"/>
    </row>
    <row r="22" spans="1:18" ht="9" customHeight="1" thickBot="1">
      <c r="A22" s="354"/>
      <c r="B22" s="363"/>
      <c r="C22" s="349"/>
      <c r="D22" s="350"/>
      <c r="E22" s="131"/>
      <c r="F22" s="96"/>
      <c r="G22" s="136" t="s">
        <v>18</v>
      </c>
      <c r="H22" s="132"/>
      <c r="I22" s="130"/>
      <c r="J22" s="134"/>
      <c r="K22" s="128"/>
      <c r="L22" s="144"/>
      <c r="M22" s="110"/>
      <c r="N22" s="364" t="s">
        <v>61</v>
      </c>
      <c r="O22" s="339">
        <v>3</v>
      </c>
      <c r="P22" s="336" t="str">
        <f>VLOOKUP(O22,'пр.взв.'!B8:E71,2,FALSE)</f>
        <v>ISMAILOV Nurbek</v>
      </c>
      <c r="Q22" s="333" t="str">
        <f>VLOOKUP(O22,'пр.взв.'!B8:E71,4,FALSE)</f>
        <v>KGZ</v>
      </c>
      <c r="R22" s="55"/>
    </row>
    <row r="23" spans="1:18" ht="9" customHeight="1" thickBot="1">
      <c r="A23" s="358">
        <v>13</v>
      </c>
      <c r="B23" s="360" t="str">
        <f>VLOOKUP('пр.хода'!A23,'пр.взв.'!B20:E71,2,FALSE)</f>
        <v>JAROSH Alexei</v>
      </c>
      <c r="C23" s="341" t="str">
        <f>VLOOKUP('пр.хода'!B23,'пр.взв.'!C20:F71,2,FALSE)</f>
        <v>1983</v>
      </c>
      <c r="D23" s="343" t="str">
        <f>VLOOKUP(A23,'пр.взв.'!B8:E71,4,FALSE)</f>
        <v>EST</v>
      </c>
      <c r="E23" s="131"/>
      <c r="F23" s="96"/>
      <c r="G23" s="137" t="s">
        <v>118</v>
      </c>
      <c r="H23" s="96"/>
      <c r="I23" s="96"/>
      <c r="J23" s="134"/>
      <c r="K23" s="128"/>
      <c r="L23" s="144"/>
      <c r="M23" s="110"/>
      <c r="N23" s="365"/>
      <c r="O23" s="339"/>
      <c r="P23" s="336"/>
      <c r="Q23" s="333"/>
      <c r="R23" s="55"/>
    </row>
    <row r="24" spans="1:18" ht="9" customHeight="1">
      <c r="A24" s="359"/>
      <c r="B24" s="356"/>
      <c r="C24" s="342"/>
      <c r="D24" s="344"/>
      <c r="E24" s="136" t="s">
        <v>18</v>
      </c>
      <c r="F24" s="132"/>
      <c r="G24" s="130"/>
      <c r="H24" s="96"/>
      <c r="I24" s="96"/>
      <c r="J24" s="134"/>
      <c r="K24" s="128"/>
      <c r="L24" s="144"/>
      <c r="M24" s="110"/>
      <c r="N24" s="364" t="s">
        <v>61</v>
      </c>
      <c r="O24" s="339">
        <v>6</v>
      </c>
      <c r="P24" s="336" t="str">
        <f>VLOOKUP(O24,'пр.взв.'!B8:E71,2,FALSE)</f>
        <v>WAFFLARD Jean-Piere</v>
      </c>
      <c r="Q24" s="333" t="str">
        <f>VLOOKUP(O24,'пр.взв.'!B8:E71,4,FALSE)</f>
        <v>BEL</v>
      </c>
      <c r="R24" s="55"/>
    </row>
    <row r="25" spans="1:18" ht="9" customHeight="1" thickBot="1">
      <c r="A25" s="353">
        <v>29</v>
      </c>
      <c r="B25" s="362" t="e">
        <f>VLOOKUP('пр.хода'!A25,'пр.взв.'!B22:E73,2,FALSE)</f>
        <v>#N/A</v>
      </c>
      <c r="C25" s="345" t="e">
        <f>VLOOKUP('пр.хода'!B25,'пр.взв.'!C22:F73,2,FALSE)</f>
        <v>#N/A</v>
      </c>
      <c r="D25" s="347" t="e">
        <f>VLOOKUP(A25,'пр.взв.'!B8:E71,4,FALSE)</f>
        <v>#N/A</v>
      </c>
      <c r="E25" s="137"/>
      <c r="F25" s="128"/>
      <c r="G25" s="96"/>
      <c r="H25" s="96"/>
      <c r="I25" s="96"/>
      <c r="J25" s="134"/>
      <c r="K25" s="128"/>
      <c r="L25" s="144"/>
      <c r="M25" s="110"/>
      <c r="N25" s="365"/>
      <c r="O25" s="339"/>
      <c r="P25" s="336"/>
      <c r="Q25" s="333"/>
      <c r="R25" s="55"/>
    </row>
    <row r="26" spans="1:18" ht="9" customHeight="1" thickBot="1">
      <c r="A26" s="354"/>
      <c r="B26" s="363"/>
      <c r="C26" s="349"/>
      <c r="D26" s="350"/>
      <c r="E26" s="131"/>
      <c r="F26" s="128"/>
      <c r="G26" s="96"/>
      <c r="H26" s="96"/>
      <c r="I26" s="96"/>
      <c r="J26" s="134"/>
      <c r="K26" s="136" t="s">
        <v>16</v>
      </c>
      <c r="L26" s="144"/>
      <c r="M26" s="110"/>
      <c r="N26" s="364" t="s">
        <v>121</v>
      </c>
      <c r="O26" s="339">
        <v>17</v>
      </c>
      <c r="P26" s="366" t="str">
        <f>VLOOKUP(O26,'пр.взв.'!B8:E71,2,FALSE)</f>
        <v>GARKULS-GUREVICHS Romualds</v>
      </c>
      <c r="Q26" s="333" t="str">
        <f>VLOOKUP(O26,'пр.взв.'!B8:E71,4,FALSE)</f>
        <v>LAT</v>
      </c>
      <c r="R26" s="55"/>
    </row>
    <row r="27" spans="1:18" ht="9" customHeight="1" thickBot="1">
      <c r="A27" s="358">
        <v>3</v>
      </c>
      <c r="B27" s="360" t="str">
        <f>VLOOKUP(A27,'пр.взв.'!B8:E71,2,FALSE)</f>
        <v>ISMAILOV Nurbek</v>
      </c>
      <c r="C27" s="341" t="str">
        <f>VLOOKUP(B27,'пр.взв.'!C8:F71,2,FALSE)</f>
        <v>1985</v>
      </c>
      <c r="D27" s="343" t="str">
        <f>VLOOKUP(A27,'пр.взв.'!B8:E71,4,FALSE)</f>
        <v>KGZ</v>
      </c>
      <c r="E27" s="131"/>
      <c r="F27" s="128"/>
      <c r="G27" s="96"/>
      <c r="H27" s="96"/>
      <c r="I27" s="96"/>
      <c r="J27" s="134"/>
      <c r="K27" s="174" t="s">
        <v>119</v>
      </c>
      <c r="L27" s="145"/>
      <c r="M27" s="110"/>
      <c r="N27" s="365"/>
      <c r="O27" s="339"/>
      <c r="P27" s="366"/>
      <c r="Q27" s="333"/>
      <c r="R27" s="55"/>
    </row>
    <row r="28" spans="1:18" ht="9" customHeight="1">
      <c r="A28" s="359"/>
      <c r="B28" s="356"/>
      <c r="C28" s="342"/>
      <c r="D28" s="344"/>
      <c r="E28" s="136" t="s">
        <v>5</v>
      </c>
      <c r="F28" s="128"/>
      <c r="G28" s="96"/>
      <c r="H28" s="96"/>
      <c r="I28" s="96"/>
      <c r="J28" s="134"/>
      <c r="K28" s="128"/>
      <c r="L28" s="139"/>
      <c r="M28" s="110"/>
      <c r="N28" s="364" t="s">
        <v>121</v>
      </c>
      <c r="O28" s="339">
        <v>16</v>
      </c>
      <c r="P28" s="366" t="str">
        <f>VLOOKUP(O28,'пр.взв.'!B8:E71,2,FALSE)</f>
        <v>MUNHBAJASGALAN Porderem</v>
      </c>
      <c r="Q28" s="333" t="str">
        <f>VLOOKUP(O28,'пр.взв.'!B8:E71,4,FALSE)</f>
        <v>MNG</v>
      </c>
      <c r="R28" s="55"/>
    </row>
    <row r="29" spans="1:18" ht="9" customHeight="1" thickBot="1">
      <c r="A29" s="353">
        <v>19</v>
      </c>
      <c r="B29" s="362" t="e">
        <f>VLOOKUP('пр.хода'!A29,'пр.взв.'!B26:E77,2,FALSE)</f>
        <v>#N/A</v>
      </c>
      <c r="C29" s="345" t="e">
        <f>VLOOKUP('пр.хода'!B29,'пр.взв.'!C26:F77,2,FALSE)</f>
        <v>#N/A</v>
      </c>
      <c r="D29" s="347" t="e">
        <f>VLOOKUP(A29,'пр.взв.'!B8:E71,4,FALSE)</f>
        <v>#N/A</v>
      </c>
      <c r="E29" s="137"/>
      <c r="F29" s="129"/>
      <c r="G29" s="130"/>
      <c r="H29" s="96"/>
      <c r="I29" s="96"/>
      <c r="J29" s="134"/>
      <c r="K29" s="128"/>
      <c r="L29" s="139"/>
      <c r="M29" s="110"/>
      <c r="N29" s="365"/>
      <c r="O29" s="339"/>
      <c r="P29" s="366"/>
      <c r="Q29" s="333"/>
      <c r="R29" s="55"/>
    </row>
    <row r="30" spans="1:18" ht="9" customHeight="1" thickBot="1">
      <c r="A30" s="354"/>
      <c r="B30" s="363"/>
      <c r="C30" s="349"/>
      <c r="D30" s="350"/>
      <c r="E30" s="131"/>
      <c r="F30" s="96"/>
      <c r="G30" s="136" t="s">
        <v>16</v>
      </c>
      <c r="H30" s="96"/>
      <c r="I30" s="96"/>
      <c r="J30" s="134"/>
      <c r="K30" s="128"/>
      <c r="L30" s="139"/>
      <c r="M30" s="110"/>
      <c r="N30" s="364" t="s">
        <v>122</v>
      </c>
      <c r="O30" s="339">
        <v>9</v>
      </c>
      <c r="P30" s="367" t="str">
        <f>VLOOKUP(O30,'пр.взв.'!B8:E71,2,FALSE)</f>
        <v>PRANCKEVICHIUS Arturas</v>
      </c>
      <c r="Q30" s="333" t="str">
        <f>VLOOKUP(O30,'пр.взв.'!B8:E71,4,FALSE)</f>
        <v>LTU</v>
      </c>
      <c r="R30" s="55"/>
    </row>
    <row r="31" spans="1:18" ht="9" customHeight="1" thickBot="1">
      <c r="A31" s="358">
        <v>11</v>
      </c>
      <c r="B31" s="360" t="str">
        <f>VLOOKUP('пр.хода'!A31,'пр.взв.'!B28:E79,2,FALSE)</f>
        <v>GULJAMOV ELdor</v>
      </c>
      <c r="C31" s="341" t="str">
        <f>VLOOKUP('пр.хода'!B31,'пр.взв.'!C28:F79,2,FALSE)</f>
        <v>1983</v>
      </c>
      <c r="D31" s="343" t="str">
        <f>VLOOKUP(A31,'пр.взв.'!B8:E71,4,FALSE)</f>
        <v>UZB</v>
      </c>
      <c r="E31" s="131"/>
      <c r="F31" s="96"/>
      <c r="G31" s="174" t="s">
        <v>117</v>
      </c>
      <c r="H31" s="129"/>
      <c r="I31" s="130"/>
      <c r="J31" s="134"/>
      <c r="K31" s="128"/>
      <c r="L31" s="139"/>
      <c r="M31" s="110"/>
      <c r="N31" s="365"/>
      <c r="O31" s="339"/>
      <c r="P31" s="367"/>
      <c r="Q31" s="333"/>
      <c r="R31" s="55"/>
    </row>
    <row r="32" spans="1:18" ht="9" customHeight="1">
      <c r="A32" s="359"/>
      <c r="B32" s="356"/>
      <c r="C32" s="342"/>
      <c r="D32" s="344"/>
      <c r="E32" s="136" t="s">
        <v>16</v>
      </c>
      <c r="F32" s="132"/>
      <c r="G32" s="130"/>
      <c r="H32" s="96"/>
      <c r="I32" s="130"/>
      <c r="J32" s="134"/>
      <c r="K32" s="128"/>
      <c r="L32" s="139"/>
      <c r="M32" s="110"/>
      <c r="N32" s="364" t="s">
        <v>122</v>
      </c>
      <c r="O32" s="339">
        <v>5</v>
      </c>
      <c r="P32" s="336" t="str">
        <f>VLOOKUP(O32,'пр.взв.'!B8:E71,2,FALSE)</f>
        <v>BOJUKYAN Vahan</v>
      </c>
      <c r="Q32" s="333" t="str">
        <f>VLOOKUP(O32,'пр.взв.'!B8:E71,4,FALSE)</f>
        <v>ARM</v>
      </c>
      <c r="R32" s="55"/>
    </row>
    <row r="33" spans="1:18" ht="9" customHeight="1" thickBot="1">
      <c r="A33" s="353">
        <v>27</v>
      </c>
      <c r="B33" s="362" t="e">
        <f>VLOOKUP('пр.хода'!A33,'пр.взв.'!B30:E81,2,FALSE)</f>
        <v>#N/A</v>
      </c>
      <c r="C33" s="345" t="e">
        <f>VLOOKUP('пр.хода'!B33,'пр.взв.'!C30:F81,2,FALSE)</f>
        <v>#N/A</v>
      </c>
      <c r="D33" s="347" t="e">
        <f>VLOOKUP(A33,'пр.взв.'!B8:E71,4,FALSE)</f>
        <v>#N/A</v>
      </c>
      <c r="E33" s="137"/>
      <c r="F33" s="128"/>
      <c r="G33" s="96"/>
      <c r="H33" s="96"/>
      <c r="I33" s="130"/>
      <c r="J33" s="134"/>
      <c r="K33" s="128"/>
      <c r="L33" s="139"/>
      <c r="M33" s="110"/>
      <c r="N33" s="365"/>
      <c r="O33" s="339"/>
      <c r="P33" s="336"/>
      <c r="Q33" s="333"/>
      <c r="R33" s="55"/>
    </row>
    <row r="34" spans="1:18" ht="9" customHeight="1" thickBot="1">
      <c r="A34" s="354"/>
      <c r="B34" s="363"/>
      <c r="C34" s="349"/>
      <c r="D34" s="350"/>
      <c r="E34" s="131"/>
      <c r="F34" s="128"/>
      <c r="G34" s="96"/>
      <c r="H34" s="96"/>
      <c r="I34" s="136" t="s">
        <v>16</v>
      </c>
      <c r="J34" s="135"/>
      <c r="K34" s="128"/>
      <c r="L34" s="139"/>
      <c r="M34" s="110"/>
      <c r="N34" s="364" t="s">
        <v>122</v>
      </c>
      <c r="O34" s="339">
        <v>7</v>
      </c>
      <c r="P34" s="336" t="str">
        <f>VLOOKUP(O34,'пр.взв.'!B8:E71,2,FALSE)</f>
        <v>TILL Leigh Trevor</v>
      </c>
      <c r="Q34" s="333" t="str">
        <f>VLOOKUP(O34,'пр.взв.'!B8:E71,4,FALSE)</f>
        <v>GBR</v>
      </c>
      <c r="R34" s="55"/>
    </row>
    <row r="35" spans="1:19" ht="9" customHeight="1" thickBot="1">
      <c r="A35" s="358">
        <v>7</v>
      </c>
      <c r="B35" s="360" t="str">
        <f>VLOOKUP(A35,'пр.взв.'!B8:E71,2,FALSE)</f>
        <v>TILL Leigh Trevor</v>
      </c>
      <c r="C35" s="341" t="str">
        <f>VLOOKUP(B35,'пр.взв.'!C8:F71,2,FALSE)</f>
        <v>1972</v>
      </c>
      <c r="D35" s="343" t="str">
        <f>VLOOKUP(A35,'пр.взв.'!B8:E71,4,FALSE)</f>
        <v>GBR</v>
      </c>
      <c r="E35" s="131"/>
      <c r="F35" s="128"/>
      <c r="G35" s="96"/>
      <c r="H35" s="96"/>
      <c r="I35" s="174" t="s">
        <v>119</v>
      </c>
      <c r="J35" s="96"/>
      <c r="K35" s="128"/>
      <c r="L35" s="139"/>
      <c r="M35" s="110"/>
      <c r="N35" s="365"/>
      <c r="O35" s="339"/>
      <c r="P35" s="336"/>
      <c r="Q35" s="333"/>
      <c r="R35" s="49"/>
      <c r="S35" s="10"/>
    </row>
    <row r="36" spans="1:19" ht="9" customHeight="1">
      <c r="A36" s="359"/>
      <c r="B36" s="356"/>
      <c r="C36" s="342"/>
      <c r="D36" s="344"/>
      <c r="E36" s="136" t="s">
        <v>12</v>
      </c>
      <c r="F36" s="128"/>
      <c r="G36" s="96"/>
      <c r="H36" s="96"/>
      <c r="I36" s="130"/>
      <c r="J36" s="96"/>
      <c r="K36" s="128"/>
      <c r="L36" s="139"/>
      <c r="M36" s="110"/>
      <c r="N36" s="364" t="s">
        <v>122</v>
      </c>
      <c r="O36" s="339">
        <v>10</v>
      </c>
      <c r="P36" s="336" t="str">
        <f>VLOOKUP(O36,'пр.взв.'!B8:E71,2,FALSE)</f>
        <v>MEDINA Carlos</v>
      </c>
      <c r="Q36" s="333" t="str">
        <f>VLOOKUP(O36,'пр.взв.'!B8:E71,4,FALSE)</f>
        <v>VEN</v>
      </c>
      <c r="R36" s="49"/>
      <c r="S36" s="10"/>
    </row>
    <row r="37" spans="1:19" ht="9" customHeight="1" thickBot="1">
      <c r="A37" s="353">
        <v>23</v>
      </c>
      <c r="B37" s="362" t="e">
        <f>VLOOKUP('пр.хода'!A37,'пр.взв.'!B34:E85,2,FALSE)</f>
        <v>#N/A</v>
      </c>
      <c r="C37" s="345" t="e">
        <f>VLOOKUP('пр.хода'!B37,'пр.взв.'!C34:F85,2,FALSE)</f>
        <v>#N/A</v>
      </c>
      <c r="D37" s="347" t="e">
        <f>VLOOKUP(A37,'пр.взв.'!B8:E71,4,FALSE)</f>
        <v>#N/A</v>
      </c>
      <c r="E37" s="137"/>
      <c r="F37" s="129"/>
      <c r="G37" s="130"/>
      <c r="H37" s="96"/>
      <c r="I37" s="130"/>
      <c r="J37" s="96"/>
      <c r="K37" s="128"/>
      <c r="L37" s="139"/>
      <c r="M37" s="110"/>
      <c r="N37" s="365"/>
      <c r="O37" s="339"/>
      <c r="P37" s="336"/>
      <c r="Q37" s="333"/>
      <c r="R37" s="49"/>
      <c r="S37" s="10"/>
    </row>
    <row r="38" spans="1:19" ht="9" customHeight="1" thickBot="1">
      <c r="A38" s="354"/>
      <c r="B38" s="363"/>
      <c r="C38" s="349"/>
      <c r="D38" s="350"/>
      <c r="E38" s="131"/>
      <c r="F38" s="96"/>
      <c r="G38" s="136" t="s">
        <v>20</v>
      </c>
      <c r="H38" s="132"/>
      <c r="I38" s="130"/>
      <c r="J38" s="96"/>
      <c r="K38" s="128"/>
      <c r="L38" s="139"/>
      <c r="M38" s="110"/>
      <c r="N38" s="364" t="s">
        <v>122</v>
      </c>
      <c r="O38" s="339">
        <v>12</v>
      </c>
      <c r="P38" s="336" t="str">
        <f>VLOOKUP(O38,'пр.взв.'!B8:E71,2,FALSE)</f>
        <v>NIFOSI Alfio</v>
      </c>
      <c r="Q38" s="333" t="str">
        <f>VLOOKUP(O38,'пр.взв.'!B8:E71,4,FALSE)</f>
        <v>ITA</v>
      </c>
      <c r="R38" s="49"/>
      <c r="S38" s="10"/>
    </row>
    <row r="39" spans="1:19" ht="9" customHeight="1" thickBot="1">
      <c r="A39" s="358">
        <v>15</v>
      </c>
      <c r="B39" s="360" t="str">
        <f>VLOOKUP('пр.хода'!A39,'пр.взв.'!B36:E87,2,FALSE)</f>
        <v>Dimitrov Rumen</v>
      </c>
      <c r="C39" s="341" t="str">
        <f>VLOOKUP('пр.хода'!B39,'пр.взв.'!C36:F87,2,FALSE)</f>
        <v>1982</v>
      </c>
      <c r="D39" s="343" t="str">
        <f>VLOOKUP(A39,'пр.взв.'!B8:E71,4,FALSE)</f>
        <v>BUL</v>
      </c>
      <c r="E39" s="131"/>
      <c r="F39" s="96"/>
      <c r="G39" s="174" t="s">
        <v>119</v>
      </c>
      <c r="H39" s="96"/>
      <c r="I39" s="96"/>
      <c r="J39" s="96"/>
      <c r="K39" s="96"/>
      <c r="L39" s="139"/>
      <c r="M39" s="110"/>
      <c r="N39" s="365"/>
      <c r="O39" s="339"/>
      <c r="P39" s="336"/>
      <c r="Q39" s="333"/>
      <c r="R39" s="49"/>
      <c r="S39" s="10"/>
    </row>
    <row r="40" spans="1:18" ht="9" customHeight="1">
      <c r="A40" s="359"/>
      <c r="B40" s="356"/>
      <c r="C40" s="342"/>
      <c r="D40" s="344"/>
      <c r="E40" s="136" t="s">
        <v>20</v>
      </c>
      <c r="F40" s="132"/>
      <c r="G40" s="130"/>
      <c r="H40" s="96"/>
      <c r="I40" s="128"/>
      <c r="J40" s="96"/>
      <c r="K40" s="96"/>
      <c r="L40" s="139"/>
      <c r="M40" s="110"/>
      <c r="N40" s="364" t="s">
        <v>122</v>
      </c>
      <c r="O40" s="339">
        <v>8</v>
      </c>
      <c r="P40" s="336" t="str">
        <f>VLOOKUP(O40,'пр.взв.'!B8:E71,2,FALSE)</f>
        <v>KOLOMIEC Alexandr</v>
      </c>
      <c r="Q40" s="333" t="str">
        <f>VLOOKUP(O40,'пр.взв.'!B8:E71,4,FALSE)</f>
        <v>UKR</v>
      </c>
      <c r="R40" s="55"/>
    </row>
    <row r="41" spans="1:18" ht="9" customHeight="1" thickBot="1">
      <c r="A41" s="353">
        <v>31</v>
      </c>
      <c r="B41" s="362" t="e">
        <f>VLOOKUP('пр.хода'!A41,'пр.взв.'!B38:E89,2,FALSE)</f>
        <v>#N/A</v>
      </c>
      <c r="C41" s="345" t="e">
        <f>VLOOKUP('пр.хода'!B41,'пр.взв.'!C38:F89,2,FALSE)</f>
        <v>#N/A</v>
      </c>
      <c r="D41" s="347" t="e">
        <f>VLOOKUP(A41,'пр.взв.'!B8:E71,4,FALSE)</f>
        <v>#N/A</v>
      </c>
      <c r="E41" s="137"/>
      <c r="F41" s="128"/>
      <c r="G41" s="128"/>
      <c r="H41" s="96"/>
      <c r="I41" s="128"/>
      <c r="J41" s="96"/>
      <c r="K41" s="96"/>
      <c r="L41" s="139"/>
      <c r="M41" s="110"/>
      <c r="N41" s="365"/>
      <c r="O41" s="339"/>
      <c r="P41" s="336"/>
      <c r="Q41" s="333"/>
      <c r="R41" s="55"/>
    </row>
    <row r="42" spans="1:18" ht="9" customHeight="1" thickBot="1">
      <c r="A42" s="354"/>
      <c r="B42" s="370"/>
      <c r="C42" s="346"/>
      <c r="D42" s="348"/>
      <c r="E42" s="131"/>
      <c r="F42" s="128"/>
      <c r="G42" s="128"/>
      <c r="H42" s="96"/>
      <c r="I42" s="128"/>
      <c r="J42" s="96"/>
      <c r="K42" s="96"/>
      <c r="L42" s="139"/>
      <c r="M42" s="110"/>
      <c r="N42" s="364" t="s">
        <v>22</v>
      </c>
      <c r="O42" s="339">
        <v>1</v>
      </c>
      <c r="P42" s="336" t="str">
        <f>VLOOKUP(O42,'пр.взв.'!B8:E71,2,FALSE)</f>
        <v>PANTELICH Petar</v>
      </c>
      <c r="Q42" s="333" t="str">
        <f>VLOOKUP(O42,'пр.взв.'!B8:E71,4,FALSE)</f>
        <v>GER</v>
      </c>
      <c r="R42" s="55"/>
    </row>
    <row r="43" spans="1:18" ht="9" customHeight="1" thickBot="1">
      <c r="A43" s="351" t="s">
        <v>60</v>
      </c>
      <c r="B43" s="51"/>
      <c r="C43" s="121"/>
      <c r="D43" s="121"/>
      <c r="E43" s="58"/>
      <c r="F43" s="57"/>
      <c r="G43" s="57"/>
      <c r="H43" s="57"/>
      <c r="I43" s="90"/>
      <c r="J43" s="89"/>
      <c r="K43" s="89"/>
      <c r="L43" s="136" t="s">
        <v>19</v>
      </c>
      <c r="M43" s="122"/>
      <c r="N43" s="404"/>
      <c r="O43" s="340"/>
      <c r="P43" s="337"/>
      <c r="Q43" s="338"/>
      <c r="R43" s="55"/>
    </row>
    <row r="44" spans="1:18" ht="9" customHeight="1" thickBot="1">
      <c r="A44" s="352"/>
      <c r="B44" s="51"/>
      <c r="C44" s="121"/>
      <c r="D44" s="121"/>
      <c r="E44" s="58"/>
      <c r="F44" s="57"/>
      <c r="G44" s="57"/>
      <c r="H44" s="57"/>
      <c r="I44" s="90"/>
      <c r="J44" s="89"/>
      <c r="K44" s="89"/>
      <c r="L44" s="174" t="s">
        <v>117</v>
      </c>
      <c r="M44" s="123"/>
      <c r="N44" s="331"/>
      <c r="O44" s="334"/>
      <c r="P44" s="335" t="s">
        <v>120</v>
      </c>
      <c r="Q44" s="332" t="e">
        <f>VLOOKUP(O44,'пр.взв.'!B8:E71,4,FALSE)</f>
        <v>#N/A</v>
      </c>
      <c r="R44" s="55"/>
    </row>
    <row r="45" spans="1:18" ht="9" customHeight="1" thickBot="1">
      <c r="A45" s="358">
        <v>2</v>
      </c>
      <c r="B45" s="360" t="str">
        <f>VLOOKUP(A45,'пр.взв.'!B8:F71,2,FALSE)</f>
        <v> YEMELYANOV Georgy</v>
      </c>
      <c r="C45" s="341" t="str">
        <f>VLOOKUP(B45,'пр.взв.'!C6:G67,2,FALSE)</f>
        <v>1982</v>
      </c>
      <c r="D45" s="343" t="str">
        <f>VLOOKUP(A45,'пр.взв.'!B8:E71,4,FALSE)</f>
        <v>KAZ</v>
      </c>
      <c r="E45" s="90"/>
      <c r="F45" s="90"/>
      <c r="G45" s="90"/>
      <c r="H45" s="90"/>
      <c r="I45" s="95"/>
      <c r="J45" s="89"/>
      <c r="K45" s="89"/>
      <c r="L45" s="139"/>
      <c r="M45" s="110"/>
      <c r="N45" s="331"/>
      <c r="O45" s="334"/>
      <c r="P45" s="335"/>
      <c r="Q45" s="332"/>
      <c r="R45" s="55"/>
    </row>
    <row r="46" spans="1:18" ht="9" customHeight="1">
      <c r="A46" s="359"/>
      <c r="B46" s="356"/>
      <c r="C46" s="342"/>
      <c r="D46" s="344"/>
      <c r="E46" s="109">
        <v>2</v>
      </c>
      <c r="F46" s="90"/>
      <c r="G46" s="89"/>
      <c r="H46" s="89"/>
      <c r="I46" s="96"/>
      <c r="J46" s="89"/>
      <c r="K46" s="89"/>
      <c r="L46" s="139"/>
      <c r="M46" s="110"/>
      <c r="N46" s="331"/>
      <c r="O46" s="334"/>
      <c r="P46" s="335" t="e">
        <f>VLOOKUP(O46,'пр.взв.'!B8:E71,2,FALSE)</f>
        <v>#N/A</v>
      </c>
      <c r="Q46" s="332" t="e">
        <f>VLOOKUP(O46,'пр.взв.'!B8:E71,4,FALSE)</f>
        <v>#N/A</v>
      </c>
      <c r="R46" s="55"/>
    </row>
    <row r="47" spans="1:18" ht="9" customHeight="1" thickBot="1">
      <c r="A47" s="353">
        <v>18</v>
      </c>
      <c r="B47" s="362" t="e">
        <f>VLOOKUP(A47,'пр.взв.'!B10:F71,2,FALSE)</f>
        <v>#N/A</v>
      </c>
      <c r="C47" s="345" t="e">
        <f>VLOOKUP(B47,'пр.взв.'!C6:G69,2,FALSE)</f>
        <v>#N/A</v>
      </c>
      <c r="D47" s="347" t="e">
        <f>VLOOKUP(A47,'пр.взв.'!B8:E71,4,FALSE)</f>
        <v>#N/A</v>
      </c>
      <c r="E47" s="119"/>
      <c r="F47" s="91"/>
      <c r="G47" s="92"/>
      <c r="H47" s="90"/>
      <c r="I47" s="89"/>
      <c r="J47" s="89"/>
      <c r="K47" s="95"/>
      <c r="L47" s="139"/>
      <c r="M47" s="110"/>
      <c r="N47" s="331"/>
      <c r="O47" s="334"/>
      <c r="P47" s="335"/>
      <c r="Q47" s="332"/>
      <c r="R47" s="55"/>
    </row>
    <row r="48" spans="1:18" ht="9" customHeight="1" thickBot="1">
      <c r="A48" s="354"/>
      <c r="B48" s="363"/>
      <c r="C48" s="349"/>
      <c r="D48" s="350"/>
      <c r="E48" s="93"/>
      <c r="F48" s="89"/>
      <c r="G48" s="136">
        <v>2</v>
      </c>
      <c r="H48" s="96"/>
      <c r="I48" s="96"/>
      <c r="J48" s="96"/>
      <c r="K48" s="96"/>
      <c r="L48" s="139"/>
      <c r="M48" s="110"/>
      <c r="N48" s="331"/>
      <c r="O48" s="334"/>
      <c r="P48" s="335" t="e">
        <f>VLOOKUP(O48,'пр.взв.'!B8:E71,2,FALSE)</f>
        <v>#N/A</v>
      </c>
      <c r="Q48" s="332" t="e">
        <f>VLOOKUP(O48,'пр.взв.'!B8:E71,4,FALSE)</f>
        <v>#N/A</v>
      </c>
      <c r="R48" s="55"/>
    </row>
    <row r="49" spans="1:18" ht="9" customHeight="1" thickBot="1">
      <c r="A49" s="358">
        <v>10</v>
      </c>
      <c r="B49" s="360" t="str">
        <f>VLOOKUP(A49,'пр.взв.'!B12:F71,2,FALSE)</f>
        <v>MEDINA Carlos</v>
      </c>
      <c r="C49" s="341" t="str">
        <f>VLOOKUP(B49,'пр.взв.'!C8:G71,2,FALSE)</f>
        <v>1980</v>
      </c>
      <c r="D49" s="343" t="str">
        <f>VLOOKUP(A49,'пр.взв.'!B8:E71,4,FALSE)</f>
        <v>VEN</v>
      </c>
      <c r="E49" s="93"/>
      <c r="F49" s="89"/>
      <c r="G49" s="174" t="s">
        <v>117</v>
      </c>
      <c r="H49" s="129"/>
      <c r="I49" s="130"/>
      <c r="J49" s="128"/>
      <c r="K49" s="128"/>
      <c r="L49" s="139"/>
      <c r="M49" s="110"/>
      <c r="N49" s="331"/>
      <c r="O49" s="334"/>
      <c r="P49" s="335"/>
      <c r="Q49" s="332"/>
      <c r="R49" s="55"/>
    </row>
    <row r="50" spans="1:18" ht="9" customHeight="1">
      <c r="A50" s="359"/>
      <c r="B50" s="356"/>
      <c r="C50" s="342"/>
      <c r="D50" s="344"/>
      <c r="E50" s="109">
        <v>10</v>
      </c>
      <c r="F50" s="94"/>
      <c r="G50" s="130"/>
      <c r="H50" s="96"/>
      <c r="I50" s="130"/>
      <c r="J50" s="128"/>
      <c r="K50" s="128"/>
      <c r="L50" s="139"/>
      <c r="M50" s="110"/>
      <c r="N50" s="331"/>
      <c r="O50" s="334"/>
      <c r="P50" s="335" t="e">
        <f>VLOOKUP(O50,'пр.взв.'!B8:E71,2,FALSE)</f>
        <v>#N/A</v>
      </c>
      <c r="Q50" s="332" t="e">
        <f>VLOOKUP(O50,'пр.взв.'!B8:E71,4,FALSE)</f>
        <v>#N/A</v>
      </c>
      <c r="R50" s="55"/>
    </row>
    <row r="51" spans="1:18" ht="9" customHeight="1" thickBot="1">
      <c r="A51" s="353">
        <v>26</v>
      </c>
      <c r="B51" s="362" t="e">
        <f>VLOOKUP(A51,'пр.взв.'!B14:F71,2,FALSE)</f>
        <v>#N/A</v>
      </c>
      <c r="C51" s="345" t="e">
        <f>VLOOKUP(B51,'пр.взв.'!C10:G71,2,FALSE)</f>
        <v>#N/A</v>
      </c>
      <c r="D51" s="347" t="e">
        <f>VLOOKUP(A51,'пр.взв.'!B8:E71,4,FALSE)</f>
        <v>#N/A</v>
      </c>
      <c r="E51" s="119"/>
      <c r="F51" s="90"/>
      <c r="G51" s="96"/>
      <c r="H51" s="96"/>
      <c r="I51" s="130"/>
      <c r="J51" s="128"/>
      <c r="K51" s="128"/>
      <c r="L51" s="139"/>
      <c r="M51" s="110"/>
      <c r="N51" s="331"/>
      <c r="O51" s="334"/>
      <c r="P51" s="335"/>
      <c r="Q51" s="332"/>
      <c r="R51" s="55"/>
    </row>
    <row r="52" spans="1:18" ht="9" customHeight="1" thickBot="1">
      <c r="A52" s="354"/>
      <c r="B52" s="363"/>
      <c r="C52" s="349"/>
      <c r="D52" s="350"/>
      <c r="E52" s="93"/>
      <c r="F52" s="90"/>
      <c r="G52" s="96"/>
      <c r="H52" s="96"/>
      <c r="I52" s="136" t="s">
        <v>19</v>
      </c>
      <c r="J52" s="128"/>
      <c r="K52" s="128"/>
      <c r="L52" s="139"/>
      <c r="M52" s="110"/>
      <c r="N52" s="331"/>
      <c r="O52" s="334"/>
      <c r="P52" s="335" t="e">
        <f>VLOOKUP(O52,'пр.взв.'!B8:E71,2,FALSE)</f>
        <v>#N/A</v>
      </c>
      <c r="Q52" s="332" t="e">
        <f>VLOOKUP(O52,'пр.взв.'!B8:E71,4,FALSE)</f>
        <v>#N/A</v>
      </c>
      <c r="R52" s="55"/>
    </row>
    <row r="53" spans="1:18" ht="9" customHeight="1" thickBot="1">
      <c r="A53" s="358">
        <v>6</v>
      </c>
      <c r="B53" s="360" t="str">
        <f>VLOOKUP(A53,'пр.взв.'!B16:F71,2,FALSE)</f>
        <v>WAFFLARD Jean-Piere</v>
      </c>
      <c r="C53" s="341" t="str">
        <f>VLOOKUP(B53,'пр.взв.'!C12:G71,2,FALSE)</f>
        <v>1968</v>
      </c>
      <c r="D53" s="343" t="str">
        <f>VLOOKUP(A53,'пр.взв.'!B8:E71,4,FALSE)</f>
        <v>BEL</v>
      </c>
      <c r="E53" s="93"/>
      <c r="F53" s="90"/>
      <c r="G53" s="96"/>
      <c r="H53" s="96"/>
      <c r="I53" s="174" t="s">
        <v>117</v>
      </c>
      <c r="J53" s="133"/>
      <c r="K53" s="128"/>
      <c r="L53" s="139"/>
      <c r="M53" s="110"/>
      <c r="N53" s="331"/>
      <c r="O53" s="334"/>
      <c r="P53" s="335"/>
      <c r="Q53" s="332"/>
      <c r="R53" s="55"/>
    </row>
    <row r="54" spans="1:18" ht="9" customHeight="1">
      <c r="A54" s="359"/>
      <c r="B54" s="356"/>
      <c r="C54" s="342"/>
      <c r="D54" s="344"/>
      <c r="E54" s="109">
        <v>6</v>
      </c>
      <c r="F54" s="90"/>
      <c r="G54" s="96"/>
      <c r="H54" s="96"/>
      <c r="I54" s="130"/>
      <c r="J54" s="134"/>
      <c r="K54" s="128"/>
      <c r="L54" s="139"/>
      <c r="M54" s="110"/>
      <c r="N54" s="331"/>
      <c r="O54" s="334"/>
      <c r="P54" s="335" t="e">
        <f>VLOOKUP(O54,'пр.взв.'!B8:E71,2,FALSE)</f>
        <v>#N/A</v>
      </c>
      <c r="Q54" s="332" t="e">
        <f>VLOOKUP(O54,'пр.взв.'!B8:E71,4,FALSE)</f>
        <v>#N/A</v>
      </c>
      <c r="R54" s="55"/>
    </row>
    <row r="55" spans="1:18" ht="9" customHeight="1" thickBot="1">
      <c r="A55" s="353">
        <v>22</v>
      </c>
      <c r="B55" s="380" t="e">
        <f>VLOOKUP(A55,'пр.взв.'!B18:F71,2,FALSE)</f>
        <v>#N/A</v>
      </c>
      <c r="C55" s="382" t="e">
        <f>VLOOKUP(B55,'пр.взв.'!C14:G71,2,FALSE)</f>
        <v>#N/A</v>
      </c>
      <c r="D55" s="382" t="e">
        <f>VLOOKUP(A55,'пр.взв.'!B8:E71,4,FALSE)</f>
        <v>#N/A</v>
      </c>
      <c r="E55" s="119"/>
      <c r="F55" s="91"/>
      <c r="G55" s="130"/>
      <c r="H55" s="96"/>
      <c r="I55" s="130"/>
      <c r="J55" s="134"/>
      <c r="K55" s="128"/>
      <c r="L55" s="139"/>
      <c r="M55" s="110"/>
      <c r="N55" s="331"/>
      <c r="O55" s="334"/>
      <c r="P55" s="335"/>
      <c r="Q55" s="332"/>
      <c r="R55" s="55"/>
    </row>
    <row r="56" spans="1:18" ht="9" customHeight="1" thickBot="1">
      <c r="A56" s="354"/>
      <c r="B56" s="381"/>
      <c r="C56" s="383"/>
      <c r="D56" s="383"/>
      <c r="E56" s="93"/>
      <c r="F56" s="89"/>
      <c r="G56" s="136">
        <v>14</v>
      </c>
      <c r="H56" s="132"/>
      <c r="I56" s="130"/>
      <c r="J56" s="134"/>
      <c r="K56" s="128"/>
      <c r="L56" s="139"/>
      <c r="M56" s="110"/>
      <c r="N56" s="331"/>
      <c r="O56" s="334"/>
      <c r="P56" s="335" t="e">
        <f>VLOOKUP(O56,'пр.взв.'!B8:E71,2,FALSE)</f>
        <v>#N/A</v>
      </c>
      <c r="Q56" s="332" t="e">
        <f>VLOOKUP(O56,'пр.взв.'!B8:E71,4,FALSE)</f>
        <v>#N/A</v>
      </c>
      <c r="R56" s="55"/>
    </row>
    <row r="57" spans="1:18" ht="9" customHeight="1" thickBot="1">
      <c r="A57" s="358">
        <v>14</v>
      </c>
      <c r="B57" s="360" t="str">
        <f>VLOOKUP(A57,'пр.взв.'!B20:F71,2,FALSE)</f>
        <v>ZAJATS Mikhail</v>
      </c>
      <c r="C57" s="341" t="str">
        <f>VLOOKUP(B57,'пр.взв.'!C16:G71,2,FALSE)</f>
        <v>1981</v>
      </c>
      <c r="D57" s="343" t="str">
        <f>VLOOKUP(A57,'пр.взв.'!B8:E71,4,FALSE)</f>
        <v>RUS</v>
      </c>
      <c r="E57" s="93"/>
      <c r="F57" s="89"/>
      <c r="G57" s="174" t="s">
        <v>117</v>
      </c>
      <c r="H57" s="96"/>
      <c r="I57" s="96"/>
      <c r="J57" s="134"/>
      <c r="K57" s="128"/>
      <c r="L57" s="139"/>
      <c r="M57" s="110"/>
      <c r="N57" s="331"/>
      <c r="O57" s="334"/>
      <c r="P57" s="335"/>
      <c r="Q57" s="332"/>
      <c r="R57" s="55"/>
    </row>
    <row r="58" spans="1:18" ht="9" customHeight="1">
      <c r="A58" s="359"/>
      <c r="B58" s="356"/>
      <c r="C58" s="342"/>
      <c r="D58" s="344"/>
      <c r="E58" s="109">
        <v>14</v>
      </c>
      <c r="F58" s="94"/>
      <c r="G58" s="130"/>
      <c r="H58" s="96"/>
      <c r="I58" s="96"/>
      <c r="J58" s="134"/>
      <c r="K58" s="128"/>
      <c r="L58" s="139"/>
      <c r="M58" s="110"/>
      <c r="N58" s="331"/>
      <c r="O58" s="334"/>
      <c r="P58" s="335" t="e">
        <f>VLOOKUP(O58,'пр.взв.'!B8:E71,2,FALSE)</f>
        <v>#N/A</v>
      </c>
      <c r="Q58" s="332" t="e">
        <f>VLOOKUP(O58,'пр.взв.'!B8:E71,4,FALSE)</f>
        <v>#N/A</v>
      </c>
      <c r="R58" s="55"/>
    </row>
    <row r="59" spans="1:18" ht="9" customHeight="1" thickBot="1">
      <c r="A59" s="353">
        <v>30</v>
      </c>
      <c r="B59" s="362" t="e">
        <f>VLOOKUP(A59,'пр.взв.'!B22:F73,2,FALSE)</f>
        <v>#N/A</v>
      </c>
      <c r="C59" s="345" t="e">
        <f>VLOOKUP(B59,'пр.взв.'!C18:G71,2,FALSE)</f>
        <v>#N/A</v>
      </c>
      <c r="D59" s="347" t="e">
        <f>VLOOKUP(C59,'пр.взв.'!D18:H71,2,FALSE)</f>
        <v>#N/A</v>
      </c>
      <c r="E59" s="119"/>
      <c r="F59" s="90"/>
      <c r="G59" s="96"/>
      <c r="H59" s="96"/>
      <c r="I59" s="96"/>
      <c r="J59" s="134"/>
      <c r="K59" s="128"/>
      <c r="L59" s="139"/>
      <c r="M59" s="110"/>
      <c r="N59" s="331"/>
      <c r="O59" s="334"/>
      <c r="P59" s="335"/>
      <c r="Q59" s="332"/>
      <c r="R59" s="55"/>
    </row>
    <row r="60" spans="1:18" ht="9" customHeight="1" thickBot="1">
      <c r="A60" s="354"/>
      <c r="B60" s="363"/>
      <c r="C60" s="349"/>
      <c r="D60" s="350"/>
      <c r="E60" s="93"/>
      <c r="F60" s="90"/>
      <c r="G60" s="96"/>
      <c r="H60" s="96"/>
      <c r="I60" s="96"/>
      <c r="J60" s="134"/>
      <c r="K60" s="136" t="s">
        <v>19</v>
      </c>
      <c r="L60" s="141"/>
      <c r="M60" s="110"/>
      <c r="N60" s="331"/>
      <c r="O60" s="334"/>
      <c r="P60" s="335" t="e">
        <f>VLOOKUP(O60,'пр.взв.'!B8:E71,2,FALSE)</f>
        <v>#N/A</v>
      </c>
      <c r="Q60" s="332" t="e">
        <f>VLOOKUP(O60,'пр.взв.'!B8:E71,4,FALSE)</f>
        <v>#N/A</v>
      </c>
      <c r="R60" s="55"/>
    </row>
    <row r="61" spans="1:18" ht="9" customHeight="1" thickBot="1">
      <c r="A61" s="358">
        <v>4</v>
      </c>
      <c r="B61" s="360" t="str">
        <f>VLOOKUP(A61,'пр.взв.'!B8:E71,2,FALSE)</f>
        <v>SAVITSKY Oleg</v>
      </c>
      <c r="C61" s="341" t="str">
        <f>VLOOKUP(B61,'пр.взв.'!C8:F71,2,FALSE)</f>
        <v>1972</v>
      </c>
      <c r="D61" s="343" t="str">
        <f>VLOOKUP(A61,'пр.взв.'!B8:E71,4,FALSE)</f>
        <v>USA</v>
      </c>
      <c r="E61" s="93"/>
      <c r="F61" s="90"/>
      <c r="G61" s="96"/>
      <c r="H61" s="96"/>
      <c r="I61" s="96"/>
      <c r="J61" s="134"/>
      <c r="K61" s="174" t="s">
        <v>117</v>
      </c>
      <c r="L61" s="144"/>
      <c r="M61" s="110"/>
      <c r="N61" s="331"/>
      <c r="O61" s="334"/>
      <c r="P61" s="335"/>
      <c r="Q61" s="332"/>
      <c r="R61" s="55"/>
    </row>
    <row r="62" spans="1:18" ht="9" customHeight="1">
      <c r="A62" s="359"/>
      <c r="B62" s="356"/>
      <c r="C62" s="342"/>
      <c r="D62" s="344"/>
      <c r="E62" s="109">
        <v>4</v>
      </c>
      <c r="F62" s="90"/>
      <c r="G62" s="96"/>
      <c r="H62" s="96"/>
      <c r="I62" s="96"/>
      <c r="J62" s="134"/>
      <c r="K62" s="128"/>
      <c r="L62" s="144"/>
      <c r="M62" s="110"/>
      <c r="N62" s="331"/>
      <c r="O62" s="334"/>
      <c r="P62" s="335" t="e">
        <f>VLOOKUP(O62,'пр.взв.'!B8:E71,2,FALSE)</f>
        <v>#N/A</v>
      </c>
      <c r="Q62" s="332" t="e">
        <f>VLOOKUP(O62,'пр.взв.'!B8:E71,4,FALSE)</f>
        <v>#N/A</v>
      </c>
      <c r="R62" s="55"/>
    </row>
    <row r="63" spans="1:18" ht="9" customHeight="1" thickBot="1">
      <c r="A63" s="353">
        <v>20</v>
      </c>
      <c r="B63" s="362" t="e">
        <f>VLOOKUP(A63,'пр.взв.'!B26:F77,2,FALSE)</f>
        <v>#N/A</v>
      </c>
      <c r="C63" s="345" t="e">
        <f>VLOOKUP(B63,'пр.взв.'!C22:G73,2,FALSE)</f>
        <v>#N/A</v>
      </c>
      <c r="D63" s="347" t="e">
        <f>VLOOKUP(A63,'пр.взв.'!B8:E71,4,FALSE)</f>
        <v>#N/A</v>
      </c>
      <c r="E63" s="119"/>
      <c r="F63" s="91"/>
      <c r="G63" s="130"/>
      <c r="H63" s="96"/>
      <c r="I63" s="96"/>
      <c r="J63" s="134"/>
      <c r="K63" s="128"/>
      <c r="L63" s="144"/>
      <c r="M63" s="110"/>
      <c r="N63" s="331"/>
      <c r="O63" s="334"/>
      <c r="P63" s="335"/>
      <c r="Q63" s="332"/>
      <c r="R63" s="55"/>
    </row>
    <row r="64" spans="1:18" ht="9" customHeight="1" thickBot="1">
      <c r="A64" s="354"/>
      <c r="B64" s="363"/>
      <c r="C64" s="349"/>
      <c r="D64" s="350"/>
      <c r="E64" s="93"/>
      <c r="F64" s="89"/>
      <c r="G64" s="136" t="s">
        <v>7</v>
      </c>
      <c r="H64" s="96"/>
      <c r="I64" s="96"/>
      <c r="J64" s="150"/>
      <c r="K64" s="151"/>
      <c r="L64" s="152"/>
      <c r="M64" s="110"/>
      <c r="N64" s="331"/>
      <c r="O64" s="334"/>
      <c r="P64" s="335" t="e">
        <f>VLOOKUP(O64,'пр.взв.'!B8:E71,2,FALSE)</f>
        <v>#N/A</v>
      </c>
      <c r="Q64" s="332" t="e">
        <f>VLOOKUP(O64,'пр.взв.'!B8:E71,4,FALSE)</f>
        <v>#N/A</v>
      </c>
      <c r="R64" s="55"/>
    </row>
    <row r="65" spans="1:18" ht="9" customHeight="1" thickBot="1">
      <c r="A65" s="358">
        <v>12</v>
      </c>
      <c r="B65" s="360" t="str">
        <f>VLOOKUP(A65,'пр.взв.'!B28:F79,2,FALSE)</f>
        <v>NIFOSI Alfio</v>
      </c>
      <c r="C65" s="341" t="str">
        <f>VLOOKUP(B65,'пр.взв.'!C24:G75,2,FALSE)</f>
        <v>1979</v>
      </c>
      <c r="D65" s="343" t="str">
        <f>VLOOKUP(A65,'пр.взв.'!B8:E71,4,FALSE)</f>
        <v>ITA</v>
      </c>
      <c r="E65" s="93"/>
      <c r="F65" s="89"/>
      <c r="G65" s="174" t="s">
        <v>117</v>
      </c>
      <c r="H65" s="129"/>
      <c r="I65" s="130"/>
      <c r="J65" s="150"/>
      <c r="K65" s="151"/>
      <c r="L65" s="153"/>
      <c r="M65" s="124"/>
      <c r="N65" s="331"/>
      <c r="O65" s="334"/>
      <c r="P65" s="335"/>
      <c r="Q65" s="332"/>
      <c r="R65" s="55"/>
    </row>
    <row r="66" spans="1:18" ht="9" customHeight="1">
      <c r="A66" s="359"/>
      <c r="B66" s="356"/>
      <c r="C66" s="342"/>
      <c r="D66" s="344"/>
      <c r="E66" s="109">
        <v>12</v>
      </c>
      <c r="F66" s="94"/>
      <c r="G66" s="130"/>
      <c r="H66" s="96"/>
      <c r="I66" s="130"/>
      <c r="J66" s="150"/>
      <c r="K66" s="151"/>
      <c r="L66" s="153"/>
      <c r="M66" s="124"/>
      <c r="N66" s="331"/>
      <c r="O66" s="334"/>
      <c r="P66" s="335" t="e">
        <f>VLOOKUP(O66,'пр.взв.'!B8:E71,2,FALSE)</f>
        <v>#N/A</v>
      </c>
      <c r="Q66" s="332" t="e">
        <f>VLOOKUP(O66,'пр.взв.'!B8:E71,4,FALSE)</f>
        <v>#N/A</v>
      </c>
      <c r="R66" s="55"/>
    </row>
    <row r="67" spans="1:18" ht="9" customHeight="1" thickBot="1">
      <c r="A67" s="353">
        <v>28</v>
      </c>
      <c r="B67" s="362" t="e">
        <f>VLOOKUP(A67,'пр.взв.'!B30:F81,2,FALSE)</f>
        <v>#N/A</v>
      </c>
      <c r="C67" s="345" t="e">
        <f>VLOOKUP(B67,'пр.взв.'!C26:G77,2,FALSE)</f>
        <v>#N/A</v>
      </c>
      <c r="D67" s="347" t="e">
        <f>VLOOKUP(A67,'пр.взв.'!B8:E71,4,FALSE)</f>
        <v>#N/A</v>
      </c>
      <c r="E67" s="119"/>
      <c r="F67" s="90"/>
      <c r="G67" s="96"/>
      <c r="H67" s="96"/>
      <c r="I67" s="130"/>
      <c r="J67" s="150"/>
      <c r="K67" s="151"/>
      <c r="L67" s="153"/>
      <c r="M67" s="124"/>
      <c r="N67" s="331"/>
      <c r="O67" s="334"/>
      <c r="P67" s="335"/>
      <c r="Q67" s="332"/>
      <c r="R67" s="55"/>
    </row>
    <row r="68" spans="1:18" ht="9" customHeight="1" thickBot="1">
      <c r="A68" s="354"/>
      <c r="B68" s="363"/>
      <c r="C68" s="349"/>
      <c r="D68" s="350"/>
      <c r="E68" s="93"/>
      <c r="F68" s="90"/>
      <c r="G68" s="96"/>
      <c r="H68" s="96"/>
      <c r="I68" s="136" t="s">
        <v>7</v>
      </c>
      <c r="J68" s="154"/>
      <c r="K68" s="151"/>
      <c r="L68" s="153"/>
      <c r="M68" s="124"/>
      <c r="N68" s="331"/>
      <c r="O68" s="334"/>
      <c r="P68" s="335" t="e">
        <f>VLOOKUP(O68,'пр.взв.'!B8:E71,2,FALSE)</f>
        <v>#N/A</v>
      </c>
      <c r="Q68" s="332" t="e">
        <f>VLOOKUP(O68,'пр.взв.'!B8:E71,4,FALSE)</f>
        <v>#N/A</v>
      </c>
      <c r="R68" s="55"/>
    </row>
    <row r="69" spans="1:18" ht="9" customHeight="1" thickBot="1">
      <c r="A69" s="358">
        <v>8</v>
      </c>
      <c r="B69" s="360" t="str">
        <f>VLOOKUP(A69,'пр.взв.'!B8:E71,2,FALSE)</f>
        <v>KOLOMIEC Alexandr</v>
      </c>
      <c r="C69" s="341" t="str">
        <f>VLOOKUP(B69,'пр.взв.'!C8:F71,2,FALSE)</f>
        <v>1975</v>
      </c>
      <c r="D69" s="343" t="str">
        <f>VLOOKUP(A69,'пр.взв.'!B8:E71,4,FALSE)</f>
        <v>UKR</v>
      </c>
      <c r="E69" s="93"/>
      <c r="F69" s="90"/>
      <c r="G69" s="96"/>
      <c r="H69" s="96"/>
      <c r="I69" s="174" t="s">
        <v>119</v>
      </c>
      <c r="J69" s="155"/>
      <c r="K69" s="151"/>
      <c r="L69" s="153"/>
      <c r="M69" s="124"/>
      <c r="N69" s="331"/>
      <c r="O69" s="334"/>
      <c r="P69" s="335"/>
      <c r="Q69" s="332"/>
      <c r="R69" s="55"/>
    </row>
    <row r="70" spans="1:18" ht="9" customHeight="1">
      <c r="A70" s="359"/>
      <c r="B70" s="356"/>
      <c r="C70" s="342"/>
      <c r="D70" s="344"/>
      <c r="E70" s="109">
        <v>8</v>
      </c>
      <c r="F70" s="90"/>
      <c r="G70" s="96"/>
      <c r="H70" s="96"/>
      <c r="I70" s="130"/>
      <c r="J70" s="155"/>
      <c r="K70" s="405" t="s">
        <v>34</v>
      </c>
      <c r="L70" s="153"/>
      <c r="M70" s="124"/>
      <c r="N70" s="331"/>
      <c r="O70" s="334"/>
      <c r="P70" s="335" t="e">
        <f>VLOOKUP(O70,'пр.взв.'!B8:E71,2,FALSE)</f>
        <v>#N/A</v>
      </c>
      <c r="Q70" s="332" t="e">
        <f>VLOOKUP(O70,'пр.взв.'!B8:E71,4,FALSE)</f>
        <v>#N/A</v>
      </c>
      <c r="R70" s="55"/>
    </row>
    <row r="71" spans="1:18" ht="9" customHeight="1" thickBot="1">
      <c r="A71" s="353">
        <v>24</v>
      </c>
      <c r="B71" s="362" t="e">
        <f>VLOOKUP(A71,'пр.взв.'!B34:F85,2,FALSE)</f>
        <v>#N/A</v>
      </c>
      <c r="C71" s="345" t="e">
        <f>VLOOKUP(B71,'пр.взв.'!C30:G81,2,FALSE)</f>
        <v>#N/A</v>
      </c>
      <c r="D71" s="347" t="e">
        <f>VLOOKUP(A71,'пр.взв.'!B8:E71,4,FALSE)</f>
        <v>#N/A</v>
      </c>
      <c r="E71" s="119"/>
      <c r="F71" s="91"/>
      <c r="G71" s="130"/>
      <c r="H71" s="96"/>
      <c r="I71" s="130"/>
      <c r="J71" s="155"/>
      <c r="K71" s="405"/>
      <c r="L71" s="153"/>
      <c r="M71" s="124"/>
      <c r="N71" s="331"/>
      <c r="O71" s="334"/>
      <c r="P71" s="335"/>
      <c r="Q71" s="332"/>
      <c r="R71" s="55"/>
    </row>
    <row r="72" spans="1:18" ht="9" customHeight="1" thickBot="1">
      <c r="A72" s="354"/>
      <c r="B72" s="363"/>
      <c r="C72" s="349"/>
      <c r="D72" s="350"/>
      <c r="E72" s="93"/>
      <c r="F72" s="89"/>
      <c r="G72" s="136" t="s">
        <v>21</v>
      </c>
      <c r="H72" s="132"/>
      <c r="I72" s="130"/>
      <c r="J72" s="155"/>
      <c r="K72" s="156"/>
      <c r="L72" s="153"/>
      <c r="M72" s="124"/>
      <c r="N72" s="331"/>
      <c r="O72" s="334"/>
      <c r="P72" s="335" t="e">
        <f>VLOOKUP(O72,'пр.взв.'!B8:E71,2,FALSE)</f>
        <v>#N/A</v>
      </c>
      <c r="Q72" s="332" t="e">
        <f>VLOOKUP(O72,'пр.взв.'!B8:E71,4,FALSE)</f>
        <v>#N/A</v>
      </c>
      <c r="R72" s="55"/>
    </row>
    <row r="73" spans="1:18" ht="9" customHeight="1" thickBot="1">
      <c r="A73" s="358">
        <v>16</v>
      </c>
      <c r="B73" s="384" t="str">
        <f>VLOOKUP(A73,'пр.взв.'!B36:F87,2,FALSE)</f>
        <v>MUNHBAJASGALAN Porderem</v>
      </c>
      <c r="C73" s="386" t="str">
        <f>VLOOKUP(B73,'пр.взв.'!C32:G83,2,FALSE)</f>
        <v>1975</v>
      </c>
      <c r="D73" s="386" t="str">
        <f>VLOOKUP(A73,'пр.взв.'!B8:E71,4,FALSE)</f>
        <v>MNG</v>
      </c>
      <c r="E73" s="93"/>
      <c r="F73" s="89"/>
      <c r="G73" s="137"/>
      <c r="H73" s="96"/>
      <c r="I73" s="96"/>
      <c r="J73" s="155"/>
      <c r="K73" s="155"/>
      <c r="L73" s="153"/>
      <c r="M73" s="124"/>
      <c r="N73" s="331"/>
      <c r="O73" s="334"/>
      <c r="P73" s="335"/>
      <c r="Q73" s="332"/>
      <c r="R73" s="55"/>
    </row>
    <row r="74" spans="1:18" ht="9" customHeight="1">
      <c r="A74" s="359"/>
      <c r="B74" s="385"/>
      <c r="C74" s="387"/>
      <c r="D74" s="387"/>
      <c r="E74" s="109">
        <v>16</v>
      </c>
      <c r="F74" s="97"/>
      <c r="G74" s="157"/>
      <c r="H74" s="178"/>
      <c r="I74" s="138"/>
      <c r="J74" s="158"/>
      <c r="K74" s="158"/>
      <c r="L74" s="153"/>
      <c r="M74" s="117"/>
      <c r="N74" s="110"/>
      <c r="O74" s="125"/>
      <c r="P74" s="125"/>
      <c r="Q74" s="125"/>
      <c r="R74" s="55"/>
    </row>
    <row r="75" spans="1:18" ht="9" customHeight="1" thickBot="1">
      <c r="A75" s="353">
        <v>32</v>
      </c>
      <c r="B75" s="362" t="e">
        <f>VLOOKUP(A75,'пр.взв.'!B38:F89,2,FALSE)</f>
        <v>#N/A</v>
      </c>
      <c r="C75" s="382" t="e">
        <f>VLOOKUP(B75,'пр.взв.'!C34:G85,2,FALSE)</f>
        <v>#N/A</v>
      </c>
      <c r="D75" s="382" t="e">
        <f>VLOOKUP(A75,'пр.взв.'!B8:E71,4,FALSE)</f>
        <v>#N/A</v>
      </c>
      <c r="E75" s="159"/>
      <c r="F75" s="90"/>
      <c r="G75" s="157"/>
      <c r="H75" s="179"/>
      <c r="I75" s="138"/>
      <c r="J75" s="169"/>
      <c r="K75" s="169"/>
      <c r="L75" s="170" t="s">
        <v>42</v>
      </c>
      <c r="M75" s="171"/>
      <c r="N75" s="171"/>
      <c r="O75" s="127"/>
      <c r="P75" s="127"/>
      <c r="Q75" s="127"/>
      <c r="R75" s="55"/>
    </row>
    <row r="76" spans="1:18" ht="9" customHeight="1" thickBot="1">
      <c r="A76" s="354"/>
      <c r="B76" s="370"/>
      <c r="C76" s="383"/>
      <c r="D76" s="383"/>
      <c r="E76" s="90"/>
      <c r="F76" s="90"/>
      <c r="G76" s="157"/>
      <c r="H76" s="138"/>
      <c r="I76" s="157"/>
      <c r="J76" s="136" t="s">
        <v>11</v>
      </c>
      <c r="K76" s="157"/>
      <c r="L76" s="161"/>
      <c r="M76" s="161"/>
      <c r="N76" s="161"/>
      <c r="O76" s="127"/>
      <c r="P76" s="127"/>
      <c r="Q76" s="127"/>
      <c r="R76" s="55"/>
    </row>
    <row r="77" spans="1:18" ht="9" customHeight="1" thickBot="1">
      <c r="A77" s="52"/>
      <c r="B77" s="52"/>
      <c r="C77" s="162"/>
      <c r="D77" s="121"/>
      <c r="E77" s="152"/>
      <c r="F77" s="351"/>
      <c r="G77" s="158"/>
      <c r="H77" s="180"/>
      <c r="I77" s="163"/>
      <c r="J77" s="160"/>
      <c r="K77" s="164"/>
      <c r="L77" s="165"/>
      <c r="M77" s="143"/>
      <c r="N77" s="143"/>
      <c r="O77" s="126"/>
      <c r="P77" s="126"/>
      <c r="Q77" s="126"/>
      <c r="R77" s="55"/>
    </row>
    <row r="78" spans="1:18" ht="9" customHeight="1">
      <c r="A78" s="388" t="str">
        <f>HYPERLINK('[1]реквизиты'!$A$11)</f>
        <v>Chiaf referee</v>
      </c>
      <c r="B78" s="389"/>
      <c r="C78" s="391" t="str">
        <f>HYPERLINK('[1]реквизиты'!$G$11)</f>
        <v>E. Selivanov</v>
      </c>
      <c r="D78" s="392"/>
      <c r="E78" s="392"/>
      <c r="F78" s="351"/>
      <c r="G78" s="158"/>
      <c r="H78" s="181"/>
      <c r="I78" s="180"/>
      <c r="J78" s="157"/>
      <c r="K78" s="138"/>
      <c r="L78" s="136" t="s">
        <v>3</v>
      </c>
      <c r="M78" s="138"/>
      <c r="N78" s="138"/>
      <c r="O78" s="126"/>
      <c r="P78" s="126"/>
      <c r="Q78" s="126"/>
      <c r="R78" s="55"/>
    </row>
    <row r="79" spans="1:18" ht="9" customHeight="1" thickBot="1">
      <c r="A79" s="389"/>
      <c r="B79" s="389"/>
      <c r="C79" s="392"/>
      <c r="D79" s="392"/>
      <c r="E79" s="392"/>
      <c r="F79" s="394" t="str">
        <f>HYPERLINK('[1]реквизиты'!$G$12)</f>
        <v>/RUS/</v>
      </c>
      <c r="G79" s="394"/>
      <c r="H79" s="179"/>
      <c r="I79" s="158"/>
      <c r="J79" s="157"/>
      <c r="K79" s="138"/>
      <c r="L79" s="174" t="s">
        <v>117</v>
      </c>
      <c r="M79" s="172"/>
      <c r="N79" s="138"/>
      <c r="O79" s="126"/>
      <c r="P79" s="126"/>
      <c r="Q79" s="126"/>
      <c r="R79" s="55"/>
    </row>
    <row r="80" spans="1:17" ht="9" customHeight="1">
      <c r="A80" s="25"/>
      <c r="B80" s="25"/>
      <c r="C80" s="166"/>
      <c r="D80" s="152"/>
      <c r="E80" s="166"/>
      <c r="F80" s="394"/>
      <c r="G80" s="394"/>
      <c r="H80" s="158"/>
      <c r="I80" s="158"/>
      <c r="J80" s="136" t="s">
        <v>3</v>
      </c>
      <c r="K80" s="167"/>
      <c r="L80" s="168"/>
      <c r="M80" s="146"/>
      <c r="N80" s="136" t="s">
        <v>3</v>
      </c>
      <c r="O80" s="120"/>
      <c r="P80" s="120"/>
      <c r="Q80" s="120"/>
    </row>
    <row r="81" spans="1:17" ht="9" customHeight="1" thickBot="1">
      <c r="A81" s="388" t="str">
        <f>HYPERLINK('[1]реквизиты'!$A$13)</f>
        <v>Chiaf secretary</v>
      </c>
      <c r="B81" s="389"/>
      <c r="C81" s="390" t="str">
        <f>HYPERLINK('[1]реквизиты'!$G$13)</f>
        <v>R.Zakirov</v>
      </c>
      <c r="D81" s="390"/>
      <c r="E81" s="390"/>
      <c r="F81" s="110"/>
      <c r="G81" s="110"/>
      <c r="H81" s="123"/>
      <c r="I81" s="123"/>
      <c r="J81" s="160"/>
      <c r="K81" s="138"/>
      <c r="L81" s="138"/>
      <c r="M81" s="146"/>
      <c r="N81" s="174" t="s">
        <v>117</v>
      </c>
      <c r="O81" s="120"/>
      <c r="P81" s="120"/>
      <c r="Q81" s="120"/>
    </row>
    <row r="82" spans="1:17" ht="9" customHeight="1">
      <c r="A82" s="389"/>
      <c r="B82" s="389"/>
      <c r="C82" s="390"/>
      <c r="D82" s="390"/>
      <c r="E82" s="390"/>
      <c r="F82" s="393" t="str">
        <f>HYPERLINK('[1]реквизиты'!$G$14)</f>
        <v>/RUS/</v>
      </c>
      <c r="G82" s="393"/>
      <c r="H82" s="123"/>
      <c r="I82" s="148"/>
      <c r="J82" s="157"/>
      <c r="K82" s="157"/>
      <c r="L82" s="136" t="s">
        <v>7</v>
      </c>
      <c r="M82" s="147"/>
      <c r="N82" s="138"/>
      <c r="O82" s="120"/>
      <c r="P82" s="120"/>
      <c r="Q82" s="120"/>
    </row>
    <row r="83" spans="1:17" ht="9" customHeight="1" thickBot="1">
      <c r="A83" s="110"/>
      <c r="B83" s="110"/>
      <c r="C83" s="110"/>
      <c r="D83" s="110"/>
      <c r="E83" s="110"/>
      <c r="F83" s="393"/>
      <c r="G83" s="393"/>
      <c r="H83" s="123"/>
      <c r="I83" s="123"/>
      <c r="J83" s="138"/>
      <c r="K83" s="157"/>
      <c r="L83" s="137"/>
      <c r="M83" s="138"/>
      <c r="N83" s="138"/>
      <c r="O83" s="120"/>
      <c r="P83" s="120"/>
      <c r="Q83" s="120"/>
    </row>
    <row r="84" spans="8:14" ht="9" customHeight="1">
      <c r="H84" s="149"/>
      <c r="I84" s="149"/>
      <c r="J84" s="173"/>
      <c r="K84" s="173"/>
      <c r="L84" s="173"/>
      <c r="M84" s="173"/>
      <c r="N84" s="173"/>
    </row>
    <row r="85" ht="9" customHeight="1"/>
    <row r="86" ht="9" customHeight="1">
      <c r="G86" s="10"/>
    </row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272">
    <mergeCell ref="K70:K71"/>
    <mergeCell ref="N3:Q3"/>
    <mergeCell ref="P2:Q2"/>
    <mergeCell ref="P4:Q4"/>
    <mergeCell ref="N58:N59"/>
    <mergeCell ref="N30:N31"/>
    <mergeCell ref="N36:N37"/>
    <mergeCell ref="N44:N45"/>
    <mergeCell ref="N32:N33"/>
    <mergeCell ref="N34:N35"/>
    <mergeCell ref="A1:Q1"/>
    <mergeCell ref="N52:N53"/>
    <mergeCell ref="N54:N55"/>
    <mergeCell ref="N56:N57"/>
    <mergeCell ref="N46:N47"/>
    <mergeCell ref="N48:N49"/>
    <mergeCell ref="N40:N41"/>
    <mergeCell ref="N38:N39"/>
    <mergeCell ref="N42:N43"/>
    <mergeCell ref="N28:N29"/>
    <mergeCell ref="N50:N51"/>
    <mergeCell ref="O46:O47"/>
    <mergeCell ref="N10:N11"/>
    <mergeCell ref="N12:N13"/>
    <mergeCell ref="N14:N15"/>
    <mergeCell ref="N16:N17"/>
    <mergeCell ref="N18:N19"/>
    <mergeCell ref="N20:N21"/>
    <mergeCell ref="N24:N25"/>
    <mergeCell ref="N26:N27"/>
    <mergeCell ref="Q46:Q47"/>
    <mergeCell ref="O50:O51"/>
    <mergeCell ref="P50:P51"/>
    <mergeCell ref="Q50:Q51"/>
    <mergeCell ref="Q48:Q49"/>
    <mergeCell ref="P48:P49"/>
    <mergeCell ref="P46:P47"/>
    <mergeCell ref="O48:O49"/>
    <mergeCell ref="N70:N71"/>
    <mergeCell ref="O70:O71"/>
    <mergeCell ref="P70:P71"/>
    <mergeCell ref="Q70:Q71"/>
    <mergeCell ref="N72:N73"/>
    <mergeCell ref="O72:O73"/>
    <mergeCell ref="P72:P73"/>
    <mergeCell ref="Q72:Q73"/>
    <mergeCell ref="O52:O53"/>
    <mergeCell ref="P52:P53"/>
    <mergeCell ref="P56:P57"/>
    <mergeCell ref="P54:P55"/>
    <mergeCell ref="O54:O55"/>
    <mergeCell ref="Q68:Q69"/>
    <mergeCell ref="O66:O67"/>
    <mergeCell ref="P66:P67"/>
    <mergeCell ref="Q66:Q67"/>
    <mergeCell ref="A75:A76"/>
    <mergeCell ref="B75:B76"/>
    <mergeCell ref="C75:C76"/>
    <mergeCell ref="D75:D76"/>
    <mergeCell ref="A81:B82"/>
    <mergeCell ref="C81:E82"/>
    <mergeCell ref="F77:F78"/>
    <mergeCell ref="A78:B79"/>
    <mergeCell ref="C78:E79"/>
    <mergeCell ref="F82:G83"/>
    <mergeCell ref="F79:G80"/>
    <mergeCell ref="A73:A74"/>
    <mergeCell ref="B73:B74"/>
    <mergeCell ref="C73:C74"/>
    <mergeCell ref="D73:D74"/>
    <mergeCell ref="A71:A72"/>
    <mergeCell ref="B71:B72"/>
    <mergeCell ref="C71:C72"/>
    <mergeCell ref="D71:D72"/>
    <mergeCell ref="A69:A70"/>
    <mergeCell ref="B69:B70"/>
    <mergeCell ref="C69:C70"/>
    <mergeCell ref="D69:D70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Q14:Q15"/>
    <mergeCell ref="A45:A46"/>
    <mergeCell ref="B45:B46"/>
    <mergeCell ref="C45:C46"/>
    <mergeCell ref="D45:D46"/>
    <mergeCell ref="O22:O23"/>
    <mergeCell ref="P22:P23"/>
    <mergeCell ref="A43:A44"/>
    <mergeCell ref="O14:O15"/>
    <mergeCell ref="P14:P15"/>
    <mergeCell ref="Q10:Q11"/>
    <mergeCell ref="O12:O13"/>
    <mergeCell ref="P12:P13"/>
    <mergeCell ref="Q12:Q13"/>
    <mergeCell ref="O10:O11"/>
    <mergeCell ref="P10:P11"/>
    <mergeCell ref="A41:A42"/>
    <mergeCell ref="B41:B42"/>
    <mergeCell ref="C37:C38"/>
    <mergeCell ref="D37:D38"/>
    <mergeCell ref="A37:A38"/>
    <mergeCell ref="B37:B38"/>
    <mergeCell ref="A39:A40"/>
    <mergeCell ref="B39:B40"/>
    <mergeCell ref="C39:C40"/>
    <mergeCell ref="D39:D40"/>
    <mergeCell ref="Q16:Q17"/>
    <mergeCell ref="Q18:Q19"/>
    <mergeCell ref="Q20:Q21"/>
    <mergeCell ref="Q22:Q23"/>
    <mergeCell ref="Q24:Q25"/>
    <mergeCell ref="O26:O27"/>
    <mergeCell ref="P26:P27"/>
    <mergeCell ref="Q26:Q27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19:A20"/>
    <mergeCell ref="D19:D20"/>
    <mergeCell ref="C19:C20"/>
    <mergeCell ref="A17:A18"/>
    <mergeCell ref="B17:B18"/>
    <mergeCell ref="B19:B20"/>
    <mergeCell ref="D17:D18"/>
    <mergeCell ref="Q28:Q29"/>
    <mergeCell ref="O30:O31"/>
    <mergeCell ref="P30:P31"/>
    <mergeCell ref="Q30:Q31"/>
    <mergeCell ref="O38:O39"/>
    <mergeCell ref="P38:P39"/>
    <mergeCell ref="O36:O37"/>
    <mergeCell ref="P36:P37"/>
    <mergeCell ref="O32:O33"/>
    <mergeCell ref="P32:P33"/>
    <mergeCell ref="O34:O35"/>
    <mergeCell ref="P34:P35"/>
    <mergeCell ref="Q38:Q39"/>
    <mergeCell ref="E5:E6"/>
    <mergeCell ref="O28:O29"/>
    <mergeCell ref="P28:P29"/>
    <mergeCell ref="O24:O25"/>
    <mergeCell ref="P24:P25"/>
    <mergeCell ref="Q32:Q33"/>
    <mergeCell ref="Q34:Q35"/>
    <mergeCell ref="Q36:Q37"/>
    <mergeCell ref="O20:O21"/>
    <mergeCell ref="A11:A12"/>
    <mergeCell ref="B11:B12"/>
    <mergeCell ref="C11:C12"/>
    <mergeCell ref="D11:D12"/>
    <mergeCell ref="A21:A22"/>
    <mergeCell ref="B21:B22"/>
    <mergeCell ref="C21:C22"/>
    <mergeCell ref="N22:N23"/>
    <mergeCell ref="A23:A24"/>
    <mergeCell ref="B23:B24"/>
    <mergeCell ref="C23:C24"/>
    <mergeCell ref="D23:D24"/>
    <mergeCell ref="P20:P21"/>
    <mergeCell ref="A9:A10"/>
    <mergeCell ref="O40:O41"/>
    <mergeCell ref="P40:P41"/>
    <mergeCell ref="A13:A14"/>
    <mergeCell ref="B13:B14"/>
    <mergeCell ref="C13:C14"/>
    <mergeCell ref="A15:A16"/>
    <mergeCell ref="B15:B16"/>
    <mergeCell ref="D13:D14"/>
    <mergeCell ref="C15:C16"/>
    <mergeCell ref="D15:D16"/>
    <mergeCell ref="C41:C42"/>
    <mergeCell ref="D41:D42"/>
    <mergeCell ref="C17:C18"/>
    <mergeCell ref="D21:D22"/>
    <mergeCell ref="N68:N69"/>
    <mergeCell ref="O64:O65"/>
    <mergeCell ref="P64:P65"/>
    <mergeCell ref="Q60:Q61"/>
    <mergeCell ref="N62:N63"/>
    <mergeCell ref="N64:N65"/>
    <mergeCell ref="O60:O61"/>
    <mergeCell ref="O68:O69"/>
    <mergeCell ref="P68:P69"/>
    <mergeCell ref="N66:N67"/>
    <mergeCell ref="P44:P45"/>
    <mergeCell ref="O42:O43"/>
    <mergeCell ref="Q64:Q65"/>
    <mergeCell ref="O62:O63"/>
    <mergeCell ref="P62:P63"/>
    <mergeCell ref="Q62:Q63"/>
    <mergeCell ref="P60:P61"/>
    <mergeCell ref="Q54:Q55"/>
    <mergeCell ref="O56:O57"/>
    <mergeCell ref="Q52:Q53"/>
    <mergeCell ref="N60:N61"/>
    <mergeCell ref="Q56:Q57"/>
    <mergeCell ref="Q40:Q41"/>
    <mergeCell ref="O44:O45"/>
    <mergeCell ref="O58:O59"/>
    <mergeCell ref="P58:P59"/>
    <mergeCell ref="P42:P43"/>
    <mergeCell ref="Q42:Q43"/>
    <mergeCell ref="Q44:Q45"/>
    <mergeCell ref="Q58:Q59"/>
    <mergeCell ref="K5:P6"/>
    <mergeCell ref="P16:P17"/>
    <mergeCell ref="O18:O19"/>
    <mergeCell ref="P18:P19"/>
    <mergeCell ref="O16:O17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2008-11-16T16:32:21Z</cp:lastPrinted>
  <dcterms:created xsi:type="dcterms:W3CDTF">1996-10-08T23:32:33Z</dcterms:created>
  <dcterms:modified xsi:type="dcterms:W3CDTF">2008-11-16T16:35:15Z</dcterms:modified>
  <cp:category/>
  <cp:version/>
  <cp:contentType/>
  <cp:contentStatus/>
</cp:coreProperties>
</file>