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<sst xmlns="http://schemas.openxmlformats.org/spreadsheetml/2006/main" count="376" uniqueCount="163">
  <si>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</si>
  <si>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</si>
  <si>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</si>
  <si>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</si>
  <si>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</si>
  <si>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</si>
  <si>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</si>
  <si>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</si>
  <si>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</si>
  <si>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</si>
  <si>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</si>
  <si>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</si>
  <si>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</si>
  <si>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</si>
  <si>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</si>
  <si>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</si>
  <si>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</si>
  <si>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</si>
  <si>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</si>
  <si>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</si>
  <si>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</si>
  <si>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</si>
  <si>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</si>
  <si>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</si>
  <si>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</si>
  <si>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</si>
  <si>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</si>
  <si>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</si>
  <si>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</si>
  <si>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</si>
  <si>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</si>
  <si>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</si>
  <si>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</si>
  <si>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</si>
  <si>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</si>
  <si>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</si>
  <si>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</si>
  <si>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</si>
  <si>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</si>
  <si>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</si>
  <si>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</si>
  <si>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</si>
  <si>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</si>
  <si>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</si>
  <si>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</si>
  <si>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</si>
  <si>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</si>
  <si>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</si>
  <si>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</si>
  <si>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</si>
  <si>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</si>
  <si>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</si>
  <si>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</si>
  <si>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</si>
  <si>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</si>
  <si>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</si>
  <si>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</si>
  <si>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</si>
  <si>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</si>
  <si>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</si>
  <si>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</si>
  <si>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</si>
  <si>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</si>
  <si>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</si>
  <si>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</si>
  <si>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</si>
  <si>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</si>
  <si>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</si>
  <si>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</si>
  <si>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</si>
  <si>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</si>
  <si>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</si>
  <si>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</si>
  <si>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</si>
  <si>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</si>
  <si>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</si>
  <si>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</si>
  <si>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</si>
  <si>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</si>
  <si>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</si>
  <si>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</si>
  <si>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</si>
  <si>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</si>
  <si>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</si>
  <si>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</si>
  <si>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</si>
  <si>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</si>
  <si>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</si>
  <si>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</si>
  <si>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</si>
  <si>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</si>
  <si>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</si>
  <si>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</si>
  <si>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</si>
  <si>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</si>
  <si>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</si>
  <si>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</si>
  <si>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Подгруппа В</t>
  </si>
  <si>
    <t>св</t>
  </si>
  <si>
    <t>своб.</t>
  </si>
  <si>
    <t>ПФО Пермский кр.Чайковский МО</t>
  </si>
  <si>
    <t>С-Петербург.</t>
  </si>
  <si>
    <t>Мкртчян Рузан Арсеновна</t>
  </si>
  <si>
    <t>05.04.96.кмс</t>
  </si>
  <si>
    <t>ЮФО Краснодарский кр.Краснодар</t>
  </si>
  <si>
    <t>Хайбулаев Г.А.</t>
  </si>
  <si>
    <t>Аракелян Шушан Сааковна</t>
  </si>
  <si>
    <t>19.02.95.1р.</t>
  </si>
  <si>
    <t>ГБОУЦСиО Самбо-70.</t>
  </si>
  <si>
    <t>Корноухов Н.А.    Гусева Е.В.</t>
  </si>
  <si>
    <t>Куулар Анжелика Суге-Маадыровна</t>
  </si>
  <si>
    <t>19.10.94.кмс</t>
  </si>
  <si>
    <t>СФО р,Тыва,.Кызыл</t>
  </si>
  <si>
    <t>Ондар А.Д.</t>
  </si>
  <si>
    <t>Смирнова Мария Игоревна</t>
  </si>
  <si>
    <t>19.07.94.кмс</t>
  </si>
  <si>
    <t>Агазаде Оксана Аббас кызы</t>
  </si>
  <si>
    <t>04.07.95.кмс</t>
  </si>
  <si>
    <t>Москва,ГБУ "МГФСО"</t>
  </si>
  <si>
    <t>08.05.97.кмс</t>
  </si>
  <si>
    <t>ЦФО Брянская,Брянск</t>
  </si>
  <si>
    <t>Харланов И.В. Хотмиров С.З</t>
  </si>
  <si>
    <t>Иванова Анастасия Викторовна</t>
  </si>
  <si>
    <t>27.03.95.мс</t>
  </si>
  <si>
    <t>Москва,ГБОУ СШОР 45 "Пролетарский самбист"</t>
  </si>
  <si>
    <t>Орлов А.Б.      Родионов А.П.</t>
  </si>
  <si>
    <t>Тимофеева Ольга Александровна</t>
  </si>
  <si>
    <t>24.04.96.кмс</t>
  </si>
  <si>
    <t>Гаспарян Наре Петросовна</t>
  </si>
  <si>
    <t>26.02.97.кмс</t>
  </si>
  <si>
    <t>УФО Челябинская Челябинск</t>
  </si>
  <si>
    <t>Кадолин В.И.</t>
  </si>
  <si>
    <t>Грунтова Людмила Николаевнва</t>
  </si>
  <si>
    <t>16.11.94.кмс</t>
  </si>
  <si>
    <t>Чернышова Дарья Александровна</t>
  </si>
  <si>
    <t>22.06.96.кмс</t>
  </si>
  <si>
    <t>ПФО Пермский кр.Пермь МО</t>
  </si>
  <si>
    <t>Дураков С.Н.</t>
  </si>
  <si>
    <t>В.к.    48   кг.</t>
  </si>
  <si>
    <t>Круг</t>
  </si>
  <si>
    <t xml:space="preserve"> КРУГ </t>
  </si>
  <si>
    <t xml:space="preserve">Круг </t>
  </si>
  <si>
    <t>0:31</t>
  </si>
  <si>
    <t>3:23</t>
  </si>
  <si>
    <t>3:57</t>
  </si>
  <si>
    <t>х</t>
  </si>
  <si>
    <t>2:30</t>
  </si>
  <si>
    <t>0:40</t>
  </si>
  <si>
    <t>ЮФО Краснодарский</t>
  </si>
  <si>
    <t>Солдатенкова Виктория Александровна</t>
  </si>
  <si>
    <t>1:07</t>
  </si>
  <si>
    <t>А2</t>
  </si>
  <si>
    <t>1:56</t>
  </si>
  <si>
    <t>А1</t>
  </si>
  <si>
    <t>1:01</t>
  </si>
  <si>
    <t>3:41</t>
  </si>
  <si>
    <t>В1</t>
  </si>
  <si>
    <t>1:35</t>
  </si>
  <si>
    <t>В2</t>
  </si>
  <si>
    <t xml:space="preserve">Балачинский С.Р     .Гуськов Е. Н. </t>
  </si>
  <si>
    <t>Костенко Е.С.          Митреев С.В.</t>
  </si>
  <si>
    <t>Мишин Д.А.           Савельев А.В.</t>
  </si>
  <si>
    <t>Балачинский С.Р       Гуськов Е. 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</si>
</sst>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4" fillId="0" borderId="0" xfId="42" applyNumberFormat="1" applyFont="1" applyBorder="1" applyAlignment="1" applyProtection="1">
      <alignment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6" fillId="0" borderId="35" xfId="42" applyNumberFormat="1" applyFont="1" applyFill="1" applyBorder="1" applyAlignment="1" applyProtection="1">
      <alignment horizontal="center" vertical="center" wrapText="1"/>
      <protection/>
    </xf>
    <xf numFmtId="0" fontId="36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6" fillId="0" borderId="23" xfId="42" applyNumberFormat="1" applyFont="1" applyFill="1" applyBorder="1" applyAlignment="1" applyProtection="1">
      <alignment horizontal="center" vertical="center" wrapText="1"/>
      <protection/>
    </xf>
    <xf numFmtId="0" fontId="74" fillId="0" borderId="34" xfId="0" applyNumberFormat="1" applyFont="1" applyBorder="1" applyAlignment="1">
      <alignment horizontal="center" vertical="center" wrapText="1"/>
    </xf>
    <xf numFmtId="0" fontId="74" fillId="0" borderId="28" xfId="0" applyNumberFormat="1" applyFont="1" applyBorder="1" applyAlignment="1">
      <alignment horizontal="center" vertical="center" wrapText="1"/>
    </xf>
    <xf numFmtId="0" fontId="75" fillId="0" borderId="31" xfId="42" applyNumberFormat="1" applyFont="1" applyFill="1" applyBorder="1" applyAlignment="1" applyProtection="1">
      <alignment horizontal="left" vertical="center" wrapText="1"/>
      <protection/>
    </xf>
    <xf numFmtId="0" fontId="75" fillId="0" borderId="22" xfId="42" applyNumberFormat="1" applyFont="1" applyFill="1" applyBorder="1" applyAlignment="1" applyProtection="1">
      <alignment horizontal="left" vertical="center" wrapText="1"/>
      <protection/>
    </xf>
    <xf numFmtId="0" fontId="75" fillId="0" borderId="35" xfId="42" applyNumberFormat="1" applyFont="1" applyFill="1" applyBorder="1" applyAlignment="1" applyProtection="1">
      <alignment horizontal="center" vertical="center" wrapText="1"/>
      <protection/>
    </xf>
    <xf numFmtId="0" fontId="75" fillId="0" borderId="30" xfId="42" applyNumberFormat="1" applyFont="1" applyFill="1" applyBorder="1" applyAlignment="1" applyProtection="1">
      <alignment horizontal="center" vertical="center" wrapText="1"/>
      <protection/>
    </xf>
    <xf numFmtId="0" fontId="74" fillId="0" borderId="36" xfId="0" applyNumberFormat="1" applyFont="1" applyBorder="1" applyAlignment="1">
      <alignment horizontal="center" vertical="center" wrapText="1"/>
    </xf>
    <xf numFmtId="0" fontId="75" fillId="0" borderId="30" xfId="42" applyNumberFormat="1" applyFont="1" applyFill="1" applyBorder="1" applyAlignment="1" applyProtection="1">
      <alignment horizontal="left" vertical="center" wrapText="1"/>
      <protection/>
    </xf>
    <xf numFmtId="0" fontId="75" fillId="0" borderId="23" xfId="42" applyNumberFormat="1" applyFont="1" applyFill="1" applyBorder="1" applyAlignment="1" applyProtection="1">
      <alignment horizontal="left" vertical="center" wrapText="1"/>
      <protection/>
    </xf>
    <xf numFmtId="0" fontId="75" fillId="0" borderId="23" xfId="42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76" fillId="0" borderId="22" xfId="0" applyNumberFormat="1" applyFont="1" applyBorder="1" applyAlignment="1">
      <alignment horizontal="center" vertical="center" wrapText="1"/>
    </xf>
    <xf numFmtId="0" fontId="76" fillId="0" borderId="23" xfId="0" applyNumberFormat="1" applyFont="1" applyBorder="1" applyAlignment="1">
      <alignment horizontal="center" vertical="center" wrapText="1"/>
    </xf>
    <xf numFmtId="0" fontId="76" fillId="0" borderId="31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4" fillId="0" borderId="29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6" fillId="0" borderId="4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5" fillId="37" borderId="50" xfId="42" applyFont="1" applyFill="1" applyBorder="1" applyAlignment="1" applyProtection="1">
      <alignment horizontal="center" vertical="center" wrapText="1"/>
      <protection/>
    </xf>
    <xf numFmtId="0" fontId="25" fillId="37" borderId="51" xfId="42" applyFont="1" applyFill="1" applyBorder="1" applyAlignment="1" applyProtection="1">
      <alignment horizontal="center" vertical="center" wrapText="1"/>
      <protection/>
    </xf>
    <xf numFmtId="0" fontId="25" fillId="37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8" borderId="50" xfId="42" applyFont="1" applyFill="1" applyBorder="1" applyAlignment="1" applyProtection="1">
      <alignment horizontal="center" vertical="center"/>
      <protection/>
    </xf>
    <xf numFmtId="0" fontId="28" fillId="38" borderId="51" xfId="42" applyFont="1" applyFill="1" applyBorder="1" applyAlignment="1" applyProtection="1">
      <alignment horizontal="center" vertical="center"/>
      <protection/>
    </xf>
    <xf numFmtId="0" fontId="28" fillId="38" borderId="52" xfId="42" applyFont="1" applyFill="1" applyBorder="1" applyAlignment="1" applyProtection="1">
      <alignment horizontal="center" vertical="center"/>
      <protection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1" fontId="11" fillId="34" borderId="53" xfId="0" applyNumberFormat="1" applyFont="1" applyFill="1" applyBorder="1" applyAlignment="1">
      <alignment horizontal="center" vertical="center"/>
    </xf>
    <xf numFmtId="1" fontId="11" fillId="34" borderId="55" xfId="0" applyNumberFormat="1" applyFont="1" applyFill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 vertical="center" wrapText="1"/>
    </xf>
    <xf numFmtId="0" fontId="13" fillId="40" borderId="5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3" fillId="40" borderId="61" xfId="0" applyFont="1" applyFill="1" applyBorder="1" applyAlignment="1">
      <alignment horizontal="center" vertical="center" wrapText="1"/>
    </xf>
    <xf numFmtId="0" fontId="13" fillId="39" borderId="62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>
      <alignment horizontal="center" vertical="center"/>
    </xf>
    <xf numFmtId="0" fontId="23" fillId="36" borderId="53" xfId="0" applyFont="1" applyFill="1" applyBorder="1" applyAlignment="1">
      <alignment horizontal="center" vertical="center" textRotation="90" wrapText="1"/>
    </xf>
    <xf numFmtId="0" fontId="23" fillId="36" borderId="54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32" fillId="0" borderId="77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2" fillId="41" borderId="77" xfId="0" applyFont="1" applyFill="1" applyBorder="1" applyAlignment="1">
      <alignment horizontal="left" vertical="center" wrapText="1"/>
    </xf>
    <xf numFmtId="0" fontId="2" fillId="41" borderId="30" xfId="0" applyFont="1" applyFill="1" applyBorder="1" applyAlignment="1">
      <alignment horizontal="left" vertical="center" wrapText="1"/>
    </xf>
    <xf numFmtId="0" fontId="77" fillId="41" borderId="22" xfId="0" applyFont="1" applyFill="1" applyBorder="1" applyAlignment="1">
      <alignment horizontal="center" vertical="center" wrapText="1"/>
    </xf>
    <xf numFmtId="14" fontId="2" fillId="41" borderId="77" xfId="0" applyNumberFormat="1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vertical="center" wrapText="1"/>
    </xf>
    <xf numFmtId="0" fontId="2" fillId="41" borderId="30" xfId="0" applyFont="1" applyFill="1" applyBorder="1" applyAlignment="1">
      <alignment vertical="center" wrapText="1"/>
    </xf>
    <xf numFmtId="49" fontId="2" fillId="41" borderId="77" xfId="0" applyNumberFormat="1" applyFont="1" applyFill="1" applyBorder="1" applyAlignment="1">
      <alignment horizontal="center" vertical="center" wrapText="1"/>
    </xf>
    <xf numFmtId="49" fontId="2" fillId="41" borderId="30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/>
    </xf>
    <xf numFmtId="0" fontId="78" fillId="41" borderId="22" xfId="0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>
      <alignment horizontal="center" vertical="center"/>
    </xf>
    <xf numFmtId="49" fontId="12" fillId="0" borderId="7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0" fillId="0" borderId="77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34" fillId="6" borderId="50" xfId="42" applyNumberFormat="1" applyFont="1" applyFill="1" applyBorder="1" applyAlignment="1" applyProtection="1">
      <alignment horizontal="center" vertical="center" wrapText="1"/>
      <protection/>
    </xf>
    <xf numFmtId="0" fontId="34" fillId="6" borderId="51" xfId="42" applyNumberFormat="1" applyFont="1" applyFill="1" applyBorder="1" applyAlignment="1" applyProtection="1">
      <alignment horizontal="center" vertical="center" wrapText="1"/>
      <protection/>
    </xf>
    <xf numFmtId="0" fontId="34" fillId="6" borderId="52" xfId="42" applyNumberFormat="1" applyFont="1" applyFill="1" applyBorder="1" applyAlignment="1" applyProtection="1">
      <alignment horizontal="center" vertical="center" wrapText="1"/>
      <protection/>
    </xf>
    <xf numFmtId="0" fontId="33" fillId="0" borderId="8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667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2.140625" style="0" customWidth="1"/>
    <col min="5" max="5" width="13.421875" style="0" customWidth="1"/>
    <col min="6" max="6" width="20.140625" style="0" customWidth="1"/>
    <col min="7" max="7" width="11.421875" style="0" customWidth="1"/>
    <col min="8" max="8" width="7.421875" style="0" customWidth="1"/>
    <col min="9" max="9" width="8.57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02" t="s">
        <v>21</v>
      </c>
      <c r="C1" s="102"/>
      <c r="D1" s="102"/>
      <c r="E1" s="102"/>
      <c r="F1" s="102"/>
      <c r="G1" s="102"/>
      <c r="H1" s="102"/>
      <c r="I1" s="102"/>
      <c r="K1" s="130" t="s">
        <v>21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0"/>
      <c r="B2" s="12"/>
      <c r="C2" s="12" t="s">
        <v>79</v>
      </c>
      <c r="D2" s="51" t="s">
        <v>0</v>
      </c>
      <c r="E2" s="12"/>
      <c r="F2" s="29" t="str">
        <f>HYPERLINK('пр.взв'!D4)</f>
        <v>В.к.    48   кг.</v>
      </c>
      <c r="G2" s="12" t="s">
        <v>95</v>
      </c>
      <c r="H2" s="12"/>
      <c r="I2" s="12"/>
      <c r="K2" s="71">
        <v>2</v>
      </c>
      <c r="L2" s="70" t="s">
        <v>140</v>
      </c>
      <c r="M2" s="52" t="s">
        <v>0</v>
      </c>
      <c r="N2" s="1"/>
      <c r="O2" s="29" t="str">
        <f>HYPERLINK('пр.взв'!D4)</f>
        <v>В.к.    48   кг.</v>
      </c>
      <c r="P2" s="12" t="s">
        <v>95</v>
      </c>
      <c r="Q2" s="1"/>
      <c r="R2" s="1"/>
    </row>
    <row r="3" spans="1:18" ht="12.75">
      <c r="A3" s="92"/>
      <c r="B3" s="103" t="s">
        <v>5</v>
      </c>
      <c r="C3" s="105" t="s">
        <v>2</v>
      </c>
      <c r="D3" s="107" t="s">
        <v>22</v>
      </c>
      <c r="E3" s="105" t="s">
        <v>23</v>
      </c>
      <c r="F3" s="105" t="s">
        <v>24</v>
      </c>
      <c r="G3" s="107" t="s">
        <v>25</v>
      </c>
      <c r="H3" s="105" t="s">
        <v>26</v>
      </c>
      <c r="I3" s="98" t="s">
        <v>27</v>
      </c>
      <c r="K3" s="131" t="s">
        <v>5</v>
      </c>
      <c r="L3" s="133" t="s">
        <v>2</v>
      </c>
      <c r="M3" s="135" t="s">
        <v>22</v>
      </c>
      <c r="N3" s="133" t="s">
        <v>23</v>
      </c>
      <c r="O3" s="133" t="s">
        <v>24</v>
      </c>
      <c r="P3" s="135" t="s">
        <v>25</v>
      </c>
      <c r="Q3" s="133" t="s">
        <v>26</v>
      </c>
      <c r="R3" s="137" t="s">
        <v>27</v>
      </c>
    </row>
    <row r="4" spans="1:18" ht="13.5" thickBot="1">
      <c r="A4" s="92"/>
      <c r="B4" s="104"/>
      <c r="C4" s="106"/>
      <c r="D4" s="108"/>
      <c r="E4" s="106"/>
      <c r="F4" s="106"/>
      <c r="G4" s="108"/>
      <c r="H4" s="106"/>
      <c r="I4" s="99"/>
      <c r="K4" s="132"/>
      <c r="L4" s="134"/>
      <c r="M4" s="136"/>
      <c r="N4" s="134"/>
      <c r="O4" s="134"/>
      <c r="P4" s="136"/>
      <c r="Q4" s="134"/>
      <c r="R4" s="138"/>
    </row>
    <row r="5" spans="1:18" ht="12" customHeight="1">
      <c r="A5" s="92"/>
      <c r="B5" s="95">
        <f>'пр.хода'!B6</f>
        <v>1</v>
      </c>
      <c r="C5" s="87" t="str">
        <f>VLOOKUP(B5,'пр.взв'!B7:E77,2,FALSE)</f>
        <v>Мкртчян Рузан Арсеновна</v>
      </c>
      <c r="D5" s="96" t="str">
        <f>VLOOKUP(B5,'пр.взв'!B7:F77,3,FALSE)</f>
        <v>05.04.96.кмс</v>
      </c>
      <c r="E5" s="100" t="str">
        <f>VLOOKUP(B5,'пр.взв'!B5:G77,4,FALSE)</f>
        <v>ЮФО Краснодарский кр.Краснодар</v>
      </c>
      <c r="F5" s="89"/>
      <c r="G5" s="89"/>
      <c r="H5" s="90"/>
      <c r="I5" s="91"/>
      <c r="K5" s="95">
        <v>1</v>
      </c>
      <c r="L5" s="87" t="str">
        <f>VLOOKUP(K5,'пр.взв'!B7:E78,2,FALSE)</f>
        <v>Мкртчян Рузан Арсеновна</v>
      </c>
      <c r="M5" s="87" t="str">
        <f>VLOOKUP(K5,'пр.взв'!B7:G78,3,FALSE)</f>
        <v>05.04.96.кмс</v>
      </c>
      <c r="N5" s="87" t="str">
        <f>VLOOKUP(K5,'пр.взв'!B7:G78,4,FALSE)</f>
        <v>ЮФО Краснодарский кр.Краснодар</v>
      </c>
      <c r="O5" s="89"/>
      <c r="P5" s="89"/>
      <c r="Q5" s="90"/>
      <c r="R5" s="91"/>
    </row>
    <row r="6" spans="1:18" ht="12" customHeight="1">
      <c r="A6" s="92"/>
      <c r="B6" s="84"/>
      <c r="C6" s="74"/>
      <c r="D6" s="93"/>
      <c r="E6" s="101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" customHeight="1">
      <c r="A7" s="92"/>
      <c r="B7" s="97">
        <f>'пр.хода'!B8</f>
        <v>2</v>
      </c>
      <c r="C7" s="86" t="str">
        <f>VLOOKUP(B7,'пр.взв'!B7:G78,2,FALSE)</f>
        <v>Аракелян Шушан Сааковна</v>
      </c>
      <c r="D7" s="93" t="str">
        <f>VLOOKUP(B7,'пр.взв'!B7:G78,3,FALSE)</f>
        <v>19.02.95.1р.</v>
      </c>
      <c r="E7" s="101" t="str">
        <f>VLOOKUP(B7,'пр.взв'!B7:G78,4,FALSE)</f>
        <v>ГБОУЦСиО Самбо-70.</v>
      </c>
      <c r="F7" s="78"/>
      <c r="G7" s="78"/>
      <c r="H7" s="80"/>
      <c r="I7" s="82"/>
      <c r="K7" s="84">
        <v>3</v>
      </c>
      <c r="L7" s="86" t="str">
        <f>VLOOKUP(K7,'пр.взв'!B7:E78,2,FALSE)</f>
        <v>Куулар Анжелика Суге-Маадыровна</v>
      </c>
      <c r="M7" s="86" t="str">
        <f>VLOOKUP(K7,'пр.взв'!B7:G80,3,FALSE)</f>
        <v>19.10.94.кмс</v>
      </c>
      <c r="N7" s="86" t="str">
        <f>VLOOKUP(K7,'пр.взв'!B7:G80,4,FALSE)</f>
        <v>СФО р,Тыва,.Кызыл</v>
      </c>
      <c r="O7" s="78"/>
      <c r="P7" s="78"/>
      <c r="Q7" s="80"/>
      <c r="R7" s="82"/>
    </row>
    <row r="8" spans="1:18" ht="12" customHeight="1" thickBot="1">
      <c r="A8" s="92"/>
      <c r="B8" s="84"/>
      <c r="C8" s="75"/>
      <c r="D8" s="94"/>
      <c r="E8" s="109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" customHeight="1">
      <c r="A9" s="92"/>
      <c r="B9" s="95">
        <f>'пр.хода'!B10</f>
        <v>3</v>
      </c>
      <c r="C9" s="87" t="str">
        <f>VLOOKUP(B9,'пр.взв'!B7:E868,2,FALSE)</f>
        <v>Куулар Анжелика Суге-Маадыровна</v>
      </c>
      <c r="D9" s="96" t="str">
        <f>VLOOKUP(B9,'пр.взв'!B7:F81,3,FALSE)</f>
        <v>19.10.94.кмс</v>
      </c>
      <c r="E9" s="100" t="str">
        <f>VLOOKUP(B9,'пр.взв'!B7:G81,4,FALSE)</f>
        <v>СФО р,Тыва,.Кызыл</v>
      </c>
      <c r="F9" s="89"/>
      <c r="G9" s="89"/>
      <c r="H9" s="90"/>
      <c r="I9" s="91"/>
      <c r="K9" s="95">
        <v>2</v>
      </c>
      <c r="L9" s="87" t="str">
        <f>VLOOKUP(K9,'пр.взв'!B7:E78,2,FALSE)</f>
        <v>Аракелян Шушан Сааковна</v>
      </c>
      <c r="M9" s="87" t="str">
        <f>VLOOKUP(K9,'пр.взв'!B7:G82,3,FALSE)</f>
        <v>19.02.95.1р.</v>
      </c>
      <c r="N9" s="87" t="str">
        <f>VLOOKUP(K9,'пр.взв'!B7:G82,4,FALSE)</f>
        <v>ГБОУЦСиО Самбо-70.</v>
      </c>
      <c r="O9" s="89"/>
      <c r="P9" s="89"/>
      <c r="Q9" s="90"/>
      <c r="R9" s="91"/>
    </row>
    <row r="10" spans="1:18" ht="12" customHeight="1">
      <c r="A10" s="92"/>
      <c r="B10" s="84"/>
      <c r="C10" s="74"/>
      <c r="D10" s="93"/>
      <c r="E10" s="101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" customHeight="1">
      <c r="A11" s="92"/>
      <c r="B11" s="97">
        <v>4</v>
      </c>
      <c r="C11" s="86" t="str">
        <f>VLOOKUP(B11,'пр.взв'!B7:E78,2,FALSE)</f>
        <v>Смирнова Мария Игоревна</v>
      </c>
      <c r="D11" s="93" t="str">
        <f>VLOOKUP(B11,'пр.взв'!B7:G82,3,FALSE)</f>
        <v>19.07.94.кмс</v>
      </c>
      <c r="E11" s="101" t="str">
        <f>VLOOKUP(B11,'пр.взв'!B7:G82,4,FALSE)</f>
        <v>ПФО Пермский кр.Чайковский МО</v>
      </c>
      <c r="F11" s="78"/>
      <c r="G11" s="78"/>
      <c r="H11" s="80"/>
      <c r="I11" s="82"/>
      <c r="K11" s="84">
        <v>5</v>
      </c>
      <c r="L11" s="86" t="str">
        <f>VLOOKUP(K11,'пр.взв'!B7:E78,2,FALSE)</f>
        <v>Агазаде Оксана Аббас кызы</v>
      </c>
      <c r="M11" s="86" t="str">
        <f>VLOOKUP(K11,'пр.взв'!B7:G84,3,FALSE)</f>
        <v>04.07.95.кмс</v>
      </c>
      <c r="N11" s="86" t="str">
        <f>VLOOKUP(K11,'пр.взв'!B7:G84,4,FALSE)</f>
        <v>Москва,ГБУ "МГФСО"</v>
      </c>
      <c r="O11" s="78"/>
      <c r="P11" s="78"/>
      <c r="Q11" s="80"/>
      <c r="R11" s="82"/>
    </row>
    <row r="12" spans="1:18" ht="12" customHeight="1" thickBot="1">
      <c r="A12" s="92"/>
      <c r="B12" s="84"/>
      <c r="C12" s="75"/>
      <c r="D12" s="94"/>
      <c r="E12" s="109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" customHeight="1">
      <c r="A13" s="92"/>
      <c r="B13" s="95">
        <v>5</v>
      </c>
      <c r="C13" s="87" t="str">
        <f>VLOOKUP(B13,'пр.взв'!B7:E78,2,FALSE)</f>
        <v>Агазаде Оксана Аббас кызы</v>
      </c>
      <c r="D13" s="96" t="str">
        <f>VLOOKUP(B13,'пр.взв'!B5:F85,3,FALSE)</f>
        <v>04.07.95.кмс</v>
      </c>
      <c r="E13" s="100" t="str">
        <f>VLOOKUP(B13,'пр.взв'!B3:G85,4,FALSE)</f>
        <v>Москва,ГБУ "МГФСО"</v>
      </c>
      <c r="F13" s="89"/>
      <c r="G13" s="89"/>
      <c r="H13" s="90"/>
      <c r="I13" s="91"/>
      <c r="K13" s="95">
        <v>4</v>
      </c>
      <c r="L13" s="87" t="str">
        <f>VLOOKUP(K13,'пр.взв'!B7:E78,2,FALSE)</f>
        <v>Смирнова Мария Игоревна</v>
      </c>
      <c r="M13" s="87" t="str">
        <f>VLOOKUP(K13,'пр.взв'!B5:G86,3,FALSE)</f>
        <v>19.07.94.кмс</v>
      </c>
      <c r="N13" s="87" t="str">
        <f>VLOOKUP(K13,'пр.взв'!B5:G86,4,FALSE)</f>
        <v>ПФО Пермский кр.Чайковский МО</v>
      </c>
      <c r="O13" s="89"/>
      <c r="P13" s="89"/>
      <c r="Q13" s="90"/>
      <c r="R13" s="91"/>
    </row>
    <row r="14" spans="1:18" ht="12" customHeight="1">
      <c r="A14" s="92"/>
      <c r="B14" s="84"/>
      <c r="C14" s="74"/>
      <c r="D14" s="93"/>
      <c r="E14" s="101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" customHeight="1">
      <c r="A15" s="92"/>
      <c r="B15" s="97">
        <v>6</v>
      </c>
      <c r="C15" s="86" t="str">
        <f>VLOOKUP(B15,'пр.взв'!B7:E78,2,FALSE)</f>
        <v>Солдатенкова Виктория Александровна</v>
      </c>
      <c r="D15" s="93" t="str">
        <f>VLOOKUP(B15,'пр.взв'!B5:G86,3,FALSE)</f>
        <v>08.05.97.кмс</v>
      </c>
      <c r="E15" s="101" t="str">
        <f>VLOOKUP(B15,'пр.взв'!B5:G86,4,FALSE)</f>
        <v>ЦФО Брянская,Брянск</v>
      </c>
      <c r="F15" s="78"/>
      <c r="G15" s="78"/>
      <c r="H15" s="80"/>
      <c r="I15" s="82"/>
      <c r="K15" s="84">
        <v>6</v>
      </c>
      <c r="L15" s="86" t="str">
        <f>VLOOKUP(K15,'пр.взв'!B7:E78,2,FALSE)</f>
        <v>Солдатенкова Виктория Александровна</v>
      </c>
      <c r="M15" s="86" t="str">
        <f>VLOOKUP(K15,'пр.взв'!B5:G88,3,FALSE)</f>
        <v>08.05.97.кмс</v>
      </c>
      <c r="N15" s="86" t="str">
        <f>VLOOKUP(K15,'пр.взв'!B5:G88,4,FALSE)</f>
        <v>ЦФО Брянская,Брянск</v>
      </c>
      <c r="O15" s="78"/>
      <c r="P15" s="78"/>
      <c r="Q15" s="80"/>
      <c r="R15" s="82"/>
    </row>
    <row r="16" spans="1:18" ht="12" customHeight="1" thickBot="1">
      <c r="A16" s="92"/>
      <c r="B16" s="84"/>
      <c r="C16" s="75"/>
      <c r="D16" s="94"/>
      <c r="E16" s="109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" customHeight="1">
      <c r="A17" s="92"/>
      <c r="B17" s="110" t="e">
        <f>'пр.хода'!#REF!</f>
        <v>#REF!</v>
      </c>
      <c r="C17" s="112" t="e">
        <f>VLOOKUP(B17,'пр.взв'!B7:E78,2,FALSE)</f>
        <v>#REF!</v>
      </c>
      <c r="D17" s="114" t="e">
        <f>VLOOKUP(B17,'пр.взв'!B7:F89,3,FALSE)</f>
        <v>#REF!</v>
      </c>
      <c r="E17" s="114" t="e">
        <f>VLOOKUP(B17,'пр.взв'!B7:G89,4,FALSE)</f>
        <v>#REF!</v>
      </c>
      <c r="F17" s="89"/>
      <c r="G17" s="89"/>
      <c r="H17" s="90"/>
      <c r="I17" s="91"/>
      <c r="K17" s="110"/>
      <c r="L17" s="112" t="e">
        <f>VLOOKUP(K17,'пр.взв'!B7:E78,2,FALSE)</f>
        <v>#N/A</v>
      </c>
      <c r="M17" s="112" t="e">
        <f>VLOOKUP(K17,'пр.взв'!B7:G90,3,FALSE)</f>
        <v>#N/A</v>
      </c>
      <c r="N17" s="112" t="e">
        <f>VLOOKUP(K17,'пр.взв'!B7:G90,4,FALSE)</f>
        <v>#N/A</v>
      </c>
      <c r="O17" s="89"/>
      <c r="P17" s="89"/>
      <c r="Q17" s="90"/>
      <c r="R17" s="91"/>
    </row>
    <row r="18" spans="1:18" ht="12" customHeight="1">
      <c r="A18" s="92"/>
      <c r="B18" s="111"/>
      <c r="C18" s="113"/>
      <c r="D18" s="115"/>
      <c r="E18" s="115"/>
      <c r="F18" s="78"/>
      <c r="G18" s="78"/>
      <c r="H18" s="80"/>
      <c r="I18" s="82"/>
      <c r="K18" s="111"/>
      <c r="L18" s="113"/>
      <c r="M18" s="113"/>
      <c r="N18" s="113"/>
      <c r="O18" s="78"/>
      <c r="P18" s="78"/>
      <c r="Q18" s="80"/>
      <c r="R18" s="82"/>
    </row>
    <row r="19" spans="1:18" ht="12" customHeight="1">
      <c r="A19" s="92"/>
      <c r="B19" s="116" t="e">
        <f>'пр.хода'!#REF!</f>
        <v>#REF!</v>
      </c>
      <c r="C19" s="117" t="e">
        <f>VLOOKUP(B19,'пр.взв'!B7:E78,2,FALSE)</f>
        <v>#REF!</v>
      </c>
      <c r="D19" s="115" t="e">
        <f>VLOOKUP(B19,'пр.взв'!B7:G90,3,FALSE)</f>
        <v>#REF!</v>
      </c>
      <c r="E19" s="115" t="e">
        <f>VLOOKUP(B19,'пр.взв'!B7:G90,4,FALSE)</f>
        <v>#REF!</v>
      </c>
      <c r="F19" s="78"/>
      <c r="G19" s="78"/>
      <c r="H19" s="80"/>
      <c r="I19" s="82"/>
      <c r="K19" s="111"/>
      <c r="L19" s="117" t="e">
        <f>VLOOKUP(K19,'пр.взв'!B7:E78,2,FALSE)</f>
        <v>#N/A</v>
      </c>
      <c r="M19" s="117" t="e">
        <f>VLOOKUP(K19,'пр.взв'!B7:G92,3,FALSE)</f>
        <v>#N/A</v>
      </c>
      <c r="N19" s="117" t="e">
        <f>VLOOKUP(K19,'пр.взв'!B7:G92,4,FALSE)</f>
        <v>#N/A</v>
      </c>
      <c r="O19" s="78"/>
      <c r="P19" s="78"/>
      <c r="Q19" s="80"/>
      <c r="R19" s="82"/>
    </row>
    <row r="20" spans="1:18" ht="12" customHeight="1" thickBot="1">
      <c r="A20" s="92"/>
      <c r="B20" s="111"/>
      <c r="C20" s="118"/>
      <c r="D20" s="119"/>
      <c r="E20" s="119"/>
      <c r="F20" s="79"/>
      <c r="G20" s="79"/>
      <c r="H20" s="81"/>
      <c r="I20" s="83"/>
      <c r="K20" s="139"/>
      <c r="L20" s="113"/>
      <c r="M20" s="113"/>
      <c r="N20" s="113"/>
      <c r="O20" s="79"/>
      <c r="P20" s="79"/>
      <c r="Q20" s="81"/>
      <c r="R20" s="83"/>
    </row>
    <row r="21" spans="1:18" ht="12" customHeight="1">
      <c r="A21" s="92"/>
      <c r="B21" s="110" t="e">
        <f>'пр.хода'!#REF!</f>
        <v>#REF!</v>
      </c>
      <c r="C21" s="112" t="e">
        <f>VLOOKUP(B21,'пр.взв'!B7:E78,2,FALSE)</f>
        <v>#REF!</v>
      </c>
      <c r="D21" s="114" t="e">
        <f>VLOOKUP(B21,'пр.взв'!B3:F93,3,FALSE)</f>
        <v>#REF!</v>
      </c>
      <c r="E21" s="114" t="e">
        <f>VLOOKUP(B21,'пр.взв'!B2:G93,4,FALSE)</f>
        <v>#REF!</v>
      </c>
      <c r="F21" s="89"/>
      <c r="G21" s="89"/>
      <c r="H21" s="90"/>
      <c r="I21" s="91"/>
      <c r="K21" s="110"/>
      <c r="L21" s="112" t="e">
        <f>VLOOKUP(K21,'пр.взв'!B7:E78,2,FALSE)</f>
        <v>#N/A</v>
      </c>
      <c r="M21" s="112" t="e">
        <f>VLOOKUP(K21,'пр.взв'!B3:G94,3,FALSE)</f>
        <v>#N/A</v>
      </c>
      <c r="N21" s="112" t="e">
        <f>VLOOKUP(K21,'пр.взв'!B3:G94,4,FALSE)</f>
        <v>#N/A</v>
      </c>
      <c r="O21" s="89"/>
      <c r="P21" s="89"/>
      <c r="Q21" s="90"/>
      <c r="R21" s="91"/>
    </row>
    <row r="22" spans="1:18" ht="12" customHeight="1">
      <c r="A22" s="92"/>
      <c r="B22" s="111"/>
      <c r="C22" s="113"/>
      <c r="D22" s="115"/>
      <c r="E22" s="115"/>
      <c r="F22" s="78"/>
      <c r="G22" s="78"/>
      <c r="H22" s="80"/>
      <c r="I22" s="82"/>
      <c r="K22" s="111"/>
      <c r="L22" s="113"/>
      <c r="M22" s="113"/>
      <c r="N22" s="113"/>
      <c r="O22" s="78"/>
      <c r="P22" s="78"/>
      <c r="Q22" s="80"/>
      <c r="R22" s="82"/>
    </row>
    <row r="23" spans="1:18" ht="12" customHeight="1">
      <c r="A23" s="92"/>
      <c r="B23" s="116" t="e">
        <f>'пр.хода'!#REF!</f>
        <v>#REF!</v>
      </c>
      <c r="C23" s="117" t="e">
        <f>VLOOKUP(B23,'пр.взв'!B7:E78,2,FALSE)</f>
        <v>#REF!</v>
      </c>
      <c r="D23" s="115" t="e">
        <f>VLOOKUP(B23,'пр.взв'!B3:G94,3,FALSE)</f>
        <v>#REF!</v>
      </c>
      <c r="E23" s="115" t="e">
        <f>VLOOKUP(B23,'пр.взв'!B2:G94,4,FALSE)</f>
        <v>#REF!</v>
      </c>
      <c r="F23" s="78"/>
      <c r="G23" s="78"/>
      <c r="H23" s="80"/>
      <c r="I23" s="82"/>
      <c r="K23" s="111"/>
      <c r="L23" s="117" t="e">
        <f>VLOOKUP(K23,'пр.взв'!B6:E82,2,FALSE)</f>
        <v>#N/A</v>
      </c>
      <c r="M23" s="117" t="e">
        <f>VLOOKUP(K23,'пр.взв'!B3:G96,3,FALSE)</f>
        <v>#N/A</v>
      </c>
      <c r="N23" s="117" t="e">
        <f>VLOOKUP(K23,'пр.взв'!B3:G96,4,FALSE)</f>
        <v>#N/A</v>
      </c>
      <c r="O23" s="78"/>
      <c r="P23" s="78"/>
      <c r="Q23" s="80"/>
      <c r="R23" s="82"/>
    </row>
    <row r="24" spans="1:18" ht="12" customHeight="1" thickBot="1">
      <c r="A24" s="92"/>
      <c r="B24" s="111"/>
      <c r="C24" s="118"/>
      <c r="D24" s="119"/>
      <c r="E24" s="119"/>
      <c r="F24" s="79"/>
      <c r="G24" s="79"/>
      <c r="H24" s="81"/>
      <c r="I24" s="83"/>
      <c r="K24" s="139"/>
      <c r="L24" s="113"/>
      <c r="M24" s="113"/>
      <c r="N24" s="113"/>
      <c r="O24" s="79"/>
      <c r="P24" s="79"/>
      <c r="Q24" s="81"/>
      <c r="R24" s="83"/>
    </row>
    <row r="25" spans="1:18" ht="12" customHeight="1">
      <c r="A25" s="92"/>
      <c r="B25" s="95"/>
      <c r="C25" s="87"/>
      <c r="D25" s="96"/>
      <c r="E25" s="96"/>
      <c r="F25" s="89"/>
      <c r="G25" s="89"/>
      <c r="H25" s="90"/>
      <c r="I25" s="91"/>
      <c r="K25" s="95"/>
      <c r="L25" s="87"/>
      <c r="M25" s="87"/>
      <c r="N25" s="87"/>
      <c r="O25" s="89"/>
      <c r="P25" s="89"/>
      <c r="Q25" s="90"/>
      <c r="R25" s="91"/>
    </row>
    <row r="26" spans="1:18" ht="12" customHeight="1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" customHeight="1">
      <c r="A27" s="92"/>
      <c r="B27" s="120">
        <v>1</v>
      </c>
      <c r="C27" s="122" t="s">
        <v>139</v>
      </c>
      <c r="D27" s="123" t="s">
        <v>74</v>
      </c>
      <c r="E27" s="93"/>
      <c r="F27" s="78"/>
      <c r="G27" s="78"/>
      <c r="H27" s="80"/>
      <c r="I27" s="82"/>
      <c r="K27" s="121">
        <v>2</v>
      </c>
      <c r="L27" s="122" t="s">
        <v>141</v>
      </c>
      <c r="M27" s="141" t="s">
        <v>74</v>
      </c>
      <c r="N27" s="86"/>
      <c r="O27" s="78"/>
      <c r="P27" s="78"/>
      <c r="Q27" s="80"/>
      <c r="R27" s="82"/>
    </row>
    <row r="28" spans="1:18" ht="12" customHeight="1" thickBot="1">
      <c r="A28" s="92"/>
      <c r="B28" s="121"/>
      <c r="C28" s="75"/>
      <c r="D28" s="94"/>
      <c r="E28" s="94"/>
      <c r="F28" s="79"/>
      <c r="G28" s="79"/>
      <c r="H28" s="81"/>
      <c r="I28" s="83"/>
      <c r="K28" s="140"/>
      <c r="L28" s="74"/>
      <c r="M28" s="74"/>
      <c r="N28" s="74"/>
      <c r="O28" s="79"/>
      <c r="P28" s="79"/>
      <c r="Q28" s="81"/>
      <c r="R28" s="83"/>
    </row>
    <row r="29" spans="1:18" ht="12" customHeight="1">
      <c r="A29" s="92"/>
      <c r="B29" s="95">
        <v>7</v>
      </c>
      <c r="C29" s="87" t="str">
        <f>VLOOKUP(B29,'пр.взв'!B7:E78,2,FALSE)</f>
        <v>Иванова Анастасия Викторовна</v>
      </c>
      <c r="D29" s="96" t="str">
        <f>VLOOKUP(B29,'пр.взв'!B3:F101,3,FALSE)</f>
        <v>27.03.95.мс</v>
      </c>
      <c r="E29" s="96" t="str">
        <f>VLOOKUP(B29,'пр.взв'!B2:G101,4,FALSE)</f>
        <v>Москва,ГБОУ СШОР 45 "Пролетарский самбист"</v>
      </c>
      <c r="F29" s="89"/>
      <c r="G29" s="89"/>
      <c r="H29" s="90"/>
      <c r="I29" s="91"/>
      <c r="K29" s="95">
        <v>7</v>
      </c>
      <c r="L29" s="87" t="str">
        <f>VLOOKUP(K29,'пр.взв'!B7:E78,2,FALSE)</f>
        <v>Иванова Анастасия Викторовна</v>
      </c>
      <c r="M29" s="87" t="str">
        <f>VLOOKUP(K29,'пр.взв'!B3:G102,3,FALSE)</f>
        <v>27.03.95.мс</v>
      </c>
      <c r="N29" s="87" t="str">
        <f>VLOOKUP(K29,'пр.взв'!B3:G102,4,FALSE)</f>
        <v>Москва,ГБОУ СШОР 45 "Пролетарский самбист"</v>
      </c>
      <c r="O29" s="89"/>
      <c r="P29" s="89"/>
      <c r="Q29" s="90"/>
      <c r="R29" s="91"/>
    </row>
    <row r="30" spans="1:18" ht="12" customHeight="1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" customHeight="1">
      <c r="A31" s="92"/>
      <c r="B31" s="97">
        <v>8</v>
      </c>
      <c r="C31" s="86" t="str">
        <f>VLOOKUP(B31,'пр.взв'!B7:E78,2,FALSE)</f>
        <v>Тимофеева Ольга Александровна</v>
      </c>
      <c r="D31" s="93" t="str">
        <f>VLOOKUP(B31,'пр.взв'!B3:G102,3,FALSE)</f>
        <v>24.04.96.кмс</v>
      </c>
      <c r="E31" s="93" t="str">
        <f>VLOOKUP(B31,'пр.взв'!B3:G102,4,FALSE)</f>
        <v>С-Петербург.</v>
      </c>
      <c r="F31" s="78"/>
      <c r="G31" s="78"/>
      <c r="H31" s="80"/>
      <c r="I31" s="82"/>
      <c r="K31" s="84">
        <v>9</v>
      </c>
      <c r="L31" s="86" t="str">
        <f>VLOOKUP(K31,'пр.взв'!B7:E78,2,FALSE)</f>
        <v>Гаспарян Наре Петросовна</v>
      </c>
      <c r="M31" s="86" t="str">
        <f>VLOOKUP(K31,'пр.взв'!B3:G104,3,FALSE)</f>
        <v>26.02.97.кмс</v>
      </c>
      <c r="N31" s="86" t="str">
        <f>VLOOKUP(K31,'пр.взв'!B3:G104,4,FALSE)</f>
        <v>УФО Челябинская Челябинск</v>
      </c>
      <c r="O31" s="78"/>
      <c r="P31" s="78"/>
      <c r="Q31" s="80"/>
      <c r="R31" s="82"/>
    </row>
    <row r="32" spans="1:18" ht="12" customHeight="1" thickBot="1">
      <c r="A32" s="92"/>
      <c r="B32" s="84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" customHeight="1">
      <c r="A33" s="92"/>
      <c r="B33" s="95">
        <v>9</v>
      </c>
      <c r="C33" s="87" t="str">
        <f>VLOOKUP(B33,'пр.взв'!B7:E78,2,FALSE)</f>
        <v>Гаспарян Наре Петросовна</v>
      </c>
      <c r="D33" s="96" t="str">
        <f>VLOOKUP(B33,'пр.взв'!B5:F105,3,FALSE)</f>
        <v>26.02.97.кмс</v>
      </c>
      <c r="E33" s="96" t="str">
        <f>VLOOKUP(B33,'пр.взв'!B3:G105,4,FALSE)</f>
        <v>УФО Челябинская Челябинск</v>
      </c>
      <c r="F33" s="89"/>
      <c r="G33" s="89"/>
      <c r="H33" s="90"/>
      <c r="I33" s="91"/>
      <c r="K33" s="95">
        <v>8</v>
      </c>
      <c r="L33" s="87" t="str">
        <f>VLOOKUP(K33,'пр.взв'!B7:E78,2,FALSE)</f>
        <v>Тимофеева Ольга Александровна</v>
      </c>
      <c r="M33" s="87" t="str">
        <f>VLOOKUP(K33,'пр.взв'!B3:G106,3,FALSE)</f>
        <v>24.04.96.кмс</v>
      </c>
      <c r="N33" s="87" t="str">
        <f>VLOOKUP(K33,'пр.взв'!B3:G106,4,FALSE)</f>
        <v>С-Петербург.</v>
      </c>
      <c r="O33" s="89"/>
      <c r="P33" s="89"/>
      <c r="Q33" s="90"/>
      <c r="R33" s="91"/>
    </row>
    <row r="34" spans="1:18" ht="12" customHeight="1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" customHeight="1">
      <c r="A35" s="92"/>
      <c r="B35" s="97">
        <v>10</v>
      </c>
      <c r="C35" s="122" t="str">
        <f>VLOOKUP(B35,'пр.взв'!B7:E78,2,FALSE)</f>
        <v>Грунтова Людмила Николаевнва</v>
      </c>
      <c r="D35" s="128" t="str">
        <f>VLOOKUP(B35,'пр.взв'!B5:G106,3,FALSE)</f>
        <v>16.11.94.кмс</v>
      </c>
      <c r="E35" s="128" t="str">
        <f>VLOOKUP(B35,'пр.взв'!B3:G106,4,FALSE)</f>
        <v>Москва,ГБУ "МГФСО"</v>
      </c>
      <c r="F35" s="78"/>
      <c r="G35" s="78"/>
      <c r="H35" s="80"/>
      <c r="I35" s="82"/>
      <c r="K35" s="84">
        <v>11</v>
      </c>
      <c r="L35" s="86" t="str">
        <f>VLOOKUP(K35,'пр.взв'!B7:E78,2,FALSE)</f>
        <v>Чернышова Дарья Александровна</v>
      </c>
      <c r="M35" s="86" t="str">
        <f>VLOOKUP(K35,'пр.взв'!B3:G108,3,FALSE)</f>
        <v>22.06.96.кмс</v>
      </c>
      <c r="N35" s="86" t="str">
        <f>VLOOKUP(K35,'пр.взв'!B3:G108,4,FALSE)</f>
        <v>ПФО Пермский кр.Пермь МО</v>
      </c>
      <c r="O35" s="78"/>
      <c r="P35" s="78"/>
      <c r="Q35" s="80"/>
      <c r="R35" s="82"/>
    </row>
    <row r="36" spans="1:18" ht="12" customHeight="1" thickBot="1">
      <c r="A36" s="92"/>
      <c r="B36" s="84"/>
      <c r="C36" s="127"/>
      <c r="D36" s="129"/>
      <c r="E36" s="129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" customHeight="1">
      <c r="A37" s="92"/>
      <c r="B37" s="95">
        <v>11</v>
      </c>
      <c r="C37" s="87" t="str">
        <f>VLOOKUP(B37,'пр.взв'!B7:E78,2,FALSE)</f>
        <v>Чернышова Дарья Александровна</v>
      </c>
      <c r="D37" s="96" t="str">
        <f>VLOOKUP(B37,'пр.взв'!B3:F109,3,FALSE)</f>
        <v>22.06.96.кмс</v>
      </c>
      <c r="E37" s="96" t="str">
        <f>VLOOKUP(B37,'пр.взв'!B7:G109,4,FALSE)</f>
        <v>ПФО Пермский кр.Пермь МО</v>
      </c>
      <c r="F37" s="89"/>
      <c r="G37" s="89"/>
      <c r="H37" s="90"/>
      <c r="I37" s="91"/>
      <c r="K37" s="95">
        <v>10</v>
      </c>
      <c r="L37" s="87" t="str">
        <f>VLOOKUP(K37,'пр.взв'!B7:E78,2,FALSE)</f>
        <v>Грунтова Людмила Николаевнва</v>
      </c>
      <c r="M37" s="87" t="str">
        <f>VLOOKUP(K37,'пр.взв'!B3:G110,3,FALSE)</f>
        <v>16.11.94.кмс</v>
      </c>
      <c r="N37" s="87" t="str">
        <f>VLOOKUP(K37,'пр.взв'!B3:G110,4,FALSE)</f>
        <v>Москва,ГБУ "МГФСО"</v>
      </c>
      <c r="O37" s="89" t="s">
        <v>99</v>
      </c>
      <c r="P37" s="89"/>
      <c r="Q37" s="90"/>
      <c r="R37" s="91"/>
    </row>
    <row r="38" spans="1:18" ht="12" customHeight="1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" customHeight="1">
      <c r="A39" s="92"/>
      <c r="B39" s="116">
        <v>16</v>
      </c>
      <c r="C39" s="117" t="e">
        <f>VLOOKUP(B39,'пр.взв'!B7:E78,2,FALSE)</f>
        <v>#N/A</v>
      </c>
      <c r="D39" s="115" t="e">
        <f>VLOOKUP(B39,'пр.взв'!B3:G110,3,FALSE)</f>
        <v>#N/A</v>
      </c>
      <c r="E39" s="115" t="e">
        <f>VLOOKUP(B39,'пр.взв'!B3:G110,4,FALSE)</f>
        <v>#N/A</v>
      </c>
      <c r="F39" s="124"/>
      <c r="G39" s="78"/>
      <c r="H39" s="80"/>
      <c r="I39" s="82"/>
      <c r="K39" s="111">
        <v>17</v>
      </c>
      <c r="L39" s="117" t="e">
        <f>VLOOKUP(K39,'пр.взв'!B7:E78,2,FALSE)</f>
        <v>#N/A</v>
      </c>
      <c r="M39" s="117" t="e">
        <f>VLOOKUP(K39,'пр.взв'!B3:G112,3,FALSE)</f>
        <v>#N/A</v>
      </c>
      <c r="N39" s="117" t="e">
        <f>VLOOKUP(K39,'пр.взв'!B3:G112,4,FALSE)</f>
        <v>#N/A</v>
      </c>
      <c r="O39" s="124"/>
      <c r="P39" s="78"/>
      <c r="Q39" s="80"/>
      <c r="R39" s="82"/>
    </row>
    <row r="40" spans="1:18" ht="12" customHeight="1" thickBot="1">
      <c r="A40" s="92"/>
      <c r="B40" s="111"/>
      <c r="C40" s="118"/>
      <c r="D40" s="119"/>
      <c r="E40" s="119"/>
      <c r="F40" s="125"/>
      <c r="G40" s="79"/>
      <c r="H40" s="81"/>
      <c r="I40" s="83"/>
      <c r="K40" s="139"/>
      <c r="L40" s="113"/>
      <c r="M40" s="113"/>
      <c r="N40" s="113"/>
      <c r="O40" s="125"/>
      <c r="P40" s="79"/>
      <c r="Q40" s="81"/>
      <c r="R40" s="83"/>
    </row>
    <row r="41" spans="1:18" ht="12" customHeight="1">
      <c r="A41" s="92"/>
      <c r="B41" s="110">
        <v>17</v>
      </c>
      <c r="C41" s="112" t="e">
        <f>VLOOKUP(B41,'пр.взв'!B7:E78,2,FALSE)</f>
        <v>#N/A</v>
      </c>
      <c r="D41" s="114" t="e">
        <f>VLOOKUP(B41,'пр.взв'!B3:F113,3,FALSE)</f>
        <v>#N/A</v>
      </c>
      <c r="E41" s="114" t="e">
        <f>VLOOKUP(B41,'пр.взв'!B4:G113,4,FALSE)</f>
        <v>#N/A</v>
      </c>
      <c r="F41" s="126"/>
      <c r="G41" s="89"/>
      <c r="H41" s="90"/>
      <c r="I41" s="91"/>
      <c r="K41" s="110">
        <v>16</v>
      </c>
      <c r="L41" s="112" t="e">
        <f>VLOOKUP(K41,'пр.взв'!B7:E78,2,FALSE)</f>
        <v>#N/A</v>
      </c>
      <c r="M41" s="112" t="e">
        <f>VLOOKUP(K41,'пр.взв'!B4:G114,3,FALSE)</f>
        <v>#N/A</v>
      </c>
      <c r="N41" s="112" t="e">
        <f>VLOOKUP(K41,'пр.взв'!B4:G114,4,FALSE)</f>
        <v>#N/A</v>
      </c>
      <c r="O41" s="126"/>
      <c r="P41" s="89"/>
      <c r="Q41" s="90"/>
      <c r="R41" s="91"/>
    </row>
    <row r="42" spans="1:18" ht="12" customHeight="1">
      <c r="A42" s="92"/>
      <c r="B42" s="111"/>
      <c r="C42" s="113"/>
      <c r="D42" s="115"/>
      <c r="E42" s="115"/>
      <c r="F42" s="124"/>
      <c r="G42" s="78"/>
      <c r="H42" s="80"/>
      <c r="I42" s="82"/>
      <c r="K42" s="111"/>
      <c r="L42" s="113"/>
      <c r="M42" s="113"/>
      <c r="N42" s="113"/>
      <c r="O42" s="124"/>
      <c r="P42" s="78"/>
      <c r="Q42" s="80"/>
      <c r="R42" s="82"/>
    </row>
    <row r="43" spans="1:18" ht="12" customHeight="1">
      <c r="A43" s="92"/>
      <c r="B43" s="116">
        <v>18</v>
      </c>
      <c r="C43" s="117" t="e">
        <f>VLOOKUP(B43,'пр.взв'!B7:E78,2,FALSE)</f>
        <v>#N/A</v>
      </c>
      <c r="D43" s="115" t="e">
        <f>VLOOKUP(B43,'пр.взв'!B3:G114,3,FALSE)</f>
        <v>#N/A</v>
      </c>
      <c r="E43" s="115" t="e">
        <f>VLOOKUP(B43,'пр.взв'!B4:G114,4,FALSE)</f>
        <v>#N/A</v>
      </c>
      <c r="F43" s="124"/>
      <c r="G43" s="78"/>
      <c r="H43" s="80"/>
      <c r="I43" s="82"/>
      <c r="K43" s="111">
        <v>19</v>
      </c>
      <c r="L43" s="117" t="e">
        <f>VLOOKUP(K43,'пр.взв'!B7:F78,2,FALSE)</f>
        <v>#N/A</v>
      </c>
      <c r="M43" s="117" t="e">
        <f>VLOOKUP(K43,'пр.взв'!B4:G116,3,FALSE)</f>
        <v>#N/A</v>
      </c>
      <c r="N43" s="117" t="e">
        <f>VLOOKUP(K43,'пр.взв'!B4:G116,4,FALSE)</f>
        <v>#N/A</v>
      </c>
      <c r="O43" s="124"/>
      <c r="P43" s="78"/>
      <c r="Q43" s="80"/>
      <c r="R43" s="82"/>
    </row>
    <row r="44" spans="1:18" ht="12" customHeight="1" thickBot="1">
      <c r="A44" s="92"/>
      <c r="B44" s="111"/>
      <c r="C44" s="118"/>
      <c r="D44" s="119"/>
      <c r="E44" s="119"/>
      <c r="F44" s="125"/>
      <c r="G44" s="79"/>
      <c r="H44" s="81"/>
      <c r="I44" s="83"/>
      <c r="K44" s="139"/>
      <c r="L44" s="113"/>
      <c r="M44" s="113"/>
      <c r="N44" s="113"/>
      <c r="O44" s="125"/>
      <c r="P44" s="79"/>
      <c r="Q44" s="81"/>
      <c r="R44" s="83"/>
    </row>
    <row r="45" spans="1:18" ht="12" customHeight="1">
      <c r="A45" s="92"/>
      <c r="B45" s="110">
        <v>19</v>
      </c>
      <c r="C45" s="112" t="e">
        <f>VLOOKUP(B45,'пр.взв'!B7:E78,2,FALSE)</f>
        <v>#N/A</v>
      </c>
      <c r="D45" s="114" t="e">
        <f>VLOOKUP(B45,'пр.взв'!B7:F117,3,FALSE)</f>
        <v>#N/A</v>
      </c>
      <c r="E45" s="114" t="e">
        <f>VLOOKUP(B45,'пр.взв'!B4:G117,4,FALSE)</f>
        <v>#N/A</v>
      </c>
      <c r="F45" s="126" t="s">
        <v>99</v>
      </c>
      <c r="G45" s="89"/>
      <c r="H45" s="90"/>
      <c r="I45" s="91"/>
      <c r="K45" s="110">
        <v>18</v>
      </c>
      <c r="L45" s="112" t="e">
        <f>VLOOKUP(K45,'пр.взв'!B7:E78,2,FALSE)</f>
        <v>#N/A</v>
      </c>
      <c r="M45" s="112" t="e">
        <f>VLOOKUP(K45,'пр.взв'!B4:G118,3,FALSE)</f>
        <v>#N/A</v>
      </c>
      <c r="N45" s="112" t="e">
        <f>VLOOKUP(K45,'пр.взв'!B4:G118,4,FALSE)</f>
        <v>#N/A</v>
      </c>
      <c r="O45" s="126" t="s">
        <v>99</v>
      </c>
      <c r="P45" s="89"/>
      <c r="Q45" s="90"/>
      <c r="R45" s="91"/>
    </row>
    <row r="46" spans="1:18" ht="12" customHeight="1">
      <c r="A46" s="92"/>
      <c r="B46" s="111"/>
      <c r="C46" s="113"/>
      <c r="D46" s="115"/>
      <c r="E46" s="115"/>
      <c r="F46" s="124"/>
      <c r="G46" s="78"/>
      <c r="H46" s="80"/>
      <c r="I46" s="82"/>
      <c r="K46" s="111"/>
      <c r="L46" s="113"/>
      <c r="M46" s="113"/>
      <c r="N46" s="113"/>
      <c r="O46" s="124"/>
      <c r="P46" s="78"/>
      <c r="Q46" s="80"/>
      <c r="R46" s="82"/>
    </row>
    <row r="47" spans="1:18" ht="12" customHeight="1">
      <c r="A47" s="92"/>
      <c r="B47" s="97"/>
      <c r="C47" s="86"/>
      <c r="D47" s="93"/>
      <c r="E47" s="93"/>
      <c r="F47" s="78"/>
      <c r="G47" s="78"/>
      <c r="H47" s="80"/>
      <c r="I47" s="82"/>
      <c r="K47" s="111"/>
      <c r="L47" s="117"/>
      <c r="M47" s="117"/>
      <c r="N47" s="117"/>
      <c r="O47" s="124"/>
      <c r="P47" s="78"/>
      <c r="Q47" s="80"/>
      <c r="R47" s="82"/>
    </row>
    <row r="48" spans="1:18" ht="12" customHeight="1" thickBot="1">
      <c r="A48" s="92"/>
      <c r="B48" s="84"/>
      <c r="C48" s="75"/>
      <c r="D48" s="94"/>
      <c r="E48" s="94"/>
      <c r="F48" s="79"/>
      <c r="G48" s="79"/>
      <c r="H48" s="81"/>
      <c r="I48" s="83"/>
      <c r="K48" s="139"/>
      <c r="L48" s="113"/>
      <c r="M48" s="113"/>
      <c r="N48" s="113"/>
      <c r="O48" s="125"/>
      <c r="P48" s="79"/>
      <c r="Q48" s="81"/>
      <c r="R48" s="83"/>
    </row>
    <row r="49" spans="1:18" ht="12" customHeight="1">
      <c r="A49" s="92"/>
      <c r="B49" s="95" t="e">
        <f>'пр.хода'!#REF!</f>
        <v>#REF!</v>
      </c>
      <c r="C49" s="87"/>
      <c r="D49" s="96"/>
      <c r="E49" s="96"/>
      <c r="F49" s="89"/>
      <c r="G49" s="89"/>
      <c r="H49" s="90"/>
      <c r="I49" s="91"/>
      <c r="K49" s="95"/>
      <c r="L49" s="87"/>
      <c r="M49" s="87"/>
      <c r="N49" s="87"/>
      <c r="O49" s="89"/>
      <c r="P49" s="89"/>
      <c r="Q49" s="90"/>
      <c r="R49" s="91"/>
    </row>
    <row r="50" spans="1:18" ht="12" customHeight="1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" customHeight="1">
      <c r="A51" s="92"/>
      <c r="B51" s="97" t="e">
        <f>'пр.хода'!#REF!</f>
        <v>#REF!</v>
      </c>
      <c r="C51" s="86"/>
      <c r="D51" s="93"/>
      <c r="E51" s="93"/>
      <c r="F51" s="78"/>
      <c r="G51" s="78"/>
      <c r="H51" s="80"/>
      <c r="I51" s="82"/>
      <c r="K51" s="84"/>
      <c r="L51" s="86"/>
      <c r="M51" s="86"/>
      <c r="N51" s="86"/>
      <c r="O51" s="78"/>
      <c r="P51" s="78"/>
      <c r="Q51" s="80"/>
      <c r="R51" s="82"/>
    </row>
    <row r="52" spans="1:18" ht="12" customHeight="1" thickBot="1">
      <c r="A52" s="92"/>
      <c r="B52" s="84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" customHeight="1">
      <c r="A53" s="92"/>
      <c r="B53" s="95" t="e">
        <f>'пр.хода'!#REF!</f>
        <v>#REF!</v>
      </c>
      <c r="C53" s="87"/>
      <c r="D53" s="96"/>
      <c r="E53" s="96"/>
      <c r="F53" s="89"/>
      <c r="G53" s="89"/>
      <c r="H53" s="90"/>
      <c r="I53" s="91"/>
      <c r="K53" s="95"/>
      <c r="L53" s="87"/>
      <c r="M53" s="87"/>
      <c r="N53" s="87"/>
      <c r="O53" s="89"/>
      <c r="P53" s="89"/>
      <c r="Q53" s="90"/>
      <c r="R53" s="91"/>
    </row>
    <row r="54" spans="1:18" ht="12" customHeight="1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" customHeight="1">
      <c r="A55" s="92"/>
      <c r="B55" s="97" t="e">
        <f>'пр.хода'!#REF!</f>
        <v>#REF!</v>
      </c>
      <c r="C55" s="86" t="e">
        <f>VLOOKUP(B55,'пр.взв'!B7:E78,2,FALSE)</f>
        <v>#REF!</v>
      </c>
      <c r="D55" s="93" t="e">
        <f>VLOOKUP(B55,'пр.взв'!B5:G126,3,FALSE)</f>
        <v>#REF!</v>
      </c>
      <c r="E55" s="93" t="e">
        <f>VLOOKUP(B55,'пр.взв'!B5:G126,4,FALSE)</f>
        <v>#REF!</v>
      </c>
      <c r="F55" s="78"/>
      <c r="G55" s="78"/>
      <c r="H55" s="80"/>
      <c r="I55" s="82"/>
      <c r="K55" s="84"/>
      <c r="L55" s="86" t="e">
        <f>VLOOKUP(K55,'пр.взв'!B7:E78,2,FALSE)</f>
        <v>#N/A</v>
      </c>
      <c r="M55" s="86" t="e">
        <f>VLOOKUP(K55,'пр.взв'!B5:G128,3,FALSE)</f>
        <v>#N/A</v>
      </c>
      <c r="N55" s="86" t="e">
        <f>VLOOKUP(K55,'пр.взв'!B5:G128,4,FALSE)</f>
        <v>#N/A</v>
      </c>
      <c r="O55" s="78"/>
      <c r="P55" s="78"/>
      <c r="Q55" s="80"/>
      <c r="R55" s="82"/>
    </row>
    <row r="56" spans="1:18" ht="12" customHeight="1" thickBot="1">
      <c r="A56" s="92"/>
      <c r="B56" s="84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" customHeight="1">
      <c r="A57" s="92"/>
      <c r="B57" s="95" t="e">
        <f>'пр.хода'!#REF!</f>
        <v>#REF!</v>
      </c>
      <c r="C57" s="87" t="e">
        <f>VLOOKUP(B57,'пр.взв'!B7:E78,2,FALSE)</f>
        <v>#REF!</v>
      </c>
      <c r="D57" s="96" t="e">
        <f>VLOOKUP(B57,'пр.взв'!B5:F129,3,FALSE)</f>
        <v>#REF!</v>
      </c>
      <c r="E57" s="96" t="e">
        <f>VLOOKUP(B57,'пр.взв'!B5:G129,4,FALSE)</f>
        <v>#REF!</v>
      </c>
      <c r="F57" s="88"/>
      <c r="G57" s="89"/>
      <c r="H57" s="90"/>
      <c r="I57" s="91"/>
      <c r="K57" s="95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" customHeight="1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" customHeight="1">
      <c r="A59" s="92"/>
      <c r="B59" s="97" t="e">
        <f>'пр.хода'!#REF!</f>
        <v>#REF!</v>
      </c>
      <c r="C59" s="86" t="e">
        <f>VLOOKUP(B59,'пр.взв'!B7:E78,2,FALSE)</f>
        <v>#REF!</v>
      </c>
      <c r="D59" s="93" t="e">
        <f>VLOOKUP(B59,'пр.взв'!B5:G130,3,FALSE)</f>
        <v>#REF!</v>
      </c>
      <c r="E59" s="93" t="e">
        <f>VLOOKUP(B59,'пр.взв'!B5:G130,4,FALSE)</f>
        <v>#REF!</v>
      </c>
      <c r="F59" s="76"/>
      <c r="G59" s="78"/>
      <c r="H59" s="80"/>
      <c r="I59" s="82"/>
      <c r="K59" s="84"/>
      <c r="L59" s="86" t="e">
        <f>VLOOKUP(K59,'пр.взв'!B7:E78,2,FALSE)</f>
        <v>#N/A</v>
      </c>
      <c r="M59" s="74" t="e">
        <f>VLOOKUP(K59,'пр.взв'!B5:G132,3,FALSE)</f>
        <v>#N/A</v>
      </c>
      <c r="N59" s="74" t="e">
        <f>VLOOKUP(K59,'пр.взв'!B5:G132,4,FALSE)</f>
        <v>#N/A</v>
      </c>
      <c r="O59" s="76"/>
      <c r="P59" s="78"/>
      <c r="Q59" s="80"/>
      <c r="R59" s="82"/>
    </row>
    <row r="60" spans="1:18" ht="12" customHeight="1" thickBot="1">
      <c r="A60" s="92"/>
      <c r="B60" s="84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12" customHeight="1">
      <c r="A61" s="92"/>
      <c r="B61" s="95" t="e">
        <f>'пр.хода'!#REF!</f>
        <v>#REF!</v>
      </c>
      <c r="C61" s="87" t="e">
        <f>VLOOKUP(B61,'пр.взв'!B15:E86,2,FALSE)</f>
        <v>#REF!</v>
      </c>
      <c r="D61" s="96" t="e">
        <f>VLOOKUP(B61,'пр.взв'!B13:F133,3,FALSE)</f>
        <v>#REF!</v>
      </c>
      <c r="E61" s="96" t="e">
        <f>VLOOKUP(B61,'пр.взв'!B13:G133,4,FALSE)</f>
        <v>#REF!</v>
      </c>
      <c r="F61" s="89"/>
      <c r="G61" s="89"/>
      <c r="H61" s="90"/>
      <c r="I61" s="91"/>
      <c r="K61" s="95"/>
      <c r="L61" s="87" t="e">
        <f>VLOOKUP(K61,'пр.взв'!B15:E86,2,FALSE)</f>
        <v>#N/A</v>
      </c>
      <c r="M61" s="87" t="e">
        <f>VLOOKUP(K61,'пр.взв'!B13:G134,3,FALSE)</f>
        <v>#N/A</v>
      </c>
      <c r="N61" s="87" t="e">
        <f>VLOOKUP(K61,'пр.взв'!B13:G134,4,FALSE)</f>
        <v>#N/A</v>
      </c>
      <c r="O61" s="89"/>
      <c r="P61" s="89"/>
      <c r="Q61" s="90"/>
      <c r="R61" s="91"/>
    </row>
    <row r="62" spans="1:18" ht="12" customHeight="1">
      <c r="A62" s="92"/>
      <c r="B62" s="84"/>
      <c r="C62" s="74"/>
      <c r="D62" s="93"/>
      <c r="E62" s="93"/>
      <c r="F62" s="78"/>
      <c r="G62" s="78"/>
      <c r="H62" s="80"/>
      <c r="I62" s="82"/>
      <c r="K62" s="84"/>
      <c r="L62" s="74"/>
      <c r="M62" s="74"/>
      <c r="N62" s="74"/>
      <c r="O62" s="78"/>
      <c r="P62" s="78"/>
      <c r="Q62" s="80"/>
      <c r="R62" s="82"/>
    </row>
    <row r="63" spans="1:18" ht="12.75">
      <c r="A63" s="92"/>
      <c r="B63" s="97" t="e">
        <f>'пр.хода'!#REF!</f>
        <v>#REF!</v>
      </c>
      <c r="C63" s="86" t="e">
        <f>VLOOKUP(B63,'пр.взв'!B15:E86,2,FALSE)</f>
        <v>#REF!</v>
      </c>
      <c r="D63" s="93" t="e">
        <f>VLOOKUP(B63,'пр.взв'!B13:G134,3,FALSE)</f>
        <v>#REF!</v>
      </c>
      <c r="E63" s="93" t="e">
        <f>VLOOKUP(B63,'пр.взв'!B13:G134,4,FALSE)</f>
        <v>#REF!</v>
      </c>
      <c r="F63" s="78"/>
      <c r="G63" s="78"/>
      <c r="H63" s="80"/>
      <c r="I63" s="82"/>
      <c r="K63" s="84"/>
      <c r="L63" s="86" t="e">
        <f>VLOOKUP(K63,'пр.взв'!B15:E86,2,FALSE)</f>
        <v>#N/A</v>
      </c>
      <c r="M63" s="86" t="e">
        <f>VLOOKUP(K63,'пр.взв'!B13:G136,3,FALSE)</f>
        <v>#N/A</v>
      </c>
      <c r="N63" s="86" t="e">
        <f>VLOOKUP(K63,'пр.взв'!B13:G136,4,FALSE)</f>
        <v>#N/A</v>
      </c>
      <c r="O63" s="78"/>
      <c r="P63" s="78"/>
      <c r="Q63" s="80"/>
      <c r="R63" s="82"/>
    </row>
    <row r="64" spans="1:18" ht="13.5" thickBot="1">
      <c r="A64" s="92"/>
      <c r="B64" s="84"/>
      <c r="C64" s="75"/>
      <c r="D64" s="94"/>
      <c r="E64" s="94"/>
      <c r="F64" s="79"/>
      <c r="G64" s="79"/>
      <c r="H64" s="81"/>
      <c r="I64" s="83"/>
      <c r="K64" s="85"/>
      <c r="L64" s="74"/>
      <c r="M64" s="74"/>
      <c r="N64" s="74"/>
      <c r="O64" s="79"/>
      <c r="P64" s="79"/>
      <c r="Q64" s="81"/>
      <c r="R64" s="83"/>
    </row>
    <row r="65" spans="1:18" ht="12.75">
      <c r="A65" s="92"/>
      <c r="B65" s="95" t="e">
        <f>'пр.хода'!#REF!</f>
        <v>#REF!</v>
      </c>
      <c r="C65" s="87" t="e">
        <f>VLOOKUP(B65,'пр.взв'!B15:E86,2,FALSE)</f>
        <v>#REF!</v>
      </c>
      <c r="D65" s="96" t="e">
        <f>VLOOKUP(B65,'пр.взв'!B13:F137,3,FALSE)</f>
        <v>#REF!</v>
      </c>
      <c r="E65" s="96" t="e">
        <f>VLOOKUP(B65,'пр.взв'!B13:G137,4,FALSE)</f>
        <v>#REF!</v>
      </c>
      <c r="F65" s="88"/>
      <c r="G65" s="89"/>
      <c r="H65" s="90"/>
      <c r="I65" s="91"/>
      <c r="K65" s="95"/>
      <c r="L65" s="87" t="e">
        <f>VLOOKUP(K65,'пр.взв'!B15:E86,2,FALSE)</f>
        <v>#N/A</v>
      </c>
      <c r="M65" s="87" t="e">
        <f>VLOOKUP(K65,'пр.взв'!B13:G138,3,FALSE)</f>
        <v>#N/A</v>
      </c>
      <c r="N65" s="87" t="e">
        <f>VLOOKUP(K65,'пр.взв'!B13:G138,4,FALSE)</f>
        <v>#N/A</v>
      </c>
      <c r="O65" s="88"/>
      <c r="P65" s="89"/>
      <c r="Q65" s="90"/>
      <c r="R65" s="91"/>
    </row>
    <row r="66" spans="1:18" ht="12.75">
      <c r="A66" s="92"/>
      <c r="B66" s="84"/>
      <c r="C66" s="74"/>
      <c r="D66" s="93"/>
      <c r="E66" s="93"/>
      <c r="F66" s="76"/>
      <c r="G66" s="78"/>
      <c r="H66" s="80"/>
      <c r="I66" s="82"/>
      <c r="K66" s="84"/>
      <c r="L66" s="74"/>
      <c r="M66" s="74"/>
      <c r="N66" s="74"/>
      <c r="O66" s="76"/>
      <c r="P66" s="78"/>
      <c r="Q66" s="80"/>
      <c r="R66" s="82"/>
    </row>
    <row r="67" spans="1:18" ht="12.75">
      <c r="A67" s="92"/>
      <c r="B67" s="84" t="e">
        <f>'пр.хода'!#REF!</f>
        <v>#REF!</v>
      </c>
      <c r="C67" s="86" t="e">
        <f>VLOOKUP(B67,'пр.взв'!B15:E86,2,FALSE)</f>
        <v>#REF!</v>
      </c>
      <c r="D67" s="93" t="e">
        <f>VLOOKUP(B67,'пр.взв'!B13:G138,3,FALSE)</f>
        <v>#REF!</v>
      </c>
      <c r="E67" s="93" t="e">
        <f>VLOOKUP(B67,'пр.взв'!B13:G138,4,FALSE)</f>
        <v>#REF!</v>
      </c>
      <c r="F67" s="76"/>
      <c r="G67" s="78"/>
      <c r="H67" s="80"/>
      <c r="I67" s="82"/>
      <c r="K67" s="84"/>
      <c r="L67" s="86" t="e">
        <f>VLOOKUP(K67,'пр.взв'!B15:E86,2,FALSE)</f>
        <v>#N/A</v>
      </c>
      <c r="M67" s="74" t="e">
        <f>VLOOKUP(K67,'пр.взв'!B13:G140,3,FALSE)</f>
        <v>#N/A</v>
      </c>
      <c r="N67" s="74" t="e">
        <f>VLOOKUP(K67,'пр.взв'!B13:G140,4,FALSE)</f>
        <v>#N/A</v>
      </c>
      <c r="O67" s="76"/>
      <c r="P67" s="78"/>
      <c r="Q67" s="80"/>
      <c r="R67" s="82"/>
    </row>
    <row r="68" spans="1:18" ht="13.5" thickBot="1">
      <c r="A68" s="92"/>
      <c r="B68" s="85"/>
      <c r="C68" s="75"/>
      <c r="D68" s="94"/>
      <c r="E68" s="94"/>
      <c r="F68" s="77"/>
      <c r="G68" s="79"/>
      <c r="H68" s="81"/>
      <c r="I68" s="83"/>
      <c r="K68" s="85"/>
      <c r="L68" s="75"/>
      <c r="M68" s="75"/>
      <c r="N68" s="75"/>
      <c r="O68" s="77"/>
      <c r="P68" s="79"/>
      <c r="Q68" s="81"/>
      <c r="R68" s="83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7">
      <selection activeCell="A1" sqref="A1:H41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58" t="str">
        <f>'[1]реквизиты'!$A$2</f>
        <v>Первенство России по самбо среди юниоров и юниорок 21-23 года.</v>
      </c>
      <c r="B1" s="159"/>
      <c r="C1" s="159"/>
      <c r="D1" s="159"/>
      <c r="E1" s="159"/>
      <c r="F1" s="159"/>
      <c r="G1" s="159"/>
      <c r="H1" s="160"/>
    </row>
    <row r="2" spans="1:8" ht="17.25" customHeight="1">
      <c r="A2" s="161" t="str">
        <f>'[1]реквизиты'!$A$3</f>
        <v>18-22 января 2016 год           город Кстово</v>
      </c>
      <c r="B2" s="161"/>
      <c r="C2" s="161"/>
      <c r="D2" s="161"/>
      <c r="E2" s="161"/>
      <c r="F2" s="161"/>
      <c r="G2" s="161"/>
      <c r="H2" s="161"/>
    </row>
    <row r="3" spans="1:8" ht="18.75" thickBot="1">
      <c r="A3" s="162" t="s">
        <v>67</v>
      </c>
      <c r="B3" s="162"/>
      <c r="C3" s="162"/>
      <c r="D3" s="162"/>
      <c r="E3" s="162"/>
      <c r="F3" s="162"/>
      <c r="G3" s="162"/>
      <c r="H3" s="162"/>
    </row>
    <row r="4" spans="2:8" ht="18.75" thickBot="1">
      <c r="B4" s="45"/>
      <c r="C4" s="46"/>
      <c r="D4" s="163" t="str">
        <f>'пр.взв'!D4</f>
        <v>В.к.    48   кг.</v>
      </c>
      <c r="E4" s="164"/>
      <c r="F4" s="165"/>
      <c r="G4" s="46"/>
      <c r="H4" s="12" t="s">
        <v>95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52" t="s">
        <v>68</v>
      </c>
      <c r="B6" s="144" t="str">
        <f>VLOOKUP(J6,'пр.взв'!B7:G78,2,FALSE)</f>
        <v>Солдатенкова Виктория Александровна</v>
      </c>
      <c r="C6" s="144"/>
      <c r="D6" s="144"/>
      <c r="E6" s="144"/>
      <c r="F6" s="144"/>
      <c r="G6" s="144"/>
      <c r="H6" s="142" t="str">
        <f>VLOOKUP(J6,'пр.взв'!B7:G78,3,FALSE)</f>
        <v>08.05.97.кмс</v>
      </c>
      <c r="I6" s="46"/>
      <c r="J6" s="47">
        <f>'ит.пр'!B6</f>
        <v>6</v>
      </c>
    </row>
    <row r="7" spans="1:10" ht="18">
      <c r="A7" s="153"/>
      <c r="B7" s="145"/>
      <c r="C7" s="145"/>
      <c r="D7" s="145"/>
      <c r="E7" s="145"/>
      <c r="F7" s="145"/>
      <c r="G7" s="145"/>
      <c r="H7" s="143"/>
      <c r="I7" s="46"/>
      <c r="J7" s="47"/>
    </row>
    <row r="8" spans="1:10" ht="18">
      <c r="A8" s="153"/>
      <c r="B8" s="146" t="str">
        <f>VLOOKUP(J6,'пр.взв'!B7:G78,4,FALSE)</f>
        <v>ЦФО Брянская,Брянск</v>
      </c>
      <c r="C8" s="146"/>
      <c r="D8" s="146"/>
      <c r="E8" s="146"/>
      <c r="F8" s="146"/>
      <c r="G8" s="146"/>
      <c r="H8" s="143"/>
      <c r="I8" s="46"/>
      <c r="J8" s="47"/>
    </row>
    <row r="9" spans="1:10" ht="18.75" thickBot="1">
      <c r="A9" s="154"/>
      <c r="B9" s="147"/>
      <c r="C9" s="147"/>
      <c r="D9" s="147"/>
      <c r="E9" s="147"/>
      <c r="F9" s="147"/>
      <c r="G9" s="147"/>
      <c r="H9" s="148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6" t="s">
        <v>69</v>
      </c>
      <c r="B11" s="144" t="str">
        <f>VLOOKUP(J11,'пр.взв'!B2:G83,2,FALSE)</f>
        <v>Гаспарян Наре Петросовна</v>
      </c>
      <c r="C11" s="144"/>
      <c r="D11" s="144"/>
      <c r="E11" s="144"/>
      <c r="F11" s="144"/>
      <c r="G11" s="144"/>
      <c r="H11" s="142" t="str">
        <f>VLOOKUP(J11,'пр.взв'!B2:G83,3,FALSE)</f>
        <v>26.02.97.кмс</v>
      </c>
      <c r="I11" s="46"/>
      <c r="J11" s="47">
        <f>'ит.пр'!B8</f>
        <v>9</v>
      </c>
    </row>
    <row r="12" spans="1:10" ht="18" customHeight="1">
      <c r="A12" s="167"/>
      <c r="B12" s="145"/>
      <c r="C12" s="145"/>
      <c r="D12" s="145"/>
      <c r="E12" s="145"/>
      <c r="F12" s="145"/>
      <c r="G12" s="145"/>
      <c r="H12" s="143"/>
      <c r="I12" s="46"/>
      <c r="J12" s="47"/>
    </row>
    <row r="13" spans="1:10" ht="18">
      <c r="A13" s="167"/>
      <c r="B13" s="146" t="str">
        <f>VLOOKUP(J11,'пр.взв'!B2:G83,4,FALSE)</f>
        <v>УФО Челябинская Челябинск</v>
      </c>
      <c r="C13" s="146"/>
      <c r="D13" s="146"/>
      <c r="E13" s="146"/>
      <c r="F13" s="146"/>
      <c r="G13" s="146"/>
      <c r="H13" s="143"/>
      <c r="I13" s="46"/>
      <c r="J13" s="47"/>
    </row>
    <row r="14" spans="1:10" ht="18.75" thickBot="1">
      <c r="A14" s="168"/>
      <c r="B14" s="147"/>
      <c r="C14" s="147"/>
      <c r="D14" s="147"/>
      <c r="E14" s="147"/>
      <c r="F14" s="147"/>
      <c r="G14" s="147"/>
      <c r="H14" s="148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9" t="s">
        <v>70</v>
      </c>
      <c r="B16" s="144" t="str">
        <f>VLOOKUP(J16,'пр.взв'!B1:G88,2,FALSE)</f>
        <v>Мкртчян Рузан Арсеновна</v>
      </c>
      <c r="C16" s="144"/>
      <c r="D16" s="144"/>
      <c r="E16" s="144"/>
      <c r="F16" s="144"/>
      <c r="G16" s="144"/>
      <c r="H16" s="142" t="str">
        <f>VLOOKUP(J16,'пр.взв'!B1:G88,3,FALSE)</f>
        <v>05.04.96.кмс</v>
      </c>
      <c r="I16" s="46"/>
      <c r="J16" s="47">
        <f>'ит.пр'!B10</f>
        <v>1</v>
      </c>
    </row>
    <row r="17" spans="1:10" ht="18" customHeight="1">
      <c r="A17" s="150"/>
      <c r="B17" s="145"/>
      <c r="C17" s="145"/>
      <c r="D17" s="145"/>
      <c r="E17" s="145"/>
      <c r="F17" s="145"/>
      <c r="G17" s="145"/>
      <c r="H17" s="143"/>
      <c r="I17" s="46"/>
      <c r="J17" s="47"/>
    </row>
    <row r="18" spans="1:10" ht="18">
      <c r="A18" s="150"/>
      <c r="B18" s="146" t="str">
        <f>VLOOKUP(J16,'пр.взв'!B1:G88,4,FALSE)</f>
        <v>ЮФО Краснодарский кр.Краснодар</v>
      </c>
      <c r="C18" s="146"/>
      <c r="D18" s="146"/>
      <c r="E18" s="146"/>
      <c r="F18" s="146"/>
      <c r="G18" s="146"/>
      <c r="H18" s="143"/>
      <c r="I18" s="46"/>
      <c r="J18" s="47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9" t="s">
        <v>70</v>
      </c>
      <c r="B21" s="144" t="str">
        <f>VLOOKUP(J21,'пр.взв'!B2:G93,2,FALSE)</f>
        <v>Чернышова Дарья Александровна</v>
      </c>
      <c r="C21" s="144"/>
      <c r="D21" s="144"/>
      <c r="E21" s="144"/>
      <c r="F21" s="144"/>
      <c r="G21" s="144"/>
      <c r="H21" s="142" t="str">
        <f>VLOOKUP(J21,'пр.взв'!B2:G93,3,FALSE)</f>
        <v>22.06.96.кмс</v>
      </c>
      <c r="I21" s="46"/>
      <c r="J21" s="47">
        <f>'ит.пр'!B12</f>
        <v>11</v>
      </c>
    </row>
    <row r="22" spans="1:10" ht="18" customHeight="1">
      <c r="A22" s="150"/>
      <c r="B22" s="145"/>
      <c r="C22" s="145"/>
      <c r="D22" s="145"/>
      <c r="E22" s="145"/>
      <c r="F22" s="145"/>
      <c r="G22" s="145"/>
      <c r="H22" s="143"/>
      <c r="I22" s="46"/>
      <c r="J22" s="47"/>
    </row>
    <row r="23" spans="1:9" ht="18">
      <c r="A23" s="150"/>
      <c r="B23" s="146" t="str">
        <f>VLOOKUP(J21,'пр.взв'!B2:G93,4,FALSE)</f>
        <v>ПФО Пермский кр.Пермь МО</v>
      </c>
      <c r="C23" s="146"/>
      <c r="D23" s="146"/>
      <c r="E23" s="146"/>
      <c r="F23" s="146"/>
      <c r="G23" s="146"/>
      <c r="H23" s="143"/>
      <c r="I23" s="46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71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55" t="str">
        <f>VLOOKUP(J28,'пр.взв'!B7:G108,6,FALSE)</f>
        <v>Харланов И.В. Хотмиров С.З</v>
      </c>
      <c r="B28" s="156"/>
      <c r="C28" s="156"/>
      <c r="D28" s="156"/>
      <c r="E28" s="156"/>
      <c r="F28" s="156"/>
      <c r="G28" s="156"/>
      <c r="H28" s="142"/>
      <c r="J28">
        <f>'ит.пр'!B6</f>
        <v>6</v>
      </c>
    </row>
    <row r="29" spans="1:8" ht="13.5" thickBot="1">
      <c r="A29" s="157"/>
      <c r="B29" s="147"/>
      <c r="C29" s="147"/>
      <c r="D29" s="147"/>
      <c r="E29" s="147"/>
      <c r="F29" s="147"/>
      <c r="G29" s="147"/>
      <c r="H29" s="148"/>
    </row>
    <row r="32" spans="1:8" ht="18">
      <c r="A32" s="46" t="s">
        <v>72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A1:H1"/>
    <mergeCell ref="A2:H2"/>
    <mergeCell ref="A3:H3"/>
    <mergeCell ref="D4:F4"/>
    <mergeCell ref="A11:A14"/>
    <mergeCell ref="B16:G17"/>
    <mergeCell ref="A28:H29"/>
    <mergeCell ref="A21:A24"/>
    <mergeCell ref="B21:G22"/>
    <mergeCell ref="H21:H22"/>
    <mergeCell ref="B23:H24"/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6"/>
  <sheetViews>
    <sheetView workbookViewId="0" topLeftCell="A4">
      <selection activeCell="AF18" sqref="AF18"/>
    </sheetView>
  </sheetViews>
  <sheetFormatPr defaultColWidth="9.140625" defaultRowHeight="12.75"/>
  <cols>
    <col min="1" max="1" width="1.8515625" style="0" customWidth="1"/>
    <col min="2" max="2" width="4.00390625" style="0" customWidth="1"/>
    <col min="3" max="3" width="16.7109375" style="0" customWidth="1"/>
    <col min="4" max="4" width="7.7109375" style="0" customWidth="1"/>
    <col min="5" max="5" width="15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6" customHeight="1" thickBot="1">
      <c r="A1" s="176" t="s">
        <v>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26.25" customHeight="1" thickBot="1">
      <c r="A2" s="14"/>
      <c r="B2" s="189" t="s">
        <v>62</v>
      </c>
      <c r="C2" s="190"/>
      <c r="D2" s="190"/>
      <c r="E2" s="190"/>
      <c r="F2" s="190"/>
      <c r="G2" s="190"/>
      <c r="H2" s="190"/>
      <c r="I2" s="190"/>
      <c r="J2" s="190"/>
      <c r="K2" s="180" t="str">
        <f>HYPERLINK('[1]реквизиты'!$A$2)</f>
        <v>Первенство России по самбо среди юниоров и юниорок 21-23 года.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15"/>
      <c r="B3" s="235" t="str">
        <f>HYPERLINK('[1]реквизиты'!$A$3)</f>
        <v>18-22 января 2016 год           город Кстово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 t="s">
        <v>95</v>
      </c>
      <c r="R3" s="236"/>
      <c r="S3" s="236"/>
      <c r="T3" s="236"/>
      <c r="U3" s="236"/>
      <c r="V3" s="236"/>
      <c r="W3" s="237"/>
      <c r="X3" s="177" t="str">
        <f>HYPERLINK('пр.взв'!D4)</f>
        <v>В.к.    48   кг.</v>
      </c>
      <c r="Y3" s="178"/>
      <c r="Z3" s="178"/>
      <c r="AA3" s="178"/>
      <c r="AB3" s="179"/>
      <c r="AC3" s="13"/>
      <c r="AD3" s="13"/>
    </row>
    <row r="4" spans="1:30" ht="14.25" customHeight="1" thickBot="1">
      <c r="A4" s="208"/>
      <c r="B4" s="209" t="s">
        <v>5</v>
      </c>
      <c r="C4" s="211" t="s">
        <v>2</v>
      </c>
      <c r="D4" s="169" t="s">
        <v>3</v>
      </c>
      <c r="E4" s="171" t="s">
        <v>63</v>
      </c>
      <c r="F4" s="215" t="s">
        <v>96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  <c r="Z4" s="183" t="s">
        <v>6</v>
      </c>
      <c r="AA4" s="185" t="s">
        <v>66</v>
      </c>
      <c r="AB4" s="239" t="s">
        <v>20</v>
      </c>
      <c r="AC4" s="13"/>
      <c r="AD4" s="13"/>
    </row>
    <row r="5" spans="1:30" ht="15" customHeight="1" thickBot="1">
      <c r="A5" s="208"/>
      <c r="B5" s="210"/>
      <c r="C5" s="212"/>
      <c r="D5" s="170"/>
      <c r="E5" s="172"/>
      <c r="F5" s="196">
        <v>1</v>
      </c>
      <c r="G5" s="192"/>
      <c r="H5" s="196">
        <v>2</v>
      </c>
      <c r="I5" s="197"/>
      <c r="J5" s="191">
        <v>3</v>
      </c>
      <c r="K5" s="192"/>
      <c r="L5" s="196">
        <v>4</v>
      </c>
      <c r="M5" s="197"/>
      <c r="N5" s="191">
        <v>5</v>
      </c>
      <c r="O5" s="192"/>
      <c r="P5" s="196">
        <v>6</v>
      </c>
      <c r="Q5" s="197"/>
      <c r="R5" s="191">
        <v>7</v>
      </c>
      <c r="S5" s="192"/>
      <c r="T5" s="196">
        <v>8</v>
      </c>
      <c r="U5" s="197"/>
      <c r="V5" s="196" t="s">
        <v>75</v>
      </c>
      <c r="W5" s="197"/>
      <c r="X5" s="196" t="s">
        <v>73</v>
      </c>
      <c r="Y5" s="197"/>
      <c r="Z5" s="184"/>
      <c r="AA5" s="186"/>
      <c r="AB5" s="240"/>
      <c r="AC5" s="25"/>
      <c r="AD5" s="25"/>
    </row>
    <row r="6" spans="1:30" ht="12.75" customHeight="1">
      <c r="A6" s="224"/>
      <c r="B6" s="230">
        <v>1</v>
      </c>
      <c r="C6" s="232" t="str">
        <f>VLOOKUP(B6,'пр.взв'!B7:E28,2,FALSE)</f>
        <v>Мкртчян Рузан Арсеновна</v>
      </c>
      <c r="D6" s="133" t="str">
        <f>VLOOKUP(B6,'пр.взв'!B7:F78,3,FALSE)</f>
        <v>05.04.96.кмс</v>
      </c>
      <c r="E6" s="133" t="str">
        <f>VLOOKUP(B6,'пр.взв'!B7:G78,4,FALSE)</f>
        <v>ЮФО Краснодарский кр.Краснодар</v>
      </c>
      <c r="F6" s="214">
        <v>2</v>
      </c>
      <c r="G6" s="53">
        <v>1</v>
      </c>
      <c r="H6" s="193">
        <v>3</v>
      </c>
      <c r="I6" s="72">
        <v>0</v>
      </c>
      <c r="J6" s="193">
        <v>5</v>
      </c>
      <c r="K6" s="53">
        <v>1</v>
      </c>
      <c r="L6" s="193">
        <v>6</v>
      </c>
      <c r="M6" s="53">
        <v>4</v>
      </c>
      <c r="N6" s="193"/>
      <c r="O6" s="53"/>
      <c r="P6" s="193"/>
      <c r="Q6" s="53"/>
      <c r="R6" s="193"/>
      <c r="S6" s="53"/>
      <c r="T6" s="193" t="s">
        <v>151</v>
      </c>
      <c r="U6" s="57"/>
      <c r="V6" s="200">
        <v>9</v>
      </c>
      <c r="W6" s="61">
        <v>4</v>
      </c>
      <c r="X6" s="200"/>
      <c r="Y6" s="61"/>
      <c r="Z6" s="198"/>
      <c r="AA6" s="173"/>
      <c r="AB6" s="187">
        <v>3</v>
      </c>
      <c r="AC6" s="23"/>
      <c r="AD6" s="23"/>
    </row>
    <row r="7" spans="1:30" ht="12.75" customHeight="1" thickBot="1">
      <c r="A7" s="234"/>
      <c r="B7" s="231"/>
      <c r="C7" s="233"/>
      <c r="D7" s="213"/>
      <c r="E7" s="213"/>
      <c r="F7" s="203"/>
      <c r="G7" s="55"/>
      <c r="H7" s="193"/>
      <c r="I7" s="55" t="s">
        <v>144</v>
      </c>
      <c r="J7" s="193"/>
      <c r="K7" s="55"/>
      <c r="L7" s="193"/>
      <c r="M7" s="55" t="s">
        <v>150</v>
      </c>
      <c r="N7" s="193"/>
      <c r="O7" s="55"/>
      <c r="P7" s="193"/>
      <c r="Q7" s="55"/>
      <c r="R7" s="193"/>
      <c r="S7" s="55"/>
      <c r="T7" s="193"/>
      <c r="U7" s="58"/>
      <c r="V7" s="193"/>
      <c r="W7" s="55" t="s">
        <v>152</v>
      </c>
      <c r="X7" s="193"/>
      <c r="Y7" s="55"/>
      <c r="Z7" s="199"/>
      <c r="AA7" s="174"/>
      <c r="AB7" s="188"/>
      <c r="AC7" s="23"/>
      <c r="AD7" s="23"/>
    </row>
    <row r="8" spans="1:30" ht="12.75" customHeight="1" thickTop="1">
      <c r="A8" s="224"/>
      <c r="B8" s="226">
        <v>2</v>
      </c>
      <c r="C8" s="228" t="str">
        <f>VLOOKUP(B8,'пр.взв'!B9:E28,2,FALSE)</f>
        <v>Аракелян Шушан Сааковна</v>
      </c>
      <c r="D8" s="204" t="str">
        <f>VLOOKUP(B8,'пр.взв'!B9:F80,3,FALSE)</f>
        <v>19.02.95.1р.</v>
      </c>
      <c r="E8" s="204" t="str">
        <f>VLOOKUP(B8,'пр.взв'!B9:G80,4,FALSE)</f>
        <v>ГБОУЦСиО Самбо-70.</v>
      </c>
      <c r="F8" s="202">
        <v>1</v>
      </c>
      <c r="G8" s="54">
        <v>3</v>
      </c>
      <c r="H8" s="194">
        <v>5</v>
      </c>
      <c r="I8" s="54">
        <v>4</v>
      </c>
      <c r="J8" s="194" t="s">
        <v>145</v>
      </c>
      <c r="K8" s="54"/>
      <c r="L8" s="194" t="s">
        <v>145</v>
      </c>
      <c r="M8" s="54"/>
      <c r="N8" s="194" t="s">
        <v>145</v>
      </c>
      <c r="O8" s="54"/>
      <c r="P8" s="194" t="s">
        <v>145</v>
      </c>
      <c r="Q8" s="54"/>
      <c r="R8" s="194" t="s">
        <v>145</v>
      </c>
      <c r="S8" s="54"/>
      <c r="T8" s="194" t="s">
        <v>145</v>
      </c>
      <c r="U8" s="59"/>
      <c r="V8" s="194" t="s">
        <v>145</v>
      </c>
      <c r="W8" s="54"/>
      <c r="X8" s="194" t="s">
        <v>145</v>
      </c>
      <c r="Y8" s="54"/>
      <c r="Z8" s="198">
        <v>2</v>
      </c>
      <c r="AA8" s="173">
        <v>7</v>
      </c>
      <c r="AB8" s="187">
        <v>9</v>
      </c>
      <c r="AC8" s="23"/>
      <c r="AD8" s="23"/>
    </row>
    <row r="9" spans="1:30" ht="12.75" customHeight="1" thickBot="1">
      <c r="A9" s="225"/>
      <c r="B9" s="227"/>
      <c r="C9" s="229"/>
      <c r="D9" s="205"/>
      <c r="E9" s="205"/>
      <c r="F9" s="203"/>
      <c r="G9" s="55"/>
      <c r="H9" s="195"/>
      <c r="I9" s="55" t="s">
        <v>146</v>
      </c>
      <c r="J9" s="195"/>
      <c r="K9" s="55"/>
      <c r="L9" s="195"/>
      <c r="M9" s="55"/>
      <c r="N9" s="195"/>
      <c r="O9" s="55"/>
      <c r="P9" s="195"/>
      <c r="Q9" s="55"/>
      <c r="R9" s="195"/>
      <c r="S9" s="55"/>
      <c r="T9" s="195"/>
      <c r="U9" s="58"/>
      <c r="V9" s="195"/>
      <c r="W9" s="55"/>
      <c r="X9" s="195"/>
      <c r="Y9" s="55"/>
      <c r="Z9" s="199"/>
      <c r="AA9" s="174"/>
      <c r="AB9" s="188"/>
      <c r="AC9" s="23"/>
      <c r="AD9" s="23"/>
    </row>
    <row r="10" spans="1:30" ht="12.75" customHeight="1" thickTop="1">
      <c r="A10" s="65"/>
      <c r="B10" s="226">
        <v>3</v>
      </c>
      <c r="C10" s="228" t="str">
        <f>VLOOKUP(B10,'пр.взв'!B11:E28,2,FALSE)</f>
        <v>Куулар Анжелика Суге-Маадыровна</v>
      </c>
      <c r="D10" s="206" t="str">
        <f>VLOOKUP(B10,'пр.взв'!B11:F82,3,FALSE)</f>
        <v>19.10.94.кмс</v>
      </c>
      <c r="E10" s="206" t="str">
        <f>VLOOKUP(B10,'пр.взв'!B11:G82,4,FALSE)</f>
        <v>СФО р,Тыва,.Кызыл</v>
      </c>
      <c r="F10" s="202">
        <v>4</v>
      </c>
      <c r="G10" s="54">
        <v>2</v>
      </c>
      <c r="H10" s="194">
        <v>1</v>
      </c>
      <c r="I10" s="54">
        <v>4</v>
      </c>
      <c r="J10" s="194" t="s">
        <v>145</v>
      </c>
      <c r="K10" s="54"/>
      <c r="L10" s="194" t="s">
        <v>145</v>
      </c>
      <c r="M10" s="54"/>
      <c r="N10" s="194" t="s">
        <v>145</v>
      </c>
      <c r="O10" s="54"/>
      <c r="P10" s="194" t="s">
        <v>145</v>
      </c>
      <c r="Q10" s="54"/>
      <c r="R10" s="194" t="s">
        <v>145</v>
      </c>
      <c r="S10" s="54"/>
      <c r="T10" s="194" t="s">
        <v>145</v>
      </c>
      <c r="U10" s="59"/>
      <c r="V10" s="194" t="s">
        <v>145</v>
      </c>
      <c r="W10" s="54"/>
      <c r="X10" s="194" t="s">
        <v>145</v>
      </c>
      <c r="Y10" s="54"/>
      <c r="Z10" s="201">
        <v>2</v>
      </c>
      <c r="AA10" s="175">
        <v>7</v>
      </c>
      <c r="AB10" s="238">
        <v>11</v>
      </c>
      <c r="AC10" s="23"/>
      <c r="AD10" s="23"/>
    </row>
    <row r="11" spans="1:30" ht="12.75" customHeight="1" thickBot="1">
      <c r="A11" s="65"/>
      <c r="B11" s="227"/>
      <c r="C11" s="229"/>
      <c r="D11" s="207"/>
      <c r="E11" s="207"/>
      <c r="F11" s="203"/>
      <c r="G11" s="56"/>
      <c r="H11" s="195"/>
      <c r="I11" s="56" t="s">
        <v>144</v>
      </c>
      <c r="J11" s="195"/>
      <c r="K11" s="56"/>
      <c r="L11" s="195"/>
      <c r="M11" s="56"/>
      <c r="N11" s="195"/>
      <c r="O11" s="56"/>
      <c r="P11" s="195"/>
      <c r="Q11" s="56"/>
      <c r="R11" s="195"/>
      <c r="S11" s="56"/>
      <c r="T11" s="195"/>
      <c r="U11" s="60"/>
      <c r="V11" s="195"/>
      <c r="W11" s="56"/>
      <c r="X11" s="195"/>
      <c r="Y11" s="56"/>
      <c r="Z11" s="199"/>
      <c r="AA11" s="174"/>
      <c r="AB11" s="188"/>
      <c r="AC11" s="23"/>
      <c r="AD11" s="23"/>
    </row>
    <row r="12" spans="1:30" ht="12.75" customHeight="1" thickTop="1">
      <c r="A12" s="65"/>
      <c r="B12" s="226">
        <v>4</v>
      </c>
      <c r="C12" s="228" t="str">
        <f>VLOOKUP(B12,'пр.взв'!B13:E28,2,FALSE)</f>
        <v>Смирнова Мария Игоревна</v>
      </c>
      <c r="D12" s="206" t="str">
        <f>VLOOKUP(B12,'пр.взв'!B13:F84,3,FALSE)</f>
        <v>19.07.94.кмс</v>
      </c>
      <c r="E12" s="206" t="str">
        <f>VLOOKUP(B12,'пр.взв'!B13:G84,4,FALSE)</f>
        <v>ПФО Пермский кр.Чайковский МО</v>
      </c>
      <c r="F12" s="202">
        <v>3</v>
      </c>
      <c r="G12" s="54">
        <v>3</v>
      </c>
      <c r="H12" s="194">
        <v>6</v>
      </c>
      <c r="I12" s="54">
        <v>4</v>
      </c>
      <c r="J12" s="194" t="s">
        <v>145</v>
      </c>
      <c r="K12" s="54"/>
      <c r="L12" s="194" t="s">
        <v>145</v>
      </c>
      <c r="M12" s="54"/>
      <c r="N12" s="194" t="s">
        <v>145</v>
      </c>
      <c r="O12" s="54"/>
      <c r="P12" s="194" t="s">
        <v>145</v>
      </c>
      <c r="Q12" s="54"/>
      <c r="R12" s="194" t="s">
        <v>145</v>
      </c>
      <c r="S12" s="54"/>
      <c r="T12" s="194" t="s">
        <v>145</v>
      </c>
      <c r="U12" s="59"/>
      <c r="V12" s="194" t="s">
        <v>145</v>
      </c>
      <c r="W12" s="54"/>
      <c r="X12" s="194" t="s">
        <v>145</v>
      </c>
      <c r="Y12" s="54"/>
      <c r="Z12" s="201">
        <v>2</v>
      </c>
      <c r="AA12" s="175">
        <v>7</v>
      </c>
      <c r="AB12" s="238">
        <v>10</v>
      </c>
      <c r="AC12" s="23"/>
      <c r="AD12" s="23"/>
    </row>
    <row r="13" spans="1:30" ht="12.75" customHeight="1" thickBot="1">
      <c r="A13" s="65"/>
      <c r="B13" s="227"/>
      <c r="C13" s="229"/>
      <c r="D13" s="207"/>
      <c r="E13" s="207"/>
      <c r="F13" s="203"/>
      <c r="G13" s="56"/>
      <c r="H13" s="195"/>
      <c r="I13" s="56" t="s">
        <v>147</v>
      </c>
      <c r="J13" s="195"/>
      <c r="K13" s="56"/>
      <c r="L13" s="195"/>
      <c r="M13" s="56"/>
      <c r="N13" s="195"/>
      <c r="O13" s="56"/>
      <c r="P13" s="195"/>
      <c r="Q13" s="56"/>
      <c r="R13" s="195"/>
      <c r="S13" s="56"/>
      <c r="T13" s="195"/>
      <c r="U13" s="60"/>
      <c r="V13" s="195"/>
      <c r="W13" s="56"/>
      <c r="X13" s="195"/>
      <c r="Y13" s="56"/>
      <c r="Z13" s="199"/>
      <c r="AA13" s="174"/>
      <c r="AB13" s="188"/>
      <c r="AC13" s="23"/>
      <c r="AD13" s="23"/>
    </row>
    <row r="14" spans="1:30" ht="12.75" customHeight="1" thickTop="1">
      <c r="A14" s="65"/>
      <c r="B14" s="226">
        <v>5</v>
      </c>
      <c r="C14" s="228" t="str">
        <f>VLOOKUP(B14,'пр.взв'!B15:E30,2,FALSE)</f>
        <v>Агазаде Оксана Аббас кызы</v>
      </c>
      <c r="D14" s="206" t="str">
        <f>VLOOKUP(B14,'пр.взв'!B15:F86,3,FALSE)</f>
        <v>04.07.95.кмс</v>
      </c>
      <c r="E14" s="206" t="str">
        <f>VLOOKUP(B14,'пр.взв'!B15:G86,4,FALSE)</f>
        <v>Москва,ГБУ "МГФСО"</v>
      </c>
      <c r="F14" s="202">
        <v>6</v>
      </c>
      <c r="G14" s="54">
        <v>4</v>
      </c>
      <c r="H14" s="194">
        <v>2</v>
      </c>
      <c r="I14" s="54">
        <v>0</v>
      </c>
      <c r="J14" s="194">
        <v>1</v>
      </c>
      <c r="K14" s="54">
        <v>3</v>
      </c>
      <c r="L14" s="194" t="s">
        <v>145</v>
      </c>
      <c r="M14" s="54"/>
      <c r="N14" s="194" t="s">
        <v>145</v>
      </c>
      <c r="O14" s="54"/>
      <c r="P14" s="194" t="s">
        <v>145</v>
      </c>
      <c r="Q14" s="54"/>
      <c r="R14" s="194" t="s">
        <v>145</v>
      </c>
      <c r="S14" s="54"/>
      <c r="T14" s="194" t="s">
        <v>145</v>
      </c>
      <c r="U14" s="59"/>
      <c r="V14" s="194" t="s">
        <v>145</v>
      </c>
      <c r="W14" s="54"/>
      <c r="X14" s="194" t="s">
        <v>145</v>
      </c>
      <c r="Y14" s="54"/>
      <c r="Z14" s="201">
        <v>3</v>
      </c>
      <c r="AA14" s="175">
        <v>7</v>
      </c>
      <c r="AB14" s="238">
        <v>6</v>
      </c>
      <c r="AC14" s="23"/>
      <c r="AD14" s="23"/>
    </row>
    <row r="15" spans="1:30" ht="12.75" customHeight="1" thickBot="1">
      <c r="A15" s="65"/>
      <c r="B15" s="227"/>
      <c r="C15" s="229"/>
      <c r="D15" s="207"/>
      <c r="E15" s="207"/>
      <c r="F15" s="203"/>
      <c r="G15" s="56" t="s">
        <v>142</v>
      </c>
      <c r="H15" s="195"/>
      <c r="I15" s="56" t="s">
        <v>146</v>
      </c>
      <c r="J15" s="195"/>
      <c r="K15" s="56"/>
      <c r="L15" s="195"/>
      <c r="M15" s="56"/>
      <c r="N15" s="195"/>
      <c r="O15" s="56"/>
      <c r="P15" s="195"/>
      <c r="Q15" s="56"/>
      <c r="R15" s="195"/>
      <c r="S15" s="56"/>
      <c r="T15" s="195"/>
      <c r="U15" s="60"/>
      <c r="V15" s="195"/>
      <c r="W15" s="56"/>
      <c r="X15" s="195"/>
      <c r="Y15" s="56"/>
      <c r="Z15" s="199"/>
      <c r="AA15" s="174"/>
      <c r="AB15" s="188"/>
      <c r="AC15" s="23"/>
      <c r="AD15" s="23"/>
    </row>
    <row r="16" spans="1:30" ht="12.75" customHeight="1" thickTop="1">
      <c r="A16" s="65"/>
      <c r="B16" s="226">
        <v>6</v>
      </c>
      <c r="C16" s="228" t="str">
        <f>VLOOKUP(B16,'пр.взв'!B17:E32,2,FALSE)</f>
        <v>Солдатенкова Виктория Александровна</v>
      </c>
      <c r="D16" s="206" t="str">
        <f>VLOOKUP(B16,'пр.взв'!B17:F88,3,FALSE)</f>
        <v>08.05.97.кмс</v>
      </c>
      <c r="E16" s="206" t="str">
        <f>VLOOKUP(B16,'пр.взв'!B17:G88,4,FALSE)</f>
        <v>ЦФО Брянская,Брянск</v>
      </c>
      <c r="F16" s="202">
        <v>5</v>
      </c>
      <c r="G16" s="54">
        <v>0</v>
      </c>
      <c r="H16" s="194">
        <v>3</v>
      </c>
      <c r="I16" s="54">
        <v>0</v>
      </c>
      <c r="J16" s="194" t="s">
        <v>98</v>
      </c>
      <c r="K16" s="54"/>
      <c r="L16" s="194">
        <v>1</v>
      </c>
      <c r="M16" s="54">
        <v>0</v>
      </c>
      <c r="N16" s="194"/>
      <c r="O16" s="54"/>
      <c r="P16" s="194"/>
      <c r="Q16" s="54"/>
      <c r="R16" s="194"/>
      <c r="S16" s="54"/>
      <c r="T16" s="194" t="s">
        <v>153</v>
      </c>
      <c r="U16" s="59"/>
      <c r="V16" s="194">
        <v>11</v>
      </c>
      <c r="W16" s="54">
        <v>0</v>
      </c>
      <c r="X16" s="194">
        <v>9</v>
      </c>
      <c r="Y16" s="54">
        <v>2</v>
      </c>
      <c r="Z16" s="201"/>
      <c r="AA16" s="175"/>
      <c r="AB16" s="238">
        <v>1</v>
      </c>
      <c r="AC16" s="23"/>
      <c r="AD16" s="23"/>
    </row>
    <row r="17" spans="1:30" ht="12.75" customHeight="1" thickBot="1">
      <c r="A17" s="65"/>
      <c r="B17" s="227"/>
      <c r="C17" s="229"/>
      <c r="D17" s="207"/>
      <c r="E17" s="207"/>
      <c r="F17" s="203"/>
      <c r="G17" s="56" t="s">
        <v>142</v>
      </c>
      <c r="H17" s="195"/>
      <c r="I17" s="56" t="s">
        <v>147</v>
      </c>
      <c r="J17" s="195"/>
      <c r="K17" s="56"/>
      <c r="L17" s="195"/>
      <c r="M17" s="56" t="s">
        <v>150</v>
      </c>
      <c r="N17" s="195"/>
      <c r="O17" s="56"/>
      <c r="P17" s="195"/>
      <c r="Q17" s="56"/>
      <c r="R17" s="195"/>
      <c r="S17" s="56"/>
      <c r="T17" s="195"/>
      <c r="U17" s="60"/>
      <c r="V17" s="195"/>
      <c r="W17" s="56" t="s">
        <v>154</v>
      </c>
      <c r="X17" s="195"/>
      <c r="Y17" s="56"/>
      <c r="Z17" s="199"/>
      <c r="AA17" s="174"/>
      <c r="AB17" s="188"/>
      <c r="AC17" s="23"/>
      <c r="AD17" s="23"/>
    </row>
    <row r="18" spans="1:30" ht="12.75" customHeight="1" thickTop="1">
      <c r="A18" s="65"/>
      <c r="B18" s="218" t="s">
        <v>97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20"/>
      <c r="AC18" s="23"/>
      <c r="AD18" s="23"/>
    </row>
    <row r="19" spans="1:30" ht="12.75" customHeight="1" thickBot="1">
      <c r="A19" s="65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3"/>
      <c r="AC19" s="23"/>
      <c r="AD19" s="23"/>
    </row>
    <row r="20" spans="1:30" ht="12.75" customHeight="1" thickTop="1">
      <c r="A20" s="65"/>
      <c r="B20" s="226">
        <v>7</v>
      </c>
      <c r="C20" s="228" t="str">
        <f>VLOOKUP(B20,'пр.взв'!B19:E34,2,FALSE)</f>
        <v>Иванова Анастасия Викторовна</v>
      </c>
      <c r="D20" s="206" t="str">
        <f>VLOOKUP(B20,'пр.взв'!B19:F90,3,FALSE)</f>
        <v>27.03.95.мс</v>
      </c>
      <c r="E20" s="206" t="str">
        <f>VLOOKUP(B20,'пр.взв'!B19:G90,4,FALSE)</f>
        <v>Москва,ГБОУ СШОР 45 "Пролетарский самбист"</v>
      </c>
      <c r="F20" s="202">
        <v>8</v>
      </c>
      <c r="G20" s="54">
        <v>2</v>
      </c>
      <c r="H20" s="194">
        <v>9</v>
      </c>
      <c r="I20" s="54">
        <v>3</v>
      </c>
      <c r="J20" s="194">
        <v>10</v>
      </c>
      <c r="K20" s="54">
        <v>3</v>
      </c>
      <c r="L20" s="194" t="s">
        <v>145</v>
      </c>
      <c r="M20" s="54"/>
      <c r="N20" s="194" t="s">
        <v>145</v>
      </c>
      <c r="O20" s="54"/>
      <c r="P20" s="194" t="s">
        <v>145</v>
      </c>
      <c r="Q20" s="54"/>
      <c r="R20" s="194" t="s">
        <v>145</v>
      </c>
      <c r="S20" s="54"/>
      <c r="T20" s="194" t="s">
        <v>145</v>
      </c>
      <c r="U20" s="59"/>
      <c r="V20" s="194" t="s">
        <v>145</v>
      </c>
      <c r="W20" s="54"/>
      <c r="X20" s="194" t="s">
        <v>145</v>
      </c>
      <c r="Y20" s="54"/>
      <c r="Z20" s="201">
        <v>3</v>
      </c>
      <c r="AA20" s="175">
        <v>8</v>
      </c>
      <c r="AB20" s="238">
        <v>7</v>
      </c>
      <c r="AC20" s="23"/>
      <c r="AD20" s="23"/>
    </row>
    <row r="21" spans="1:30" ht="12.75" customHeight="1" thickBot="1">
      <c r="A21" s="65"/>
      <c r="B21" s="227"/>
      <c r="C21" s="229"/>
      <c r="D21" s="207"/>
      <c r="E21" s="207"/>
      <c r="F21" s="203"/>
      <c r="G21" s="56"/>
      <c r="H21" s="195"/>
      <c r="I21" s="56"/>
      <c r="J21" s="195"/>
      <c r="K21" s="56"/>
      <c r="L21" s="195"/>
      <c r="M21" s="56"/>
      <c r="N21" s="195"/>
      <c r="O21" s="56"/>
      <c r="P21" s="195"/>
      <c r="Q21" s="56"/>
      <c r="R21" s="195"/>
      <c r="S21" s="56"/>
      <c r="T21" s="195"/>
      <c r="U21" s="60"/>
      <c r="V21" s="195"/>
      <c r="W21" s="56"/>
      <c r="X21" s="195"/>
      <c r="Y21" s="56"/>
      <c r="Z21" s="199"/>
      <c r="AA21" s="174"/>
      <c r="AB21" s="188"/>
      <c r="AC21" s="23"/>
      <c r="AD21" s="23"/>
    </row>
    <row r="22" spans="1:30" ht="12.75" customHeight="1" thickTop="1">
      <c r="A22" s="65"/>
      <c r="B22" s="226">
        <v>8</v>
      </c>
      <c r="C22" s="228" t="str">
        <f>VLOOKUP(B22,'пр.взв'!B21:E36,2,FALSE)</f>
        <v>Тимофеева Ольга Александровна</v>
      </c>
      <c r="D22" s="206" t="str">
        <f>VLOOKUP(B22,'пр.взв'!B21:F92,3,FALSE)</f>
        <v>24.04.96.кмс</v>
      </c>
      <c r="E22" s="206" t="str">
        <f>VLOOKUP(B22,'пр.взв'!B21:G92,4,FALSE)</f>
        <v>С-Петербург.</v>
      </c>
      <c r="F22" s="202">
        <v>7</v>
      </c>
      <c r="G22" s="54">
        <v>3</v>
      </c>
      <c r="H22" s="194">
        <v>11</v>
      </c>
      <c r="I22" s="54">
        <v>4</v>
      </c>
      <c r="J22" s="194" t="s">
        <v>145</v>
      </c>
      <c r="K22" s="54"/>
      <c r="L22" s="194" t="s">
        <v>145</v>
      </c>
      <c r="M22" s="54"/>
      <c r="N22" s="194" t="s">
        <v>145</v>
      </c>
      <c r="O22" s="54"/>
      <c r="P22" s="194" t="s">
        <v>145</v>
      </c>
      <c r="Q22" s="54"/>
      <c r="R22" s="194" t="s">
        <v>145</v>
      </c>
      <c r="S22" s="54"/>
      <c r="T22" s="194" t="s">
        <v>145</v>
      </c>
      <c r="U22" s="59"/>
      <c r="V22" s="194" t="s">
        <v>145</v>
      </c>
      <c r="W22" s="54"/>
      <c r="X22" s="194" t="s">
        <v>145</v>
      </c>
      <c r="Y22" s="54"/>
      <c r="Z22" s="201">
        <v>2</v>
      </c>
      <c r="AA22" s="175">
        <v>7</v>
      </c>
      <c r="AB22" s="238">
        <v>8</v>
      </c>
      <c r="AC22" s="23"/>
      <c r="AD22" s="23"/>
    </row>
    <row r="23" spans="1:30" ht="12.75" customHeight="1" thickBot="1">
      <c r="A23" s="65"/>
      <c r="B23" s="227"/>
      <c r="C23" s="229"/>
      <c r="D23" s="207"/>
      <c r="E23" s="207"/>
      <c r="F23" s="203"/>
      <c r="G23" s="56"/>
      <c r="H23" s="195"/>
      <c r="I23" s="56" t="s">
        <v>155</v>
      </c>
      <c r="J23" s="195"/>
      <c r="K23" s="56"/>
      <c r="L23" s="195"/>
      <c r="M23" s="56"/>
      <c r="N23" s="195"/>
      <c r="O23" s="56"/>
      <c r="P23" s="195"/>
      <c r="Q23" s="56"/>
      <c r="R23" s="195"/>
      <c r="S23" s="56"/>
      <c r="T23" s="195"/>
      <c r="U23" s="60"/>
      <c r="V23" s="195"/>
      <c r="W23" s="56"/>
      <c r="X23" s="195"/>
      <c r="Y23" s="56"/>
      <c r="Z23" s="199"/>
      <c r="AA23" s="174"/>
      <c r="AB23" s="188"/>
      <c r="AC23" s="23"/>
      <c r="AD23" s="23"/>
    </row>
    <row r="24" spans="1:30" ht="12.75" customHeight="1" thickTop="1">
      <c r="A24" s="65"/>
      <c r="B24" s="226">
        <v>9</v>
      </c>
      <c r="C24" s="228" t="str">
        <f>VLOOKUP(B24,'пр.взв'!B23:E38,2,FALSE)</f>
        <v>Гаспарян Наре Петросовна</v>
      </c>
      <c r="D24" s="206" t="str">
        <f>VLOOKUP(B24,'пр.взв'!B23:F94,3,FALSE)</f>
        <v>26.02.97.кмс</v>
      </c>
      <c r="E24" s="206" t="str">
        <f>VLOOKUP(B24,'пр.взв'!B23:G94,4,FALSE)</f>
        <v>УФО Челябинская Челябинск</v>
      </c>
      <c r="F24" s="202">
        <v>10</v>
      </c>
      <c r="G24" s="54">
        <v>0</v>
      </c>
      <c r="H24" s="194">
        <v>7</v>
      </c>
      <c r="I24" s="54">
        <v>2</v>
      </c>
      <c r="J24" s="194">
        <v>11</v>
      </c>
      <c r="K24" s="54">
        <v>2</v>
      </c>
      <c r="L24" s="194" t="s">
        <v>98</v>
      </c>
      <c r="M24" s="54"/>
      <c r="N24" s="194"/>
      <c r="O24" s="54"/>
      <c r="P24" s="194"/>
      <c r="Q24" s="54"/>
      <c r="R24" s="194"/>
      <c r="S24" s="54"/>
      <c r="T24" s="194" t="s">
        <v>156</v>
      </c>
      <c r="U24" s="59"/>
      <c r="V24" s="194">
        <v>1</v>
      </c>
      <c r="W24" s="54">
        <v>0</v>
      </c>
      <c r="X24" s="194">
        <v>6</v>
      </c>
      <c r="Y24" s="54">
        <v>3</v>
      </c>
      <c r="Z24" s="201"/>
      <c r="AA24" s="175"/>
      <c r="AB24" s="238">
        <v>2</v>
      </c>
      <c r="AC24" s="23"/>
      <c r="AD24" s="23"/>
    </row>
    <row r="25" spans="1:30" ht="12.75" customHeight="1" thickBot="1">
      <c r="A25" s="65"/>
      <c r="B25" s="227"/>
      <c r="C25" s="229"/>
      <c r="D25" s="207"/>
      <c r="E25" s="207"/>
      <c r="F25" s="203"/>
      <c r="G25" s="56" t="s">
        <v>143</v>
      </c>
      <c r="H25" s="195"/>
      <c r="I25" s="56"/>
      <c r="J25" s="195"/>
      <c r="K25" s="56"/>
      <c r="L25" s="195"/>
      <c r="M25" s="56"/>
      <c r="N25" s="195"/>
      <c r="O25" s="56"/>
      <c r="P25" s="195"/>
      <c r="Q25" s="56"/>
      <c r="R25" s="195"/>
      <c r="S25" s="56"/>
      <c r="T25" s="195"/>
      <c r="U25" s="60"/>
      <c r="V25" s="195"/>
      <c r="W25" s="56" t="s">
        <v>152</v>
      </c>
      <c r="X25" s="195"/>
      <c r="Y25" s="56"/>
      <c r="Z25" s="199"/>
      <c r="AA25" s="174"/>
      <c r="AB25" s="188"/>
      <c r="AC25" s="23"/>
      <c r="AD25" s="23"/>
    </row>
    <row r="26" spans="1:30" ht="12.75" customHeight="1" thickTop="1">
      <c r="A26" s="65"/>
      <c r="B26" s="226">
        <v>10</v>
      </c>
      <c r="C26" s="228" t="str">
        <f>VLOOKUP(B26,'пр.взв'!B25:E40,2,FALSE)</f>
        <v>Грунтова Людмила Николаевнва</v>
      </c>
      <c r="D26" s="206" t="str">
        <f>VLOOKUP(B26,'пр.взв'!B25:F96,3,FALSE)</f>
        <v>16.11.94.кмс</v>
      </c>
      <c r="E26" s="206" t="str">
        <f>VLOOKUP(B26,'пр.взв'!B25:G96,4,FALSE)</f>
        <v>Москва,ГБУ "МГФСО"</v>
      </c>
      <c r="F26" s="202">
        <v>9</v>
      </c>
      <c r="G26" s="54">
        <v>4</v>
      </c>
      <c r="H26" s="194" t="s">
        <v>98</v>
      </c>
      <c r="I26" s="54"/>
      <c r="J26" s="194">
        <v>7</v>
      </c>
      <c r="K26" s="54">
        <v>2</v>
      </c>
      <c r="L26" s="194">
        <v>11</v>
      </c>
      <c r="M26" s="54">
        <v>4</v>
      </c>
      <c r="N26" s="194" t="s">
        <v>145</v>
      </c>
      <c r="O26" s="54"/>
      <c r="P26" s="194" t="s">
        <v>145</v>
      </c>
      <c r="Q26" s="54"/>
      <c r="R26" s="194" t="s">
        <v>145</v>
      </c>
      <c r="S26" s="54"/>
      <c r="T26" s="194" t="s">
        <v>145</v>
      </c>
      <c r="U26" s="59"/>
      <c r="V26" s="194" t="s">
        <v>145</v>
      </c>
      <c r="W26" s="54"/>
      <c r="X26" s="194" t="s">
        <v>145</v>
      </c>
      <c r="Y26" s="54"/>
      <c r="Z26" s="201">
        <v>4</v>
      </c>
      <c r="AA26" s="175">
        <v>10</v>
      </c>
      <c r="AB26" s="238">
        <v>5</v>
      </c>
      <c r="AC26" s="23"/>
      <c r="AD26" s="23"/>
    </row>
    <row r="27" spans="1:30" ht="12.75" customHeight="1" thickBot="1">
      <c r="A27" s="65"/>
      <c r="B27" s="227"/>
      <c r="C27" s="229"/>
      <c r="D27" s="207"/>
      <c r="E27" s="207"/>
      <c r="F27" s="203"/>
      <c r="G27" s="56" t="s">
        <v>143</v>
      </c>
      <c r="H27" s="195"/>
      <c r="I27" s="56"/>
      <c r="J27" s="195"/>
      <c r="K27" s="56"/>
      <c r="L27" s="195"/>
      <c r="M27" s="56" t="s">
        <v>157</v>
      </c>
      <c r="N27" s="195"/>
      <c r="O27" s="56"/>
      <c r="P27" s="195"/>
      <c r="Q27" s="56"/>
      <c r="R27" s="195"/>
      <c r="S27" s="56"/>
      <c r="T27" s="195"/>
      <c r="U27" s="60"/>
      <c r="V27" s="195"/>
      <c r="W27" s="56"/>
      <c r="X27" s="195"/>
      <c r="Y27" s="56"/>
      <c r="Z27" s="199"/>
      <c r="AA27" s="174"/>
      <c r="AB27" s="188"/>
      <c r="AC27" s="23"/>
      <c r="AD27" s="23"/>
    </row>
    <row r="28" spans="1:30" ht="12.75" customHeight="1" thickTop="1">
      <c r="A28" s="65"/>
      <c r="B28" s="226">
        <v>11</v>
      </c>
      <c r="C28" s="228" t="str">
        <f>VLOOKUP(B28,'пр.взв'!B27:E42,2,FALSE)</f>
        <v>Чернышова Дарья Александровна</v>
      </c>
      <c r="D28" s="206" t="str">
        <f>VLOOKUP(B28,'пр.взв'!B27:F98,3,FALSE)</f>
        <v>22.06.96.кмс</v>
      </c>
      <c r="E28" s="206" t="str">
        <f>VLOOKUP(B28,'пр.взв'!B27:G98,4,FALSE)</f>
        <v>ПФО Пермский кр.Пермь МО</v>
      </c>
      <c r="F28" s="202" t="s">
        <v>98</v>
      </c>
      <c r="G28" s="54"/>
      <c r="H28" s="194">
        <v>8</v>
      </c>
      <c r="I28" s="54">
        <v>0</v>
      </c>
      <c r="J28" s="194">
        <v>9</v>
      </c>
      <c r="K28" s="54">
        <v>3</v>
      </c>
      <c r="L28" s="194">
        <v>10</v>
      </c>
      <c r="M28" s="54">
        <v>0</v>
      </c>
      <c r="N28" s="194"/>
      <c r="O28" s="54"/>
      <c r="P28" s="194"/>
      <c r="Q28" s="54"/>
      <c r="R28" s="194"/>
      <c r="S28" s="54"/>
      <c r="T28" s="194" t="s">
        <v>158</v>
      </c>
      <c r="U28" s="59"/>
      <c r="V28" s="194">
        <v>6</v>
      </c>
      <c r="W28" s="54">
        <v>4</v>
      </c>
      <c r="X28" s="194"/>
      <c r="Y28" s="54"/>
      <c r="Z28" s="201"/>
      <c r="AA28" s="175"/>
      <c r="AB28" s="238">
        <v>3</v>
      </c>
      <c r="AC28" s="23"/>
      <c r="AD28" s="23"/>
    </row>
    <row r="29" spans="1:30" ht="12.75" customHeight="1" thickBot="1">
      <c r="A29" s="65"/>
      <c r="B29" s="227"/>
      <c r="C29" s="229"/>
      <c r="D29" s="207"/>
      <c r="E29" s="207"/>
      <c r="F29" s="203"/>
      <c r="G29" s="56"/>
      <c r="H29" s="195"/>
      <c r="I29" s="56" t="s">
        <v>157</v>
      </c>
      <c r="J29" s="195"/>
      <c r="K29" s="56"/>
      <c r="L29" s="195"/>
      <c r="M29" s="56" t="s">
        <v>157</v>
      </c>
      <c r="N29" s="195"/>
      <c r="O29" s="56"/>
      <c r="P29" s="195"/>
      <c r="Q29" s="56"/>
      <c r="R29" s="195"/>
      <c r="S29" s="56"/>
      <c r="T29" s="195"/>
      <c r="U29" s="60"/>
      <c r="V29" s="195"/>
      <c r="W29" s="56" t="s">
        <v>154</v>
      </c>
      <c r="X29" s="195"/>
      <c r="Y29" s="56"/>
      <c r="Z29" s="199"/>
      <c r="AA29" s="174"/>
      <c r="AB29" s="188"/>
      <c r="AC29" s="23"/>
      <c r="AD29" s="23"/>
    </row>
    <row r="30" spans="2:28" ht="22.5" customHeight="1" thickTop="1">
      <c r="B30" s="30" t="str">
        <f>HYPERLINK('[1]реквизиты'!$A$6)</f>
        <v>Гл. судья, судья МК</v>
      </c>
      <c r="C30" s="31"/>
      <c r="D30" s="31"/>
      <c r="E30" s="32"/>
      <c r="F30" s="33"/>
      <c r="N30" s="34" t="str">
        <f>HYPERLINK('[1]реквизиты'!$G$6)</f>
        <v>Залеев Р.Г.</v>
      </c>
      <c r="O30" s="32"/>
      <c r="P30" s="32"/>
      <c r="Q30" s="32"/>
      <c r="R30" s="37"/>
      <c r="S30" s="35"/>
      <c r="T30" s="37"/>
      <c r="U30" s="35"/>
      <c r="V30" s="37"/>
      <c r="W30" s="36" t="str">
        <f>HYPERLINK('[1]реквизиты'!$G$7)</f>
        <v>/г.Октябрьский/</v>
      </c>
      <c r="X30" s="37"/>
      <c r="Y30" s="35"/>
      <c r="Z30" s="23"/>
      <c r="AA30" s="23"/>
      <c r="AB30" s="23"/>
    </row>
    <row r="31" spans="2:28" ht="24.75" customHeight="1">
      <c r="B31" s="38" t="str">
        <f>HYPERLINK('[1]реквизиты'!$A$8)</f>
        <v>Гл. секретарь, судья ВК</v>
      </c>
      <c r="C31" s="31"/>
      <c r="D31" s="44"/>
      <c r="E31" s="39"/>
      <c r="F31" s="40"/>
      <c r="G31" s="7"/>
      <c r="H31" s="7"/>
      <c r="I31" s="7"/>
      <c r="J31" s="7"/>
      <c r="K31" s="7"/>
      <c r="L31" s="7"/>
      <c r="M31" s="7"/>
      <c r="N31" s="34" t="str">
        <f>HYPERLINK('[1]реквизиты'!$G$8)</f>
        <v>Рожков В.И.</v>
      </c>
      <c r="O31" s="32"/>
      <c r="P31" s="32"/>
      <c r="Q31" s="32"/>
      <c r="R31" s="37"/>
      <c r="S31" s="35"/>
      <c r="T31" s="37"/>
      <c r="U31" s="35"/>
      <c r="V31" s="37"/>
      <c r="W31" s="36" t="str">
        <f>HYPERLINK('[1]реквизиты'!$G$9)</f>
        <v>/г.Саратов/</v>
      </c>
      <c r="X31" s="37"/>
      <c r="Y31" s="35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28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</row>
    <row r="75" spans="2:28" ht="10.5" customHeight="1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</row>
    <row r="76" spans="2:28" ht="10.5" customHeight="1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</row>
    <row r="77" spans="2:28" ht="10.5" customHeight="1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</row>
    <row r="78" spans="2:28" ht="10.5" customHeight="1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</row>
    <row r="79" spans="2:28" ht="10.5" customHeight="1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</row>
    <row r="80" spans="2:31" ht="10.5" customHeight="1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6.5">
      <c r="B81" s="30"/>
      <c r="C81" s="31"/>
      <c r="D81" s="31"/>
      <c r="E81" s="32"/>
      <c r="F81" s="33"/>
      <c r="N81" s="34"/>
      <c r="O81" s="32"/>
      <c r="P81" s="32"/>
      <c r="Q81" s="32"/>
      <c r="R81" s="37"/>
      <c r="S81" s="35"/>
      <c r="T81" s="37"/>
      <c r="U81" s="35"/>
      <c r="V81" s="37"/>
      <c r="W81" s="36"/>
      <c r="X81" s="37"/>
      <c r="Y81" s="35"/>
      <c r="Z81" s="23"/>
      <c r="AA81" s="23"/>
      <c r="AB81" s="23"/>
      <c r="AC81" s="2"/>
      <c r="AD81" s="2"/>
      <c r="AE81" s="2"/>
    </row>
    <row r="82" spans="2:31" ht="16.5">
      <c r="B82" s="38"/>
      <c r="C82" s="31"/>
      <c r="D82" s="44"/>
      <c r="E82" s="66"/>
      <c r="F82" s="67"/>
      <c r="G82" s="2"/>
      <c r="H82" s="2"/>
      <c r="I82" s="2"/>
      <c r="J82" s="2"/>
      <c r="K82" s="2"/>
      <c r="L82" s="2"/>
      <c r="M82" s="2"/>
      <c r="N82" s="34"/>
      <c r="O82" s="32"/>
      <c r="P82" s="32"/>
      <c r="Q82" s="32"/>
      <c r="R82" s="37"/>
      <c r="S82" s="35"/>
      <c r="T82" s="37"/>
      <c r="U82" s="35"/>
      <c r="V82" s="37"/>
      <c r="W82" s="36"/>
      <c r="X82" s="37"/>
      <c r="Y82" s="35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5">
      <c r="B104" s="21"/>
      <c r="C104" s="20"/>
      <c r="D104" s="20"/>
      <c r="E104" s="20"/>
      <c r="F104" s="22"/>
      <c r="G104" s="19"/>
      <c r="H104" s="22"/>
      <c r="I104" s="19"/>
      <c r="J104" s="22"/>
      <c r="K104" s="19"/>
      <c r="L104" s="22"/>
      <c r="M104" s="19"/>
      <c r="N104" s="22"/>
      <c r="O104" s="19"/>
      <c r="P104" s="22"/>
      <c r="Q104" s="19"/>
      <c r="R104" s="22"/>
      <c r="S104" s="19"/>
      <c r="T104" s="22"/>
      <c r="U104" s="19"/>
      <c r="V104" s="22"/>
      <c r="W104" s="19"/>
      <c r="X104" s="22"/>
      <c r="Y104" s="19"/>
      <c r="Z104" s="23"/>
      <c r="AA104" s="23"/>
      <c r="AB104" s="23"/>
      <c r="AC104" s="2"/>
      <c r="AD104" s="2"/>
      <c r="AE104" s="2"/>
    </row>
    <row r="105" spans="2:31" ht="15.75">
      <c r="B105" s="24"/>
      <c r="C105" s="20"/>
      <c r="D105" s="20"/>
      <c r="E105" s="20"/>
      <c r="F105" s="22"/>
      <c r="G105" s="16"/>
      <c r="H105" s="22"/>
      <c r="I105" s="16"/>
      <c r="J105" s="22"/>
      <c r="K105" s="16"/>
      <c r="L105" s="22"/>
      <c r="M105" s="16"/>
      <c r="N105" s="22"/>
      <c r="O105" s="16"/>
      <c r="P105" s="22"/>
      <c r="Q105" s="16"/>
      <c r="R105" s="22"/>
      <c r="S105" s="16"/>
      <c r="T105" s="22"/>
      <c r="U105" s="16"/>
      <c r="V105" s="22"/>
      <c r="W105" s="16"/>
      <c r="X105" s="22"/>
      <c r="Y105" s="16"/>
      <c r="Z105" s="23"/>
      <c r="AA105" s="23"/>
      <c r="AB105" s="23"/>
      <c r="AC105" s="2"/>
      <c r="AD105" s="2"/>
      <c r="AE105" s="2"/>
    </row>
    <row r="106" spans="2:31" ht="15">
      <c r="B106" s="21"/>
      <c r="C106" s="20"/>
      <c r="D106" s="20"/>
      <c r="E106" s="20"/>
      <c r="F106" s="22"/>
      <c r="G106" s="19"/>
      <c r="H106" s="22"/>
      <c r="I106" s="19"/>
      <c r="J106" s="22"/>
      <c r="K106" s="19"/>
      <c r="L106" s="22"/>
      <c r="M106" s="19"/>
      <c r="N106" s="22"/>
      <c r="O106" s="19"/>
      <c r="P106" s="22"/>
      <c r="Q106" s="19"/>
      <c r="R106" s="22"/>
      <c r="S106" s="19"/>
      <c r="T106" s="22"/>
      <c r="U106" s="19"/>
      <c r="V106" s="22"/>
      <c r="W106" s="19"/>
      <c r="X106" s="22"/>
      <c r="Y106" s="19"/>
      <c r="Z106" s="23"/>
      <c r="AA106" s="23"/>
      <c r="AB106" s="23"/>
      <c r="AC106" s="2"/>
      <c r="AD106" s="2"/>
      <c r="AE106" s="2"/>
    </row>
    <row r="107" spans="2:31" ht="15.75">
      <c r="B107" s="24"/>
      <c r="C107" s="20"/>
      <c r="D107" s="20"/>
      <c r="E107" s="20"/>
      <c r="F107" s="22"/>
      <c r="G107" s="16"/>
      <c r="H107" s="22"/>
      <c r="I107" s="16"/>
      <c r="J107" s="22"/>
      <c r="K107" s="16"/>
      <c r="L107" s="22"/>
      <c r="M107" s="16"/>
      <c r="N107" s="22"/>
      <c r="O107" s="16"/>
      <c r="P107" s="22"/>
      <c r="Q107" s="16"/>
      <c r="R107" s="22"/>
      <c r="S107" s="16"/>
      <c r="T107" s="22"/>
      <c r="U107" s="16"/>
      <c r="V107" s="22"/>
      <c r="W107" s="16"/>
      <c r="X107" s="22"/>
      <c r="Y107" s="16"/>
      <c r="Z107" s="23"/>
      <c r="AA107" s="23"/>
      <c r="AB107" s="23"/>
      <c r="AC107" s="2"/>
      <c r="AD107" s="2"/>
      <c r="AE107" s="2"/>
    </row>
    <row r="108" spans="2:31" ht="15">
      <c r="B108" s="21"/>
      <c r="C108" s="20"/>
      <c r="D108" s="20"/>
      <c r="E108" s="20"/>
      <c r="F108" s="22"/>
      <c r="G108" s="19"/>
      <c r="H108" s="22"/>
      <c r="I108" s="19"/>
      <c r="J108" s="22"/>
      <c r="K108" s="19"/>
      <c r="L108" s="22"/>
      <c r="M108" s="19"/>
      <c r="N108" s="22"/>
      <c r="O108" s="19"/>
      <c r="P108" s="22"/>
      <c r="Q108" s="19"/>
      <c r="R108" s="22"/>
      <c r="S108" s="19"/>
      <c r="T108" s="22"/>
      <c r="U108" s="19"/>
      <c r="V108" s="22"/>
      <c r="W108" s="19"/>
      <c r="X108" s="22"/>
      <c r="Y108" s="19"/>
      <c r="Z108" s="23"/>
      <c r="AA108" s="23"/>
      <c r="AB108" s="23"/>
      <c r="AC108" s="2"/>
      <c r="AD108" s="2"/>
      <c r="AE108" s="2"/>
    </row>
    <row r="109" spans="2:31" ht="15.75">
      <c r="B109" s="24"/>
      <c r="C109" s="20"/>
      <c r="D109" s="20"/>
      <c r="E109" s="20"/>
      <c r="F109" s="22"/>
      <c r="G109" s="16"/>
      <c r="H109" s="22"/>
      <c r="I109" s="16"/>
      <c r="J109" s="22"/>
      <c r="K109" s="16"/>
      <c r="L109" s="22"/>
      <c r="M109" s="16"/>
      <c r="N109" s="22"/>
      <c r="O109" s="16"/>
      <c r="P109" s="22"/>
      <c r="Q109" s="16"/>
      <c r="R109" s="22"/>
      <c r="S109" s="16"/>
      <c r="T109" s="22"/>
      <c r="U109" s="16"/>
      <c r="V109" s="22"/>
      <c r="W109" s="16"/>
      <c r="X109" s="22"/>
      <c r="Y109" s="16"/>
      <c r="Z109" s="23"/>
      <c r="AA109" s="23"/>
      <c r="AB109" s="23"/>
      <c r="AC109" s="2"/>
      <c r="AD109" s="2"/>
      <c r="AE109" s="2"/>
    </row>
    <row r="110" spans="2:3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</sheetData>
  <sheetProtection/>
  <mergeCells count="215">
    <mergeCell ref="X28:X29"/>
    <mergeCell ref="Z28:Z29"/>
    <mergeCell ref="AA28:AA29"/>
    <mergeCell ref="AB28:AB29"/>
    <mergeCell ref="J28:J29"/>
    <mergeCell ref="L28:L29"/>
    <mergeCell ref="N28:N29"/>
    <mergeCell ref="P28:P29"/>
    <mergeCell ref="R28:R29"/>
    <mergeCell ref="X26:X27"/>
    <mergeCell ref="Z26:Z27"/>
    <mergeCell ref="AA26:AA27"/>
    <mergeCell ref="AB26:AB27"/>
    <mergeCell ref="B28:B29"/>
    <mergeCell ref="C28:C29"/>
    <mergeCell ref="D28:D29"/>
    <mergeCell ref="E28:E29"/>
    <mergeCell ref="F28:F29"/>
    <mergeCell ref="V28:V29"/>
    <mergeCell ref="H28:H29"/>
    <mergeCell ref="L26:L27"/>
    <mergeCell ref="N26:N27"/>
    <mergeCell ref="P26:P27"/>
    <mergeCell ref="R26:R27"/>
    <mergeCell ref="T26:T27"/>
    <mergeCell ref="J26:J27"/>
    <mergeCell ref="T28:T29"/>
    <mergeCell ref="V26:V27"/>
    <mergeCell ref="Z24:Z25"/>
    <mergeCell ref="AA24:AA25"/>
    <mergeCell ref="AB24:AB25"/>
    <mergeCell ref="B26:B27"/>
    <mergeCell ref="C26:C27"/>
    <mergeCell ref="D26:D27"/>
    <mergeCell ref="E26:E27"/>
    <mergeCell ref="F26:F27"/>
    <mergeCell ref="H26:H27"/>
    <mergeCell ref="N24:N25"/>
    <mergeCell ref="P24:P25"/>
    <mergeCell ref="R24:R25"/>
    <mergeCell ref="T24:T25"/>
    <mergeCell ref="V24:V25"/>
    <mergeCell ref="X24:X25"/>
    <mergeCell ref="AA22:AA23"/>
    <mergeCell ref="AB22:AB23"/>
    <mergeCell ref="B24:B25"/>
    <mergeCell ref="C24:C25"/>
    <mergeCell ref="D24:D25"/>
    <mergeCell ref="E24:E25"/>
    <mergeCell ref="F24:F25"/>
    <mergeCell ref="H24:H25"/>
    <mergeCell ref="J24:J25"/>
    <mergeCell ref="L24:L25"/>
    <mergeCell ref="P22:P23"/>
    <mergeCell ref="R22:R23"/>
    <mergeCell ref="T22:T23"/>
    <mergeCell ref="V22:V23"/>
    <mergeCell ref="X22:X23"/>
    <mergeCell ref="Z22:Z23"/>
    <mergeCell ref="AA20:AA21"/>
    <mergeCell ref="AB20:AB21"/>
    <mergeCell ref="B22:B23"/>
    <mergeCell ref="C22:C23"/>
    <mergeCell ref="D22:D23"/>
    <mergeCell ref="E22:E23"/>
    <mergeCell ref="F22:F23"/>
    <mergeCell ref="J22:J23"/>
    <mergeCell ref="L22:L23"/>
    <mergeCell ref="N22:N23"/>
    <mergeCell ref="P20:P21"/>
    <mergeCell ref="R20:R21"/>
    <mergeCell ref="T20:T21"/>
    <mergeCell ref="V20:V21"/>
    <mergeCell ref="X20:X21"/>
    <mergeCell ref="Z20:Z21"/>
    <mergeCell ref="AA16:AA17"/>
    <mergeCell ref="AB16:AB17"/>
    <mergeCell ref="B20:B21"/>
    <mergeCell ref="C20:C21"/>
    <mergeCell ref="D20:D21"/>
    <mergeCell ref="E20:E21"/>
    <mergeCell ref="F20:F21"/>
    <mergeCell ref="J20:J21"/>
    <mergeCell ref="L20:L21"/>
    <mergeCell ref="N20:N21"/>
    <mergeCell ref="P16:P17"/>
    <mergeCell ref="R16:R17"/>
    <mergeCell ref="T16:T17"/>
    <mergeCell ref="V16:V17"/>
    <mergeCell ref="X16:X17"/>
    <mergeCell ref="Z16:Z17"/>
    <mergeCell ref="AA14:AA15"/>
    <mergeCell ref="AB14:AB15"/>
    <mergeCell ref="B16:B17"/>
    <mergeCell ref="C16:C17"/>
    <mergeCell ref="D16:D17"/>
    <mergeCell ref="E16:E17"/>
    <mergeCell ref="F16:F17"/>
    <mergeCell ref="J16:J17"/>
    <mergeCell ref="L16:L17"/>
    <mergeCell ref="N16:N17"/>
    <mergeCell ref="P14:P15"/>
    <mergeCell ref="R14:R15"/>
    <mergeCell ref="T14:T15"/>
    <mergeCell ref="V14:V15"/>
    <mergeCell ref="X14:X15"/>
    <mergeCell ref="Z14:Z15"/>
    <mergeCell ref="AA12:AA13"/>
    <mergeCell ref="AB12:AB13"/>
    <mergeCell ref="B14:B15"/>
    <mergeCell ref="C14:C15"/>
    <mergeCell ref="D14:D15"/>
    <mergeCell ref="E14:E15"/>
    <mergeCell ref="F14:F15"/>
    <mergeCell ref="J14:J15"/>
    <mergeCell ref="L14:L15"/>
    <mergeCell ref="N14:N15"/>
    <mergeCell ref="P12:P13"/>
    <mergeCell ref="R12:R13"/>
    <mergeCell ref="T12:T13"/>
    <mergeCell ref="V12:V13"/>
    <mergeCell ref="X12:X13"/>
    <mergeCell ref="Z12:Z13"/>
    <mergeCell ref="B3:P3"/>
    <mergeCell ref="Q3:W3"/>
    <mergeCell ref="AB10:AB11"/>
    <mergeCell ref="B12:B13"/>
    <mergeCell ref="C12:C13"/>
    <mergeCell ref="D12:D13"/>
    <mergeCell ref="E12:E13"/>
    <mergeCell ref="AB4:AB5"/>
    <mergeCell ref="P6:P7"/>
    <mergeCell ref="R6:R7"/>
    <mergeCell ref="B18:AB19"/>
    <mergeCell ref="A8:A9"/>
    <mergeCell ref="B8:B9"/>
    <mergeCell ref="C8:C9"/>
    <mergeCell ref="B6:B7"/>
    <mergeCell ref="C6:C7"/>
    <mergeCell ref="B10:B11"/>
    <mergeCell ref="C10:C11"/>
    <mergeCell ref="A6:A7"/>
    <mergeCell ref="N6:N7"/>
    <mergeCell ref="A4:A5"/>
    <mergeCell ref="J5:K5"/>
    <mergeCell ref="B4:B5"/>
    <mergeCell ref="C4:C5"/>
    <mergeCell ref="D6:D7"/>
    <mergeCell ref="E6:E7"/>
    <mergeCell ref="F6:F7"/>
    <mergeCell ref="H6:H7"/>
    <mergeCell ref="J6:J7"/>
    <mergeCell ref="F4:Y4"/>
    <mergeCell ref="D8:D9"/>
    <mergeCell ref="E8:E9"/>
    <mergeCell ref="T10:T11"/>
    <mergeCell ref="D10:D11"/>
    <mergeCell ref="E10:E11"/>
    <mergeCell ref="F12:F13"/>
    <mergeCell ref="H12:H13"/>
    <mergeCell ref="J12:J13"/>
    <mergeCell ref="L12:L13"/>
    <mergeCell ref="N12:N13"/>
    <mergeCell ref="F8:F9"/>
    <mergeCell ref="F10:F11"/>
    <mergeCell ref="P8:P9"/>
    <mergeCell ref="R8:R9"/>
    <mergeCell ref="Z8:Z9"/>
    <mergeCell ref="H8:H9"/>
    <mergeCell ref="J8:J9"/>
    <mergeCell ref="L8:L9"/>
    <mergeCell ref="V10:V11"/>
    <mergeCell ref="X10:X11"/>
    <mergeCell ref="H14:H15"/>
    <mergeCell ref="H16:H17"/>
    <mergeCell ref="H20:H21"/>
    <mergeCell ref="H22:H23"/>
    <mergeCell ref="P10:P11"/>
    <mergeCell ref="R10:R11"/>
    <mergeCell ref="H10:H11"/>
    <mergeCell ref="J10:J11"/>
    <mergeCell ref="L10:L11"/>
    <mergeCell ref="N10:N11"/>
    <mergeCell ref="X5:Y5"/>
    <mergeCell ref="L5:M5"/>
    <mergeCell ref="T6:T7"/>
    <mergeCell ref="T5:U5"/>
    <mergeCell ref="P5:Q5"/>
    <mergeCell ref="R5:S5"/>
    <mergeCell ref="Z6:Z7"/>
    <mergeCell ref="V6:V7"/>
    <mergeCell ref="X6:X7"/>
    <mergeCell ref="N8:N9"/>
    <mergeCell ref="Z10:Z11"/>
    <mergeCell ref="T8:T9"/>
    <mergeCell ref="AB6:AB7"/>
    <mergeCell ref="B2:J2"/>
    <mergeCell ref="N5:O5"/>
    <mergeCell ref="L6:L7"/>
    <mergeCell ref="AB8:AB9"/>
    <mergeCell ref="V8:V9"/>
    <mergeCell ref="X8:X9"/>
    <mergeCell ref="F5:G5"/>
    <mergeCell ref="H5:I5"/>
    <mergeCell ref="V5:W5"/>
    <mergeCell ref="D4:D5"/>
    <mergeCell ref="E4:E5"/>
    <mergeCell ref="AA8:AA9"/>
    <mergeCell ref="AA10:AA11"/>
    <mergeCell ref="A1:AB1"/>
    <mergeCell ref="X3:AB3"/>
    <mergeCell ref="K2:AB2"/>
    <mergeCell ref="Z4:Z5"/>
    <mergeCell ref="AA4:AA5"/>
    <mergeCell ref="AA6:AA7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7.00390625" style="0" customWidth="1"/>
    <col min="6" max="6" width="15.00390625" style="0" customWidth="1"/>
    <col min="7" max="7" width="17.7109375" style="0" customWidth="1"/>
  </cols>
  <sheetData>
    <row r="1" spans="1:7" ht="24.75" customHeight="1">
      <c r="A1" s="247" t="s">
        <v>64</v>
      </c>
      <c r="B1" s="247"/>
      <c r="C1" s="247"/>
      <c r="D1" s="247"/>
      <c r="E1" s="247"/>
      <c r="F1" s="247"/>
      <c r="G1" s="247"/>
    </row>
    <row r="2" spans="1:10" ht="33" customHeight="1">
      <c r="A2" s="63"/>
      <c r="B2" s="242" t="str">
        <f>HYPERLINK('[1]реквизиты'!$A$2)</f>
        <v>Первенство России по самбо среди юниоров и юниорок 21-23 года.</v>
      </c>
      <c r="C2" s="243"/>
      <c r="D2" s="243"/>
      <c r="E2" s="243"/>
      <c r="F2" s="243"/>
      <c r="G2" s="64"/>
      <c r="H2" s="3"/>
      <c r="I2" s="3"/>
      <c r="J2" s="3"/>
    </row>
    <row r="3" spans="1:7" ht="15" customHeight="1">
      <c r="A3" s="273" t="str">
        <f>HYPERLINK('[1]реквизиты'!$A$3)</f>
        <v>18-22 января 2016 год           город Кстово</v>
      </c>
      <c r="B3" s="273"/>
      <c r="C3" s="273"/>
      <c r="D3" s="273"/>
      <c r="E3" s="273"/>
      <c r="F3" s="273"/>
      <c r="G3" s="273"/>
    </row>
    <row r="4" spans="4:6" ht="12.75">
      <c r="D4" s="68" t="s">
        <v>138</v>
      </c>
      <c r="F4" s="69" t="s">
        <v>95</v>
      </c>
    </row>
    <row r="5" spans="1:7" ht="12.75">
      <c r="A5" s="253" t="s">
        <v>1</v>
      </c>
      <c r="B5" s="274" t="s">
        <v>5</v>
      </c>
      <c r="C5" s="253" t="s">
        <v>2</v>
      </c>
      <c r="D5" s="253" t="s">
        <v>3</v>
      </c>
      <c r="E5" s="253" t="s">
        <v>35</v>
      </c>
      <c r="F5" s="253" t="s">
        <v>7</v>
      </c>
      <c r="G5" s="253" t="s">
        <v>8</v>
      </c>
    </row>
    <row r="6" spans="1:7" ht="12.75">
      <c r="A6" s="253"/>
      <c r="B6" s="269"/>
      <c r="C6" s="253"/>
      <c r="D6" s="253"/>
      <c r="E6" s="253"/>
      <c r="F6" s="253"/>
      <c r="G6" s="253"/>
    </row>
    <row r="7" spans="1:7" ht="12.75" customHeight="1">
      <c r="A7" s="258" t="s">
        <v>9</v>
      </c>
      <c r="B7" s="280">
        <v>1</v>
      </c>
      <c r="C7" s="278" t="s">
        <v>102</v>
      </c>
      <c r="D7" s="281" t="s">
        <v>103</v>
      </c>
      <c r="E7" s="283" t="s">
        <v>104</v>
      </c>
      <c r="F7" s="285"/>
      <c r="G7" s="278" t="s">
        <v>105</v>
      </c>
    </row>
    <row r="8" spans="1:7" ht="24" customHeight="1">
      <c r="A8" s="258"/>
      <c r="B8" s="280"/>
      <c r="C8" s="279"/>
      <c r="D8" s="282"/>
      <c r="E8" s="284"/>
      <c r="F8" s="286"/>
      <c r="G8" s="279"/>
    </row>
    <row r="9" spans="1:7" ht="12.75" customHeight="1">
      <c r="A9" s="258" t="s">
        <v>10</v>
      </c>
      <c r="B9" s="280">
        <v>2</v>
      </c>
      <c r="C9" s="278" t="s">
        <v>106</v>
      </c>
      <c r="D9" s="281" t="s">
        <v>107</v>
      </c>
      <c r="E9" s="283" t="s">
        <v>108</v>
      </c>
      <c r="F9" s="285"/>
      <c r="G9" s="278" t="s">
        <v>109</v>
      </c>
    </row>
    <row r="10" spans="1:7" ht="19.5" customHeight="1">
      <c r="A10" s="258"/>
      <c r="B10" s="280"/>
      <c r="C10" s="279"/>
      <c r="D10" s="282"/>
      <c r="E10" s="284"/>
      <c r="F10" s="286"/>
      <c r="G10" s="279"/>
    </row>
    <row r="11" spans="1:7" ht="12.75" customHeight="1">
      <c r="A11" s="258" t="s">
        <v>11</v>
      </c>
      <c r="B11" s="280">
        <v>3</v>
      </c>
      <c r="C11" s="278" t="s">
        <v>110</v>
      </c>
      <c r="D11" s="281" t="s">
        <v>111</v>
      </c>
      <c r="E11" s="283" t="s">
        <v>112</v>
      </c>
      <c r="F11" s="285"/>
      <c r="G11" s="278" t="s">
        <v>113</v>
      </c>
    </row>
    <row r="12" spans="1:7" ht="19.5" customHeight="1">
      <c r="A12" s="258"/>
      <c r="B12" s="280"/>
      <c r="C12" s="279"/>
      <c r="D12" s="282"/>
      <c r="E12" s="284"/>
      <c r="F12" s="286"/>
      <c r="G12" s="279"/>
    </row>
    <row r="13" spans="1:7" ht="12.75" customHeight="1">
      <c r="A13" s="258" t="s">
        <v>12</v>
      </c>
      <c r="B13" s="280">
        <v>4</v>
      </c>
      <c r="C13" s="278" t="s">
        <v>114</v>
      </c>
      <c r="D13" s="281" t="s">
        <v>115</v>
      </c>
      <c r="E13" s="283" t="s">
        <v>100</v>
      </c>
      <c r="F13" s="285"/>
      <c r="G13" s="278" t="s">
        <v>160</v>
      </c>
    </row>
    <row r="14" spans="1:7" ht="18.75" customHeight="1">
      <c r="A14" s="258"/>
      <c r="B14" s="280"/>
      <c r="C14" s="279"/>
      <c r="D14" s="287"/>
      <c r="E14" s="284"/>
      <c r="F14" s="286"/>
      <c r="G14" s="279"/>
    </row>
    <row r="15" spans="1:7" ht="12.75" customHeight="1">
      <c r="A15" s="258" t="s">
        <v>13</v>
      </c>
      <c r="B15" s="288">
        <v>5</v>
      </c>
      <c r="C15" s="278" t="s">
        <v>116</v>
      </c>
      <c r="D15" s="281" t="s">
        <v>117</v>
      </c>
      <c r="E15" s="283" t="s">
        <v>118</v>
      </c>
      <c r="F15" s="285"/>
      <c r="G15" s="278" t="s">
        <v>159</v>
      </c>
    </row>
    <row r="16" spans="1:7" ht="19.5" customHeight="1">
      <c r="A16" s="258"/>
      <c r="B16" s="280"/>
      <c r="C16" s="279"/>
      <c r="D16" s="282"/>
      <c r="E16" s="284"/>
      <c r="F16" s="286"/>
      <c r="G16" s="279"/>
    </row>
    <row r="17" spans="1:7" ht="12.75" customHeight="1">
      <c r="A17" s="258" t="s">
        <v>14</v>
      </c>
      <c r="B17" s="280">
        <v>6</v>
      </c>
      <c r="C17" s="278" t="s">
        <v>149</v>
      </c>
      <c r="D17" s="281" t="s">
        <v>119</v>
      </c>
      <c r="E17" s="283" t="s">
        <v>120</v>
      </c>
      <c r="F17" s="285"/>
      <c r="G17" s="278" t="s">
        <v>121</v>
      </c>
    </row>
    <row r="18" spans="1:7" ht="17.25" customHeight="1">
      <c r="A18" s="258"/>
      <c r="B18" s="280"/>
      <c r="C18" s="279"/>
      <c r="D18" s="282"/>
      <c r="E18" s="284"/>
      <c r="F18" s="286"/>
      <c r="G18" s="279"/>
    </row>
    <row r="19" spans="1:7" ht="12.75" customHeight="1">
      <c r="A19" s="258" t="s">
        <v>15</v>
      </c>
      <c r="B19" s="280">
        <v>7</v>
      </c>
      <c r="C19" s="278" t="s">
        <v>122</v>
      </c>
      <c r="D19" s="281" t="s">
        <v>123</v>
      </c>
      <c r="E19" s="283" t="s">
        <v>124</v>
      </c>
      <c r="F19" s="285"/>
      <c r="G19" s="278" t="s">
        <v>125</v>
      </c>
    </row>
    <row r="20" spans="1:7" ht="25.5" customHeight="1">
      <c r="A20" s="258"/>
      <c r="B20" s="280"/>
      <c r="C20" s="279"/>
      <c r="D20" s="287"/>
      <c r="E20" s="284"/>
      <c r="F20" s="286"/>
      <c r="G20" s="279"/>
    </row>
    <row r="21" spans="1:7" ht="12.75" customHeight="1">
      <c r="A21" s="258" t="s">
        <v>16</v>
      </c>
      <c r="B21" s="280">
        <v>8</v>
      </c>
      <c r="C21" s="278" t="s">
        <v>126</v>
      </c>
      <c r="D21" s="281" t="s">
        <v>127</v>
      </c>
      <c r="E21" s="283" t="s">
        <v>101</v>
      </c>
      <c r="F21" s="285"/>
      <c r="G21" s="278" t="s">
        <v>161</v>
      </c>
    </row>
    <row r="22" spans="1:7" ht="17.25" customHeight="1">
      <c r="A22" s="258"/>
      <c r="B22" s="280"/>
      <c r="C22" s="279"/>
      <c r="D22" s="282"/>
      <c r="E22" s="284"/>
      <c r="F22" s="286"/>
      <c r="G22" s="279"/>
    </row>
    <row r="23" spans="1:7" ht="12.75" customHeight="1">
      <c r="A23" s="258" t="s">
        <v>17</v>
      </c>
      <c r="B23" s="280">
        <v>9</v>
      </c>
      <c r="C23" s="278" t="s">
        <v>128</v>
      </c>
      <c r="D23" s="289" t="s">
        <v>129</v>
      </c>
      <c r="E23" s="283" t="s">
        <v>130</v>
      </c>
      <c r="F23" s="285"/>
      <c r="G23" s="278" t="s">
        <v>131</v>
      </c>
    </row>
    <row r="24" spans="1:7" ht="15.75" customHeight="1">
      <c r="A24" s="258"/>
      <c r="B24" s="280"/>
      <c r="C24" s="279"/>
      <c r="D24" s="282"/>
      <c r="E24" s="284"/>
      <c r="F24" s="286"/>
      <c r="G24" s="279"/>
    </row>
    <row r="25" spans="1:7" ht="12.75" customHeight="1">
      <c r="A25" s="258" t="s">
        <v>18</v>
      </c>
      <c r="B25" s="280">
        <v>10</v>
      </c>
      <c r="C25" s="278" t="s">
        <v>132</v>
      </c>
      <c r="D25" s="281" t="s">
        <v>133</v>
      </c>
      <c r="E25" s="283" t="s">
        <v>118</v>
      </c>
      <c r="F25" s="285"/>
      <c r="G25" s="278" t="s">
        <v>162</v>
      </c>
    </row>
    <row r="26" spans="1:7" ht="15.75" customHeight="1">
      <c r="A26" s="258"/>
      <c r="B26" s="280"/>
      <c r="C26" s="279"/>
      <c r="D26" s="282"/>
      <c r="E26" s="284"/>
      <c r="F26" s="286"/>
      <c r="G26" s="279"/>
    </row>
    <row r="27" spans="1:7" ht="12.75" customHeight="1">
      <c r="A27" s="258" t="s">
        <v>19</v>
      </c>
      <c r="B27" s="280">
        <v>11</v>
      </c>
      <c r="C27" s="278" t="s">
        <v>134</v>
      </c>
      <c r="D27" s="281" t="s">
        <v>135</v>
      </c>
      <c r="E27" s="283" t="s">
        <v>136</v>
      </c>
      <c r="F27" s="285"/>
      <c r="G27" s="278" t="s">
        <v>137</v>
      </c>
    </row>
    <row r="28" spans="1:7" ht="19.5" customHeight="1">
      <c r="A28" s="258"/>
      <c r="B28" s="280"/>
      <c r="C28" s="279"/>
      <c r="D28" s="282"/>
      <c r="E28" s="284"/>
      <c r="F28" s="286"/>
      <c r="G28" s="279"/>
    </row>
    <row r="29" spans="1:7" ht="12.75" customHeight="1">
      <c r="A29" s="258" t="s">
        <v>36</v>
      </c>
      <c r="B29" s="275"/>
      <c r="C29" s="270"/>
      <c r="D29" s="266"/>
      <c r="E29" s="264"/>
      <c r="F29" s="259"/>
      <c r="G29" s="261"/>
    </row>
    <row r="30" spans="1:7" ht="12.75" customHeight="1">
      <c r="A30" s="258"/>
      <c r="B30" s="275"/>
      <c r="C30" s="271"/>
      <c r="D30" s="267"/>
      <c r="E30" s="265"/>
      <c r="F30" s="260"/>
      <c r="G30" s="262"/>
    </row>
    <row r="31" spans="1:7" ht="12.75" customHeight="1">
      <c r="A31" s="258" t="s">
        <v>37</v>
      </c>
      <c r="B31" s="275"/>
      <c r="C31" s="270"/>
      <c r="D31" s="266"/>
      <c r="E31" s="276"/>
      <c r="F31" s="259"/>
      <c r="G31" s="261"/>
    </row>
    <row r="32" spans="1:7" ht="12.75" customHeight="1">
      <c r="A32" s="258"/>
      <c r="B32" s="275"/>
      <c r="C32" s="271"/>
      <c r="D32" s="267"/>
      <c r="E32" s="277"/>
      <c r="F32" s="260"/>
      <c r="G32" s="262"/>
    </row>
    <row r="33" spans="1:7" ht="12.75" customHeight="1">
      <c r="A33" s="258" t="s">
        <v>38</v>
      </c>
      <c r="B33" s="275"/>
      <c r="C33" s="270"/>
      <c r="D33" s="266"/>
      <c r="E33" s="264"/>
      <c r="F33" s="259"/>
      <c r="G33" s="261"/>
    </row>
    <row r="34" spans="1:7" ht="12.75" customHeight="1">
      <c r="A34" s="258"/>
      <c r="B34" s="275"/>
      <c r="C34" s="271"/>
      <c r="D34" s="267"/>
      <c r="E34" s="265"/>
      <c r="F34" s="260"/>
      <c r="G34" s="262"/>
    </row>
    <row r="35" spans="1:7" ht="12.75" customHeight="1">
      <c r="A35" s="258" t="s">
        <v>39</v>
      </c>
      <c r="B35" s="275"/>
      <c r="C35" s="270"/>
      <c r="D35" s="266"/>
      <c r="E35" s="264"/>
      <c r="F35" s="259"/>
      <c r="G35" s="261"/>
    </row>
    <row r="36" spans="1:7" ht="12.75" customHeight="1">
      <c r="A36" s="258"/>
      <c r="B36" s="275"/>
      <c r="C36" s="271"/>
      <c r="D36" s="267"/>
      <c r="E36" s="265"/>
      <c r="F36" s="260"/>
      <c r="G36" s="262"/>
    </row>
    <row r="37" spans="1:7" ht="12.75" customHeight="1">
      <c r="A37" s="258" t="s">
        <v>40</v>
      </c>
      <c r="B37" s="268"/>
      <c r="C37" s="261"/>
      <c r="D37" s="269"/>
      <c r="E37" s="264"/>
      <c r="F37" s="259"/>
      <c r="G37" s="261"/>
    </row>
    <row r="38" spans="1:7" ht="12.75" customHeight="1">
      <c r="A38" s="258"/>
      <c r="B38" s="268"/>
      <c r="C38" s="262"/>
      <c r="D38" s="267"/>
      <c r="E38" s="265"/>
      <c r="F38" s="260"/>
      <c r="G38" s="272"/>
    </row>
    <row r="39" spans="1:7" ht="12.75" customHeight="1">
      <c r="A39" s="258" t="s">
        <v>41</v>
      </c>
      <c r="B39" s="268"/>
      <c r="C39" s="261"/>
      <c r="D39" s="266"/>
      <c r="E39" s="264"/>
      <c r="F39" s="259"/>
      <c r="G39" s="261"/>
    </row>
    <row r="40" spans="1:7" ht="12.75" customHeight="1">
      <c r="A40" s="258"/>
      <c r="B40" s="268"/>
      <c r="C40" s="262"/>
      <c r="D40" s="272"/>
      <c r="E40" s="265"/>
      <c r="F40" s="260"/>
      <c r="G40" s="262"/>
    </row>
    <row r="41" spans="1:7" ht="12.75" customHeight="1">
      <c r="A41" s="258" t="s">
        <v>42</v>
      </c>
      <c r="B41" s="268"/>
      <c r="C41" s="261"/>
      <c r="D41" s="266"/>
      <c r="E41" s="264"/>
      <c r="F41" s="259"/>
      <c r="G41" s="261"/>
    </row>
    <row r="42" spans="1:7" ht="12.75" customHeight="1">
      <c r="A42" s="258"/>
      <c r="B42" s="268"/>
      <c r="C42" s="262"/>
      <c r="D42" s="267"/>
      <c r="E42" s="265"/>
      <c r="F42" s="260"/>
      <c r="G42" s="262"/>
    </row>
    <row r="43" spans="1:7" ht="12.75" customHeight="1">
      <c r="A43" s="258" t="s">
        <v>43</v>
      </c>
      <c r="B43" s="263"/>
      <c r="C43" s="261"/>
      <c r="D43" s="266"/>
      <c r="E43" s="264"/>
      <c r="F43" s="259"/>
      <c r="G43" s="261"/>
    </row>
    <row r="44" spans="1:7" ht="12.75" customHeight="1">
      <c r="A44" s="258"/>
      <c r="B44" s="263"/>
      <c r="C44" s="262"/>
      <c r="D44" s="267"/>
      <c r="E44" s="265"/>
      <c r="F44" s="260"/>
      <c r="G44" s="262"/>
    </row>
    <row r="45" spans="1:7" ht="12.75" customHeight="1">
      <c r="A45" s="258" t="s">
        <v>44</v>
      </c>
      <c r="B45" s="263"/>
      <c r="C45" s="261"/>
      <c r="D45" s="266"/>
      <c r="E45" s="264"/>
      <c r="F45" s="259"/>
      <c r="G45" s="261"/>
    </row>
    <row r="46" spans="1:7" ht="12.75" customHeight="1">
      <c r="A46" s="258"/>
      <c r="B46" s="263"/>
      <c r="C46" s="262"/>
      <c r="D46" s="267"/>
      <c r="E46" s="265"/>
      <c r="F46" s="260"/>
      <c r="G46" s="262"/>
    </row>
    <row r="47" spans="1:7" ht="12.75" customHeight="1">
      <c r="A47" s="258" t="s">
        <v>45</v>
      </c>
      <c r="B47" s="268"/>
      <c r="C47" s="261"/>
      <c r="D47" s="266"/>
      <c r="E47" s="264"/>
      <c r="F47" s="259"/>
      <c r="G47" s="261"/>
    </row>
    <row r="48" spans="1:7" ht="12.75" customHeight="1">
      <c r="A48" s="258"/>
      <c r="B48" s="268"/>
      <c r="C48" s="262"/>
      <c r="D48" s="267"/>
      <c r="E48" s="265"/>
      <c r="F48" s="260"/>
      <c r="G48" s="262"/>
    </row>
    <row r="49" spans="1:7" ht="12.75" customHeight="1">
      <c r="A49" s="258" t="s">
        <v>46</v>
      </c>
      <c r="B49" s="268"/>
      <c r="C49" s="270"/>
      <c r="D49" s="266"/>
      <c r="E49" s="264"/>
      <c r="F49" s="259"/>
      <c r="G49" s="261"/>
    </row>
    <row r="50" spans="1:7" ht="12.75" customHeight="1">
      <c r="A50" s="258"/>
      <c r="B50" s="268"/>
      <c r="C50" s="271"/>
      <c r="D50" s="267"/>
      <c r="E50" s="265"/>
      <c r="F50" s="260"/>
      <c r="G50" s="262"/>
    </row>
    <row r="51" spans="1:7" ht="12.75" customHeight="1">
      <c r="A51" s="258" t="s">
        <v>47</v>
      </c>
      <c r="B51" s="256"/>
      <c r="C51" s="270"/>
      <c r="D51" s="266"/>
      <c r="E51" s="264"/>
      <c r="F51" s="259"/>
      <c r="G51" s="261"/>
    </row>
    <row r="52" spans="1:7" ht="12.75" customHeight="1">
      <c r="A52" s="258"/>
      <c r="B52" s="268"/>
      <c r="C52" s="271"/>
      <c r="D52" s="267"/>
      <c r="E52" s="265"/>
      <c r="F52" s="260"/>
      <c r="G52" s="262"/>
    </row>
    <row r="53" spans="1:7" ht="12.75" customHeight="1">
      <c r="A53" s="258" t="s">
        <v>48</v>
      </c>
      <c r="B53" s="263"/>
      <c r="C53" s="261"/>
      <c r="D53" s="266"/>
      <c r="E53" s="264"/>
      <c r="F53" s="259"/>
      <c r="G53" s="261"/>
    </row>
    <row r="54" spans="1:7" ht="12.75" customHeight="1">
      <c r="A54" s="258"/>
      <c r="B54" s="263"/>
      <c r="C54" s="262"/>
      <c r="D54" s="267"/>
      <c r="E54" s="265"/>
      <c r="F54" s="260"/>
      <c r="G54" s="262"/>
    </row>
    <row r="55" spans="1:7" ht="12.75" customHeight="1">
      <c r="A55" s="255" t="s">
        <v>49</v>
      </c>
      <c r="B55" s="263"/>
      <c r="C55" s="261"/>
      <c r="D55" s="266"/>
      <c r="E55" s="264"/>
      <c r="F55" s="259"/>
      <c r="G55" s="261"/>
    </row>
    <row r="56" spans="1:7" ht="12.75" customHeight="1">
      <c r="A56" s="255"/>
      <c r="B56" s="263"/>
      <c r="C56" s="262"/>
      <c r="D56" s="267"/>
      <c r="E56" s="265"/>
      <c r="F56" s="260"/>
      <c r="G56" s="262"/>
    </row>
    <row r="57" spans="1:7" ht="12.75" customHeight="1">
      <c r="A57" s="255" t="s">
        <v>50</v>
      </c>
      <c r="B57" s="268"/>
      <c r="C57" s="261"/>
      <c r="D57" s="269"/>
      <c r="E57" s="264"/>
      <c r="F57" s="259"/>
      <c r="G57" s="261"/>
    </row>
    <row r="58" spans="1:7" ht="12.75" customHeight="1">
      <c r="A58" s="255"/>
      <c r="B58" s="268"/>
      <c r="C58" s="262"/>
      <c r="D58" s="267"/>
      <c r="E58" s="265"/>
      <c r="F58" s="260"/>
      <c r="G58" s="262"/>
    </row>
    <row r="59" spans="1:7" ht="12.75" customHeight="1">
      <c r="A59" s="255" t="s">
        <v>51</v>
      </c>
      <c r="B59" s="263"/>
      <c r="C59" s="261"/>
      <c r="D59" s="266"/>
      <c r="E59" s="264"/>
      <c r="F59" s="259"/>
      <c r="G59" s="261"/>
    </row>
    <row r="60" spans="1:7" ht="12.75" customHeight="1">
      <c r="A60" s="255"/>
      <c r="B60" s="263"/>
      <c r="C60" s="262"/>
      <c r="D60" s="267"/>
      <c r="E60" s="265"/>
      <c r="F60" s="260"/>
      <c r="G60" s="262"/>
    </row>
    <row r="61" spans="1:7" ht="12.75" customHeight="1">
      <c r="A61" s="255" t="s">
        <v>52</v>
      </c>
      <c r="B61" s="268"/>
      <c r="C61" s="261"/>
      <c r="D61" s="266"/>
      <c r="E61" s="264"/>
      <c r="F61" s="259"/>
      <c r="G61" s="261"/>
    </row>
    <row r="62" spans="1:7" ht="12.75" customHeight="1">
      <c r="A62" s="255"/>
      <c r="B62" s="268"/>
      <c r="C62" s="262"/>
      <c r="D62" s="267"/>
      <c r="E62" s="265"/>
      <c r="F62" s="260"/>
      <c r="G62" s="262"/>
    </row>
    <row r="63" spans="1:7" ht="12.75" customHeight="1">
      <c r="A63" s="255" t="s">
        <v>53</v>
      </c>
      <c r="B63" s="263"/>
      <c r="C63" s="261"/>
      <c r="D63" s="266"/>
      <c r="E63" s="264"/>
      <c r="F63" s="259"/>
      <c r="G63" s="261"/>
    </row>
    <row r="64" spans="1:7" ht="12.75" customHeight="1">
      <c r="A64" s="255"/>
      <c r="B64" s="263"/>
      <c r="C64" s="262"/>
      <c r="D64" s="267"/>
      <c r="E64" s="265"/>
      <c r="F64" s="260"/>
      <c r="G64" s="262"/>
    </row>
    <row r="65" spans="1:7" ht="12.75" customHeight="1">
      <c r="A65" s="255" t="s">
        <v>54</v>
      </c>
      <c r="B65" s="263"/>
      <c r="C65" s="261"/>
      <c r="D65" s="266"/>
      <c r="E65" s="264"/>
      <c r="F65" s="259"/>
      <c r="G65" s="261"/>
    </row>
    <row r="66" spans="1:7" ht="12.75" customHeight="1">
      <c r="A66" s="255"/>
      <c r="B66" s="263"/>
      <c r="C66" s="262"/>
      <c r="D66" s="267"/>
      <c r="E66" s="265"/>
      <c r="F66" s="260"/>
      <c r="G66" s="262"/>
    </row>
    <row r="67" spans="1:7" ht="12.75" customHeight="1">
      <c r="A67" s="255" t="s">
        <v>55</v>
      </c>
      <c r="B67" s="256"/>
      <c r="C67" s="261"/>
      <c r="D67" s="266"/>
      <c r="E67" s="264"/>
      <c r="F67" s="259"/>
      <c r="G67" s="261"/>
    </row>
    <row r="68" spans="1:7" ht="12.75" customHeight="1">
      <c r="A68" s="255"/>
      <c r="B68" s="268"/>
      <c r="C68" s="262"/>
      <c r="D68" s="267"/>
      <c r="E68" s="265"/>
      <c r="F68" s="260"/>
      <c r="G68" s="262"/>
    </row>
    <row r="69" spans="1:7" ht="12.75" customHeight="1">
      <c r="A69" s="255" t="s">
        <v>56</v>
      </c>
      <c r="B69" s="256"/>
      <c r="C69" s="261"/>
      <c r="D69" s="266"/>
      <c r="E69" s="264"/>
      <c r="F69" s="259"/>
      <c r="G69" s="261"/>
    </row>
    <row r="70" spans="1:7" ht="12.75" customHeight="1">
      <c r="A70" s="255"/>
      <c r="B70" s="268"/>
      <c r="C70" s="262"/>
      <c r="D70" s="267"/>
      <c r="E70" s="265"/>
      <c r="F70" s="260"/>
      <c r="G70" s="262"/>
    </row>
    <row r="71" spans="1:7" ht="12.75" customHeight="1">
      <c r="A71" s="255" t="s">
        <v>57</v>
      </c>
      <c r="B71" s="268"/>
      <c r="C71" s="261"/>
      <c r="D71" s="266"/>
      <c r="E71" s="264"/>
      <c r="F71" s="259"/>
      <c r="G71" s="261"/>
    </row>
    <row r="72" spans="1:7" ht="12.75" customHeight="1">
      <c r="A72" s="255"/>
      <c r="B72" s="268"/>
      <c r="C72" s="262"/>
      <c r="D72" s="267"/>
      <c r="E72" s="265"/>
      <c r="F72" s="260"/>
      <c r="G72" s="262"/>
    </row>
    <row r="73" spans="1:7" ht="12.75" customHeight="1">
      <c r="A73" s="255" t="s">
        <v>58</v>
      </c>
      <c r="B73" s="263"/>
      <c r="C73" s="270"/>
      <c r="D73" s="266"/>
      <c r="E73" s="264"/>
      <c r="F73" s="259"/>
      <c r="G73" s="261"/>
    </row>
    <row r="74" spans="1:7" ht="12.75" customHeight="1">
      <c r="A74" s="255"/>
      <c r="B74" s="263"/>
      <c r="C74" s="271"/>
      <c r="D74" s="267"/>
      <c r="E74" s="265"/>
      <c r="F74" s="260"/>
      <c r="G74" s="262"/>
    </row>
    <row r="75" spans="1:7" ht="12.75" customHeight="1">
      <c r="A75" s="255" t="s">
        <v>59</v>
      </c>
      <c r="B75" s="256"/>
      <c r="C75" s="270"/>
      <c r="D75" s="266"/>
      <c r="E75" s="264"/>
      <c r="F75" s="259"/>
      <c r="G75" s="261"/>
    </row>
    <row r="76" spans="1:7" ht="12.75" customHeight="1">
      <c r="A76" s="255"/>
      <c r="B76" s="256"/>
      <c r="C76" s="271"/>
      <c r="D76" s="267"/>
      <c r="E76" s="265"/>
      <c r="F76" s="260"/>
      <c r="G76" s="262"/>
    </row>
    <row r="77" spans="1:7" ht="12.75" customHeight="1">
      <c r="A77" s="255" t="s">
        <v>60</v>
      </c>
      <c r="B77" s="256"/>
      <c r="C77" s="270"/>
      <c r="D77" s="266"/>
      <c r="E77" s="264"/>
      <c r="F77" s="259"/>
      <c r="G77" s="261"/>
    </row>
    <row r="78" spans="1:7" ht="12.75" customHeight="1">
      <c r="A78" s="255"/>
      <c r="B78" s="256"/>
      <c r="C78" s="271"/>
      <c r="D78" s="267"/>
      <c r="E78" s="265"/>
      <c r="F78" s="260"/>
      <c r="G78" s="262"/>
    </row>
    <row r="79" spans="1:8" ht="12.75" customHeight="1">
      <c r="A79" s="255" t="s">
        <v>81</v>
      </c>
      <c r="B79" s="256"/>
      <c r="C79" s="270"/>
      <c r="D79" s="266"/>
      <c r="E79" s="264"/>
      <c r="F79" s="259"/>
      <c r="G79" s="261"/>
      <c r="H79" s="2"/>
    </row>
    <row r="80" spans="1:8" ht="12.75" customHeight="1">
      <c r="A80" s="255"/>
      <c r="B80" s="256"/>
      <c r="C80" s="271"/>
      <c r="D80" s="267"/>
      <c r="E80" s="265"/>
      <c r="F80" s="260"/>
      <c r="G80" s="262"/>
      <c r="H80" s="2"/>
    </row>
    <row r="81" spans="1:8" ht="12.75" customHeight="1">
      <c r="A81" s="255" t="s">
        <v>82</v>
      </c>
      <c r="B81" s="268"/>
      <c r="C81" s="261"/>
      <c r="D81" s="266"/>
      <c r="E81" s="264"/>
      <c r="F81" s="259"/>
      <c r="G81" s="261"/>
      <c r="H81" s="2"/>
    </row>
    <row r="82" spans="1:8" ht="12.75" customHeight="1">
      <c r="A82" s="255"/>
      <c r="B82" s="268"/>
      <c r="C82" s="262"/>
      <c r="D82" s="267"/>
      <c r="E82" s="265"/>
      <c r="F82" s="260"/>
      <c r="G82" s="262"/>
      <c r="H82" s="2"/>
    </row>
    <row r="83" spans="1:8" ht="12.75" customHeight="1">
      <c r="A83" s="255" t="s">
        <v>83</v>
      </c>
      <c r="B83" s="263"/>
      <c r="C83" s="261"/>
      <c r="D83" s="266"/>
      <c r="E83" s="264"/>
      <c r="F83" s="259"/>
      <c r="G83" s="261"/>
      <c r="H83" s="2"/>
    </row>
    <row r="84" spans="1:8" ht="12.75" customHeight="1">
      <c r="A84" s="255"/>
      <c r="B84" s="263"/>
      <c r="C84" s="262"/>
      <c r="D84" s="267"/>
      <c r="E84" s="265"/>
      <c r="F84" s="260"/>
      <c r="G84" s="262"/>
      <c r="H84" s="2"/>
    </row>
    <row r="85" spans="1:8" ht="12.75" customHeight="1">
      <c r="A85" s="255" t="s">
        <v>84</v>
      </c>
      <c r="B85" s="268"/>
      <c r="C85" s="261"/>
      <c r="D85" s="266"/>
      <c r="E85" s="264"/>
      <c r="F85" s="259"/>
      <c r="G85" s="261"/>
      <c r="H85" s="2"/>
    </row>
    <row r="86" spans="1:8" ht="12.75" customHeight="1">
      <c r="A86" s="255"/>
      <c r="B86" s="268"/>
      <c r="C86" s="262"/>
      <c r="D86" s="267"/>
      <c r="E86" s="265"/>
      <c r="F86" s="260"/>
      <c r="G86" s="262"/>
      <c r="H86" s="2"/>
    </row>
    <row r="87" spans="1:8" ht="12.75" customHeight="1">
      <c r="A87" s="255" t="s">
        <v>85</v>
      </c>
      <c r="B87" s="263"/>
      <c r="C87" s="261"/>
      <c r="D87" s="266"/>
      <c r="E87" s="264"/>
      <c r="F87" s="259"/>
      <c r="G87" s="261"/>
      <c r="H87" s="2"/>
    </row>
    <row r="88" spans="1:8" ht="12.75" customHeight="1">
      <c r="A88" s="255"/>
      <c r="B88" s="263"/>
      <c r="C88" s="262"/>
      <c r="D88" s="267"/>
      <c r="E88" s="265"/>
      <c r="F88" s="260"/>
      <c r="G88" s="262"/>
      <c r="H88" s="2"/>
    </row>
    <row r="89" spans="1:8" ht="12.75">
      <c r="A89" s="255" t="s">
        <v>86</v>
      </c>
      <c r="B89" s="256"/>
      <c r="C89" s="252"/>
      <c r="D89" s="253"/>
      <c r="E89" s="251"/>
      <c r="F89" s="80"/>
      <c r="G89" s="254"/>
      <c r="H89" s="2"/>
    </row>
    <row r="90" spans="1:8" ht="12.75">
      <c r="A90" s="255"/>
      <c r="B90" s="257"/>
      <c r="C90" s="252"/>
      <c r="D90" s="253"/>
      <c r="E90" s="251"/>
      <c r="F90" s="80"/>
      <c r="G90" s="254"/>
      <c r="H90" s="2"/>
    </row>
    <row r="91" spans="1:8" ht="12.75">
      <c r="A91" s="255" t="s">
        <v>87</v>
      </c>
      <c r="B91" s="256"/>
      <c r="C91" s="252"/>
      <c r="D91" s="253"/>
      <c r="E91" s="251"/>
      <c r="F91" s="80"/>
      <c r="G91" s="254"/>
      <c r="H91" s="2"/>
    </row>
    <row r="92" spans="1:8" ht="12.75">
      <c r="A92" s="255"/>
      <c r="B92" s="257"/>
      <c r="C92" s="252"/>
      <c r="D92" s="253"/>
      <c r="E92" s="251"/>
      <c r="F92" s="80"/>
      <c r="G92" s="254"/>
      <c r="H92" s="2"/>
    </row>
    <row r="93" spans="1:8" ht="12.75">
      <c r="A93" s="255" t="s">
        <v>88</v>
      </c>
      <c r="B93" s="256"/>
      <c r="C93" s="252"/>
      <c r="D93" s="253"/>
      <c r="E93" s="251"/>
      <c r="F93" s="80"/>
      <c r="G93" s="254"/>
      <c r="H93" s="2"/>
    </row>
    <row r="94" spans="1:8" ht="12.75">
      <c r="A94" s="255"/>
      <c r="B94" s="257"/>
      <c r="C94" s="252"/>
      <c r="D94" s="253"/>
      <c r="E94" s="251"/>
      <c r="F94" s="80"/>
      <c r="G94" s="254"/>
      <c r="H94" s="2"/>
    </row>
    <row r="95" spans="1:8" ht="12.75">
      <c r="A95" s="255" t="s">
        <v>89</v>
      </c>
      <c r="B95" s="256"/>
      <c r="C95" s="252"/>
      <c r="D95" s="253"/>
      <c r="E95" s="251"/>
      <c r="F95" s="80"/>
      <c r="G95" s="254"/>
      <c r="H95" s="2"/>
    </row>
    <row r="96" spans="1:8" ht="12.75">
      <c r="A96" s="255"/>
      <c r="B96" s="257"/>
      <c r="C96" s="252"/>
      <c r="D96" s="253"/>
      <c r="E96" s="251"/>
      <c r="F96" s="80"/>
      <c r="G96" s="254"/>
      <c r="H96" s="2"/>
    </row>
    <row r="97" spans="1:8" ht="12.75">
      <c r="A97" s="255" t="s">
        <v>90</v>
      </c>
      <c r="B97" s="256"/>
      <c r="C97" s="252"/>
      <c r="D97" s="253"/>
      <c r="E97" s="251"/>
      <c r="F97" s="80"/>
      <c r="G97" s="254"/>
      <c r="H97" s="2"/>
    </row>
    <row r="98" spans="1:8" ht="12.75">
      <c r="A98" s="255"/>
      <c r="B98" s="257"/>
      <c r="C98" s="252"/>
      <c r="D98" s="253"/>
      <c r="E98" s="251"/>
      <c r="F98" s="80"/>
      <c r="G98" s="254"/>
      <c r="H98" s="2"/>
    </row>
    <row r="99" spans="1:8" ht="12.75">
      <c r="A99" s="246"/>
      <c r="B99" s="249"/>
      <c r="C99" s="248"/>
      <c r="D99" s="244"/>
      <c r="E99" s="244"/>
      <c r="F99" s="245"/>
      <c r="G99" s="248"/>
      <c r="H99" s="2"/>
    </row>
    <row r="100" spans="1:8" ht="12.75">
      <c r="A100" s="246"/>
      <c r="B100" s="250"/>
      <c r="C100" s="248"/>
      <c r="D100" s="244"/>
      <c r="E100" s="244"/>
      <c r="F100" s="245"/>
      <c r="G100" s="248"/>
      <c r="H100" s="2"/>
    </row>
    <row r="101" spans="1:8" ht="12.75">
      <c r="A101" s="241" t="s">
        <v>91</v>
      </c>
      <c r="B101" s="241"/>
      <c r="C101" s="241"/>
      <c r="D101" s="244"/>
      <c r="E101" s="244"/>
      <c r="F101" s="245"/>
      <c r="G101" s="248"/>
      <c r="H101" s="2"/>
    </row>
    <row r="102" spans="1:8" ht="12.75">
      <c r="A102" s="241"/>
      <c r="B102" s="241"/>
      <c r="C102" s="241"/>
      <c r="D102" s="244"/>
      <c r="E102" s="244"/>
      <c r="F102" s="245"/>
      <c r="G102" s="248"/>
      <c r="H102" s="2"/>
    </row>
    <row r="103" spans="1:8" ht="12.75">
      <c r="A103" s="241" t="s">
        <v>92</v>
      </c>
      <c r="B103" s="241"/>
      <c r="C103" s="241"/>
      <c r="D103" s="244"/>
      <c r="E103" s="244"/>
      <c r="F103" s="245"/>
      <c r="G103" s="248"/>
      <c r="H103" s="2"/>
    </row>
    <row r="104" spans="1:8" ht="12.75">
      <c r="A104" s="241"/>
      <c r="B104" s="241"/>
      <c r="C104" s="241"/>
      <c r="D104" s="244"/>
      <c r="E104" s="244"/>
      <c r="F104" s="245"/>
      <c r="G104" s="248"/>
      <c r="H104" s="2"/>
    </row>
    <row r="105" spans="1:8" ht="12.75">
      <c r="A105" s="241" t="s">
        <v>93</v>
      </c>
      <c r="B105" s="241"/>
      <c r="C105" s="241"/>
      <c r="D105" s="244"/>
      <c r="E105" s="244"/>
      <c r="F105" s="245"/>
      <c r="G105" s="248"/>
      <c r="H105" s="2"/>
    </row>
    <row r="106" spans="1:8" ht="12.75">
      <c r="A106" s="241"/>
      <c r="B106" s="241"/>
      <c r="C106" s="241"/>
      <c r="D106" s="244"/>
      <c r="E106" s="244"/>
      <c r="F106" s="245"/>
      <c r="G106" s="248"/>
      <c r="H106" s="2"/>
    </row>
    <row r="107" spans="1:8" ht="12.75">
      <c r="A107" s="241"/>
      <c r="B107" s="241"/>
      <c r="C107" s="241"/>
      <c r="D107" s="244"/>
      <c r="E107" s="244"/>
      <c r="F107" s="245"/>
      <c r="G107" s="248"/>
      <c r="H107" s="2"/>
    </row>
    <row r="108" spans="1:8" ht="12.75">
      <c r="A108" s="241"/>
      <c r="B108" s="241"/>
      <c r="C108" s="241"/>
      <c r="D108" s="244"/>
      <c r="E108" s="244"/>
      <c r="F108" s="245"/>
      <c r="G108" s="248"/>
      <c r="H108" s="2"/>
    </row>
    <row r="109" spans="1:8" ht="12.75">
      <c r="A109" s="241"/>
      <c r="B109" s="241"/>
      <c r="C109" s="241"/>
      <c r="D109" s="244"/>
      <c r="E109" s="244"/>
      <c r="F109" s="245"/>
      <c r="G109" s="248"/>
      <c r="H109" s="2"/>
    </row>
    <row r="110" spans="1:8" ht="12.75">
      <c r="A110" s="241"/>
      <c r="B110" s="241"/>
      <c r="C110" s="241"/>
      <c r="D110" s="244"/>
      <c r="E110" s="244"/>
      <c r="F110" s="245"/>
      <c r="G110" s="248"/>
      <c r="H110" s="2"/>
    </row>
    <row r="111" spans="1:8" ht="12.75">
      <c r="A111" s="241" t="s">
        <v>94</v>
      </c>
      <c r="B111" s="241"/>
      <c r="C111" s="241"/>
      <c r="D111" s="244"/>
      <c r="E111" s="244"/>
      <c r="F111" s="245"/>
      <c r="G111" s="248"/>
      <c r="H111" s="2"/>
    </row>
    <row r="112" spans="1:8" ht="12.75">
      <c r="A112" s="241"/>
      <c r="B112" s="241"/>
      <c r="C112" s="241"/>
      <c r="D112" s="244"/>
      <c r="E112" s="244"/>
      <c r="F112" s="245"/>
      <c r="G112" s="248"/>
      <c r="H112" s="2"/>
    </row>
    <row r="113" spans="1:8" ht="12.75">
      <c r="A113" s="246"/>
      <c r="B113" s="249"/>
      <c r="C113" s="248"/>
      <c r="D113" s="244"/>
      <c r="E113" s="244"/>
      <c r="F113" s="245"/>
      <c r="G113" s="248"/>
      <c r="H113" s="2"/>
    </row>
    <row r="114" spans="1:8" ht="12.75">
      <c r="A114" s="246"/>
      <c r="B114" s="250"/>
      <c r="C114" s="248"/>
      <c r="D114" s="244"/>
      <c r="E114" s="244"/>
      <c r="F114" s="245"/>
      <c r="G114" s="248"/>
      <c r="H114" s="2"/>
    </row>
    <row r="115" spans="1:8" ht="12.75">
      <c r="A115" s="246"/>
      <c r="B115" s="249"/>
      <c r="C115" s="248"/>
      <c r="D115" s="244"/>
      <c r="E115" s="244"/>
      <c r="F115" s="245"/>
      <c r="G115" s="248"/>
      <c r="H115" s="2"/>
    </row>
    <row r="116" spans="1:8" ht="12.75">
      <c r="A116" s="246"/>
      <c r="B116" s="250"/>
      <c r="C116" s="248"/>
      <c r="D116" s="244"/>
      <c r="E116" s="244"/>
      <c r="F116" s="245"/>
      <c r="G116" s="248"/>
      <c r="H116" s="2"/>
    </row>
    <row r="117" spans="1:8" ht="12.75">
      <c r="A117" s="246"/>
      <c r="B117" s="249"/>
      <c r="C117" s="248"/>
      <c r="D117" s="244"/>
      <c r="E117" s="244"/>
      <c r="F117" s="245"/>
      <c r="G117" s="248"/>
      <c r="H117" s="2"/>
    </row>
    <row r="118" spans="1:8" ht="12.75">
      <c r="A118" s="246"/>
      <c r="B118" s="250"/>
      <c r="C118" s="248"/>
      <c r="D118" s="244"/>
      <c r="E118" s="244"/>
      <c r="F118" s="245"/>
      <c r="G118" s="248"/>
      <c r="H118" s="2"/>
    </row>
    <row r="119" spans="1:8" ht="12.75">
      <c r="A119" s="246"/>
      <c r="B119" s="249"/>
      <c r="C119" s="248"/>
      <c r="D119" s="244"/>
      <c r="E119" s="244"/>
      <c r="F119" s="245"/>
      <c r="G119" s="248"/>
      <c r="H119" s="2"/>
    </row>
    <row r="120" spans="1:8" ht="12.75">
      <c r="A120" s="246"/>
      <c r="B120" s="250"/>
      <c r="C120" s="248"/>
      <c r="D120" s="244"/>
      <c r="E120" s="244"/>
      <c r="F120" s="245"/>
      <c r="G120" s="248"/>
      <c r="H120" s="2"/>
    </row>
    <row r="121" spans="1:8" ht="12.75">
      <c r="A121" s="246"/>
      <c r="B121" s="249"/>
      <c r="C121" s="248"/>
      <c r="D121" s="244"/>
      <c r="E121" s="244"/>
      <c r="F121" s="245"/>
      <c r="G121" s="248"/>
      <c r="H121" s="2"/>
    </row>
    <row r="122" spans="1:8" ht="12.75">
      <c r="A122" s="246"/>
      <c r="B122" s="250"/>
      <c r="C122" s="248"/>
      <c r="D122" s="244"/>
      <c r="E122" s="244"/>
      <c r="F122" s="245"/>
      <c r="G122" s="248"/>
      <c r="H122" s="2"/>
    </row>
    <row r="123" spans="1:8" ht="12.75">
      <c r="A123" s="246"/>
      <c r="B123" s="249"/>
      <c r="C123" s="248"/>
      <c r="D123" s="244"/>
      <c r="E123" s="244"/>
      <c r="F123" s="245"/>
      <c r="G123" s="248"/>
      <c r="H123" s="2"/>
    </row>
    <row r="124" spans="1:8" ht="12.75">
      <c r="A124" s="246"/>
      <c r="B124" s="250"/>
      <c r="C124" s="248"/>
      <c r="D124" s="244"/>
      <c r="E124" s="244"/>
      <c r="F124" s="245"/>
      <c r="G124" s="248"/>
      <c r="H124" s="2"/>
    </row>
    <row r="125" spans="1:8" ht="12.75">
      <c r="A125" s="246"/>
      <c r="B125" s="249"/>
      <c r="C125" s="248"/>
      <c r="D125" s="244"/>
      <c r="E125" s="244"/>
      <c r="F125" s="245"/>
      <c r="G125" s="248"/>
      <c r="H125" s="2"/>
    </row>
    <row r="126" spans="1:8" ht="12.75">
      <c r="A126" s="246"/>
      <c r="B126" s="250"/>
      <c r="C126" s="248"/>
      <c r="D126" s="244"/>
      <c r="E126" s="244"/>
      <c r="F126" s="245"/>
      <c r="G126" s="248"/>
      <c r="H126" s="2"/>
    </row>
    <row r="127" spans="1:8" ht="12.75">
      <c r="A127" s="246"/>
      <c r="B127" s="249"/>
      <c r="C127" s="248"/>
      <c r="D127" s="244"/>
      <c r="E127" s="244"/>
      <c r="F127" s="245"/>
      <c r="G127" s="248"/>
      <c r="H127" s="2"/>
    </row>
    <row r="128" spans="1:8" ht="12.75">
      <c r="A128" s="246"/>
      <c r="B128" s="250"/>
      <c r="C128" s="248"/>
      <c r="D128" s="244"/>
      <c r="E128" s="244"/>
      <c r="F128" s="245"/>
      <c r="G128" s="248"/>
      <c r="H128" s="2"/>
    </row>
    <row r="129" spans="1:8" ht="12.75">
      <c r="A129" s="246"/>
      <c r="B129" s="249"/>
      <c r="C129" s="248"/>
      <c r="D129" s="244"/>
      <c r="E129" s="244"/>
      <c r="F129" s="245"/>
      <c r="G129" s="248"/>
      <c r="H129" s="2"/>
    </row>
    <row r="130" spans="1:8" ht="12.75">
      <c r="A130" s="246"/>
      <c r="B130" s="250"/>
      <c r="C130" s="248"/>
      <c r="D130" s="244"/>
      <c r="E130" s="244"/>
      <c r="F130" s="245"/>
      <c r="G130" s="248"/>
      <c r="H130" s="2"/>
    </row>
    <row r="131" spans="1:8" ht="12.75">
      <c r="A131" s="246"/>
      <c r="B131" s="249"/>
      <c r="C131" s="248"/>
      <c r="D131" s="244"/>
      <c r="E131" s="244"/>
      <c r="F131" s="245"/>
      <c r="G131" s="248"/>
      <c r="H131" s="2"/>
    </row>
    <row r="132" spans="1:8" ht="12.75">
      <c r="A132" s="246"/>
      <c r="B132" s="250"/>
      <c r="C132" s="248"/>
      <c r="D132" s="244"/>
      <c r="E132" s="244"/>
      <c r="F132" s="245"/>
      <c r="G132" s="248"/>
      <c r="H132" s="2"/>
    </row>
    <row r="133" spans="1:8" ht="12.75">
      <c r="A133" s="246"/>
      <c r="B133" s="249"/>
      <c r="C133" s="248"/>
      <c r="D133" s="244"/>
      <c r="E133" s="244"/>
      <c r="F133" s="245"/>
      <c r="G133" s="248"/>
      <c r="H133" s="2"/>
    </row>
    <row r="134" spans="1:8" ht="12.75">
      <c r="A134" s="246"/>
      <c r="B134" s="250"/>
      <c r="C134" s="248"/>
      <c r="D134" s="244"/>
      <c r="E134" s="244"/>
      <c r="F134" s="245"/>
      <c r="G134" s="248"/>
      <c r="H134" s="2"/>
    </row>
    <row r="135" spans="1:8" ht="12.75">
      <c r="A135" s="246"/>
      <c r="B135" s="249"/>
      <c r="C135" s="248"/>
      <c r="D135" s="244"/>
      <c r="E135" s="244"/>
      <c r="F135" s="245"/>
      <c r="G135" s="248"/>
      <c r="H135" s="2"/>
    </row>
    <row r="136" spans="1:8" ht="12.75">
      <c r="A136" s="246"/>
      <c r="B136" s="250"/>
      <c r="C136" s="248"/>
      <c r="D136" s="244"/>
      <c r="E136" s="244"/>
      <c r="F136" s="245"/>
      <c r="G136" s="248"/>
      <c r="H136" s="2"/>
    </row>
    <row r="137" spans="1:8" ht="12.75">
      <c r="A137" s="246"/>
      <c r="B137" s="249"/>
      <c r="C137" s="248"/>
      <c r="D137" s="244"/>
      <c r="E137" s="244"/>
      <c r="F137" s="245"/>
      <c r="G137" s="248"/>
      <c r="H137" s="2"/>
    </row>
    <row r="138" spans="1:8" ht="12.75">
      <c r="A138" s="246"/>
      <c r="B138" s="250"/>
      <c r="C138" s="248"/>
      <c r="D138" s="244"/>
      <c r="E138" s="244"/>
      <c r="F138" s="245"/>
      <c r="G138" s="248"/>
      <c r="H138" s="2"/>
    </row>
    <row r="139" spans="1:8" ht="12.75">
      <c r="A139" s="246"/>
      <c r="B139" s="249"/>
      <c r="C139" s="248"/>
      <c r="D139" s="244"/>
      <c r="E139" s="244"/>
      <c r="F139" s="245"/>
      <c r="G139" s="248"/>
      <c r="H139" s="2"/>
    </row>
    <row r="140" spans="1:8" ht="12.75">
      <c r="A140" s="246"/>
      <c r="B140" s="250"/>
      <c r="C140" s="248"/>
      <c r="D140" s="244"/>
      <c r="E140" s="244"/>
      <c r="F140" s="245"/>
      <c r="G140" s="248"/>
      <c r="H140" s="2"/>
    </row>
    <row r="141" spans="1:8" ht="12.75">
      <c r="A141" s="246"/>
      <c r="B141" s="249"/>
      <c r="C141" s="248"/>
      <c r="D141" s="244"/>
      <c r="E141" s="244"/>
      <c r="F141" s="245"/>
      <c r="G141" s="248"/>
      <c r="H141" s="2"/>
    </row>
    <row r="142" spans="1:8" ht="12.75">
      <c r="A142" s="246"/>
      <c r="B142" s="250"/>
      <c r="C142" s="248"/>
      <c r="D142" s="244"/>
      <c r="E142" s="244"/>
      <c r="F142" s="245"/>
      <c r="G142" s="248"/>
      <c r="H142" s="2"/>
    </row>
    <row r="143" spans="1:8" ht="12.75">
      <c r="A143" s="246"/>
      <c r="B143" s="249"/>
      <c r="C143" s="248"/>
      <c r="D143" s="244"/>
      <c r="E143" s="244"/>
      <c r="F143" s="245"/>
      <c r="G143" s="248"/>
      <c r="H143" s="2"/>
    </row>
    <row r="144" spans="1:8" ht="12.75">
      <c r="A144" s="246"/>
      <c r="B144" s="250"/>
      <c r="C144" s="248"/>
      <c r="D144" s="244"/>
      <c r="E144" s="244"/>
      <c r="F144" s="245"/>
      <c r="G144" s="248"/>
      <c r="H144" s="2"/>
    </row>
    <row r="145" spans="1:8" ht="12.75">
      <c r="A145" s="246"/>
      <c r="B145" s="249"/>
      <c r="C145" s="248"/>
      <c r="D145" s="244"/>
      <c r="E145" s="244"/>
      <c r="F145" s="245"/>
      <c r="G145" s="248"/>
      <c r="H145" s="2"/>
    </row>
    <row r="146" spans="1:8" ht="12.75">
      <c r="A146" s="246"/>
      <c r="B146" s="250"/>
      <c r="C146" s="248"/>
      <c r="D146" s="244"/>
      <c r="E146" s="244"/>
      <c r="F146" s="245"/>
      <c r="G146" s="248"/>
      <c r="H146" s="2"/>
    </row>
    <row r="147" spans="1:8" ht="12.75">
      <c r="A147" s="246"/>
      <c r="B147" s="249"/>
      <c r="C147" s="248"/>
      <c r="D147" s="244"/>
      <c r="E147" s="244"/>
      <c r="F147" s="245"/>
      <c r="G147" s="248"/>
      <c r="H147" s="2"/>
    </row>
    <row r="148" spans="1:8" ht="12.75">
      <c r="A148" s="246"/>
      <c r="B148" s="250"/>
      <c r="C148" s="248"/>
      <c r="D148" s="244"/>
      <c r="E148" s="244"/>
      <c r="F148" s="245"/>
      <c r="G148" s="248"/>
      <c r="H148" s="2"/>
    </row>
    <row r="149" spans="1:8" ht="12.75">
      <c r="A149" s="246"/>
      <c r="B149" s="249"/>
      <c r="C149" s="248"/>
      <c r="D149" s="244"/>
      <c r="E149" s="244"/>
      <c r="F149" s="245"/>
      <c r="G149" s="248"/>
      <c r="H149" s="2"/>
    </row>
    <row r="150" spans="1:8" ht="12.75">
      <c r="A150" s="246"/>
      <c r="B150" s="250"/>
      <c r="C150" s="248"/>
      <c r="D150" s="244"/>
      <c r="E150" s="244"/>
      <c r="F150" s="245"/>
      <c r="G150" s="248"/>
      <c r="H150" s="2"/>
    </row>
    <row r="151" spans="1:8" ht="12.75">
      <c r="A151" s="246"/>
      <c r="B151" s="249"/>
      <c r="C151" s="248"/>
      <c r="D151" s="244"/>
      <c r="E151" s="244"/>
      <c r="F151" s="245"/>
      <c r="G151" s="248"/>
      <c r="H151" s="2"/>
    </row>
    <row r="152" spans="1:8" ht="12.75">
      <c r="A152" s="246"/>
      <c r="B152" s="250"/>
      <c r="C152" s="248"/>
      <c r="D152" s="244"/>
      <c r="E152" s="244"/>
      <c r="F152" s="245"/>
      <c r="G152" s="248"/>
      <c r="H152" s="2"/>
    </row>
    <row r="153" spans="1:8" ht="12.75">
      <c r="A153" s="246"/>
      <c r="B153" s="249"/>
      <c r="C153" s="248"/>
      <c r="D153" s="244"/>
      <c r="E153" s="244"/>
      <c r="F153" s="245"/>
      <c r="G153" s="248"/>
      <c r="H153" s="2"/>
    </row>
    <row r="154" spans="1:8" ht="12.75">
      <c r="A154" s="246"/>
      <c r="B154" s="250"/>
      <c r="C154" s="248"/>
      <c r="D154" s="244"/>
      <c r="E154" s="244"/>
      <c r="F154" s="245"/>
      <c r="G154" s="248"/>
      <c r="H154" s="2"/>
    </row>
    <row r="155" spans="1:8" ht="12.75">
      <c r="A155" s="246"/>
      <c r="B155" s="249"/>
      <c r="C155" s="248"/>
      <c r="D155" s="244"/>
      <c r="E155" s="244"/>
      <c r="F155" s="245"/>
      <c r="G155" s="248"/>
      <c r="H155" s="2"/>
    </row>
    <row r="156" spans="1:8" ht="12.75">
      <c r="A156" s="246"/>
      <c r="B156" s="250"/>
      <c r="C156" s="248"/>
      <c r="D156" s="244"/>
      <c r="E156" s="244"/>
      <c r="F156" s="245"/>
      <c r="G156" s="248"/>
      <c r="H156" s="2"/>
    </row>
    <row r="157" spans="1:8" ht="12.75">
      <c r="A157" s="246"/>
      <c r="B157" s="249"/>
      <c r="C157" s="248"/>
      <c r="D157" s="244"/>
      <c r="E157" s="244"/>
      <c r="F157" s="245"/>
      <c r="G157" s="248"/>
      <c r="H157" s="2"/>
    </row>
    <row r="158" spans="1:8" ht="12.75">
      <c r="A158" s="246"/>
      <c r="B158" s="250"/>
      <c r="C158" s="248"/>
      <c r="D158" s="244"/>
      <c r="E158" s="244"/>
      <c r="F158" s="245"/>
      <c r="G158" s="248"/>
      <c r="H158" s="2"/>
    </row>
    <row r="159" spans="1:8" ht="12.75">
      <c r="A159" s="246"/>
      <c r="B159" s="249"/>
      <c r="C159" s="248"/>
      <c r="D159" s="244"/>
      <c r="E159" s="244"/>
      <c r="F159" s="245"/>
      <c r="G159" s="248"/>
      <c r="H159" s="2"/>
    </row>
    <row r="160" spans="1:8" ht="12.75">
      <c r="A160" s="246"/>
      <c r="B160" s="250"/>
      <c r="C160" s="248"/>
      <c r="D160" s="244"/>
      <c r="E160" s="244"/>
      <c r="F160" s="245"/>
      <c r="G160" s="248"/>
      <c r="H160" s="2"/>
    </row>
    <row r="161" spans="1:8" ht="12.75">
      <c r="A161" s="246"/>
      <c r="B161" s="249"/>
      <c r="C161" s="248"/>
      <c r="D161" s="244"/>
      <c r="E161" s="244"/>
      <c r="F161" s="245"/>
      <c r="G161" s="248"/>
      <c r="H161" s="2"/>
    </row>
    <row r="162" spans="1:8" ht="12.75">
      <c r="A162" s="246"/>
      <c r="B162" s="250"/>
      <c r="C162" s="248"/>
      <c r="D162" s="244"/>
      <c r="E162" s="244"/>
      <c r="F162" s="245"/>
      <c r="G162" s="248"/>
      <c r="H162" s="2"/>
    </row>
    <row r="163" spans="1:8" ht="12.75">
      <c r="A163" s="246"/>
      <c r="B163" s="249"/>
      <c r="C163" s="248"/>
      <c r="D163" s="244"/>
      <c r="E163" s="244"/>
      <c r="F163" s="245"/>
      <c r="G163" s="248"/>
      <c r="H163" s="2"/>
    </row>
    <row r="164" spans="1:8" ht="12.75">
      <c r="A164" s="246"/>
      <c r="B164" s="250"/>
      <c r="C164" s="248"/>
      <c r="D164" s="244"/>
      <c r="E164" s="244"/>
      <c r="F164" s="245"/>
      <c r="G164" s="248"/>
      <c r="H164" s="2"/>
    </row>
    <row r="165" spans="1:8" ht="12.75">
      <c r="A165" s="246"/>
      <c r="B165" s="249"/>
      <c r="C165" s="248"/>
      <c r="D165" s="244"/>
      <c r="E165" s="244"/>
      <c r="F165" s="245"/>
      <c r="G165" s="248"/>
      <c r="H165" s="2"/>
    </row>
    <row r="166" spans="1:8" ht="12.75">
      <c r="A166" s="246"/>
      <c r="B166" s="250"/>
      <c r="C166" s="248"/>
      <c r="D166" s="244"/>
      <c r="E166" s="244"/>
      <c r="F166" s="245"/>
      <c r="G166" s="248"/>
      <c r="H166" s="2"/>
    </row>
    <row r="167" spans="1:8" ht="12.75">
      <c r="A167" s="246"/>
      <c r="B167" s="249"/>
      <c r="C167" s="248"/>
      <c r="D167" s="244"/>
      <c r="E167" s="244"/>
      <c r="F167" s="245"/>
      <c r="G167" s="248"/>
      <c r="H167" s="2"/>
    </row>
    <row r="168" spans="1:8" ht="12.75">
      <c r="A168" s="246"/>
      <c r="B168" s="250"/>
      <c r="C168" s="248"/>
      <c r="D168" s="244"/>
      <c r="E168" s="244"/>
      <c r="F168" s="245"/>
      <c r="G168" s="248"/>
      <c r="H168" s="2"/>
    </row>
    <row r="169" spans="1:8" ht="12.75">
      <c r="A169" s="246"/>
      <c r="B169" s="249"/>
      <c r="C169" s="248"/>
      <c r="D169" s="244"/>
      <c r="E169" s="244"/>
      <c r="F169" s="245"/>
      <c r="G169" s="248"/>
      <c r="H169" s="2"/>
    </row>
    <row r="170" spans="1:8" ht="12.75">
      <c r="A170" s="246"/>
      <c r="B170" s="250"/>
      <c r="C170" s="248"/>
      <c r="D170" s="244"/>
      <c r="E170" s="244"/>
      <c r="F170" s="245"/>
      <c r="G170" s="248"/>
      <c r="H170" s="2"/>
    </row>
    <row r="171" spans="1:8" ht="12.75">
      <c r="A171" s="246"/>
      <c r="B171" s="249"/>
      <c r="C171" s="248"/>
      <c r="D171" s="244"/>
      <c r="E171" s="244"/>
      <c r="F171" s="245"/>
      <c r="G171" s="248"/>
      <c r="H171" s="2"/>
    </row>
    <row r="172" spans="1:8" ht="12.75">
      <c r="A172" s="246"/>
      <c r="B172" s="250"/>
      <c r="C172" s="248"/>
      <c r="D172" s="244"/>
      <c r="E172" s="244"/>
      <c r="F172" s="245"/>
      <c r="G172" s="248"/>
      <c r="H172" s="2"/>
    </row>
    <row r="173" spans="1:8" ht="12.75">
      <c r="A173" s="246"/>
      <c r="B173" s="249"/>
      <c r="C173" s="248"/>
      <c r="D173" s="244"/>
      <c r="E173" s="244"/>
      <c r="F173" s="245"/>
      <c r="G173" s="248"/>
      <c r="H173" s="2"/>
    </row>
    <row r="174" spans="1:8" ht="12.75">
      <c r="A174" s="246"/>
      <c r="B174" s="250"/>
      <c r="C174" s="248"/>
      <c r="D174" s="244"/>
      <c r="E174" s="244"/>
      <c r="F174" s="245"/>
      <c r="G174" s="248"/>
      <c r="H174" s="2"/>
    </row>
    <row r="175" spans="1:8" ht="12.75">
      <c r="A175" s="246"/>
      <c r="B175" s="249"/>
      <c r="C175" s="248"/>
      <c r="D175" s="244"/>
      <c r="E175" s="244"/>
      <c r="F175" s="245"/>
      <c r="G175" s="248"/>
      <c r="H175" s="2"/>
    </row>
    <row r="176" spans="1:8" ht="12.75">
      <c r="A176" s="246"/>
      <c r="B176" s="250"/>
      <c r="C176" s="248"/>
      <c r="D176" s="244"/>
      <c r="E176" s="244"/>
      <c r="F176" s="245"/>
      <c r="G176" s="248"/>
      <c r="H176" s="2"/>
    </row>
    <row r="177" spans="1:8" ht="12.75">
      <c r="A177" s="246"/>
      <c r="B177" s="249"/>
      <c r="C177" s="248"/>
      <c r="D177" s="244"/>
      <c r="E177" s="244"/>
      <c r="F177" s="245"/>
      <c r="G177" s="248"/>
      <c r="H177" s="2"/>
    </row>
    <row r="178" spans="1:8" ht="12.75">
      <c r="A178" s="246"/>
      <c r="B178" s="250"/>
      <c r="C178" s="248"/>
      <c r="D178" s="244"/>
      <c r="E178" s="244"/>
      <c r="F178" s="245"/>
      <c r="G178" s="248"/>
      <c r="H178" s="2"/>
    </row>
    <row r="179" spans="1:8" ht="12.75">
      <c r="A179" s="246"/>
      <c r="B179" s="249"/>
      <c r="C179" s="248"/>
      <c r="D179" s="244"/>
      <c r="E179" s="244"/>
      <c r="F179" s="245"/>
      <c r="G179" s="248"/>
      <c r="H179" s="2"/>
    </row>
    <row r="180" spans="1:8" ht="12.75">
      <c r="A180" s="246"/>
      <c r="B180" s="250"/>
      <c r="C180" s="248"/>
      <c r="D180" s="244"/>
      <c r="E180" s="244"/>
      <c r="F180" s="245"/>
      <c r="G180" s="248"/>
      <c r="H180" s="2"/>
    </row>
    <row r="181" spans="1:8" ht="12.75">
      <c r="A181" s="246"/>
      <c r="B181" s="249"/>
      <c r="C181" s="248"/>
      <c r="D181" s="244"/>
      <c r="E181" s="244"/>
      <c r="F181" s="245"/>
      <c r="G181" s="248"/>
      <c r="H181" s="2"/>
    </row>
    <row r="182" spans="1:8" ht="12.75">
      <c r="A182" s="246"/>
      <c r="B182" s="250"/>
      <c r="C182" s="248"/>
      <c r="D182" s="244"/>
      <c r="E182" s="244"/>
      <c r="F182" s="245"/>
      <c r="G182" s="248"/>
      <c r="H182" s="2"/>
    </row>
    <row r="183" spans="1:8" ht="12.75">
      <c r="A183" s="26"/>
      <c r="B183" s="27"/>
      <c r="C183" s="17"/>
      <c r="D183" s="18"/>
      <c r="E183" s="18"/>
      <c r="F183" s="28"/>
      <c r="G183" s="17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</sheetData>
  <sheetProtection/>
  <mergeCells count="614"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A27:A28"/>
    <mergeCell ref="F81:F82"/>
    <mergeCell ref="B81:B82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F77:F78"/>
    <mergeCell ref="B77:B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F73:F74"/>
    <mergeCell ref="B73:B74"/>
    <mergeCell ref="A25:A26"/>
    <mergeCell ref="A23:A24"/>
    <mergeCell ref="F69:F70"/>
    <mergeCell ref="B69:B70"/>
    <mergeCell ref="B23:B24"/>
    <mergeCell ref="D23:D24"/>
    <mergeCell ref="D25:D26"/>
    <mergeCell ref="G69:G70"/>
    <mergeCell ref="B71:B72"/>
    <mergeCell ref="C71:C72"/>
    <mergeCell ref="D71:D72"/>
    <mergeCell ref="E71:E72"/>
    <mergeCell ref="F71:F72"/>
    <mergeCell ref="G71:G72"/>
    <mergeCell ref="C69:C70"/>
    <mergeCell ref="D69:D70"/>
    <mergeCell ref="E69:E70"/>
    <mergeCell ref="G65:G66"/>
    <mergeCell ref="B67:B68"/>
    <mergeCell ref="C67:C68"/>
    <mergeCell ref="D67:D68"/>
    <mergeCell ref="E67:E68"/>
    <mergeCell ref="F67:F68"/>
    <mergeCell ref="G67:G68"/>
    <mergeCell ref="C65:C66"/>
    <mergeCell ref="D65:D66"/>
    <mergeCell ref="E65:E66"/>
    <mergeCell ref="A19:A20"/>
    <mergeCell ref="A21:A22"/>
    <mergeCell ref="F65:F66"/>
    <mergeCell ref="B65:B66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C17:C18"/>
    <mergeCell ref="G11:G12"/>
    <mergeCell ref="B13:B14"/>
    <mergeCell ref="D13:D14"/>
    <mergeCell ref="E13:E14"/>
    <mergeCell ref="F13:F14"/>
    <mergeCell ref="G13:G14"/>
    <mergeCell ref="C11:C12"/>
    <mergeCell ref="C13:C14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C15:C16"/>
    <mergeCell ref="G27:G2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E23:E24"/>
    <mergeCell ref="F23:F24"/>
    <mergeCell ref="G23:G24"/>
    <mergeCell ref="C27:C28"/>
    <mergeCell ref="E25:E26"/>
    <mergeCell ref="F25:F26"/>
    <mergeCell ref="G25:G26"/>
    <mergeCell ref="C23:C24"/>
    <mergeCell ref="C25:C26"/>
    <mergeCell ref="F27:F28"/>
    <mergeCell ref="F31:F32"/>
    <mergeCell ref="G31:G32"/>
    <mergeCell ref="C29:C30"/>
    <mergeCell ref="C31:C32"/>
    <mergeCell ref="A17:A18"/>
    <mergeCell ref="A15:A16"/>
    <mergeCell ref="B27:B28"/>
    <mergeCell ref="D27:D28"/>
    <mergeCell ref="E27:E28"/>
    <mergeCell ref="B25:B26"/>
    <mergeCell ref="A9:A10"/>
    <mergeCell ref="B29:B30"/>
    <mergeCell ref="D29:D30"/>
    <mergeCell ref="E29:E30"/>
    <mergeCell ref="F29:F30"/>
    <mergeCell ref="G29:G30"/>
    <mergeCell ref="A11:A12"/>
    <mergeCell ref="A13:A14"/>
    <mergeCell ref="C19:C20"/>
    <mergeCell ref="C21:C22"/>
    <mergeCell ref="A7:A8"/>
    <mergeCell ref="B33:B34"/>
    <mergeCell ref="D33:D34"/>
    <mergeCell ref="E33:E34"/>
    <mergeCell ref="F33:F34"/>
    <mergeCell ref="G33:G34"/>
    <mergeCell ref="C33:C34"/>
    <mergeCell ref="B31:B32"/>
    <mergeCell ref="D31:D32"/>
    <mergeCell ref="E31:E32"/>
    <mergeCell ref="B35:B36"/>
    <mergeCell ref="D35:D36"/>
    <mergeCell ref="E35:E36"/>
    <mergeCell ref="F35:F36"/>
    <mergeCell ref="G35:G36"/>
    <mergeCell ref="B37:B38"/>
    <mergeCell ref="D37:D38"/>
    <mergeCell ref="E37:E38"/>
    <mergeCell ref="F37:F38"/>
    <mergeCell ref="G37:G38"/>
    <mergeCell ref="C35:C36"/>
    <mergeCell ref="C37:C38"/>
    <mergeCell ref="A3:G3"/>
    <mergeCell ref="A5:A6"/>
    <mergeCell ref="B5:B6"/>
    <mergeCell ref="C5:C6"/>
    <mergeCell ref="D5:D6"/>
    <mergeCell ref="E5:E6"/>
    <mergeCell ref="F5:F6"/>
    <mergeCell ref="G5:G6"/>
    <mergeCell ref="B39:B40"/>
    <mergeCell ref="D39:D40"/>
    <mergeCell ref="E39:E40"/>
    <mergeCell ref="F39:F40"/>
    <mergeCell ref="G39:G40"/>
    <mergeCell ref="B41:B42"/>
    <mergeCell ref="D41:D42"/>
    <mergeCell ref="E41:E42"/>
    <mergeCell ref="F41:F42"/>
    <mergeCell ref="G41:G42"/>
    <mergeCell ref="C41:C42"/>
    <mergeCell ref="C39:C40"/>
    <mergeCell ref="B43:B44"/>
    <mergeCell ref="D43:D44"/>
    <mergeCell ref="A29:A30"/>
    <mergeCell ref="A33:A34"/>
    <mergeCell ref="A31:A32"/>
    <mergeCell ref="A37:A38"/>
    <mergeCell ref="A35:A36"/>
    <mergeCell ref="A41:A42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E47:E48"/>
    <mergeCell ref="F47:F48"/>
    <mergeCell ref="G47:G48"/>
    <mergeCell ref="B47:B48"/>
    <mergeCell ref="C47:C48"/>
    <mergeCell ref="D47:D48"/>
    <mergeCell ref="E49:E50"/>
    <mergeCell ref="F49:F50"/>
    <mergeCell ref="G49:G50"/>
    <mergeCell ref="B49:B50"/>
    <mergeCell ref="C49:C50"/>
    <mergeCell ref="D49:D50"/>
    <mergeCell ref="E51:E52"/>
    <mergeCell ref="F51:F52"/>
    <mergeCell ref="G51:G52"/>
    <mergeCell ref="B51:B52"/>
    <mergeCell ref="C51:C52"/>
    <mergeCell ref="D51:D52"/>
    <mergeCell ref="E53:E54"/>
    <mergeCell ref="F53:F54"/>
    <mergeCell ref="G53:G54"/>
    <mergeCell ref="B53:B54"/>
    <mergeCell ref="C53:C54"/>
    <mergeCell ref="D53:D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F59:F60"/>
    <mergeCell ref="G59:G60"/>
    <mergeCell ref="B59:B60"/>
    <mergeCell ref="C59:C60"/>
    <mergeCell ref="D59:D60"/>
    <mergeCell ref="E59:E60"/>
    <mergeCell ref="F61:F62"/>
    <mergeCell ref="G61:G62"/>
    <mergeCell ref="B61:B62"/>
    <mergeCell ref="C61:C62"/>
    <mergeCell ref="D61:D62"/>
    <mergeCell ref="E61:E62"/>
    <mergeCell ref="F63:F64"/>
    <mergeCell ref="G63:G64"/>
    <mergeCell ref="B63:B64"/>
    <mergeCell ref="C63:C64"/>
    <mergeCell ref="E63:E64"/>
    <mergeCell ref="D63:D64"/>
    <mergeCell ref="A39:A40"/>
    <mergeCell ref="A45:A46"/>
    <mergeCell ref="A43:A44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B89:B90"/>
    <mergeCell ref="C89:C90"/>
    <mergeCell ref="D89:D90"/>
    <mergeCell ref="E89:E90"/>
    <mergeCell ref="F89:F90"/>
    <mergeCell ref="G89:G90"/>
    <mergeCell ref="A87:A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G97:G98"/>
    <mergeCell ref="A95:A96"/>
    <mergeCell ref="B95:B96"/>
    <mergeCell ref="B99:B100"/>
    <mergeCell ref="C99:C100"/>
    <mergeCell ref="D99:D100"/>
    <mergeCell ref="A101:C102"/>
    <mergeCell ref="E95:E96"/>
    <mergeCell ref="F95:F96"/>
    <mergeCell ref="C95:C96"/>
    <mergeCell ref="D95:D96"/>
    <mergeCell ref="E99:E100"/>
    <mergeCell ref="F99:F100"/>
    <mergeCell ref="F97:F98"/>
    <mergeCell ref="G103:G104"/>
    <mergeCell ref="D105:D106"/>
    <mergeCell ref="E105:E106"/>
    <mergeCell ref="F105:F106"/>
    <mergeCell ref="G105:G106"/>
    <mergeCell ref="G99:G100"/>
    <mergeCell ref="D101:D102"/>
    <mergeCell ref="E101:E102"/>
    <mergeCell ref="F101:F102"/>
    <mergeCell ref="G101:G102"/>
    <mergeCell ref="G107:G108"/>
    <mergeCell ref="D109:D110"/>
    <mergeCell ref="E109:E110"/>
    <mergeCell ref="F109:F110"/>
    <mergeCell ref="G109:G110"/>
    <mergeCell ref="D107:D108"/>
    <mergeCell ref="E107:E108"/>
    <mergeCell ref="F107:F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C115:C116"/>
    <mergeCell ref="D115:D116"/>
    <mergeCell ref="E111:E112"/>
    <mergeCell ref="F111:F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B179:B180"/>
    <mergeCell ref="C179:C180"/>
    <mergeCell ref="D179:D180"/>
    <mergeCell ref="B177:B178"/>
    <mergeCell ref="C177:C178"/>
    <mergeCell ref="A175:A176"/>
    <mergeCell ref="B175:B176"/>
    <mergeCell ref="C175:C176"/>
    <mergeCell ref="D175:D176"/>
    <mergeCell ref="F181:F182"/>
    <mergeCell ref="G181:G182"/>
    <mergeCell ref="E177:E178"/>
    <mergeCell ref="F177:F178"/>
    <mergeCell ref="G177:G178"/>
    <mergeCell ref="A181:A182"/>
    <mergeCell ref="B181:B182"/>
    <mergeCell ref="C181:C182"/>
    <mergeCell ref="D177:D178"/>
    <mergeCell ref="A179:A180"/>
    <mergeCell ref="D181:D182"/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E181:E182"/>
    <mergeCell ref="A103:C104"/>
    <mergeCell ref="A105:C106"/>
    <mergeCell ref="A107:C108"/>
    <mergeCell ref="A109:C110"/>
    <mergeCell ref="A111:C112"/>
    <mergeCell ref="B2:F2"/>
    <mergeCell ref="E103:E104"/>
    <mergeCell ref="F103:F104"/>
    <mergeCell ref="D103:D104"/>
    <mergeCell ref="A99:A10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7.140625" style="0" customWidth="1"/>
    <col min="7" max="7" width="17.140625" style="0" customWidth="1"/>
  </cols>
  <sheetData>
    <row r="1" spans="1:23" ht="38.25" customHeight="1" thickBot="1">
      <c r="A1" s="301" t="s">
        <v>61</v>
      </c>
      <c r="B1" s="301"/>
      <c r="C1" s="301"/>
      <c r="D1" s="301"/>
      <c r="E1" s="301"/>
      <c r="F1" s="301"/>
      <c r="G1" s="30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89" t="s">
        <v>65</v>
      </c>
      <c r="B2" s="189"/>
      <c r="C2" s="189"/>
      <c r="D2" s="327" t="str">
        <f>HYPERLINK('[1]реквизиты'!$A$2)</f>
        <v>Первенство России по самбо среди юниоров и юниорок 21-23 года.</v>
      </c>
      <c r="E2" s="328"/>
      <c r="F2" s="328"/>
      <c r="G2" s="329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315" t="s">
        <v>95</v>
      </c>
      <c r="B3" s="316"/>
      <c r="C3" s="43"/>
      <c r="D3" s="293" t="str">
        <f>HYPERLINK('[1]реквизиты'!$A$3)</f>
        <v>18-22 января 2016 год           город Кстово</v>
      </c>
      <c r="E3" s="293"/>
      <c r="F3" s="294"/>
      <c r="G3" s="62" t="str">
        <f>HYPERLINK('пр.взв'!D4)</f>
        <v>В.к.    48   кг.</v>
      </c>
      <c r="H3" s="43"/>
      <c r="I3" s="7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302" t="s">
        <v>20</v>
      </c>
      <c r="B4" s="304" t="s">
        <v>5</v>
      </c>
      <c r="C4" s="306" t="s">
        <v>2</v>
      </c>
      <c r="D4" s="306" t="s">
        <v>3</v>
      </c>
      <c r="E4" s="306" t="s">
        <v>4</v>
      </c>
      <c r="F4" s="306" t="s">
        <v>7</v>
      </c>
      <c r="G4" s="307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303"/>
      <c r="B5" s="305"/>
      <c r="C5" s="269"/>
      <c r="D5" s="305"/>
      <c r="E5" s="269"/>
      <c r="F5" s="269"/>
      <c r="G5" s="30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95" t="s">
        <v>9</v>
      </c>
      <c r="B6" s="297">
        <v>6</v>
      </c>
      <c r="C6" s="299" t="str">
        <f>VLOOKUP(B6,'пр.взв'!B7:G78,2,FALSE)</f>
        <v>Солдатенкова Виктория Александровна</v>
      </c>
      <c r="D6" s="135" t="str">
        <f>VLOOKUP(B6,'пр.взв'!B7:G78,3,FALSE)</f>
        <v>08.05.97.кмс</v>
      </c>
      <c r="E6" s="131" t="str">
        <f>VLOOKUP(B6,'пр.взв'!B7:G78,4,FALSE)</f>
        <v>ЦФО Брянская,Брянск</v>
      </c>
      <c r="F6" s="311">
        <f>VLOOKUP(B6,'пр.взв'!B7:G78,5,FALSE)</f>
        <v>0</v>
      </c>
      <c r="G6" s="299" t="str">
        <f>VLOOKUP(B6,'пр.взв'!B7:G78,6,FALSE)</f>
        <v>Харланов И.В. Хотмиров С.З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0.25" customHeight="1">
      <c r="A7" s="296"/>
      <c r="B7" s="298"/>
      <c r="C7" s="300"/>
      <c r="D7" s="309"/>
      <c r="E7" s="310"/>
      <c r="F7" s="312"/>
      <c r="G7" s="300"/>
    </row>
    <row r="8" spans="1:7" ht="12" customHeight="1">
      <c r="A8" s="296" t="s">
        <v>10</v>
      </c>
      <c r="B8" s="313">
        <v>9</v>
      </c>
      <c r="C8" s="300" t="str">
        <f>VLOOKUP(B8,'пр.взв'!B7:G78,2,FALSE)</f>
        <v>Гаспарян Наре Петросовна</v>
      </c>
      <c r="D8" s="314" t="str">
        <f>VLOOKUP(B8,'пр.взв'!B9:G80,3,FALSE)</f>
        <v>26.02.97.кмс</v>
      </c>
      <c r="E8" s="310" t="str">
        <f>VLOOKUP(B8,'пр.взв'!B7:G78,4,FALSE)</f>
        <v>УФО Челябинская Челябинск</v>
      </c>
      <c r="F8" s="312">
        <f>VLOOKUP(B8,'пр.взв'!B7:G78,5,FALSE)</f>
        <v>0</v>
      </c>
      <c r="G8" s="300" t="str">
        <f>VLOOKUP(B8,'пр.взв'!B7:G78,6,FALSE)</f>
        <v>Кадолин В.И.</v>
      </c>
    </row>
    <row r="9" spans="1:7" ht="21.75" customHeight="1">
      <c r="A9" s="296"/>
      <c r="B9" s="298"/>
      <c r="C9" s="300"/>
      <c r="D9" s="314"/>
      <c r="E9" s="310"/>
      <c r="F9" s="312"/>
      <c r="G9" s="300"/>
    </row>
    <row r="10" spans="1:7" ht="12" customHeight="1">
      <c r="A10" s="296">
        <f>'пр.хода'!AB6</f>
        <v>3</v>
      </c>
      <c r="B10" s="313">
        <v>1</v>
      </c>
      <c r="C10" s="300" t="str">
        <f>VLOOKUP(B10,'пр.взв'!B7:G78,2,FALSE)</f>
        <v>Мкртчян Рузан Арсеновна</v>
      </c>
      <c r="D10" s="314" t="str">
        <f>VLOOKUP(B10,'пр.взв'!B7:G78,3,FALSE)</f>
        <v>05.04.96.кмс</v>
      </c>
      <c r="E10" s="310" t="str">
        <f>VLOOKUP(B10,'пр.взв'!B7:G78,4,FALSE)</f>
        <v>ЮФО Краснодарский кр.Краснодар</v>
      </c>
      <c r="F10" s="312">
        <f>VLOOKUP(B10,'пр.взв'!B7:G78,5,FALSE)</f>
        <v>0</v>
      </c>
      <c r="G10" s="300" t="str">
        <f>VLOOKUP(B10,'пр.взв'!B7:G78,6,FALSE)</f>
        <v>Хайбулаев Г.А.</v>
      </c>
    </row>
    <row r="11" spans="1:7" ht="29.25" customHeight="1">
      <c r="A11" s="296"/>
      <c r="B11" s="298"/>
      <c r="C11" s="300"/>
      <c r="D11" s="314"/>
      <c r="E11" s="310"/>
      <c r="F11" s="312"/>
      <c r="G11" s="300"/>
    </row>
    <row r="12" spans="1:7" ht="12" customHeight="1">
      <c r="A12" s="296" t="s">
        <v>11</v>
      </c>
      <c r="B12" s="313">
        <v>11</v>
      </c>
      <c r="C12" s="300" t="str">
        <f>VLOOKUP(B12,'пр.взв'!B7:G78,2,FALSE)</f>
        <v>Чернышова Дарья Александровна</v>
      </c>
      <c r="D12" s="314" t="str">
        <f>VLOOKUP(B12,'пр.взв'!B7:G78,3,FALSE)</f>
        <v>22.06.96.кмс</v>
      </c>
      <c r="E12" s="310" t="str">
        <f>VLOOKUP(B12,'пр.взв'!B7:G78,4,FALSE)</f>
        <v>ПФО Пермский кр.Пермь МО</v>
      </c>
      <c r="F12" s="312">
        <f>VLOOKUP(B12,'пр.взв'!B7:G78,5,FALSE)</f>
        <v>0</v>
      </c>
      <c r="G12" s="300" t="str">
        <f>VLOOKUP(B12,'пр.взв'!B7:G78,6,FALSE)</f>
        <v>Дураков С.Н.</v>
      </c>
    </row>
    <row r="13" spans="1:7" ht="27" customHeight="1">
      <c r="A13" s="296"/>
      <c r="B13" s="298"/>
      <c r="C13" s="300"/>
      <c r="D13" s="314"/>
      <c r="E13" s="310"/>
      <c r="F13" s="312"/>
      <c r="G13" s="300"/>
    </row>
    <row r="14" spans="1:7" ht="12" customHeight="1">
      <c r="A14" s="296" t="s">
        <v>13</v>
      </c>
      <c r="B14" s="313">
        <v>10</v>
      </c>
      <c r="C14" s="300" t="str">
        <f>VLOOKUP(B14,'пр.взв'!B7:G78,2,FALSE)</f>
        <v>Грунтова Людмила Николаевнва</v>
      </c>
      <c r="D14" s="314" t="str">
        <f>VLOOKUP(B14,'пр.взв'!B7:G78,3,FALSE)</f>
        <v>16.11.94.кмс</v>
      </c>
      <c r="E14" s="310" t="str">
        <f>VLOOKUP(B14,'пр.взв'!B7:G78,4,FALSE)</f>
        <v>Москва,ГБУ "МГФСО"</v>
      </c>
      <c r="F14" s="312">
        <f>VLOOKUP(B14,'пр.взв'!B7:G78,5,FALSE)</f>
        <v>0</v>
      </c>
      <c r="G14" s="300" t="str">
        <f>VLOOKUP(B14,'пр.взв'!B7:G78,6,FALSE)</f>
        <v>Балачинский С.Р       Гуськов Е. Н.</v>
      </c>
    </row>
    <row r="15" spans="1:7" ht="22.5" customHeight="1">
      <c r="A15" s="296"/>
      <c r="B15" s="298"/>
      <c r="C15" s="300"/>
      <c r="D15" s="314"/>
      <c r="E15" s="310"/>
      <c r="F15" s="312"/>
      <c r="G15" s="300"/>
    </row>
    <row r="16" spans="1:7" ht="12" customHeight="1">
      <c r="A16" s="296" t="s">
        <v>14</v>
      </c>
      <c r="B16" s="313">
        <v>5</v>
      </c>
      <c r="C16" s="300" t="str">
        <f>VLOOKUP(B16,'пр.взв'!B7:G78,2,FALSE)</f>
        <v>Агазаде Оксана Аббас кызы</v>
      </c>
      <c r="D16" s="314" t="str">
        <f>VLOOKUP(B16,'пр.взв'!B7:G78,3,FALSE)</f>
        <v>04.07.95.кмс</v>
      </c>
      <c r="E16" s="310" t="str">
        <f>VLOOKUP(B16,'пр.взв'!B7:G78,4,FALSE)</f>
        <v>Москва,ГБУ "МГФСО"</v>
      </c>
      <c r="F16" s="312">
        <f>VLOOKUP(B16,'пр.взв'!B7:G78,5,FALSE)</f>
        <v>0</v>
      </c>
      <c r="G16" s="300" t="str">
        <f>VLOOKUP(B16,'пр.взв'!B7:G78,6,FALSE)</f>
        <v>Балачинский С.Р     .Гуськов Е. Н. </v>
      </c>
    </row>
    <row r="17" spans="1:7" ht="24.75" customHeight="1">
      <c r="A17" s="296"/>
      <c r="B17" s="298"/>
      <c r="C17" s="300"/>
      <c r="D17" s="314"/>
      <c r="E17" s="310"/>
      <c r="F17" s="312"/>
      <c r="G17" s="300"/>
    </row>
    <row r="18" spans="1:7" ht="12" customHeight="1">
      <c r="A18" s="296" t="s">
        <v>15</v>
      </c>
      <c r="B18" s="313">
        <v>7</v>
      </c>
      <c r="C18" s="300" t="str">
        <f>VLOOKUP(B18,'пр.взв'!B7:G78,2,FALSE)</f>
        <v>Иванова Анастасия Викторовна</v>
      </c>
      <c r="D18" s="314" t="str">
        <f>VLOOKUP(B18,'пр.взв'!B7:G78,3,FALSE)</f>
        <v>27.03.95.мс</v>
      </c>
      <c r="E18" s="330" t="str">
        <f>VLOOKUP(B18,'пр.взв'!B7:G78,4,FALSE)</f>
        <v>Москва,ГБОУ СШОР 45 "Пролетарский самбист"</v>
      </c>
      <c r="F18" s="312">
        <f>VLOOKUP(B18,'пр.взв'!B7:G78,5,FALSE)</f>
        <v>0</v>
      </c>
      <c r="G18" s="300" t="str">
        <f>VLOOKUP(B18,'пр.взв'!B7:G78,6,FALSE)</f>
        <v>Орлов А.Б.      Родионов А.П.</v>
      </c>
    </row>
    <row r="19" spans="1:7" ht="27.75" customHeight="1">
      <c r="A19" s="296"/>
      <c r="B19" s="298"/>
      <c r="C19" s="300"/>
      <c r="D19" s="314"/>
      <c r="E19" s="330"/>
      <c r="F19" s="312"/>
      <c r="G19" s="300"/>
    </row>
    <row r="20" spans="1:7" ht="12" customHeight="1">
      <c r="A20" s="296" t="s">
        <v>16</v>
      </c>
      <c r="B20" s="313">
        <v>8</v>
      </c>
      <c r="C20" s="300" t="str">
        <f>VLOOKUP(B20,'пр.взв'!B7:G78,2,FALSE)</f>
        <v>Тимофеева Ольга Александровна</v>
      </c>
      <c r="D20" s="314" t="str">
        <f>VLOOKUP(B20,'пр.взв'!B7:G78,3,FALSE)</f>
        <v>24.04.96.кмс</v>
      </c>
      <c r="E20" s="310" t="str">
        <f>VLOOKUP(B20,'пр.взв'!B7:G78,4,FALSE)</f>
        <v>С-Петербург.</v>
      </c>
      <c r="F20" s="312">
        <f>VLOOKUP(B20,'пр.взв'!B7:G78,5,FALSE)</f>
        <v>0</v>
      </c>
      <c r="G20" s="300" t="str">
        <f>VLOOKUP(B20,'пр.взв'!B7:G78,6,FALSE)</f>
        <v>Мишин Д.А.           Савельев А.В.</v>
      </c>
    </row>
    <row r="21" spans="1:7" ht="21" customHeight="1">
      <c r="A21" s="296"/>
      <c r="B21" s="298"/>
      <c r="C21" s="300"/>
      <c r="D21" s="314"/>
      <c r="E21" s="310"/>
      <c r="F21" s="312"/>
      <c r="G21" s="300"/>
    </row>
    <row r="22" spans="1:7" ht="12" customHeight="1">
      <c r="A22" s="296">
        <f>'пр.хода'!AB8</f>
        <v>9</v>
      </c>
      <c r="B22" s="313">
        <v>2</v>
      </c>
      <c r="C22" s="300" t="str">
        <f>VLOOKUP(B22,'пр.взв'!B7:G78,2,FALSE)</f>
        <v>Аракелян Шушан Сааковна</v>
      </c>
      <c r="D22" s="314" t="str">
        <f>VLOOKUP(B22,'пр.взв'!B7:G78,3,FALSE)</f>
        <v>19.02.95.1р.</v>
      </c>
      <c r="E22" s="310" t="str">
        <f>VLOOKUP(B22,'пр.взв'!B7:G78,4,FALSE)</f>
        <v>ГБОУЦСиО Самбо-70.</v>
      </c>
      <c r="F22" s="312">
        <f>VLOOKUP(B22,'пр.взв'!B7:G78,5,FALSE)</f>
        <v>0</v>
      </c>
      <c r="G22" s="300" t="str">
        <f>VLOOKUP(B22,'пр.взв'!B7:G78,6,FALSE)</f>
        <v>Корноухов Н.А.    Гусева Е.В.</v>
      </c>
    </row>
    <row r="23" spans="1:7" ht="23.25" customHeight="1">
      <c r="A23" s="296"/>
      <c r="B23" s="298"/>
      <c r="C23" s="300"/>
      <c r="D23" s="314"/>
      <c r="E23" s="310"/>
      <c r="F23" s="312"/>
      <c r="G23" s="300"/>
    </row>
    <row r="24" spans="1:7" ht="12" customHeight="1">
      <c r="A24" s="296" t="s">
        <v>18</v>
      </c>
      <c r="B24" s="313">
        <v>4</v>
      </c>
      <c r="C24" s="300" t="str">
        <f>VLOOKUP(B24,'пр.взв'!B7:G78,2,FALSE)</f>
        <v>Смирнова Мария Игоревна</v>
      </c>
      <c r="D24" s="314" t="str">
        <f>VLOOKUP(B24,'пр.взв'!B7:G78,3,FALSE)</f>
        <v>19.07.94.кмс</v>
      </c>
      <c r="E24" s="310" t="str">
        <f>VLOOKUP(B24,'пр.взв'!B7:G78,4,FALSE)</f>
        <v>ПФО Пермский кр.Чайковский МО</v>
      </c>
      <c r="F24" s="312">
        <f>VLOOKUP(B24,'пр.взв'!B7:G78,5,FALSE)</f>
        <v>0</v>
      </c>
      <c r="G24" s="300" t="str">
        <f>VLOOKUP(B24,'пр.взв'!B7:G78,6,FALSE)</f>
        <v>Костенко Е.С.          Митреев С.В.</v>
      </c>
    </row>
    <row r="25" spans="1:7" ht="23.25" customHeight="1">
      <c r="A25" s="296"/>
      <c r="B25" s="298"/>
      <c r="C25" s="300"/>
      <c r="D25" s="314"/>
      <c r="E25" s="310"/>
      <c r="F25" s="312"/>
      <c r="G25" s="300"/>
    </row>
    <row r="26" spans="1:7" ht="12" customHeight="1">
      <c r="A26" s="296" t="s">
        <v>19</v>
      </c>
      <c r="B26" s="313">
        <v>3</v>
      </c>
      <c r="C26" s="300" t="str">
        <f>VLOOKUP(B26,'пр.взв'!B9:G80,2,FALSE)</f>
        <v>Куулар Анжелика Суге-Маадыровна</v>
      </c>
      <c r="D26" s="314" t="str">
        <f>VLOOKUP(B26,'пр.взв'!B7:G78,3,FALSE)</f>
        <v>19.10.94.кмс</v>
      </c>
      <c r="E26" s="310" t="str">
        <f>VLOOKUP(B26,'пр.взв'!B7:G78,4,FALSE)</f>
        <v>СФО р,Тыва,.Кызыл</v>
      </c>
      <c r="F26" s="312">
        <f>VLOOKUP(B26,'пр.взв'!B7:G78,5,FALSE)</f>
        <v>0</v>
      </c>
      <c r="G26" s="300" t="str">
        <f>VLOOKUP(B26,'пр.взв'!B7:G78,6,FALSE)</f>
        <v>Ондар А.Д.</v>
      </c>
    </row>
    <row r="27" spans="1:7" ht="22.5" customHeight="1">
      <c r="A27" s="296"/>
      <c r="B27" s="298"/>
      <c r="C27" s="300"/>
      <c r="D27" s="314"/>
      <c r="E27" s="310"/>
      <c r="F27" s="312"/>
      <c r="G27" s="300"/>
    </row>
    <row r="28" spans="1:10" ht="12.75">
      <c r="A28" s="290"/>
      <c r="B28" s="249"/>
      <c r="C28" s="248"/>
      <c r="D28" s="244"/>
      <c r="E28" s="291"/>
      <c r="F28" s="292"/>
      <c r="G28" s="248"/>
      <c r="H28" s="2"/>
      <c r="I28" s="2"/>
      <c r="J28" s="2"/>
    </row>
    <row r="29" spans="1:10" ht="12.75">
      <c r="A29" s="290"/>
      <c r="B29" s="250"/>
      <c r="C29" s="248"/>
      <c r="D29" s="244"/>
      <c r="E29" s="291"/>
      <c r="F29" s="292"/>
      <c r="G29" s="248"/>
      <c r="H29" s="2"/>
      <c r="I29" s="2"/>
      <c r="J29" s="2"/>
    </row>
    <row r="30" spans="1:10" ht="16.5">
      <c r="A30" s="30" t="str">
        <f>HYPERLINK('[1]реквизиты'!$A$6)</f>
        <v>Гл. судья, судья МК</v>
      </c>
      <c r="B30" s="31"/>
      <c r="C30" s="31"/>
      <c r="D30" s="32"/>
      <c r="E30" s="34" t="str">
        <f>HYPERLINK('[1]реквизиты'!$G$6)</f>
        <v>Залеев Р.Г.</v>
      </c>
      <c r="G30" s="36" t="str">
        <f>HYPERLINK('[1]реквизиты'!$G$7)</f>
        <v>/г.Октябрьский/</v>
      </c>
      <c r="H30" s="2"/>
      <c r="I30" s="2"/>
      <c r="J30" s="2"/>
    </row>
    <row r="31" spans="1:10" ht="35.25" customHeight="1">
      <c r="A31" s="38" t="str">
        <f>HYPERLINK('[1]реквизиты'!$A$8)</f>
        <v>Гл. секретарь, судья ВК</v>
      </c>
      <c r="B31" s="31"/>
      <c r="C31" s="44"/>
      <c r="D31" s="39"/>
      <c r="E31" s="34" t="str">
        <f>HYPERLINK('[1]реквизиты'!$G$8)</f>
        <v>Рожков В.И.</v>
      </c>
      <c r="F31" s="2"/>
      <c r="G31" s="36" t="str">
        <f>HYPERLINK('[1]реквизиты'!$G$9)</f>
        <v>/г.Саратов/</v>
      </c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</sheetData>
  <sheetProtection/>
  <mergeCells count="96">
    <mergeCell ref="C24:C25"/>
    <mergeCell ref="A26:A27"/>
    <mergeCell ref="B26:B27"/>
    <mergeCell ref="C26:C27"/>
    <mergeCell ref="A24:A25"/>
    <mergeCell ref="A3:B3"/>
    <mergeCell ref="B24:B25"/>
    <mergeCell ref="C20:C21"/>
    <mergeCell ref="C12:C13"/>
    <mergeCell ref="G24:G25"/>
    <mergeCell ref="D26:D27"/>
    <mergeCell ref="G26:G27"/>
    <mergeCell ref="D24:D25"/>
    <mergeCell ref="E24:E25"/>
    <mergeCell ref="F24:F25"/>
    <mergeCell ref="E26:E27"/>
    <mergeCell ref="F26:F2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D4:D5"/>
    <mergeCell ref="E4:E5"/>
    <mergeCell ref="F4:F5"/>
    <mergeCell ref="G4:G5"/>
    <mergeCell ref="D6:D7"/>
    <mergeCell ref="E6:E7"/>
    <mergeCell ref="F6:F7"/>
    <mergeCell ref="G6:G7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G28:G29"/>
    <mergeCell ref="A28:A29"/>
    <mergeCell ref="B28:B29"/>
    <mergeCell ref="C28:C29"/>
    <mergeCell ref="D28:D29"/>
    <mergeCell ref="E28:E29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N37" sqref="N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 48   кг.</v>
      </c>
      <c r="G1" s="12" t="s">
        <v>95</v>
      </c>
    </row>
    <row r="2" ht="12.75">
      <c r="C2" s="4" t="s">
        <v>28</v>
      </c>
    </row>
    <row r="3" ht="12.75">
      <c r="C3" s="5" t="s">
        <v>29</v>
      </c>
    </row>
    <row r="4" spans="1:9" ht="12.75">
      <c r="A4" s="253" t="s">
        <v>30</v>
      </c>
      <c r="B4" s="253" t="s">
        <v>5</v>
      </c>
      <c r="C4" s="267" t="s">
        <v>2</v>
      </c>
      <c r="D4" s="253" t="s">
        <v>22</v>
      </c>
      <c r="E4" s="253" t="s">
        <v>23</v>
      </c>
      <c r="F4" s="253" t="s">
        <v>24</v>
      </c>
      <c r="G4" s="253" t="s">
        <v>25</v>
      </c>
      <c r="H4" s="253" t="s">
        <v>26</v>
      </c>
      <c r="I4" s="253" t="s">
        <v>27</v>
      </c>
    </row>
    <row r="5" spans="1:9" ht="12.75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2.75">
      <c r="A6" s="317"/>
      <c r="B6" s="318">
        <v>6</v>
      </c>
      <c r="C6" s="319" t="str">
        <f>VLOOKUP(B6,'пр.взв'!B7:E28,2,FALSE)</f>
        <v>Солдатенкова Виктория Александровна</v>
      </c>
      <c r="D6" s="319" t="str">
        <f>VLOOKUP(C6,'пр.взв'!C7:F28,2,FALSE)</f>
        <v>08.05.97.кмс</v>
      </c>
      <c r="E6" s="319" t="str">
        <f>VLOOKUP(D6,'пр.взв'!D7:G28,2,FALSE)</f>
        <v>ЦФО Брянская,Брянск</v>
      </c>
      <c r="F6" s="320"/>
      <c r="G6" s="321"/>
      <c r="H6" s="322"/>
      <c r="I6" s="253"/>
    </row>
    <row r="7" spans="1:9" ht="12.75">
      <c r="A7" s="317"/>
      <c r="B7" s="253"/>
      <c r="C7" s="319"/>
      <c r="D7" s="319"/>
      <c r="E7" s="319"/>
      <c r="F7" s="320"/>
      <c r="G7" s="320"/>
      <c r="H7" s="322"/>
      <c r="I7" s="253"/>
    </row>
    <row r="8" spans="1:9" ht="12.75">
      <c r="A8" s="323"/>
      <c r="B8" s="318">
        <v>11</v>
      </c>
      <c r="C8" s="319" t="str">
        <f>VLOOKUP(B8,'пр.взв'!B7:E52,2,FALSE)</f>
        <v>Чернышова Дарья Александровна</v>
      </c>
      <c r="D8" s="319" t="str">
        <f>VLOOKUP(C8,'пр.взв'!C7:F52,2,FALSE)</f>
        <v>22.06.96.кмс</v>
      </c>
      <c r="E8" s="319" t="str">
        <f>VLOOKUP(D8,'пр.взв'!D7:G52,2,FALSE)</f>
        <v>ПФО Пермский кр.Пермь МО</v>
      </c>
      <c r="F8" s="320"/>
      <c r="G8" s="320"/>
      <c r="H8" s="253"/>
      <c r="I8" s="253"/>
    </row>
    <row r="9" spans="1:9" ht="12.75">
      <c r="A9" s="323"/>
      <c r="B9" s="253"/>
      <c r="C9" s="319"/>
      <c r="D9" s="319"/>
      <c r="E9" s="319"/>
      <c r="F9" s="320"/>
      <c r="G9" s="320"/>
      <c r="H9" s="253"/>
      <c r="I9" s="253"/>
    </row>
    <row r="10" ht="24.75" customHeight="1">
      <c r="E10" s="6" t="s">
        <v>31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32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33</v>
      </c>
      <c r="E15" s="6"/>
      <c r="F15" s="41" t="str">
        <f>HYPERLINK('пр.взв'!D4)</f>
        <v>В.к.    48   кг.</v>
      </c>
      <c r="G15" s="12" t="s">
        <v>95</v>
      </c>
    </row>
    <row r="16" spans="1:9" ht="12.75">
      <c r="A16" s="253" t="s">
        <v>30</v>
      </c>
      <c r="B16" s="253" t="s">
        <v>5</v>
      </c>
      <c r="C16" s="267" t="s">
        <v>2</v>
      </c>
      <c r="D16" s="253" t="s">
        <v>22</v>
      </c>
      <c r="E16" s="253" t="s">
        <v>23</v>
      </c>
      <c r="F16" s="253" t="s">
        <v>24</v>
      </c>
      <c r="G16" s="253" t="s">
        <v>25</v>
      </c>
      <c r="H16" s="253" t="s">
        <v>26</v>
      </c>
      <c r="I16" s="253" t="s">
        <v>27</v>
      </c>
    </row>
    <row r="17" spans="1:9" ht="12.75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2.75">
      <c r="A18" s="317"/>
      <c r="B18" s="318">
        <v>9</v>
      </c>
      <c r="C18" s="319" t="str">
        <f>VLOOKUP(B18,'пр.взв'!B3:E82,2,FALSE)</f>
        <v>Гаспарян Наре Петросовна</v>
      </c>
      <c r="D18" s="319" t="str">
        <f>VLOOKUP(C18,'пр.взв'!C3:F82,2,FALSE)</f>
        <v>26.02.97.кмс</v>
      </c>
      <c r="E18" s="319" t="str">
        <f>VLOOKUP(D18,'пр.взв'!D3:G82,2,FALSE)</f>
        <v>УФО Челябинская Челябинск</v>
      </c>
      <c r="F18" s="320"/>
      <c r="G18" s="321"/>
      <c r="H18" s="322"/>
      <c r="I18" s="253"/>
    </row>
    <row r="19" spans="1:9" ht="12.75">
      <c r="A19" s="317"/>
      <c r="B19" s="253"/>
      <c r="C19" s="319"/>
      <c r="D19" s="319"/>
      <c r="E19" s="319"/>
      <c r="F19" s="320"/>
      <c r="G19" s="320"/>
      <c r="H19" s="322"/>
      <c r="I19" s="253"/>
    </row>
    <row r="20" spans="1:9" ht="12.75">
      <c r="A20" s="323"/>
      <c r="B20" s="318">
        <v>1</v>
      </c>
      <c r="C20" s="324" t="s">
        <v>102</v>
      </c>
      <c r="D20" s="326" t="s">
        <v>103</v>
      </c>
      <c r="E20" s="326" t="s">
        <v>148</v>
      </c>
      <c r="F20" s="320"/>
      <c r="G20" s="320"/>
      <c r="H20" s="253"/>
      <c r="I20" s="253"/>
    </row>
    <row r="21" spans="1:9" ht="12.75">
      <c r="A21" s="323"/>
      <c r="B21" s="253"/>
      <c r="C21" s="325"/>
      <c r="D21" s="319"/>
      <c r="E21" s="319"/>
      <c r="F21" s="320"/>
      <c r="G21" s="320"/>
      <c r="H21" s="253"/>
      <c r="I21" s="253"/>
    </row>
    <row r="22" ht="24.75" customHeight="1">
      <c r="E22" s="6" t="s">
        <v>31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32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34</v>
      </c>
      <c r="F28" s="41" t="str">
        <f>HYPERLINK('пр.взв'!D4)</f>
        <v>В.к.    48   кг.</v>
      </c>
      <c r="G28" s="12" t="s">
        <v>95</v>
      </c>
    </row>
    <row r="29" spans="1:9" ht="12.75">
      <c r="A29" s="253" t="s">
        <v>30</v>
      </c>
      <c r="B29" s="253" t="s">
        <v>5</v>
      </c>
      <c r="C29" s="267" t="s">
        <v>2</v>
      </c>
      <c r="D29" s="253" t="s">
        <v>22</v>
      </c>
      <c r="E29" s="253" t="s">
        <v>23</v>
      </c>
      <c r="F29" s="253" t="s">
        <v>24</v>
      </c>
      <c r="G29" s="253" t="s">
        <v>25</v>
      </c>
      <c r="H29" s="253" t="s">
        <v>26</v>
      </c>
      <c r="I29" s="253" t="s">
        <v>27</v>
      </c>
    </row>
    <row r="30" spans="1:9" ht="12.75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ht="12.75">
      <c r="A31" s="317"/>
      <c r="B31" s="253">
        <v>6</v>
      </c>
      <c r="C31" s="319" t="str">
        <f>VLOOKUP(B31,'пр.взв'!B7:D62,2,FALSE)</f>
        <v>Солдатенкова Виктория Александровна</v>
      </c>
      <c r="D31" s="319" t="str">
        <f>VLOOKUP(C31,'пр.взв'!C7:E62,2,FALSE)</f>
        <v>08.05.97.кмс</v>
      </c>
      <c r="E31" s="319" t="str">
        <f>VLOOKUP(D31,'пр.взв'!D7:F62,2,FALSE)</f>
        <v>ЦФО Брянская,Брянск</v>
      </c>
      <c r="F31" s="320"/>
      <c r="G31" s="321"/>
      <c r="H31" s="322"/>
      <c r="I31" s="253"/>
    </row>
    <row r="32" spans="1:9" ht="12.75">
      <c r="A32" s="317"/>
      <c r="B32" s="253"/>
      <c r="C32" s="319"/>
      <c r="D32" s="319"/>
      <c r="E32" s="319"/>
      <c r="F32" s="320"/>
      <c r="G32" s="320"/>
      <c r="H32" s="322"/>
      <c r="I32" s="253"/>
    </row>
    <row r="33" spans="1:9" ht="12.75" customHeight="1">
      <c r="A33" s="323"/>
      <c r="B33" s="253">
        <v>9</v>
      </c>
      <c r="C33" s="319" t="str">
        <f>VLOOKUP(B33,'пр.взв'!B3:D82,2,FALSE)</f>
        <v>Гаспарян Наре Петросовна</v>
      </c>
      <c r="D33" s="319" t="str">
        <f>VLOOKUP(C33,'пр.взв'!C3:E82,2,FALSE)</f>
        <v>26.02.97.кмс</v>
      </c>
      <c r="E33" s="319" t="str">
        <f>VLOOKUP(D33,'пр.взв'!D3:F82,2,FALSE)</f>
        <v>УФО Челябинская Челябинск</v>
      </c>
      <c r="F33" s="320"/>
      <c r="G33" s="320"/>
      <c r="H33" s="253"/>
      <c r="I33" s="253"/>
    </row>
    <row r="34" spans="1:9" ht="12.75">
      <c r="A34" s="323"/>
      <c r="B34" s="253"/>
      <c r="C34" s="319"/>
      <c r="D34" s="319"/>
      <c r="E34" s="319"/>
      <c r="F34" s="320"/>
      <c r="G34" s="320"/>
      <c r="H34" s="253"/>
      <c r="I34" s="253"/>
    </row>
    <row r="35" ht="24.75" customHeight="1">
      <c r="E35" s="6" t="s">
        <v>31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32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140625" style="0" customWidth="1"/>
    <col min="5" max="5" width="12.57421875" style="0" customWidth="1"/>
    <col min="6" max="6" width="20.140625" style="0" customWidth="1"/>
    <col min="7" max="7" width="10.28125" style="0" customWidth="1"/>
    <col min="8" max="8" width="7.7109375" style="0" customWidth="1"/>
    <col min="9" max="9" width="8.0039062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02" t="s">
        <v>21</v>
      </c>
      <c r="C1" s="102"/>
      <c r="D1" s="102"/>
      <c r="E1" s="102"/>
      <c r="F1" s="102"/>
      <c r="G1" s="102"/>
      <c r="H1" s="102"/>
      <c r="I1" s="102"/>
      <c r="K1" s="130" t="s">
        <v>21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0"/>
      <c r="B2" s="12"/>
      <c r="C2" s="12" t="s">
        <v>76</v>
      </c>
      <c r="D2" s="51" t="s">
        <v>0</v>
      </c>
      <c r="E2" s="12"/>
      <c r="F2" s="29" t="str">
        <f>HYPERLINK('пр.взв'!D4)</f>
        <v>В.к.    48   кг.</v>
      </c>
      <c r="G2" s="12" t="s">
        <v>95</v>
      </c>
      <c r="H2" s="12"/>
      <c r="I2" s="12"/>
      <c r="K2" s="1"/>
      <c r="L2" s="1" t="s">
        <v>76</v>
      </c>
      <c r="M2" s="52" t="s">
        <v>74</v>
      </c>
      <c r="N2" s="1"/>
      <c r="O2" s="29" t="str">
        <f>HYPERLINK('пр.взв'!D4)</f>
        <v>В.к.    48   кг.</v>
      </c>
      <c r="P2" s="12" t="s">
        <v>95</v>
      </c>
      <c r="Q2" s="1"/>
      <c r="R2" s="1"/>
    </row>
    <row r="3" spans="1:18" ht="12.75">
      <c r="A3" s="92"/>
      <c r="B3" s="103" t="s">
        <v>5</v>
      </c>
      <c r="C3" s="105" t="s">
        <v>2</v>
      </c>
      <c r="D3" s="107" t="s">
        <v>22</v>
      </c>
      <c r="E3" s="105" t="s">
        <v>23</v>
      </c>
      <c r="F3" s="105" t="s">
        <v>24</v>
      </c>
      <c r="G3" s="107" t="s">
        <v>25</v>
      </c>
      <c r="H3" s="105" t="s">
        <v>26</v>
      </c>
      <c r="I3" s="98" t="s">
        <v>27</v>
      </c>
      <c r="K3" s="131" t="s">
        <v>5</v>
      </c>
      <c r="L3" s="133" t="s">
        <v>2</v>
      </c>
      <c r="M3" s="135" t="s">
        <v>22</v>
      </c>
      <c r="N3" s="133" t="s">
        <v>23</v>
      </c>
      <c r="O3" s="133" t="s">
        <v>24</v>
      </c>
      <c r="P3" s="135" t="s">
        <v>25</v>
      </c>
      <c r="Q3" s="133" t="s">
        <v>26</v>
      </c>
      <c r="R3" s="137" t="s">
        <v>27</v>
      </c>
    </row>
    <row r="4" spans="1:18" ht="13.5" thickBot="1">
      <c r="A4" s="92"/>
      <c r="B4" s="104"/>
      <c r="C4" s="106"/>
      <c r="D4" s="108"/>
      <c r="E4" s="106"/>
      <c r="F4" s="106"/>
      <c r="G4" s="108"/>
      <c r="H4" s="106"/>
      <c r="I4" s="99"/>
      <c r="K4" s="132"/>
      <c r="L4" s="134"/>
      <c r="M4" s="136"/>
      <c r="N4" s="134"/>
      <c r="O4" s="134"/>
      <c r="P4" s="136"/>
      <c r="Q4" s="134"/>
      <c r="R4" s="138"/>
    </row>
    <row r="5" spans="1:18" ht="12.75">
      <c r="A5" s="92"/>
      <c r="B5" s="95">
        <v>1</v>
      </c>
      <c r="C5" s="87" t="str">
        <f>VLOOKUP(B5,'пр.взв'!B7:E77,2,FALSE)</f>
        <v>Мкртчян Рузан Арсеновна</v>
      </c>
      <c r="D5" s="96" t="str">
        <f>VLOOKUP(B5,'пр.взв'!B7:F77,3,FALSE)</f>
        <v>05.04.96.кмс</v>
      </c>
      <c r="E5" s="96" t="str">
        <f>VLOOKUP(B5,'пр.взв'!B5:G77,4,FALSE)</f>
        <v>ЮФО Краснодарский кр.Краснодар</v>
      </c>
      <c r="F5" s="89"/>
      <c r="G5" s="89"/>
      <c r="H5" s="90"/>
      <c r="I5" s="91"/>
      <c r="K5" s="95">
        <v>7</v>
      </c>
      <c r="L5" s="87" t="str">
        <f>VLOOKUP(K5,'пр.взв'!B7:E78,2,FALSE)</f>
        <v>Иванова Анастасия Викторовна</v>
      </c>
      <c r="M5" s="87" t="str">
        <f>VLOOKUP(K5,'пр.взв'!B7:G78,3,FALSE)</f>
        <v>27.03.95.мс</v>
      </c>
      <c r="N5" s="87" t="str">
        <f>VLOOKUP(K5,'пр.взв'!B7:G78,4,FALSE)</f>
        <v>Москва,ГБОУ СШОР 45 "Пролетарский самбист"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>
        <v>5</v>
      </c>
      <c r="C7" s="86" t="str">
        <f>VLOOKUP(B7,'пр.взв'!B7:G78,2,FALSE)</f>
        <v>Агазаде Оксана Аббас кызы</v>
      </c>
      <c r="D7" s="93" t="str">
        <f>VLOOKUP(B7,'пр.взв'!B7:G78,3,FALSE)</f>
        <v>04.07.95.кмс</v>
      </c>
      <c r="E7" s="93" t="str">
        <f>VLOOKUP(B7,'пр.взв'!B7:G78,4,FALSE)</f>
        <v>Москва,ГБУ "МГФСО"</v>
      </c>
      <c r="F7" s="78"/>
      <c r="G7" s="78"/>
      <c r="H7" s="80"/>
      <c r="I7" s="82"/>
      <c r="K7" s="84">
        <v>10</v>
      </c>
      <c r="L7" s="86" t="str">
        <f>VLOOKUP(K7,'пр.взв'!B7:E78,2,FALSE)</f>
        <v>Грунтова Людмила Николаевнва</v>
      </c>
      <c r="M7" s="86" t="str">
        <f>VLOOKUP(K7,'пр.взв'!B7:G80,3,FALSE)</f>
        <v>16.11.94.кмс</v>
      </c>
      <c r="N7" s="86" t="str">
        <f>VLOOKUP(K7,'пр.взв'!B7:G80,4,FALSE)</f>
        <v>Москва,ГБУ "МГФСО"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>
        <v>6</v>
      </c>
      <c r="C9" s="87" t="str">
        <f>VLOOKUP(B9,'пр.взв'!B7:E868,2,FALSE)</f>
        <v>Солдатенкова Виктория Александровна</v>
      </c>
      <c r="D9" s="96" t="str">
        <f>VLOOKUP(B9,'пр.взв'!B7:F81,3,FALSE)</f>
        <v>08.05.97.кмс</v>
      </c>
      <c r="E9" s="96" t="str">
        <f>VLOOKUP(B9,'пр.взв'!B7:G81,4,FALSE)</f>
        <v>ЦФО Брянская,Брянск</v>
      </c>
      <c r="F9" s="89" t="s">
        <v>99</v>
      </c>
      <c r="G9" s="89"/>
      <c r="H9" s="90"/>
      <c r="I9" s="91"/>
      <c r="K9" s="95">
        <v>9</v>
      </c>
      <c r="L9" s="87" t="str">
        <f>VLOOKUP(K9,'пр.взв'!B7:E78,2,FALSE)</f>
        <v>Гаспарян Наре Петросовна</v>
      </c>
      <c r="M9" s="87" t="str">
        <f>VLOOKUP(K9,'пр.взв'!B7:G82,3,FALSE)</f>
        <v>26.02.97.кмс</v>
      </c>
      <c r="N9" s="87" t="str">
        <f>VLOOKUP(K9,'пр.взв'!B7:G82,4,FALSE)</f>
        <v>УФО Челябинская Челябинск</v>
      </c>
      <c r="O9" s="89"/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/>
      <c r="C11" s="86"/>
      <c r="D11" s="93"/>
      <c r="E11" s="93"/>
      <c r="F11" s="78"/>
      <c r="G11" s="78"/>
      <c r="H11" s="80"/>
      <c r="I11" s="82"/>
      <c r="K11" s="84">
        <v>11</v>
      </c>
      <c r="L11" s="86" t="str">
        <f>VLOOKUP(K11,'пр.взв'!B7:E78,2,FALSE)</f>
        <v>Чернышова Дарья Александровна</v>
      </c>
      <c r="M11" s="86" t="str">
        <f>VLOOKUP(K11,'пр.взв'!B7:G84,3,FALSE)</f>
        <v>22.06.96.кмс</v>
      </c>
      <c r="N11" s="86" t="str">
        <f>VLOOKUP(K11,'пр.взв'!B7:G84,4,FALSE)</f>
        <v>ПФО Пермский кр.Пермь МО</v>
      </c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/>
      <c r="C13" s="87"/>
      <c r="D13" s="96"/>
      <c r="E13" s="96"/>
      <c r="F13" s="89"/>
      <c r="G13" s="89"/>
      <c r="H13" s="90"/>
      <c r="I13" s="91"/>
      <c r="K13" s="95"/>
      <c r="L13" s="87"/>
      <c r="M13" s="87"/>
      <c r="N13" s="87"/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/>
      <c r="C15" s="86"/>
      <c r="D15" s="93"/>
      <c r="E15" s="93"/>
      <c r="F15" s="78"/>
      <c r="G15" s="78"/>
      <c r="H15" s="80"/>
      <c r="I15" s="82"/>
      <c r="K15" s="84"/>
      <c r="L15" s="86"/>
      <c r="M15" s="86"/>
      <c r="N15" s="86"/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/>
      <c r="C17" s="87" t="e">
        <f>VLOOKUP(B17,'пр.взв'!B7:E78,2,FALSE)</f>
        <v>#N/A</v>
      </c>
      <c r="D17" s="96" t="e">
        <f>VLOOKUP(B17,'пр.взв'!B7:F89,3,FALSE)</f>
        <v>#N/A</v>
      </c>
      <c r="E17" s="96" t="e">
        <f>VLOOKUP(B17,'пр.взв'!B7:G89,4,FALSE)</f>
        <v>#N/A</v>
      </c>
      <c r="F17" s="89"/>
      <c r="G17" s="89"/>
      <c r="H17" s="90"/>
      <c r="I17" s="91"/>
      <c r="K17" s="95"/>
      <c r="L17" s="87" t="e">
        <f>VLOOKUP(K17,'пр.взв'!B7:E78,2,FALSE)</f>
        <v>#N/A</v>
      </c>
      <c r="M17" s="87" t="e">
        <f>VLOOKUP(K17,'пр.взв'!B7:G90,3,FALSE)</f>
        <v>#N/A</v>
      </c>
      <c r="N17" s="87" t="e">
        <f>VLOOKUP(K17,'пр.взв'!B7:G90,4,FALSE)</f>
        <v>#N/A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/>
      <c r="C19" s="86" t="e">
        <f>VLOOKUP(B19,'пр.взв'!B7:E78,2,FALSE)</f>
        <v>#N/A</v>
      </c>
      <c r="D19" s="93" t="e">
        <f>VLOOKUP(B19,'пр.взв'!B7:G90,3,FALSE)</f>
        <v>#N/A</v>
      </c>
      <c r="E19" s="93" t="e">
        <f>VLOOKUP(B19,'пр.взв'!B7:G90,4,FALSE)</f>
        <v>#N/A</v>
      </c>
      <c r="F19" s="78"/>
      <c r="G19" s="78"/>
      <c r="H19" s="80"/>
      <c r="I19" s="82"/>
      <c r="K19" s="84"/>
      <c r="L19" s="86" t="e">
        <f>VLOOKUP(K19,'пр.взв'!B7:E78,2,FALSE)</f>
        <v>#N/A</v>
      </c>
      <c r="M19" s="86" t="e">
        <f>VLOOKUP(K19,'пр.взв'!B7:G92,3,FALSE)</f>
        <v>#N/A</v>
      </c>
      <c r="N19" s="86" t="e">
        <f>VLOOKUP(K19,'пр.взв'!B7:G92,4,FALSE)</f>
        <v>#N/A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/>
      <c r="C21" s="87" t="e">
        <f>VLOOKUP(B21,'пр.взв'!B7:E78,2,FALSE)</f>
        <v>#N/A</v>
      </c>
      <c r="D21" s="96" t="e">
        <f>VLOOKUP(B21,'пр.взв'!B3:F93,3,FALSE)</f>
        <v>#N/A</v>
      </c>
      <c r="E21" s="96" t="e">
        <f>VLOOKUP(B21,'пр.взв'!B2:G93,4,FALSE)</f>
        <v>#N/A</v>
      </c>
      <c r="F21" s="89"/>
      <c r="G21" s="89"/>
      <c r="H21" s="90"/>
      <c r="I21" s="91"/>
      <c r="K21" s="95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VLOOKUP(B23,'пр.взв'!B7:E78,2,FALSE)</f>
        <v>#N/A</v>
      </c>
      <c r="D23" s="93" t="e">
        <f>VLOOKUP(B23,'пр.взв'!B3:G94,3,FALSE)</f>
        <v>#N/A</v>
      </c>
      <c r="E23" s="93" t="e">
        <f>VLOOKUP(B23,'пр.взв'!B2:G94,4,FALSE)</f>
        <v>#N/A</v>
      </c>
      <c r="F23" s="78"/>
      <c r="G23" s="78"/>
      <c r="H23" s="80"/>
      <c r="I23" s="82"/>
      <c r="K23" s="84"/>
      <c r="L23" s="86" t="e">
        <f>VLOOKUP(K23,'пр.взв'!B6:E82,2,FALSE)</f>
        <v>#N/A</v>
      </c>
      <c r="M23" s="86" t="e">
        <f>VLOOKUP(K23,'пр.взв'!B3:G96,3,FALSE)</f>
        <v>#N/A</v>
      </c>
      <c r="N23" s="86" t="e">
        <f>VLOOKUP(K23,'пр.взв'!B3:G96,4,FALSE)</f>
        <v>#N/A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VLOOKUP(B25,'пр.взв'!B7:E78,2,FALSE)</f>
        <v>#N/A</v>
      </c>
      <c r="D25" s="96" t="e">
        <f>VLOOKUP(B25,'пр.взв'!B7:F97,3,FALSE)</f>
        <v>#N/A</v>
      </c>
      <c r="E25" s="96" t="e">
        <f>VLOOKUP(B25,'пр.взв'!B2:G97,4,FALSE)</f>
        <v>#N/A</v>
      </c>
      <c r="F25" s="89"/>
      <c r="G25" s="89"/>
      <c r="H25" s="90"/>
      <c r="I25" s="91"/>
      <c r="K25" s="95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VLOOKUP(B27,'пр.взв'!B7:E78,2,FALSE)</f>
        <v>#N/A</v>
      </c>
      <c r="D27" s="93" t="e">
        <f>VLOOKUP(B27,'пр.взв'!B7:G98,3,FALSE)</f>
        <v>#N/A</v>
      </c>
      <c r="E27" s="93" t="e">
        <f>VLOOKUP(B27,'пр.взв'!B2:G98,4,FALSE)</f>
        <v>#N/A</v>
      </c>
      <c r="F27" s="78"/>
      <c r="G27" s="78"/>
      <c r="H27" s="80"/>
      <c r="I27" s="82"/>
      <c r="K27" s="84"/>
      <c r="L27" s="86" t="e">
        <f>VLOOKUP(K27,'пр.взв'!B7:E78,2,FALSE)</f>
        <v>#N/A</v>
      </c>
      <c r="M27" s="86" t="e">
        <f>VLOOKUP(K27,'пр.взв'!B2:G100,3,FALSE)</f>
        <v>#N/A</v>
      </c>
      <c r="N27" s="86" t="e">
        <f>VLOOKUP(K27,'пр.взв'!B7:G100,4,FALSE)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VLOOKUP(B29,'пр.взв'!B7:E78,2,FALSE)</f>
        <v>#N/A</v>
      </c>
      <c r="D29" s="96" t="e">
        <f>VLOOKUP(B29,'пр.взв'!B3:F101,3,FALSE)</f>
        <v>#N/A</v>
      </c>
      <c r="E29" s="96" t="e">
        <f>VLOOKUP(B29,'пр.взв'!B2:G101,4,FALSE)</f>
        <v>#N/A</v>
      </c>
      <c r="F29" s="89"/>
      <c r="G29" s="89"/>
      <c r="H29" s="90"/>
      <c r="I29" s="91"/>
      <c r="K29" s="95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VLOOKUP(B31,'пр.взв'!B7:E78,2,FALSE)</f>
        <v>#N/A</v>
      </c>
      <c r="D31" s="93" t="e">
        <f>VLOOKUP(B31,'пр.взв'!B3:G102,3,FALSE)</f>
        <v>#N/A</v>
      </c>
      <c r="E31" s="93" t="e">
        <f>VLOOKUP(B31,'пр.взв'!B3:G102,4,FALSE)</f>
        <v>#N/A</v>
      </c>
      <c r="F31" s="78"/>
      <c r="G31" s="78"/>
      <c r="H31" s="80"/>
      <c r="I31" s="82"/>
      <c r="K31" s="84"/>
      <c r="L31" s="86" t="e">
        <f>VLOOKUP(K31,'пр.взв'!B7:E78,2,FALSE)</f>
        <v>#N/A</v>
      </c>
      <c r="M31" s="86" t="e">
        <f>VLOOKUP(K31,'пр.взв'!B3:G104,3,FALSE)</f>
        <v>#N/A</v>
      </c>
      <c r="N31" s="86" t="e">
        <f>VLOOKUP(K31,'пр.взв'!B3:G104,4,FALSE)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VLOOKUP(B33,'пр.взв'!B7:E78,2,FALSE)</f>
        <v>#N/A</v>
      </c>
      <c r="D33" s="96" t="e">
        <f>VLOOKUP(B33,'пр.взв'!B5:F105,3,FALSE)</f>
        <v>#N/A</v>
      </c>
      <c r="E33" s="96" t="e">
        <f>VLOOKUP(B33,'пр.взв'!B3:G105,4,FALSE)</f>
        <v>#N/A</v>
      </c>
      <c r="F33" s="89"/>
      <c r="G33" s="89"/>
      <c r="H33" s="90"/>
      <c r="I33" s="91"/>
      <c r="K33" s="95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VLOOKUP(B35,'пр.взв'!B7:E78,2,FALSE)</f>
        <v>#N/A</v>
      </c>
      <c r="D35" s="93" t="e">
        <f>VLOOKUP(B35,'пр.взв'!B5:G106,3,FALSE)</f>
        <v>#N/A</v>
      </c>
      <c r="E35" s="93" t="e">
        <f>VLOOKUP(B35,'пр.взв'!B3:G106,4,FALSE)</f>
        <v>#N/A</v>
      </c>
      <c r="F35" s="78"/>
      <c r="G35" s="78"/>
      <c r="H35" s="80"/>
      <c r="I35" s="82"/>
      <c r="K35" s="84"/>
      <c r="L35" s="86" t="e">
        <f>VLOOKUP(K35,'пр.взв'!B7:E78,2,FALSE)</f>
        <v>#N/A</v>
      </c>
      <c r="M35" s="86" t="e">
        <f>VLOOKUP(K35,'пр.взв'!B3:G108,3,FALSE)</f>
        <v>#N/A</v>
      </c>
      <c r="N35" s="86" t="e">
        <f>VLOOKUP(K35,'пр.взв'!B3:G108,4,FALSE)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VLOOKUP(B37,'пр.взв'!B7:E78,2,FALSE)</f>
        <v>#N/A</v>
      </c>
      <c r="D37" s="96" t="e">
        <f>VLOOKUP(B37,'пр.взв'!B3:F109,3,FALSE)</f>
        <v>#N/A</v>
      </c>
      <c r="E37" s="96" t="e">
        <f>VLOOKUP(B37,'пр.взв'!B7:G109,4,FALSE)</f>
        <v>#N/A</v>
      </c>
      <c r="F37" s="89"/>
      <c r="G37" s="89"/>
      <c r="H37" s="90"/>
      <c r="I37" s="91"/>
      <c r="K37" s="95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VLOOKUP(B39,'пр.взв'!B7:E78,2,FALSE)</f>
        <v>#N/A</v>
      </c>
      <c r="D39" s="93" t="e">
        <f>VLOOKUP(B39,'пр.взв'!B3:G110,3,FALSE)</f>
        <v>#N/A</v>
      </c>
      <c r="E39" s="93" t="e">
        <f>VLOOKUP(B39,'пр.взв'!B3:G110,4,FALSE)</f>
        <v>#N/A</v>
      </c>
      <c r="F39" s="78"/>
      <c r="G39" s="78"/>
      <c r="H39" s="80"/>
      <c r="I39" s="82"/>
      <c r="K39" s="84"/>
      <c r="L39" s="86" t="e">
        <f>VLOOKUP(K39,'пр.взв'!B7:E78,2,FALSE)</f>
        <v>#N/A</v>
      </c>
      <c r="M39" s="86" t="e">
        <f>VLOOKUP(K39,'пр.взв'!B3:G112,3,FALSE)</f>
        <v>#N/A</v>
      </c>
      <c r="N39" s="86" t="e">
        <f>VLOOKUP(K39,'пр.взв'!B3:G112,4,FALSE)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VLOOKUP(B41,'пр.взв'!B7:E78,2,FALSE)</f>
        <v>#N/A</v>
      </c>
      <c r="D41" s="96" t="e">
        <f>VLOOKUP(B41,'пр.взв'!B3:F113,3,FALSE)</f>
        <v>#N/A</v>
      </c>
      <c r="E41" s="96" t="e">
        <f>VLOOKUP(B41,'пр.взв'!B4:G113,4,FALSE)</f>
        <v>#N/A</v>
      </c>
      <c r="F41" s="89"/>
      <c r="G41" s="89"/>
      <c r="H41" s="90"/>
      <c r="I41" s="91"/>
      <c r="K41" s="95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VLOOKUP(B43,'пр.взв'!B7:E78,2,FALSE)</f>
        <v>#N/A</v>
      </c>
      <c r="D43" s="93" t="e">
        <f>VLOOKUP(B43,'пр.взв'!B3:G114,3,FALSE)</f>
        <v>#N/A</v>
      </c>
      <c r="E43" s="93" t="e">
        <f>VLOOKUP(B43,'пр.взв'!B4:G114,4,FALSE)</f>
        <v>#N/A</v>
      </c>
      <c r="F43" s="78"/>
      <c r="G43" s="78"/>
      <c r="H43" s="80"/>
      <c r="I43" s="82"/>
      <c r="K43" s="84"/>
      <c r="L43" s="86" t="e">
        <f>VLOOKUP(K43,'пр.взв'!B7:F78,2,FALSE)</f>
        <v>#N/A</v>
      </c>
      <c r="M43" s="86" t="e">
        <f>VLOOKUP(K43,'пр.взв'!B4:G116,3,FALSE)</f>
        <v>#N/A</v>
      </c>
      <c r="N43" s="86" t="e">
        <f>VLOOKUP(K43,'пр.взв'!B4:G116,4,FALSE)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VLOOKUP(B45,'пр.взв'!B7:E78,2,FALSE)</f>
        <v>#N/A</v>
      </c>
      <c r="D45" s="96" t="e">
        <f>VLOOKUP(B45,'пр.взв'!B7:F117,3,FALSE)</f>
        <v>#N/A</v>
      </c>
      <c r="E45" s="96" t="e">
        <f>VLOOKUP(B45,'пр.взв'!B4:G117,4,FALSE)</f>
        <v>#N/A</v>
      </c>
      <c r="F45" s="89"/>
      <c r="G45" s="89"/>
      <c r="H45" s="90"/>
      <c r="I45" s="91"/>
      <c r="K45" s="95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VLOOKUP(B47,'пр.взв'!B7:E78,2,FALSE)</f>
        <v>#N/A</v>
      </c>
      <c r="D47" s="93" t="e">
        <f>VLOOKUP(B47,'пр.взв'!B7:G118,3,FALSE)</f>
        <v>#N/A</v>
      </c>
      <c r="E47" s="93" t="e">
        <f>VLOOKUP(B47,'пр.взв'!B4:G118,4,FALSE)</f>
        <v>#N/A</v>
      </c>
      <c r="F47" s="78"/>
      <c r="G47" s="78"/>
      <c r="H47" s="80"/>
      <c r="I47" s="82"/>
      <c r="K47" s="84"/>
      <c r="L47" s="86" t="e">
        <f>VLOOKUP(K47,'пр.взв'!B7:E78,2,FALSE)</f>
        <v>#N/A</v>
      </c>
      <c r="M47" s="86" t="e">
        <f>VLOOKUP(K47,'пр.взв'!B4:G120,3,FALSE)</f>
        <v>#N/A</v>
      </c>
      <c r="N47" s="86" t="e">
        <f>VLOOKUP(K47,'пр.взв'!B4:G120,4,FALSE)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VLOOKUP(B49,'пр.взв'!B3:E78,2,FALSE)</f>
        <v>#N/A</v>
      </c>
      <c r="D49" s="96" t="e">
        <f>VLOOKUP(B49,'пр.взв'!B5:F121,3,FALSE)</f>
        <v>#N/A</v>
      </c>
      <c r="E49" s="96" t="e">
        <f>VLOOKUP(B49,'пр.взв'!B4:G121,4,FALSE)</f>
        <v>#N/A</v>
      </c>
      <c r="F49" s="89"/>
      <c r="G49" s="89"/>
      <c r="H49" s="90"/>
      <c r="I49" s="91"/>
      <c r="K49" s="95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VLOOKUP(B51,'пр.взв'!B7:E78,2,FALSE)</f>
        <v>#N/A</v>
      </c>
      <c r="D51" s="93" t="e">
        <f>VLOOKUP(B51,'пр.взв'!B5:G122,3,FALSE)</f>
        <v>#N/A</v>
      </c>
      <c r="E51" s="93" t="e">
        <f>VLOOKUP(B51,'пр.взв'!B5:G122,4,FALSE)</f>
        <v>#N/A</v>
      </c>
      <c r="F51" s="78"/>
      <c r="G51" s="78"/>
      <c r="H51" s="80"/>
      <c r="I51" s="82"/>
      <c r="K51" s="84"/>
      <c r="L51" s="86" t="e">
        <f>VLOOKUP(K51,'пр.взв'!B7:E78,2,FALSE)</f>
        <v>#N/A</v>
      </c>
      <c r="M51" s="86" t="e">
        <f>VLOOKUP(K51,'пр.взв'!B5:G124,3,FALSE)</f>
        <v>#N/A</v>
      </c>
      <c r="N51" s="86" t="e">
        <f>VLOOKUP(K51,'пр.взв'!B5:G124,4,FALSE)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VLOOKUP(B53,'пр.взв'!B7:E78,2,FALSE)</f>
        <v>#N/A</v>
      </c>
      <c r="D53" s="96" t="e">
        <f>VLOOKUP(B53,'пр.взв'!B5:F125,3,FALSE)</f>
        <v>#N/A</v>
      </c>
      <c r="E53" s="96" t="e">
        <f>VLOOKUP(B53,'пр.взв'!B5:G125,4,FALSE)</f>
        <v>#N/A</v>
      </c>
      <c r="F53" s="89"/>
      <c r="G53" s="89"/>
      <c r="H53" s="90"/>
      <c r="I53" s="91"/>
      <c r="K53" s="95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VLOOKUP(B55,'пр.взв'!B7:E78,2,FALSE)</f>
        <v>#N/A</v>
      </c>
      <c r="D55" s="93" t="e">
        <f>VLOOKUP(B55,'пр.взв'!B5:G126,3,FALSE)</f>
        <v>#N/A</v>
      </c>
      <c r="E55" s="93" t="e">
        <f>VLOOKUP(B55,'пр.взв'!B5:G126,4,FALSE)</f>
        <v>#N/A</v>
      </c>
      <c r="F55" s="78"/>
      <c r="G55" s="78"/>
      <c r="H55" s="80"/>
      <c r="I55" s="82"/>
      <c r="K55" s="84"/>
      <c r="L55" s="86" t="e">
        <f>VLOOKUP(K55,'пр.взв'!B7:E78,2,FALSE)</f>
        <v>#N/A</v>
      </c>
      <c r="M55" s="86" t="e">
        <f>VLOOKUP(K55,'пр.взв'!B5:G128,3,FALSE)</f>
        <v>#N/A</v>
      </c>
      <c r="N55" s="86" t="e">
        <f>VLOOKUP(K55,'пр.взв'!B5:G128,4,FALSE)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VLOOKUP(B57,'пр.взв'!B7:E78,2,FALSE)</f>
        <v>#N/A</v>
      </c>
      <c r="D57" s="96" t="e">
        <f>VLOOKUP(B57,'пр.взв'!B5:F129,3,FALSE)</f>
        <v>#N/A</v>
      </c>
      <c r="E57" s="96" t="e">
        <f>VLOOKUP(B57,'пр.взв'!B5:G129,4,FALSE)</f>
        <v>#N/A</v>
      </c>
      <c r="F57" s="88"/>
      <c r="G57" s="89"/>
      <c r="H57" s="90"/>
      <c r="I57" s="91"/>
      <c r="K57" s="95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VLOOKUP(B59,'пр.взв'!B7:E78,2,FALSE)</f>
        <v>#N/A</v>
      </c>
      <c r="D59" s="93" t="e">
        <f>VLOOKUP(B59,'пр.взв'!B5:G130,3,FALSE)</f>
        <v>#N/A</v>
      </c>
      <c r="E59" s="93" t="e">
        <f>VLOOKUP(B59,'пр.взв'!B5:G130,4,FALSE)</f>
        <v>#N/A</v>
      </c>
      <c r="F59" s="76"/>
      <c r="G59" s="78"/>
      <c r="H59" s="80"/>
      <c r="I59" s="82"/>
      <c r="K59" s="84"/>
      <c r="L59" s="86" t="e">
        <f>VLOOKUP(K59,'пр.взв'!B7:E78,2,FALSE)</f>
        <v>#N/A</v>
      </c>
      <c r="M59" s="74" t="e">
        <f>VLOOKUP(K59,'пр.взв'!B5:G132,3,FALSE)</f>
        <v>#N/A</v>
      </c>
      <c r="N59" s="74" t="e">
        <f>VLOOKUP(K59,'пр.взв'!B5:G132,4,FALSE)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02" t="s">
        <v>21</v>
      </c>
      <c r="C1" s="102"/>
      <c r="D1" s="102"/>
      <c r="E1" s="102"/>
      <c r="F1" s="102"/>
      <c r="G1" s="102"/>
      <c r="H1" s="102"/>
      <c r="I1" s="102"/>
      <c r="K1" s="130" t="s">
        <v>21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0"/>
      <c r="B2" s="12"/>
      <c r="C2" s="12" t="s">
        <v>77</v>
      </c>
      <c r="D2" s="51" t="s">
        <v>0</v>
      </c>
      <c r="E2" s="12"/>
      <c r="F2" s="29" t="str">
        <f>HYPERLINK('пр.взв'!D4)</f>
        <v>В.к.    48   кг.</v>
      </c>
      <c r="G2" s="12" t="s">
        <v>95</v>
      </c>
      <c r="H2" s="12"/>
      <c r="I2" s="12"/>
      <c r="K2" s="1"/>
      <c r="L2" s="1" t="s">
        <v>77</v>
      </c>
      <c r="M2" s="52" t="s">
        <v>74</v>
      </c>
      <c r="N2" s="1"/>
      <c r="O2" s="29" t="str">
        <f>HYPERLINK('пр.взв'!D4)</f>
        <v>В.к.    48   кг.</v>
      </c>
      <c r="P2" s="12" t="s">
        <v>95</v>
      </c>
      <c r="Q2" s="1"/>
      <c r="R2" s="1"/>
    </row>
    <row r="3" spans="1:18" ht="12.75">
      <c r="A3" s="92"/>
      <c r="B3" s="103" t="s">
        <v>5</v>
      </c>
      <c r="C3" s="105" t="s">
        <v>2</v>
      </c>
      <c r="D3" s="107" t="s">
        <v>22</v>
      </c>
      <c r="E3" s="105" t="s">
        <v>23</v>
      </c>
      <c r="F3" s="105" t="s">
        <v>24</v>
      </c>
      <c r="G3" s="107" t="s">
        <v>25</v>
      </c>
      <c r="H3" s="105" t="s">
        <v>26</v>
      </c>
      <c r="I3" s="98" t="s">
        <v>27</v>
      </c>
      <c r="K3" s="131" t="s">
        <v>5</v>
      </c>
      <c r="L3" s="133" t="s">
        <v>2</v>
      </c>
      <c r="M3" s="135" t="s">
        <v>22</v>
      </c>
      <c r="N3" s="133" t="s">
        <v>23</v>
      </c>
      <c r="O3" s="133" t="s">
        <v>24</v>
      </c>
      <c r="P3" s="135" t="s">
        <v>25</v>
      </c>
      <c r="Q3" s="133" t="s">
        <v>26</v>
      </c>
      <c r="R3" s="137" t="s">
        <v>27</v>
      </c>
    </row>
    <row r="4" spans="1:18" ht="13.5" thickBot="1">
      <c r="A4" s="92"/>
      <c r="B4" s="104"/>
      <c r="C4" s="106"/>
      <c r="D4" s="108"/>
      <c r="E4" s="106"/>
      <c r="F4" s="106"/>
      <c r="G4" s="108"/>
      <c r="H4" s="106"/>
      <c r="I4" s="99"/>
      <c r="K4" s="132"/>
      <c r="L4" s="134"/>
      <c r="M4" s="136"/>
      <c r="N4" s="134"/>
      <c r="O4" s="134"/>
      <c r="P4" s="136"/>
      <c r="Q4" s="134"/>
      <c r="R4" s="138"/>
    </row>
    <row r="5" spans="1:18" ht="12.75">
      <c r="A5" s="92"/>
      <c r="B5" s="95">
        <v>1</v>
      </c>
      <c r="C5" s="87" t="str">
        <f>VLOOKUP(B5,'пр.взв'!B7:E77,2,FALSE)</f>
        <v>Мкртчян Рузан Арсеновна</v>
      </c>
      <c r="D5" s="96" t="str">
        <f>VLOOKUP(B5,'пр.взв'!B7:F77,3,FALSE)</f>
        <v>05.04.96.кмс</v>
      </c>
      <c r="E5" s="96" t="str">
        <f>VLOOKUP(B5,'пр.взв'!B5:G77,4,FALSE)</f>
        <v>ЮФО Краснодарский кр.Краснодар</v>
      </c>
      <c r="F5" s="89"/>
      <c r="G5" s="89"/>
      <c r="H5" s="90"/>
      <c r="I5" s="91"/>
      <c r="K5" s="95">
        <v>10</v>
      </c>
      <c r="L5" s="87" t="str">
        <f>VLOOKUP(K5,'пр.взв'!B7:E78,2,FALSE)</f>
        <v>Грунтова Людмила Николаевнва</v>
      </c>
      <c r="M5" s="87" t="str">
        <f>VLOOKUP(K5,'пр.взв'!B7:G78,3,FALSE)</f>
        <v>16.11.94.кмс</v>
      </c>
      <c r="N5" s="87" t="str">
        <f>VLOOKUP(K5,'пр.взв'!B7:G78,4,FALSE)</f>
        <v>Москва,ГБУ "МГФСО"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>
        <v>6</v>
      </c>
      <c r="C7" s="86" t="str">
        <f>VLOOKUP(B7,'пр.взв'!B7:G78,2,FALSE)</f>
        <v>Солдатенкова Виктория Александровна</v>
      </c>
      <c r="D7" s="93" t="str">
        <f>VLOOKUP(B7,'пр.взв'!B7:G78,3,FALSE)</f>
        <v>08.05.97.кмс</v>
      </c>
      <c r="E7" s="93" t="str">
        <f>VLOOKUP(B7,'пр.взв'!B7:G78,4,FALSE)</f>
        <v>ЦФО Брянская,Брянск</v>
      </c>
      <c r="F7" s="78"/>
      <c r="G7" s="78"/>
      <c r="H7" s="80"/>
      <c r="I7" s="82"/>
      <c r="K7" s="84">
        <v>11</v>
      </c>
      <c r="L7" s="86" t="str">
        <f>VLOOKUP(K7,'пр.взв'!B7:E78,2,FALSE)</f>
        <v>Чернышова Дарья Александровна</v>
      </c>
      <c r="M7" s="86" t="str">
        <f>VLOOKUP(K7,'пр.взв'!B7:G80,3,FALSE)</f>
        <v>22.06.96.кмс</v>
      </c>
      <c r="N7" s="86" t="str">
        <f>VLOOKUP(K7,'пр.взв'!B7:G80,4,FALSE)</f>
        <v>ПФО Пермский кр.Пермь МО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/>
      <c r="C9" s="87"/>
      <c r="D9" s="96"/>
      <c r="E9" s="96"/>
      <c r="F9" s="89"/>
      <c r="G9" s="89"/>
      <c r="H9" s="90"/>
      <c r="I9" s="91"/>
      <c r="K9" s="95">
        <v>9</v>
      </c>
      <c r="L9" s="87" t="str">
        <f>VLOOKUP(K9,'пр.взв'!B7:E78,2,FALSE)</f>
        <v>Гаспарян Наре Петросовна</v>
      </c>
      <c r="M9" s="87" t="str">
        <f>VLOOKUP(K9,'пр.взв'!B7:G82,3,FALSE)</f>
        <v>26.02.97.кмс</v>
      </c>
      <c r="N9" s="87" t="str">
        <f>VLOOKUP(K9,'пр.взв'!B7:G82,4,FALSE)</f>
        <v>УФО Челябинская Челябинск</v>
      </c>
      <c r="O9" s="89" t="s">
        <v>99</v>
      </c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/>
      <c r="C11" s="86"/>
      <c r="D11" s="93"/>
      <c r="E11" s="93"/>
      <c r="F11" s="78"/>
      <c r="G11" s="78"/>
      <c r="H11" s="80"/>
      <c r="I11" s="82"/>
      <c r="K11" s="84"/>
      <c r="L11" s="86"/>
      <c r="M11" s="86"/>
      <c r="N11" s="86"/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/>
      <c r="C13" s="87"/>
      <c r="D13" s="96"/>
      <c r="E13" s="96"/>
      <c r="F13" s="89"/>
      <c r="G13" s="89"/>
      <c r="H13" s="90"/>
      <c r="I13" s="91"/>
      <c r="K13" s="95"/>
      <c r="L13" s="87"/>
      <c r="M13" s="87"/>
      <c r="N13" s="87"/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/>
      <c r="C15" s="86"/>
      <c r="D15" s="93"/>
      <c r="E15" s="93"/>
      <c r="F15" s="78"/>
      <c r="G15" s="78"/>
      <c r="H15" s="80"/>
      <c r="I15" s="82"/>
      <c r="K15" s="84"/>
      <c r="L15" s="86"/>
      <c r="M15" s="86"/>
      <c r="N15" s="86"/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/>
      <c r="C17" s="87" t="e">
        <f>VLOOKUP(B17,'пр.взв'!B7:E78,2,FALSE)</f>
        <v>#N/A</v>
      </c>
      <c r="D17" s="96" t="e">
        <f>VLOOKUP(B17,'пр.взв'!B7:F89,3,FALSE)</f>
        <v>#N/A</v>
      </c>
      <c r="E17" s="96" t="e">
        <f>VLOOKUP(B17,'пр.взв'!B7:G89,4,FALSE)</f>
        <v>#N/A</v>
      </c>
      <c r="F17" s="89"/>
      <c r="G17" s="89"/>
      <c r="H17" s="90"/>
      <c r="I17" s="91"/>
      <c r="K17" s="95"/>
      <c r="L17" s="87" t="e">
        <f>VLOOKUP(K17,'пр.взв'!B7:E78,2,FALSE)</f>
        <v>#N/A</v>
      </c>
      <c r="M17" s="87" t="e">
        <f>VLOOKUP(K17,'пр.взв'!B7:G90,3,FALSE)</f>
        <v>#N/A</v>
      </c>
      <c r="N17" s="87" t="e">
        <f>VLOOKUP(K17,'пр.взв'!B7:G90,4,FALSE)</f>
        <v>#N/A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/>
      <c r="C19" s="86" t="e">
        <f>VLOOKUP(B19,'пр.взв'!B7:E78,2,FALSE)</f>
        <v>#N/A</v>
      </c>
      <c r="D19" s="93" t="e">
        <f>VLOOKUP(B19,'пр.взв'!B7:G90,3,FALSE)</f>
        <v>#N/A</v>
      </c>
      <c r="E19" s="93" t="e">
        <f>VLOOKUP(B19,'пр.взв'!B7:G90,4,FALSE)</f>
        <v>#N/A</v>
      </c>
      <c r="F19" s="78"/>
      <c r="G19" s="78"/>
      <c r="H19" s="80"/>
      <c r="I19" s="82"/>
      <c r="K19" s="84"/>
      <c r="L19" s="86" t="e">
        <f>VLOOKUP(K19,'пр.взв'!B7:E78,2,FALSE)</f>
        <v>#N/A</v>
      </c>
      <c r="M19" s="86" t="e">
        <f>VLOOKUP(K19,'пр.взв'!B7:G92,3,FALSE)</f>
        <v>#N/A</v>
      </c>
      <c r="N19" s="86" t="e">
        <f>VLOOKUP(K19,'пр.взв'!B7:G92,4,FALSE)</f>
        <v>#N/A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/>
      <c r="C21" s="87" t="e">
        <f>VLOOKUP(B21,'пр.взв'!B7:E78,2,FALSE)</f>
        <v>#N/A</v>
      </c>
      <c r="D21" s="96" t="e">
        <f>VLOOKUP(B21,'пр.взв'!B3:F93,3,FALSE)</f>
        <v>#N/A</v>
      </c>
      <c r="E21" s="96" t="e">
        <f>VLOOKUP(B21,'пр.взв'!B2:G93,4,FALSE)</f>
        <v>#N/A</v>
      </c>
      <c r="F21" s="89"/>
      <c r="G21" s="89"/>
      <c r="H21" s="90"/>
      <c r="I21" s="91"/>
      <c r="K21" s="95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VLOOKUP(B23,'пр.взв'!B7:E78,2,FALSE)</f>
        <v>#N/A</v>
      </c>
      <c r="D23" s="93" t="e">
        <f>VLOOKUP(B23,'пр.взв'!B3:G94,3,FALSE)</f>
        <v>#N/A</v>
      </c>
      <c r="E23" s="93" t="e">
        <f>VLOOKUP(B23,'пр.взв'!B2:G94,4,FALSE)</f>
        <v>#N/A</v>
      </c>
      <c r="F23" s="78"/>
      <c r="G23" s="78"/>
      <c r="H23" s="80"/>
      <c r="I23" s="82"/>
      <c r="K23" s="84"/>
      <c r="L23" s="86" t="e">
        <f>VLOOKUP(K23,'пр.взв'!B6:E82,2,FALSE)</f>
        <v>#N/A</v>
      </c>
      <c r="M23" s="86" t="e">
        <f>VLOOKUP(K23,'пр.взв'!B3:G96,3,FALSE)</f>
        <v>#N/A</v>
      </c>
      <c r="N23" s="86" t="e">
        <f>VLOOKUP(K23,'пр.взв'!B3:G96,4,FALSE)</f>
        <v>#N/A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VLOOKUP(B25,'пр.взв'!B7:E78,2,FALSE)</f>
        <v>#N/A</v>
      </c>
      <c r="D25" s="96" t="e">
        <f>VLOOKUP(B25,'пр.взв'!B7:F97,3,FALSE)</f>
        <v>#N/A</v>
      </c>
      <c r="E25" s="96" t="e">
        <f>VLOOKUP(B25,'пр.взв'!B2:G97,4,FALSE)</f>
        <v>#N/A</v>
      </c>
      <c r="F25" s="89"/>
      <c r="G25" s="89"/>
      <c r="H25" s="90"/>
      <c r="I25" s="91"/>
      <c r="K25" s="95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VLOOKUP(B27,'пр.взв'!B7:E78,2,FALSE)</f>
        <v>#N/A</v>
      </c>
      <c r="D27" s="93" t="e">
        <f>VLOOKUP(B27,'пр.взв'!B7:G98,3,FALSE)</f>
        <v>#N/A</v>
      </c>
      <c r="E27" s="93" t="e">
        <f>VLOOKUP(B27,'пр.взв'!B2:G98,4,FALSE)</f>
        <v>#N/A</v>
      </c>
      <c r="F27" s="78"/>
      <c r="G27" s="78"/>
      <c r="H27" s="80"/>
      <c r="I27" s="82"/>
      <c r="K27" s="84"/>
      <c r="L27" s="86" t="e">
        <f>VLOOKUP(K27,'пр.взв'!B7:E78,2,FALSE)</f>
        <v>#N/A</v>
      </c>
      <c r="M27" s="86" t="e">
        <f>VLOOKUP(K27,'пр.взв'!B2:G100,3,FALSE)</f>
        <v>#N/A</v>
      </c>
      <c r="N27" s="86" t="e">
        <f>VLOOKUP(K27,'пр.взв'!B7:G100,4,FALSE)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VLOOKUP(B29,'пр.взв'!B7:E78,2,FALSE)</f>
        <v>#N/A</v>
      </c>
      <c r="D29" s="96" t="e">
        <f>VLOOKUP(B29,'пр.взв'!B3:F101,3,FALSE)</f>
        <v>#N/A</v>
      </c>
      <c r="E29" s="96" t="e">
        <f>VLOOKUP(B29,'пр.взв'!B2:G101,4,FALSE)</f>
        <v>#N/A</v>
      </c>
      <c r="F29" s="89"/>
      <c r="G29" s="89"/>
      <c r="H29" s="90"/>
      <c r="I29" s="91"/>
      <c r="K29" s="95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VLOOKUP(B31,'пр.взв'!B7:E78,2,FALSE)</f>
        <v>#N/A</v>
      </c>
      <c r="D31" s="93" t="e">
        <f>VLOOKUP(B31,'пр.взв'!B3:G102,3,FALSE)</f>
        <v>#N/A</v>
      </c>
      <c r="E31" s="93" t="e">
        <f>VLOOKUP(B31,'пр.взв'!B3:G102,4,FALSE)</f>
        <v>#N/A</v>
      </c>
      <c r="F31" s="78"/>
      <c r="G31" s="78"/>
      <c r="H31" s="80"/>
      <c r="I31" s="82"/>
      <c r="K31" s="84"/>
      <c r="L31" s="86" t="e">
        <f>VLOOKUP(K31,'пр.взв'!B7:E78,2,FALSE)</f>
        <v>#N/A</v>
      </c>
      <c r="M31" s="86" t="e">
        <f>VLOOKUP(K31,'пр.взв'!B3:G104,3,FALSE)</f>
        <v>#N/A</v>
      </c>
      <c r="N31" s="86" t="e">
        <f>VLOOKUP(K31,'пр.взв'!B3:G104,4,FALSE)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VLOOKUP(B33,'пр.взв'!B7:E78,2,FALSE)</f>
        <v>#N/A</v>
      </c>
      <c r="D33" s="96" t="e">
        <f>VLOOKUP(B33,'пр.взв'!B5:F105,3,FALSE)</f>
        <v>#N/A</v>
      </c>
      <c r="E33" s="96" t="e">
        <f>VLOOKUP(B33,'пр.взв'!B3:G105,4,FALSE)</f>
        <v>#N/A</v>
      </c>
      <c r="F33" s="89"/>
      <c r="G33" s="89"/>
      <c r="H33" s="90"/>
      <c r="I33" s="91"/>
      <c r="K33" s="95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VLOOKUP(B35,'пр.взв'!B7:E78,2,FALSE)</f>
        <v>#N/A</v>
      </c>
      <c r="D35" s="93" t="e">
        <f>VLOOKUP(B35,'пр.взв'!B5:G106,3,FALSE)</f>
        <v>#N/A</v>
      </c>
      <c r="E35" s="93" t="e">
        <f>VLOOKUP(B35,'пр.взв'!B3:G106,4,FALSE)</f>
        <v>#N/A</v>
      </c>
      <c r="F35" s="78"/>
      <c r="G35" s="78"/>
      <c r="H35" s="80"/>
      <c r="I35" s="82"/>
      <c r="K35" s="84"/>
      <c r="L35" s="86" t="e">
        <f>VLOOKUP(K35,'пр.взв'!B7:E78,2,FALSE)</f>
        <v>#N/A</v>
      </c>
      <c r="M35" s="86" t="e">
        <f>VLOOKUP(K35,'пр.взв'!B3:G108,3,FALSE)</f>
        <v>#N/A</v>
      </c>
      <c r="N35" s="86" t="e">
        <f>VLOOKUP(K35,'пр.взв'!B3:G108,4,FALSE)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VLOOKUP(B37,'пр.взв'!B7:E78,2,FALSE)</f>
        <v>#N/A</v>
      </c>
      <c r="D37" s="96" t="e">
        <f>VLOOKUP(B37,'пр.взв'!B3:F109,3,FALSE)</f>
        <v>#N/A</v>
      </c>
      <c r="E37" s="96" t="e">
        <f>VLOOKUP(B37,'пр.взв'!B7:G109,4,FALSE)</f>
        <v>#N/A</v>
      </c>
      <c r="F37" s="89"/>
      <c r="G37" s="89"/>
      <c r="H37" s="90"/>
      <c r="I37" s="91"/>
      <c r="K37" s="95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VLOOKUP(B39,'пр.взв'!B7:E78,2,FALSE)</f>
        <v>#N/A</v>
      </c>
      <c r="D39" s="93" t="e">
        <f>VLOOKUP(B39,'пр.взв'!B3:G110,3,FALSE)</f>
        <v>#N/A</v>
      </c>
      <c r="E39" s="93" t="e">
        <f>VLOOKUP(B39,'пр.взв'!B3:G110,4,FALSE)</f>
        <v>#N/A</v>
      </c>
      <c r="F39" s="78"/>
      <c r="G39" s="78"/>
      <c r="H39" s="80"/>
      <c r="I39" s="82"/>
      <c r="K39" s="84"/>
      <c r="L39" s="86" t="e">
        <f>VLOOKUP(K39,'пр.взв'!B7:E78,2,FALSE)</f>
        <v>#N/A</v>
      </c>
      <c r="M39" s="86" t="e">
        <f>VLOOKUP(K39,'пр.взв'!B3:G112,3,FALSE)</f>
        <v>#N/A</v>
      </c>
      <c r="N39" s="86" t="e">
        <f>VLOOKUP(K39,'пр.взв'!B3:G112,4,FALSE)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VLOOKUP(B41,'пр.взв'!B7:E78,2,FALSE)</f>
        <v>#N/A</v>
      </c>
      <c r="D41" s="96" t="e">
        <f>VLOOKUP(B41,'пр.взв'!B3:F113,3,FALSE)</f>
        <v>#N/A</v>
      </c>
      <c r="E41" s="96" t="e">
        <f>VLOOKUP(B41,'пр.взв'!B4:G113,4,FALSE)</f>
        <v>#N/A</v>
      </c>
      <c r="F41" s="89"/>
      <c r="G41" s="89"/>
      <c r="H41" s="90"/>
      <c r="I41" s="91"/>
      <c r="K41" s="95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VLOOKUP(B43,'пр.взв'!B7:E78,2,FALSE)</f>
        <v>#N/A</v>
      </c>
      <c r="D43" s="93" t="e">
        <f>VLOOKUP(B43,'пр.взв'!B3:G114,3,FALSE)</f>
        <v>#N/A</v>
      </c>
      <c r="E43" s="93" t="e">
        <f>VLOOKUP(B43,'пр.взв'!B4:G114,4,FALSE)</f>
        <v>#N/A</v>
      </c>
      <c r="F43" s="78"/>
      <c r="G43" s="78"/>
      <c r="H43" s="80"/>
      <c r="I43" s="82"/>
      <c r="K43" s="84"/>
      <c r="L43" s="86" t="e">
        <f>VLOOKUP(K43,'пр.взв'!B7:F78,2,FALSE)</f>
        <v>#N/A</v>
      </c>
      <c r="M43" s="86" t="e">
        <f>VLOOKUP(K43,'пр.взв'!B4:G116,3,FALSE)</f>
        <v>#N/A</v>
      </c>
      <c r="N43" s="86" t="e">
        <f>VLOOKUP(K43,'пр.взв'!B4:G116,4,FALSE)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VLOOKUP(B45,'пр.взв'!B7:E78,2,FALSE)</f>
        <v>#N/A</v>
      </c>
      <c r="D45" s="96" t="e">
        <f>VLOOKUP(B45,'пр.взв'!B7:F117,3,FALSE)</f>
        <v>#N/A</v>
      </c>
      <c r="E45" s="96" t="e">
        <f>VLOOKUP(B45,'пр.взв'!B4:G117,4,FALSE)</f>
        <v>#N/A</v>
      </c>
      <c r="F45" s="89"/>
      <c r="G45" s="89"/>
      <c r="H45" s="90"/>
      <c r="I45" s="91"/>
      <c r="K45" s="95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VLOOKUP(B47,'пр.взв'!B7:E78,2,FALSE)</f>
        <v>#N/A</v>
      </c>
      <c r="D47" s="93" t="e">
        <f>VLOOKUP(B47,'пр.взв'!B7:G118,3,FALSE)</f>
        <v>#N/A</v>
      </c>
      <c r="E47" s="93" t="e">
        <f>VLOOKUP(B47,'пр.взв'!B4:G118,4,FALSE)</f>
        <v>#N/A</v>
      </c>
      <c r="F47" s="78"/>
      <c r="G47" s="78"/>
      <c r="H47" s="80"/>
      <c r="I47" s="82"/>
      <c r="K47" s="84"/>
      <c r="L47" s="86" t="e">
        <f>VLOOKUP(K47,'пр.взв'!B7:E78,2,FALSE)</f>
        <v>#N/A</v>
      </c>
      <c r="M47" s="86" t="e">
        <f>VLOOKUP(K47,'пр.взв'!B4:G120,3,FALSE)</f>
        <v>#N/A</v>
      </c>
      <c r="N47" s="86" t="e">
        <f>VLOOKUP(K47,'пр.взв'!B4:G120,4,FALSE)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VLOOKUP(B49,'пр.взв'!B3:E78,2,FALSE)</f>
        <v>#N/A</v>
      </c>
      <c r="D49" s="96" t="e">
        <f>VLOOKUP(B49,'пр.взв'!B5:F121,3,FALSE)</f>
        <v>#N/A</v>
      </c>
      <c r="E49" s="96" t="e">
        <f>VLOOKUP(B49,'пр.взв'!B4:G121,4,FALSE)</f>
        <v>#N/A</v>
      </c>
      <c r="F49" s="89"/>
      <c r="G49" s="89"/>
      <c r="H49" s="90"/>
      <c r="I49" s="91"/>
      <c r="K49" s="95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VLOOKUP(B51,'пр.взв'!B7:E78,2,FALSE)</f>
        <v>#N/A</v>
      </c>
      <c r="D51" s="93" t="e">
        <f>VLOOKUP(B51,'пр.взв'!B5:G122,3,FALSE)</f>
        <v>#N/A</v>
      </c>
      <c r="E51" s="93" t="e">
        <f>VLOOKUP(B51,'пр.взв'!B5:G122,4,FALSE)</f>
        <v>#N/A</v>
      </c>
      <c r="F51" s="78"/>
      <c r="G51" s="78"/>
      <c r="H51" s="80"/>
      <c r="I51" s="82"/>
      <c r="K51" s="84"/>
      <c r="L51" s="86" t="e">
        <f>VLOOKUP(K51,'пр.взв'!B7:E78,2,FALSE)</f>
        <v>#N/A</v>
      </c>
      <c r="M51" s="86" t="e">
        <f>VLOOKUP(K51,'пр.взв'!B5:G124,3,FALSE)</f>
        <v>#N/A</v>
      </c>
      <c r="N51" s="86" t="e">
        <f>VLOOKUP(K51,'пр.взв'!B5:G124,4,FALSE)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VLOOKUP(B53,'пр.взв'!B7:E78,2,FALSE)</f>
        <v>#N/A</v>
      </c>
      <c r="D53" s="96" t="e">
        <f>VLOOKUP(B53,'пр.взв'!B5:F125,3,FALSE)</f>
        <v>#N/A</v>
      </c>
      <c r="E53" s="96" t="e">
        <f>VLOOKUP(B53,'пр.взв'!B5:G125,4,FALSE)</f>
        <v>#N/A</v>
      </c>
      <c r="F53" s="89"/>
      <c r="G53" s="89"/>
      <c r="H53" s="90"/>
      <c r="I53" s="91"/>
      <c r="K53" s="95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VLOOKUP(B55,'пр.взв'!B7:E78,2,FALSE)</f>
        <v>#N/A</v>
      </c>
      <c r="D55" s="93" t="e">
        <f>VLOOKUP(B55,'пр.взв'!B5:G126,3,FALSE)</f>
        <v>#N/A</v>
      </c>
      <c r="E55" s="93" t="e">
        <f>VLOOKUP(B55,'пр.взв'!B5:G126,4,FALSE)</f>
        <v>#N/A</v>
      </c>
      <c r="F55" s="78"/>
      <c r="G55" s="78"/>
      <c r="H55" s="80"/>
      <c r="I55" s="82"/>
      <c r="K55" s="84"/>
      <c r="L55" s="86" t="e">
        <f>VLOOKUP(K55,'пр.взв'!B7:E78,2,FALSE)</f>
        <v>#N/A</v>
      </c>
      <c r="M55" s="86" t="e">
        <f>VLOOKUP(K55,'пр.взв'!B5:G128,3,FALSE)</f>
        <v>#N/A</v>
      </c>
      <c r="N55" s="86" t="e">
        <f>VLOOKUP(K55,'пр.взв'!B5:G128,4,FALSE)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VLOOKUP(B57,'пр.взв'!B7:E78,2,FALSE)</f>
        <v>#N/A</v>
      </c>
      <c r="D57" s="96" t="e">
        <f>VLOOKUP(B57,'пр.взв'!B5:F129,3,FALSE)</f>
        <v>#N/A</v>
      </c>
      <c r="E57" s="96" t="e">
        <f>VLOOKUP(B57,'пр.взв'!B5:G129,4,FALSE)</f>
        <v>#N/A</v>
      </c>
      <c r="F57" s="88"/>
      <c r="G57" s="89"/>
      <c r="H57" s="90"/>
      <c r="I57" s="91"/>
      <c r="K57" s="95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VLOOKUP(B59,'пр.взв'!B7:E78,2,FALSE)</f>
        <v>#N/A</v>
      </c>
      <c r="D59" s="93" t="e">
        <f>VLOOKUP(B59,'пр.взв'!B5:G130,3,FALSE)</f>
        <v>#N/A</v>
      </c>
      <c r="E59" s="93" t="e">
        <f>VLOOKUP(B59,'пр.взв'!B5:G130,4,FALSE)</f>
        <v>#N/A</v>
      </c>
      <c r="F59" s="76"/>
      <c r="G59" s="78"/>
      <c r="H59" s="80"/>
      <c r="I59" s="82"/>
      <c r="K59" s="84"/>
      <c r="L59" s="86" t="e">
        <f>VLOOKUP(K59,'пр.взв'!B7:E78,2,FALSE)</f>
        <v>#N/A</v>
      </c>
      <c r="M59" s="74" t="e">
        <f>VLOOKUP(K59,'пр.взв'!B5:G132,3,FALSE)</f>
        <v>#N/A</v>
      </c>
      <c r="N59" s="74" t="e">
        <f>VLOOKUP(K59,'пр.взв'!B5:G132,4,FALSE)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02" t="s">
        <v>21</v>
      </c>
      <c r="C1" s="102"/>
      <c r="D1" s="102"/>
      <c r="E1" s="102"/>
      <c r="F1" s="102"/>
      <c r="G1" s="102"/>
      <c r="H1" s="102"/>
      <c r="I1" s="102"/>
      <c r="K1" s="130" t="s">
        <v>21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 48   кг.</v>
      </c>
      <c r="G2" s="12" t="s">
        <v>95</v>
      </c>
      <c r="H2" s="12"/>
      <c r="I2" s="12"/>
      <c r="K2" s="1"/>
      <c r="L2" s="1" t="s">
        <v>78</v>
      </c>
      <c r="M2" s="52" t="s">
        <v>74</v>
      </c>
      <c r="N2" s="1"/>
      <c r="O2" s="29" t="str">
        <f>HYPERLINK('пр.взв'!D4)</f>
        <v>В.к.    48   кг.</v>
      </c>
      <c r="P2" s="12" t="s">
        <v>95</v>
      </c>
      <c r="Q2" s="1"/>
      <c r="R2" s="1"/>
    </row>
    <row r="3" spans="1:18" ht="12.75">
      <c r="A3" s="92"/>
      <c r="B3" s="103" t="s">
        <v>5</v>
      </c>
      <c r="C3" s="105" t="s">
        <v>2</v>
      </c>
      <c r="D3" s="107" t="s">
        <v>22</v>
      </c>
      <c r="E3" s="105" t="s">
        <v>23</v>
      </c>
      <c r="F3" s="105" t="s">
        <v>24</v>
      </c>
      <c r="G3" s="107" t="s">
        <v>25</v>
      </c>
      <c r="H3" s="105" t="s">
        <v>26</v>
      </c>
      <c r="I3" s="98" t="s">
        <v>27</v>
      </c>
      <c r="K3" s="131" t="s">
        <v>5</v>
      </c>
      <c r="L3" s="133" t="s">
        <v>2</v>
      </c>
      <c r="M3" s="135" t="s">
        <v>22</v>
      </c>
      <c r="N3" s="133" t="s">
        <v>23</v>
      </c>
      <c r="O3" s="133" t="s">
        <v>24</v>
      </c>
      <c r="P3" s="135" t="s">
        <v>25</v>
      </c>
      <c r="Q3" s="133" t="s">
        <v>26</v>
      </c>
      <c r="R3" s="137" t="s">
        <v>27</v>
      </c>
    </row>
    <row r="4" spans="1:18" ht="13.5" thickBot="1">
      <c r="A4" s="92"/>
      <c r="B4" s="104"/>
      <c r="C4" s="106"/>
      <c r="D4" s="108"/>
      <c r="E4" s="106"/>
      <c r="F4" s="106"/>
      <c r="G4" s="108"/>
      <c r="H4" s="106"/>
      <c r="I4" s="99"/>
      <c r="K4" s="132"/>
      <c r="L4" s="134"/>
      <c r="M4" s="136"/>
      <c r="N4" s="134"/>
      <c r="O4" s="134"/>
      <c r="P4" s="136"/>
      <c r="Q4" s="134"/>
      <c r="R4" s="138"/>
    </row>
    <row r="5" spans="1:18" ht="12.75">
      <c r="A5" s="92"/>
      <c r="B5" s="95"/>
      <c r="C5" s="87" t="e">
        <f>VLOOKUP(B5,'пр.взв'!B7:E77,2,FALSE)</f>
        <v>#N/A</v>
      </c>
      <c r="D5" s="96" t="e">
        <f>VLOOKUP(B5,'пр.взв'!B7:F77,3,FALSE)</f>
        <v>#N/A</v>
      </c>
      <c r="E5" s="96" t="e">
        <f>VLOOKUP(B5,'пр.взв'!B5:G77,4,FALSE)</f>
        <v>#N/A</v>
      </c>
      <c r="F5" s="89"/>
      <c r="G5" s="89"/>
      <c r="H5" s="90"/>
      <c r="I5" s="91"/>
      <c r="K5" s="95"/>
      <c r="L5" s="87" t="e">
        <f>VLOOKUP(K5,'пр.взв'!B7:E78,2,FALSE)</f>
        <v>#N/A</v>
      </c>
      <c r="M5" s="87" t="e">
        <f>VLOOKUP(K5,'пр.взв'!B7:G78,3,FALSE)</f>
        <v>#N/A</v>
      </c>
      <c r="N5" s="87" t="e">
        <f>VLOOKUP(K5,'пр.взв'!B7:G78,4,FALSE)</f>
        <v>#N/A</v>
      </c>
      <c r="O5" s="89"/>
      <c r="P5" s="89"/>
      <c r="Q5" s="90"/>
      <c r="R5" s="91"/>
    </row>
    <row r="6" spans="1:18" ht="12.75">
      <c r="A6" s="92"/>
      <c r="B6" s="84"/>
      <c r="C6" s="74"/>
      <c r="D6" s="93"/>
      <c r="E6" s="93"/>
      <c r="F6" s="78"/>
      <c r="G6" s="78"/>
      <c r="H6" s="80"/>
      <c r="I6" s="82"/>
      <c r="K6" s="84"/>
      <c r="L6" s="74"/>
      <c r="M6" s="74"/>
      <c r="N6" s="74"/>
      <c r="O6" s="78"/>
      <c r="P6" s="78"/>
      <c r="Q6" s="80"/>
      <c r="R6" s="82"/>
    </row>
    <row r="7" spans="1:18" ht="12.75">
      <c r="A7" s="92"/>
      <c r="B7" s="84"/>
      <c r="C7" s="86" t="e">
        <f>VLOOKUP(B7,'пр.взв'!B7:G78,2,FALSE)</f>
        <v>#N/A</v>
      </c>
      <c r="D7" s="93" t="e">
        <f>VLOOKUP(B7,'пр.взв'!B7:G78,3,FALSE)</f>
        <v>#N/A</v>
      </c>
      <c r="E7" s="93" t="e">
        <f>VLOOKUP(B7,'пр.взв'!B7:G78,4,FALSE)</f>
        <v>#N/A</v>
      </c>
      <c r="F7" s="78"/>
      <c r="G7" s="78"/>
      <c r="H7" s="80"/>
      <c r="I7" s="82"/>
      <c r="K7" s="84"/>
      <c r="L7" s="86" t="e">
        <f>VLOOKUP(K7,'пр.взв'!B7:E78,2,FALSE)</f>
        <v>#N/A</v>
      </c>
      <c r="M7" s="86" t="e">
        <f>VLOOKUP(K7,'пр.взв'!B7:G80,3,FALSE)</f>
        <v>#N/A</v>
      </c>
      <c r="N7" s="86" t="e">
        <f>VLOOKUP(K7,'пр.взв'!B7:G80,4,FALSE)</f>
        <v>#N/A</v>
      </c>
      <c r="O7" s="78"/>
      <c r="P7" s="78"/>
      <c r="Q7" s="80"/>
      <c r="R7" s="82"/>
    </row>
    <row r="8" spans="1:18" ht="13.5" thickBot="1">
      <c r="A8" s="92"/>
      <c r="B8" s="85"/>
      <c r="C8" s="75"/>
      <c r="D8" s="94"/>
      <c r="E8" s="94"/>
      <c r="F8" s="79"/>
      <c r="G8" s="79"/>
      <c r="H8" s="81"/>
      <c r="I8" s="83"/>
      <c r="K8" s="85"/>
      <c r="L8" s="74"/>
      <c r="M8" s="74"/>
      <c r="N8" s="74"/>
      <c r="O8" s="79"/>
      <c r="P8" s="79"/>
      <c r="Q8" s="81"/>
      <c r="R8" s="83"/>
    </row>
    <row r="9" spans="1:18" ht="12.75">
      <c r="A9" s="92"/>
      <c r="B9" s="95"/>
      <c r="C9" s="87" t="e">
        <f>VLOOKUP(B9,'пр.взв'!B7:E868,2,FALSE)</f>
        <v>#N/A</v>
      </c>
      <c r="D9" s="96" t="e">
        <f>VLOOKUP(B9,'пр.взв'!B7:F81,3,FALSE)</f>
        <v>#N/A</v>
      </c>
      <c r="E9" s="96" t="e">
        <f>VLOOKUP(B9,'пр.взв'!B7:G81,4,FALSE)</f>
        <v>#N/A</v>
      </c>
      <c r="F9" s="89"/>
      <c r="G9" s="89"/>
      <c r="H9" s="90"/>
      <c r="I9" s="91"/>
      <c r="K9" s="95"/>
      <c r="L9" s="87" t="e">
        <f>VLOOKUP(K9,'пр.взв'!B7:E78,2,FALSE)</f>
        <v>#N/A</v>
      </c>
      <c r="M9" s="87" t="e">
        <f>VLOOKUP(K9,'пр.взв'!B7:G82,3,FALSE)</f>
        <v>#N/A</v>
      </c>
      <c r="N9" s="87" t="e">
        <f>VLOOKUP(K9,'пр.взв'!B7:G82,4,FALSE)</f>
        <v>#N/A</v>
      </c>
      <c r="O9" s="89"/>
      <c r="P9" s="89"/>
      <c r="Q9" s="90"/>
      <c r="R9" s="91"/>
    </row>
    <row r="10" spans="1:18" ht="12.75">
      <c r="A10" s="92"/>
      <c r="B10" s="84"/>
      <c r="C10" s="74"/>
      <c r="D10" s="93"/>
      <c r="E10" s="93"/>
      <c r="F10" s="78"/>
      <c r="G10" s="78"/>
      <c r="H10" s="80"/>
      <c r="I10" s="82"/>
      <c r="K10" s="84"/>
      <c r="L10" s="74"/>
      <c r="M10" s="74"/>
      <c r="N10" s="74"/>
      <c r="O10" s="78"/>
      <c r="P10" s="78"/>
      <c r="Q10" s="80"/>
      <c r="R10" s="82"/>
    </row>
    <row r="11" spans="1:18" ht="12.75">
      <c r="A11" s="92"/>
      <c r="B11" s="84"/>
      <c r="C11" s="86" t="e">
        <f>VLOOKUP(B11,'пр.взв'!B7:E78,2,FALSE)</f>
        <v>#N/A</v>
      </c>
      <c r="D11" s="93" t="e">
        <f>VLOOKUP(B11,'пр.взв'!B7:G82,3,FALSE)</f>
        <v>#N/A</v>
      </c>
      <c r="E11" s="93" t="e">
        <f>VLOOKUP(B11,'пр.взв'!B7:G82,4,FALSE)</f>
        <v>#N/A</v>
      </c>
      <c r="F11" s="78"/>
      <c r="G11" s="78"/>
      <c r="H11" s="80"/>
      <c r="I11" s="82"/>
      <c r="K11" s="84"/>
      <c r="L11" s="86" t="e">
        <f>VLOOKUP(K11,'пр.взв'!B7:E78,2,FALSE)</f>
        <v>#N/A</v>
      </c>
      <c r="M11" s="86" t="e">
        <f>VLOOKUP(K11,'пр.взв'!B7:G84,3,FALSE)</f>
        <v>#N/A</v>
      </c>
      <c r="N11" s="86" t="e">
        <f>VLOOKUP(K11,'пр.взв'!B7:G84,4,FALSE)</f>
        <v>#N/A</v>
      </c>
      <c r="O11" s="78"/>
      <c r="P11" s="78"/>
      <c r="Q11" s="80"/>
      <c r="R11" s="82"/>
    </row>
    <row r="12" spans="1:18" ht="13.5" thickBot="1">
      <c r="A12" s="92"/>
      <c r="B12" s="85"/>
      <c r="C12" s="75"/>
      <c r="D12" s="94"/>
      <c r="E12" s="94"/>
      <c r="F12" s="79"/>
      <c r="G12" s="79"/>
      <c r="H12" s="81"/>
      <c r="I12" s="83"/>
      <c r="K12" s="85"/>
      <c r="L12" s="74"/>
      <c r="M12" s="74"/>
      <c r="N12" s="74"/>
      <c r="O12" s="79"/>
      <c r="P12" s="79"/>
      <c r="Q12" s="81"/>
      <c r="R12" s="83"/>
    </row>
    <row r="13" spans="1:18" ht="12.75">
      <c r="A13" s="92"/>
      <c r="B13" s="95"/>
      <c r="C13" s="87" t="e">
        <f>VLOOKUP(B13,'пр.взв'!B7:E78,2,FALSE)</f>
        <v>#N/A</v>
      </c>
      <c r="D13" s="96" t="e">
        <f>VLOOKUP(B13,'пр.взв'!B5:F85,3,FALSE)</f>
        <v>#N/A</v>
      </c>
      <c r="E13" s="96" t="e">
        <f>VLOOKUP(B13,'пр.взв'!B3:G85,4,FALSE)</f>
        <v>#N/A</v>
      </c>
      <c r="F13" s="89"/>
      <c r="G13" s="89"/>
      <c r="H13" s="90"/>
      <c r="I13" s="91"/>
      <c r="K13" s="95"/>
      <c r="L13" s="87" t="e">
        <f>VLOOKUP(K13,'пр.взв'!B7:E78,2,FALSE)</f>
        <v>#N/A</v>
      </c>
      <c r="M13" s="87" t="e">
        <f>VLOOKUP(K13,'пр.взв'!B5:G86,3,FALSE)</f>
        <v>#N/A</v>
      </c>
      <c r="N13" s="87" t="e">
        <f>VLOOKUP(K13,'пр.взв'!B5:G86,4,FALSE)</f>
        <v>#N/A</v>
      </c>
      <c r="O13" s="89"/>
      <c r="P13" s="89"/>
      <c r="Q13" s="90"/>
      <c r="R13" s="91"/>
    </row>
    <row r="14" spans="1:18" ht="12.75">
      <c r="A14" s="92"/>
      <c r="B14" s="84"/>
      <c r="C14" s="74"/>
      <c r="D14" s="93"/>
      <c r="E14" s="93"/>
      <c r="F14" s="78"/>
      <c r="G14" s="78"/>
      <c r="H14" s="80"/>
      <c r="I14" s="82"/>
      <c r="K14" s="84"/>
      <c r="L14" s="74"/>
      <c r="M14" s="74"/>
      <c r="N14" s="74"/>
      <c r="O14" s="78"/>
      <c r="P14" s="78"/>
      <c r="Q14" s="80"/>
      <c r="R14" s="82"/>
    </row>
    <row r="15" spans="1:18" ht="12.75">
      <c r="A15" s="92"/>
      <c r="B15" s="84"/>
      <c r="C15" s="86" t="e">
        <f>VLOOKUP(B15,'пр.взв'!B7:E78,2,FALSE)</f>
        <v>#N/A</v>
      </c>
      <c r="D15" s="93" t="e">
        <f>VLOOKUP(B15,'пр.взв'!B5:G86,3,FALSE)</f>
        <v>#N/A</v>
      </c>
      <c r="E15" s="93" t="e">
        <f>VLOOKUP(B15,'пр.взв'!B5:G86,4,FALSE)</f>
        <v>#N/A</v>
      </c>
      <c r="F15" s="78"/>
      <c r="G15" s="78"/>
      <c r="H15" s="80"/>
      <c r="I15" s="82"/>
      <c r="K15" s="84"/>
      <c r="L15" s="86" t="e">
        <f>VLOOKUP(K15,'пр.взв'!B7:E78,2,FALSE)</f>
        <v>#N/A</v>
      </c>
      <c r="M15" s="86" t="e">
        <f>VLOOKUP(K15,'пр.взв'!B5:G88,3,FALSE)</f>
        <v>#N/A</v>
      </c>
      <c r="N15" s="86" t="e">
        <f>VLOOKUP(K15,'пр.взв'!B5:G88,4,FALSE)</f>
        <v>#N/A</v>
      </c>
      <c r="O15" s="78"/>
      <c r="P15" s="78"/>
      <c r="Q15" s="80"/>
      <c r="R15" s="82"/>
    </row>
    <row r="16" spans="1:18" ht="13.5" thickBot="1">
      <c r="A16" s="92"/>
      <c r="B16" s="85"/>
      <c r="C16" s="75"/>
      <c r="D16" s="94"/>
      <c r="E16" s="94"/>
      <c r="F16" s="79"/>
      <c r="G16" s="79"/>
      <c r="H16" s="81"/>
      <c r="I16" s="83"/>
      <c r="K16" s="85"/>
      <c r="L16" s="74"/>
      <c r="M16" s="74"/>
      <c r="N16" s="74"/>
      <c r="O16" s="79"/>
      <c r="P16" s="79"/>
      <c r="Q16" s="81"/>
      <c r="R16" s="83"/>
    </row>
    <row r="17" spans="1:18" ht="12.75">
      <c r="A17" s="92"/>
      <c r="B17" s="95"/>
      <c r="C17" s="87" t="e">
        <f>VLOOKUP(B17,'пр.взв'!B7:E78,2,FALSE)</f>
        <v>#N/A</v>
      </c>
      <c r="D17" s="96" t="e">
        <f>VLOOKUP(B17,'пр.взв'!B7:F89,3,FALSE)</f>
        <v>#N/A</v>
      </c>
      <c r="E17" s="96" t="e">
        <f>VLOOKUP(B17,'пр.взв'!B7:G89,4,FALSE)</f>
        <v>#N/A</v>
      </c>
      <c r="F17" s="89"/>
      <c r="G17" s="89"/>
      <c r="H17" s="90"/>
      <c r="I17" s="91"/>
      <c r="K17" s="95"/>
      <c r="L17" s="87" t="e">
        <f>VLOOKUP(K17,'пр.взв'!B7:E78,2,FALSE)</f>
        <v>#N/A</v>
      </c>
      <c r="M17" s="87" t="e">
        <f>VLOOKUP(K17,'пр.взв'!B7:G90,3,FALSE)</f>
        <v>#N/A</v>
      </c>
      <c r="N17" s="87" t="e">
        <f>VLOOKUP(K17,'пр.взв'!B7:G90,4,FALSE)</f>
        <v>#N/A</v>
      </c>
      <c r="O17" s="89"/>
      <c r="P17" s="89"/>
      <c r="Q17" s="90"/>
      <c r="R17" s="91"/>
    </row>
    <row r="18" spans="1:18" ht="12.75">
      <c r="A18" s="92"/>
      <c r="B18" s="84"/>
      <c r="C18" s="74"/>
      <c r="D18" s="93"/>
      <c r="E18" s="93"/>
      <c r="F18" s="78"/>
      <c r="G18" s="78"/>
      <c r="H18" s="80"/>
      <c r="I18" s="82"/>
      <c r="K18" s="84"/>
      <c r="L18" s="74"/>
      <c r="M18" s="74"/>
      <c r="N18" s="74"/>
      <c r="O18" s="78"/>
      <c r="P18" s="78"/>
      <c r="Q18" s="80"/>
      <c r="R18" s="82"/>
    </row>
    <row r="19" spans="1:18" ht="12.75">
      <c r="A19" s="92"/>
      <c r="B19" s="84"/>
      <c r="C19" s="86" t="e">
        <f>VLOOKUP(B19,'пр.взв'!B7:E78,2,FALSE)</f>
        <v>#N/A</v>
      </c>
      <c r="D19" s="93" t="e">
        <f>VLOOKUP(B19,'пр.взв'!B7:G90,3,FALSE)</f>
        <v>#N/A</v>
      </c>
      <c r="E19" s="93" t="e">
        <f>VLOOKUP(B19,'пр.взв'!B7:G90,4,FALSE)</f>
        <v>#N/A</v>
      </c>
      <c r="F19" s="78"/>
      <c r="G19" s="78"/>
      <c r="H19" s="80"/>
      <c r="I19" s="82"/>
      <c r="K19" s="84"/>
      <c r="L19" s="86" t="e">
        <f>VLOOKUP(K19,'пр.взв'!B7:E78,2,FALSE)</f>
        <v>#N/A</v>
      </c>
      <c r="M19" s="86" t="e">
        <f>VLOOKUP(K19,'пр.взв'!B7:G92,3,FALSE)</f>
        <v>#N/A</v>
      </c>
      <c r="N19" s="86" t="e">
        <f>VLOOKUP(K19,'пр.взв'!B7:G92,4,FALSE)</f>
        <v>#N/A</v>
      </c>
      <c r="O19" s="78"/>
      <c r="P19" s="78"/>
      <c r="Q19" s="80"/>
      <c r="R19" s="82"/>
    </row>
    <row r="20" spans="1:18" ht="13.5" thickBot="1">
      <c r="A20" s="92"/>
      <c r="B20" s="85"/>
      <c r="C20" s="75"/>
      <c r="D20" s="94"/>
      <c r="E20" s="94"/>
      <c r="F20" s="79"/>
      <c r="G20" s="79"/>
      <c r="H20" s="81"/>
      <c r="I20" s="83"/>
      <c r="K20" s="85"/>
      <c r="L20" s="74"/>
      <c r="M20" s="74"/>
      <c r="N20" s="74"/>
      <c r="O20" s="79"/>
      <c r="P20" s="79"/>
      <c r="Q20" s="81"/>
      <c r="R20" s="83"/>
    </row>
    <row r="21" spans="1:18" ht="12.75">
      <c r="A21" s="92"/>
      <c r="B21" s="95"/>
      <c r="C21" s="87" t="e">
        <f>VLOOKUP(B21,'пр.взв'!B7:E78,2,FALSE)</f>
        <v>#N/A</v>
      </c>
      <c r="D21" s="96" t="e">
        <f>VLOOKUP(B21,'пр.взв'!B3:F93,3,FALSE)</f>
        <v>#N/A</v>
      </c>
      <c r="E21" s="96" t="e">
        <f>VLOOKUP(B21,'пр.взв'!B2:G93,4,FALSE)</f>
        <v>#N/A</v>
      </c>
      <c r="F21" s="89"/>
      <c r="G21" s="89"/>
      <c r="H21" s="90"/>
      <c r="I21" s="91"/>
      <c r="K21" s="95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92"/>
      <c r="B22" s="84"/>
      <c r="C22" s="74"/>
      <c r="D22" s="93"/>
      <c r="E22" s="93"/>
      <c r="F22" s="78"/>
      <c r="G22" s="78"/>
      <c r="H22" s="80"/>
      <c r="I22" s="82"/>
      <c r="K22" s="84"/>
      <c r="L22" s="74"/>
      <c r="M22" s="74"/>
      <c r="N22" s="74"/>
      <c r="O22" s="78"/>
      <c r="P22" s="78"/>
      <c r="Q22" s="80"/>
      <c r="R22" s="82"/>
    </row>
    <row r="23" spans="1:18" ht="12.75">
      <c r="A23" s="92"/>
      <c r="B23" s="84"/>
      <c r="C23" s="86" t="e">
        <f>VLOOKUP(B23,'пр.взв'!B7:E78,2,FALSE)</f>
        <v>#N/A</v>
      </c>
      <c r="D23" s="93" t="e">
        <f>VLOOKUP(B23,'пр.взв'!B3:G94,3,FALSE)</f>
        <v>#N/A</v>
      </c>
      <c r="E23" s="93" t="e">
        <f>VLOOKUP(B23,'пр.взв'!B2:G94,4,FALSE)</f>
        <v>#N/A</v>
      </c>
      <c r="F23" s="78"/>
      <c r="G23" s="78"/>
      <c r="H23" s="80"/>
      <c r="I23" s="82"/>
      <c r="K23" s="84"/>
      <c r="L23" s="86" t="e">
        <f>VLOOKUP(K23,'пр.взв'!B6:E82,2,FALSE)</f>
        <v>#N/A</v>
      </c>
      <c r="M23" s="86" t="e">
        <f>VLOOKUP(K23,'пр.взв'!B3:G96,3,FALSE)</f>
        <v>#N/A</v>
      </c>
      <c r="N23" s="86" t="e">
        <f>VLOOKUP(K23,'пр.взв'!B3:G96,4,FALSE)</f>
        <v>#N/A</v>
      </c>
      <c r="O23" s="78"/>
      <c r="P23" s="78"/>
      <c r="Q23" s="80"/>
      <c r="R23" s="82"/>
    </row>
    <row r="24" spans="1:18" ht="13.5" thickBot="1">
      <c r="A24" s="92"/>
      <c r="B24" s="85"/>
      <c r="C24" s="75"/>
      <c r="D24" s="94"/>
      <c r="E24" s="94"/>
      <c r="F24" s="79"/>
      <c r="G24" s="79"/>
      <c r="H24" s="81"/>
      <c r="I24" s="83"/>
      <c r="K24" s="85"/>
      <c r="L24" s="74"/>
      <c r="M24" s="74"/>
      <c r="N24" s="74"/>
      <c r="O24" s="79"/>
      <c r="P24" s="79"/>
      <c r="Q24" s="81"/>
      <c r="R24" s="83"/>
    </row>
    <row r="25" spans="1:18" ht="12.75">
      <c r="A25" s="92"/>
      <c r="B25" s="95"/>
      <c r="C25" s="87" t="e">
        <f>VLOOKUP(B25,'пр.взв'!B7:E78,2,FALSE)</f>
        <v>#N/A</v>
      </c>
      <c r="D25" s="96" t="e">
        <f>VLOOKUP(B25,'пр.взв'!B7:F97,3,FALSE)</f>
        <v>#N/A</v>
      </c>
      <c r="E25" s="96" t="e">
        <f>VLOOKUP(B25,'пр.взв'!B2:G97,4,FALSE)</f>
        <v>#N/A</v>
      </c>
      <c r="F25" s="89"/>
      <c r="G25" s="89"/>
      <c r="H25" s="90"/>
      <c r="I25" s="91"/>
      <c r="K25" s="95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92"/>
      <c r="B26" s="84"/>
      <c r="C26" s="74"/>
      <c r="D26" s="93"/>
      <c r="E26" s="93"/>
      <c r="F26" s="78"/>
      <c r="G26" s="78"/>
      <c r="H26" s="80"/>
      <c r="I26" s="82"/>
      <c r="K26" s="84"/>
      <c r="L26" s="74"/>
      <c r="M26" s="74"/>
      <c r="N26" s="74"/>
      <c r="O26" s="78"/>
      <c r="P26" s="78"/>
      <c r="Q26" s="80"/>
      <c r="R26" s="82"/>
    </row>
    <row r="27" spans="1:18" ht="12.75">
      <c r="A27" s="92"/>
      <c r="B27" s="84"/>
      <c r="C27" s="86" t="e">
        <f>VLOOKUP(B27,'пр.взв'!B7:E78,2,FALSE)</f>
        <v>#N/A</v>
      </c>
      <c r="D27" s="93" t="e">
        <f>VLOOKUP(B27,'пр.взв'!B7:G98,3,FALSE)</f>
        <v>#N/A</v>
      </c>
      <c r="E27" s="93" t="e">
        <f>VLOOKUP(B27,'пр.взв'!B2:G98,4,FALSE)</f>
        <v>#N/A</v>
      </c>
      <c r="F27" s="78"/>
      <c r="G27" s="78"/>
      <c r="H27" s="80"/>
      <c r="I27" s="82"/>
      <c r="K27" s="84"/>
      <c r="L27" s="86" t="e">
        <f>VLOOKUP(K27,'пр.взв'!B7:E78,2,FALSE)</f>
        <v>#N/A</v>
      </c>
      <c r="M27" s="86" t="e">
        <f>VLOOKUP(K27,'пр.взв'!B2:G100,3,FALSE)</f>
        <v>#N/A</v>
      </c>
      <c r="N27" s="86" t="e">
        <f>VLOOKUP(K27,'пр.взв'!B7:G100,4,FALSE)</f>
        <v>#N/A</v>
      </c>
      <c r="O27" s="78"/>
      <c r="P27" s="78"/>
      <c r="Q27" s="80"/>
      <c r="R27" s="82"/>
    </row>
    <row r="28" spans="1:18" ht="13.5" thickBot="1">
      <c r="A28" s="92"/>
      <c r="B28" s="85"/>
      <c r="C28" s="75"/>
      <c r="D28" s="94"/>
      <c r="E28" s="94"/>
      <c r="F28" s="79"/>
      <c r="G28" s="79"/>
      <c r="H28" s="81"/>
      <c r="I28" s="83"/>
      <c r="K28" s="85"/>
      <c r="L28" s="74"/>
      <c r="M28" s="74"/>
      <c r="N28" s="74"/>
      <c r="O28" s="79"/>
      <c r="P28" s="79"/>
      <c r="Q28" s="81"/>
      <c r="R28" s="83"/>
    </row>
    <row r="29" spans="1:18" ht="12.75">
      <c r="A29" s="92"/>
      <c r="B29" s="95"/>
      <c r="C29" s="87" t="e">
        <f>VLOOKUP(B29,'пр.взв'!B7:E78,2,FALSE)</f>
        <v>#N/A</v>
      </c>
      <c r="D29" s="96" t="e">
        <f>VLOOKUP(B29,'пр.взв'!B3:F101,3,FALSE)</f>
        <v>#N/A</v>
      </c>
      <c r="E29" s="96" t="e">
        <f>VLOOKUP(B29,'пр.взв'!B2:G101,4,FALSE)</f>
        <v>#N/A</v>
      </c>
      <c r="F29" s="89"/>
      <c r="G29" s="89"/>
      <c r="H29" s="90"/>
      <c r="I29" s="91"/>
      <c r="K29" s="95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92"/>
      <c r="B30" s="84"/>
      <c r="C30" s="74"/>
      <c r="D30" s="93"/>
      <c r="E30" s="93"/>
      <c r="F30" s="78"/>
      <c r="G30" s="78"/>
      <c r="H30" s="80"/>
      <c r="I30" s="82"/>
      <c r="K30" s="84"/>
      <c r="L30" s="74"/>
      <c r="M30" s="74"/>
      <c r="N30" s="74"/>
      <c r="O30" s="78"/>
      <c r="P30" s="78"/>
      <c r="Q30" s="80"/>
      <c r="R30" s="82"/>
    </row>
    <row r="31" spans="1:18" ht="12.75">
      <c r="A31" s="92"/>
      <c r="B31" s="84"/>
      <c r="C31" s="86" t="e">
        <f>VLOOKUP(B31,'пр.взв'!B7:E78,2,FALSE)</f>
        <v>#N/A</v>
      </c>
      <c r="D31" s="93" t="e">
        <f>VLOOKUP(B31,'пр.взв'!B3:G102,3,FALSE)</f>
        <v>#N/A</v>
      </c>
      <c r="E31" s="93" t="e">
        <f>VLOOKUP(B31,'пр.взв'!B3:G102,4,FALSE)</f>
        <v>#N/A</v>
      </c>
      <c r="F31" s="78"/>
      <c r="G31" s="78"/>
      <c r="H31" s="80"/>
      <c r="I31" s="82"/>
      <c r="K31" s="84"/>
      <c r="L31" s="86" t="e">
        <f>VLOOKUP(K31,'пр.взв'!B7:E78,2,FALSE)</f>
        <v>#N/A</v>
      </c>
      <c r="M31" s="86" t="e">
        <f>VLOOKUP(K31,'пр.взв'!B3:G104,3,FALSE)</f>
        <v>#N/A</v>
      </c>
      <c r="N31" s="86" t="e">
        <f>VLOOKUP(K31,'пр.взв'!B3:G104,4,FALSE)</f>
        <v>#N/A</v>
      </c>
      <c r="O31" s="78"/>
      <c r="P31" s="78"/>
      <c r="Q31" s="80"/>
      <c r="R31" s="82"/>
    </row>
    <row r="32" spans="1:18" ht="13.5" thickBot="1">
      <c r="A32" s="92"/>
      <c r="B32" s="85"/>
      <c r="C32" s="75"/>
      <c r="D32" s="94"/>
      <c r="E32" s="94"/>
      <c r="F32" s="79"/>
      <c r="G32" s="79"/>
      <c r="H32" s="81"/>
      <c r="I32" s="83"/>
      <c r="K32" s="85"/>
      <c r="L32" s="74"/>
      <c r="M32" s="74"/>
      <c r="N32" s="74"/>
      <c r="O32" s="79"/>
      <c r="P32" s="79"/>
      <c r="Q32" s="81"/>
      <c r="R32" s="83"/>
    </row>
    <row r="33" spans="1:18" ht="12.75">
      <c r="A33" s="92"/>
      <c r="B33" s="95"/>
      <c r="C33" s="87" t="e">
        <f>VLOOKUP(B33,'пр.взв'!B7:E78,2,FALSE)</f>
        <v>#N/A</v>
      </c>
      <c r="D33" s="96" t="e">
        <f>VLOOKUP(B33,'пр.взв'!B5:F105,3,FALSE)</f>
        <v>#N/A</v>
      </c>
      <c r="E33" s="96" t="e">
        <f>VLOOKUP(B33,'пр.взв'!B3:G105,4,FALSE)</f>
        <v>#N/A</v>
      </c>
      <c r="F33" s="89"/>
      <c r="G33" s="89"/>
      <c r="H33" s="90"/>
      <c r="I33" s="91"/>
      <c r="K33" s="95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92"/>
      <c r="B34" s="84"/>
      <c r="C34" s="74"/>
      <c r="D34" s="93"/>
      <c r="E34" s="93"/>
      <c r="F34" s="78"/>
      <c r="G34" s="78"/>
      <c r="H34" s="80"/>
      <c r="I34" s="82"/>
      <c r="K34" s="84"/>
      <c r="L34" s="74"/>
      <c r="M34" s="74"/>
      <c r="N34" s="74"/>
      <c r="O34" s="78"/>
      <c r="P34" s="78"/>
      <c r="Q34" s="80"/>
      <c r="R34" s="82"/>
    </row>
    <row r="35" spans="1:18" ht="12.75">
      <c r="A35" s="92"/>
      <c r="B35" s="84"/>
      <c r="C35" s="86" t="e">
        <f>VLOOKUP(B35,'пр.взв'!B7:E78,2,FALSE)</f>
        <v>#N/A</v>
      </c>
      <c r="D35" s="93" t="e">
        <f>VLOOKUP(B35,'пр.взв'!B5:G106,3,FALSE)</f>
        <v>#N/A</v>
      </c>
      <c r="E35" s="93" t="e">
        <f>VLOOKUP(B35,'пр.взв'!B3:G106,4,FALSE)</f>
        <v>#N/A</v>
      </c>
      <c r="F35" s="78"/>
      <c r="G35" s="78"/>
      <c r="H35" s="80"/>
      <c r="I35" s="82"/>
      <c r="K35" s="84"/>
      <c r="L35" s="86" t="e">
        <f>VLOOKUP(K35,'пр.взв'!B7:E78,2,FALSE)</f>
        <v>#N/A</v>
      </c>
      <c r="M35" s="86" t="e">
        <f>VLOOKUP(K35,'пр.взв'!B3:G108,3,FALSE)</f>
        <v>#N/A</v>
      </c>
      <c r="N35" s="86" t="e">
        <f>VLOOKUP(K35,'пр.взв'!B3:G108,4,FALSE)</f>
        <v>#N/A</v>
      </c>
      <c r="O35" s="78"/>
      <c r="P35" s="78"/>
      <c r="Q35" s="80"/>
      <c r="R35" s="82"/>
    </row>
    <row r="36" spans="1:18" ht="13.5" thickBot="1">
      <c r="A36" s="92"/>
      <c r="B36" s="85"/>
      <c r="C36" s="75"/>
      <c r="D36" s="94"/>
      <c r="E36" s="94"/>
      <c r="F36" s="79"/>
      <c r="G36" s="79"/>
      <c r="H36" s="81"/>
      <c r="I36" s="83"/>
      <c r="K36" s="85"/>
      <c r="L36" s="74"/>
      <c r="M36" s="74"/>
      <c r="N36" s="74"/>
      <c r="O36" s="79"/>
      <c r="P36" s="79"/>
      <c r="Q36" s="81"/>
      <c r="R36" s="83"/>
    </row>
    <row r="37" spans="1:18" ht="12.75">
      <c r="A37" s="92"/>
      <c r="B37" s="95"/>
      <c r="C37" s="87" t="e">
        <f>VLOOKUP(B37,'пр.взв'!B7:E78,2,FALSE)</f>
        <v>#N/A</v>
      </c>
      <c r="D37" s="96" t="e">
        <f>VLOOKUP(B37,'пр.взв'!B3:F109,3,FALSE)</f>
        <v>#N/A</v>
      </c>
      <c r="E37" s="96" t="e">
        <f>VLOOKUP(B37,'пр.взв'!B7:G109,4,FALSE)</f>
        <v>#N/A</v>
      </c>
      <c r="F37" s="89"/>
      <c r="G37" s="89"/>
      <c r="H37" s="90"/>
      <c r="I37" s="91"/>
      <c r="K37" s="95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92"/>
      <c r="B38" s="84"/>
      <c r="C38" s="74"/>
      <c r="D38" s="93"/>
      <c r="E38" s="93"/>
      <c r="F38" s="78"/>
      <c r="G38" s="78"/>
      <c r="H38" s="80"/>
      <c r="I38" s="82"/>
      <c r="K38" s="84"/>
      <c r="L38" s="74"/>
      <c r="M38" s="74"/>
      <c r="N38" s="74"/>
      <c r="O38" s="78"/>
      <c r="P38" s="78"/>
      <c r="Q38" s="80"/>
      <c r="R38" s="82"/>
    </row>
    <row r="39" spans="1:18" ht="12.75">
      <c r="A39" s="92"/>
      <c r="B39" s="84"/>
      <c r="C39" s="86" t="e">
        <f>VLOOKUP(B39,'пр.взв'!B7:E78,2,FALSE)</f>
        <v>#N/A</v>
      </c>
      <c r="D39" s="93" t="e">
        <f>VLOOKUP(B39,'пр.взв'!B3:G110,3,FALSE)</f>
        <v>#N/A</v>
      </c>
      <c r="E39" s="93" t="e">
        <f>VLOOKUP(B39,'пр.взв'!B3:G110,4,FALSE)</f>
        <v>#N/A</v>
      </c>
      <c r="F39" s="78"/>
      <c r="G39" s="78"/>
      <c r="H39" s="80"/>
      <c r="I39" s="82"/>
      <c r="K39" s="84"/>
      <c r="L39" s="86" t="e">
        <f>VLOOKUP(K39,'пр.взв'!B7:E78,2,FALSE)</f>
        <v>#N/A</v>
      </c>
      <c r="M39" s="86" t="e">
        <f>VLOOKUP(K39,'пр.взв'!B3:G112,3,FALSE)</f>
        <v>#N/A</v>
      </c>
      <c r="N39" s="86" t="e">
        <f>VLOOKUP(K39,'пр.взв'!B3:G112,4,FALSE)</f>
        <v>#N/A</v>
      </c>
      <c r="O39" s="78"/>
      <c r="P39" s="78"/>
      <c r="Q39" s="80"/>
      <c r="R39" s="82"/>
    </row>
    <row r="40" spans="1:18" ht="13.5" thickBot="1">
      <c r="A40" s="92"/>
      <c r="B40" s="85"/>
      <c r="C40" s="75"/>
      <c r="D40" s="94"/>
      <c r="E40" s="94"/>
      <c r="F40" s="79"/>
      <c r="G40" s="79"/>
      <c r="H40" s="81"/>
      <c r="I40" s="83"/>
      <c r="K40" s="85"/>
      <c r="L40" s="74"/>
      <c r="M40" s="74"/>
      <c r="N40" s="74"/>
      <c r="O40" s="79"/>
      <c r="P40" s="79"/>
      <c r="Q40" s="81"/>
      <c r="R40" s="83"/>
    </row>
    <row r="41" spans="1:18" ht="12.75">
      <c r="A41" s="92"/>
      <c r="B41" s="95"/>
      <c r="C41" s="87" t="e">
        <f>VLOOKUP(B41,'пр.взв'!B7:E78,2,FALSE)</f>
        <v>#N/A</v>
      </c>
      <c r="D41" s="96" t="e">
        <f>VLOOKUP(B41,'пр.взв'!B3:F113,3,FALSE)</f>
        <v>#N/A</v>
      </c>
      <c r="E41" s="96" t="e">
        <f>VLOOKUP(B41,'пр.взв'!B4:G113,4,FALSE)</f>
        <v>#N/A</v>
      </c>
      <c r="F41" s="89"/>
      <c r="G41" s="89"/>
      <c r="H41" s="90"/>
      <c r="I41" s="91"/>
      <c r="K41" s="95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92"/>
      <c r="B42" s="84"/>
      <c r="C42" s="74"/>
      <c r="D42" s="93"/>
      <c r="E42" s="93"/>
      <c r="F42" s="78"/>
      <c r="G42" s="78"/>
      <c r="H42" s="80"/>
      <c r="I42" s="82"/>
      <c r="K42" s="84"/>
      <c r="L42" s="74"/>
      <c r="M42" s="74"/>
      <c r="N42" s="74"/>
      <c r="O42" s="78"/>
      <c r="P42" s="78"/>
      <c r="Q42" s="80"/>
      <c r="R42" s="82"/>
    </row>
    <row r="43" spans="1:18" ht="12.75">
      <c r="A43" s="92"/>
      <c r="B43" s="84"/>
      <c r="C43" s="86" t="e">
        <f>VLOOKUP(B43,'пр.взв'!B7:E78,2,FALSE)</f>
        <v>#N/A</v>
      </c>
      <c r="D43" s="93" t="e">
        <f>VLOOKUP(B43,'пр.взв'!B3:G114,3,FALSE)</f>
        <v>#N/A</v>
      </c>
      <c r="E43" s="93" t="e">
        <f>VLOOKUP(B43,'пр.взв'!B4:G114,4,FALSE)</f>
        <v>#N/A</v>
      </c>
      <c r="F43" s="78"/>
      <c r="G43" s="78"/>
      <c r="H43" s="80"/>
      <c r="I43" s="82"/>
      <c r="K43" s="84"/>
      <c r="L43" s="86" t="e">
        <f>VLOOKUP(K43,'пр.взв'!B7:F78,2,FALSE)</f>
        <v>#N/A</v>
      </c>
      <c r="M43" s="86" t="e">
        <f>VLOOKUP(K43,'пр.взв'!B4:G116,3,FALSE)</f>
        <v>#N/A</v>
      </c>
      <c r="N43" s="86" t="e">
        <f>VLOOKUP(K43,'пр.взв'!B4:G116,4,FALSE)</f>
        <v>#N/A</v>
      </c>
      <c r="O43" s="78"/>
      <c r="P43" s="78"/>
      <c r="Q43" s="80"/>
      <c r="R43" s="82"/>
    </row>
    <row r="44" spans="1:18" ht="13.5" thickBot="1">
      <c r="A44" s="92"/>
      <c r="B44" s="85"/>
      <c r="C44" s="75"/>
      <c r="D44" s="94"/>
      <c r="E44" s="94"/>
      <c r="F44" s="79"/>
      <c r="G44" s="79"/>
      <c r="H44" s="81"/>
      <c r="I44" s="83"/>
      <c r="K44" s="85"/>
      <c r="L44" s="74"/>
      <c r="M44" s="74"/>
      <c r="N44" s="74"/>
      <c r="O44" s="79"/>
      <c r="P44" s="79"/>
      <c r="Q44" s="81"/>
      <c r="R44" s="83"/>
    </row>
    <row r="45" spans="1:18" ht="12.75">
      <c r="A45" s="92"/>
      <c r="B45" s="95"/>
      <c r="C45" s="87" t="e">
        <f>VLOOKUP(B45,'пр.взв'!B7:E78,2,FALSE)</f>
        <v>#N/A</v>
      </c>
      <c r="D45" s="96" t="e">
        <f>VLOOKUP(B45,'пр.взв'!B7:F117,3,FALSE)</f>
        <v>#N/A</v>
      </c>
      <c r="E45" s="96" t="e">
        <f>VLOOKUP(B45,'пр.взв'!B4:G117,4,FALSE)</f>
        <v>#N/A</v>
      </c>
      <c r="F45" s="89"/>
      <c r="G45" s="89"/>
      <c r="H45" s="90"/>
      <c r="I45" s="91"/>
      <c r="K45" s="95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92"/>
      <c r="B46" s="84"/>
      <c r="C46" s="74"/>
      <c r="D46" s="93"/>
      <c r="E46" s="93"/>
      <c r="F46" s="78"/>
      <c r="G46" s="78"/>
      <c r="H46" s="80"/>
      <c r="I46" s="82"/>
      <c r="K46" s="84"/>
      <c r="L46" s="74"/>
      <c r="M46" s="74"/>
      <c r="N46" s="74"/>
      <c r="O46" s="78"/>
      <c r="P46" s="78"/>
      <c r="Q46" s="80"/>
      <c r="R46" s="82"/>
    </row>
    <row r="47" spans="1:18" ht="12.75">
      <c r="A47" s="92"/>
      <c r="B47" s="84"/>
      <c r="C47" s="86" t="e">
        <f>VLOOKUP(B47,'пр.взв'!B7:E78,2,FALSE)</f>
        <v>#N/A</v>
      </c>
      <c r="D47" s="93" t="e">
        <f>VLOOKUP(B47,'пр.взв'!B7:G118,3,FALSE)</f>
        <v>#N/A</v>
      </c>
      <c r="E47" s="93" t="e">
        <f>VLOOKUP(B47,'пр.взв'!B4:G118,4,FALSE)</f>
        <v>#N/A</v>
      </c>
      <c r="F47" s="78"/>
      <c r="G47" s="78"/>
      <c r="H47" s="80"/>
      <c r="I47" s="82"/>
      <c r="K47" s="84"/>
      <c r="L47" s="86" t="e">
        <f>VLOOKUP(K47,'пр.взв'!B7:E78,2,FALSE)</f>
        <v>#N/A</v>
      </c>
      <c r="M47" s="86" t="e">
        <f>VLOOKUP(K47,'пр.взв'!B4:G120,3,FALSE)</f>
        <v>#N/A</v>
      </c>
      <c r="N47" s="86" t="e">
        <f>VLOOKUP(K47,'пр.взв'!B4:G120,4,FALSE)</f>
        <v>#N/A</v>
      </c>
      <c r="O47" s="78"/>
      <c r="P47" s="78"/>
      <c r="Q47" s="80"/>
      <c r="R47" s="82"/>
    </row>
    <row r="48" spans="1:18" ht="13.5" thickBot="1">
      <c r="A48" s="92"/>
      <c r="B48" s="85"/>
      <c r="C48" s="75"/>
      <c r="D48" s="94"/>
      <c r="E48" s="94"/>
      <c r="F48" s="79"/>
      <c r="G48" s="79"/>
      <c r="H48" s="81"/>
      <c r="I48" s="83"/>
      <c r="K48" s="85"/>
      <c r="L48" s="74"/>
      <c r="M48" s="74"/>
      <c r="N48" s="74"/>
      <c r="O48" s="79"/>
      <c r="P48" s="79"/>
      <c r="Q48" s="81"/>
      <c r="R48" s="83"/>
    </row>
    <row r="49" spans="1:18" ht="12.75">
      <c r="A49" s="92"/>
      <c r="B49" s="95"/>
      <c r="C49" s="87" t="e">
        <f>VLOOKUP(B49,'пр.взв'!B3:E78,2,FALSE)</f>
        <v>#N/A</v>
      </c>
      <c r="D49" s="96" t="e">
        <f>VLOOKUP(B49,'пр.взв'!B5:F121,3,FALSE)</f>
        <v>#N/A</v>
      </c>
      <c r="E49" s="96" t="e">
        <f>VLOOKUP(B49,'пр.взв'!B4:G121,4,FALSE)</f>
        <v>#N/A</v>
      </c>
      <c r="F49" s="89"/>
      <c r="G49" s="89"/>
      <c r="H49" s="90"/>
      <c r="I49" s="91"/>
      <c r="K49" s="95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92"/>
      <c r="B50" s="84"/>
      <c r="C50" s="74"/>
      <c r="D50" s="93"/>
      <c r="E50" s="93"/>
      <c r="F50" s="78"/>
      <c r="G50" s="78"/>
      <c r="H50" s="80"/>
      <c r="I50" s="82"/>
      <c r="K50" s="84"/>
      <c r="L50" s="74"/>
      <c r="M50" s="74"/>
      <c r="N50" s="74"/>
      <c r="O50" s="78"/>
      <c r="P50" s="78"/>
      <c r="Q50" s="80"/>
      <c r="R50" s="82"/>
    </row>
    <row r="51" spans="1:18" ht="12.75">
      <c r="A51" s="92"/>
      <c r="B51" s="84"/>
      <c r="C51" s="86" t="e">
        <f>VLOOKUP(B51,'пр.взв'!B7:E78,2,FALSE)</f>
        <v>#N/A</v>
      </c>
      <c r="D51" s="93" t="e">
        <f>VLOOKUP(B51,'пр.взв'!B5:G122,3,FALSE)</f>
        <v>#N/A</v>
      </c>
      <c r="E51" s="93" t="e">
        <f>VLOOKUP(B51,'пр.взв'!B5:G122,4,FALSE)</f>
        <v>#N/A</v>
      </c>
      <c r="F51" s="78"/>
      <c r="G51" s="78"/>
      <c r="H51" s="80"/>
      <c r="I51" s="82"/>
      <c r="K51" s="84"/>
      <c r="L51" s="86" t="e">
        <f>VLOOKUP(K51,'пр.взв'!B7:E78,2,FALSE)</f>
        <v>#N/A</v>
      </c>
      <c r="M51" s="86" t="e">
        <f>VLOOKUP(K51,'пр.взв'!B5:G124,3,FALSE)</f>
        <v>#N/A</v>
      </c>
      <c r="N51" s="86" t="e">
        <f>VLOOKUP(K51,'пр.взв'!B5:G124,4,FALSE)</f>
        <v>#N/A</v>
      </c>
      <c r="O51" s="78"/>
      <c r="P51" s="78"/>
      <c r="Q51" s="80"/>
      <c r="R51" s="82"/>
    </row>
    <row r="52" spans="1:18" ht="13.5" thickBot="1">
      <c r="A52" s="92"/>
      <c r="B52" s="85"/>
      <c r="C52" s="75"/>
      <c r="D52" s="94"/>
      <c r="E52" s="94"/>
      <c r="F52" s="79"/>
      <c r="G52" s="79"/>
      <c r="H52" s="81"/>
      <c r="I52" s="83"/>
      <c r="K52" s="85"/>
      <c r="L52" s="74"/>
      <c r="M52" s="74"/>
      <c r="N52" s="74"/>
      <c r="O52" s="79"/>
      <c r="P52" s="79"/>
      <c r="Q52" s="81"/>
      <c r="R52" s="83"/>
    </row>
    <row r="53" spans="1:18" ht="12.75">
      <c r="A53" s="92"/>
      <c r="B53" s="95"/>
      <c r="C53" s="87" t="e">
        <f>VLOOKUP(B53,'пр.взв'!B7:E78,2,FALSE)</f>
        <v>#N/A</v>
      </c>
      <c r="D53" s="96" t="e">
        <f>VLOOKUP(B53,'пр.взв'!B5:F125,3,FALSE)</f>
        <v>#N/A</v>
      </c>
      <c r="E53" s="96" t="e">
        <f>VLOOKUP(B53,'пр.взв'!B5:G125,4,FALSE)</f>
        <v>#N/A</v>
      </c>
      <c r="F53" s="89"/>
      <c r="G53" s="89"/>
      <c r="H53" s="90"/>
      <c r="I53" s="91"/>
      <c r="K53" s="95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92"/>
      <c r="B54" s="84"/>
      <c r="C54" s="74"/>
      <c r="D54" s="93"/>
      <c r="E54" s="93"/>
      <c r="F54" s="78"/>
      <c r="G54" s="78"/>
      <c r="H54" s="80"/>
      <c r="I54" s="82"/>
      <c r="K54" s="84"/>
      <c r="L54" s="74"/>
      <c r="M54" s="74"/>
      <c r="N54" s="74"/>
      <c r="O54" s="78"/>
      <c r="P54" s="78"/>
      <c r="Q54" s="80"/>
      <c r="R54" s="82"/>
    </row>
    <row r="55" spans="1:18" ht="12.75">
      <c r="A55" s="92"/>
      <c r="B55" s="84"/>
      <c r="C55" s="86" t="e">
        <f>VLOOKUP(B55,'пр.взв'!B7:E78,2,FALSE)</f>
        <v>#N/A</v>
      </c>
      <c r="D55" s="93" t="e">
        <f>VLOOKUP(B55,'пр.взв'!B5:G126,3,FALSE)</f>
        <v>#N/A</v>
      </c>
      <c r="E55" s="93" t="e">
        <f>VLOOKUP(B55,'пр.взв'!B5:G126,4,FALSE)</f>
        <v>#N/A</v>
      </c>
      <c r="F55" s="78"/>
      <c r="G55" s="78"/>
      <c r="H55" s="80"/>
      <c r="I55" s="82"/>
      <c r="K55" s="84"/>
      <c r="L55" s="86" t="e">
        <f>VLOOKUP(K55,'пр.взв'!B7:E78,2,FALSE)</f>
        <v>#N/A</v>
      </c>
      <c r="M55" s="86" t="e">
        <f>VLOOKUP(K55,'пр.взв'!B5:G128,3,FALSE)</f>
        <v>#N/A</v>
      </c>
      <c r="N55" s="86" t="e">
        <f>VLOOKUP(K55,'пр.взв'!B5:G128,4,FALSE)</f>
        <v>#N/A</v>
      </c>
      <c r="O55" s="78"/>
      <c r="P55" s="78"/>
      <c r="Q55" s="80"/>
      <c r="R55" s="82"/>
    </row>
    <row r="56" spans="1:18" ht="13.5" thickBot="1">
      <c r="A56" s="92"/>
      <c r="B56" s="85"/>
      <c r="C56" s="75"/>
      <c r="D56" s="94"/>
      <c r="E56" s="94"/>
      <c r="F56" s="79"/>
      <c r="G56" s="79"/>
      <c r="H56" s="81"/>
      <c r="I56" s="83"/>
      <c r="K56" s="85"/>
      <c r="L56" s="74"/>
      <c r="M56" s="74"/>
      <c r="N56" s="74"/>
      <c r="O56" s="79"/>
      <c r="P56" s="79"/>
      <c r="Q56" s="81"/>
      <c r="R56" s="83"/>
    </row>
    <row r="57" spans="1:18" ht="12.75">
      <c r="A57" s="92"/>
      <c r="B57" s="95"/>
      <c r="C57" s="87" t="e">
        <f>VLOOKUP(B57,'пр.взв'!B7:E78,2,FALSE)</f>
        <v>#N/A</v>
      </c>
      <c r="D57" s="96" t="e">
        <f>VLOOKUP(B57,'пр.взв'!B5:F129,3,FALSE)</f>
        <v>#N/A</v>
      </c>
      <c r="E57" s="96" t="e">
        <f>VLOOKUP(B57,'пр.взв'!B5:G129,4,FALSE)</f>
        <v>#N/A</v>
      </c>
      <c r="F57" s="88"/>
      <c r="G57" s="89"/>
      <c r="H57" s="90"/>
      <c r="I57" s="91"/>
      <c r="K57" s="95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92"/>
      <c r="B58" s="84"/>
      <c r="C58" s="74"/>
      <c r="D58" s="93"/>
      <c r="E58" s="93"/>
      <c r="F58" s="76"/>
      <c r="G58" s="78"/>
      <c r="H58" s="80"/>
      <c r="I58" s="82"/>
      <c r="K58" s="84"/>
      <c r="L58" s="74"/>
      <c r="M58" s="74"/>
      <c r="N58" s="74"/>
      <c r="O58" s="76"/>
      <c r="P58" s="78"/>
      <c r="Q58" s="80"/>
      <c r="R58" s="82"/>
    </row>
    <row r="59" spans="1:18" ht="12.75">
      <c r="A59" s="92"/>
      <c r="B59" s="84"/>
      <c r="C59" s="86" t="e">
        <f>VLOOKUP(B59,'пр.взв'!B7:E78,2,FALSE)</f>
        <v>#N/A</v>
      </c>
      <c r="D59" s="93" t="e">
        <f>VLOOKUP(B59,'пр.взв'!B5:G130,3,FALSE)</f>
        <v>#N/A</v>
      </c>
      <c r="E59" s="93" t="e">
        <f>VLOOKUP(B59,'пр.взв'!B5:G130,4,FALSE)</f>
        <v>#N/A</v>
      </c>
      <c r="F59" s="76"/>
      <c r="G59" s="78"/>
      <c r="H59" s="80"/>
      <c r="I59" s="82"/>
      <c r="K59" s="84"/>
      <c r="L59" s="86" t="e">
        <f>VLOOKUP(K59,'пр.взв'!B7:E78,2,FALSE)</f>
        <v>#N/A</v>
      </c>
      <c r="M59" s="74" t="e">
        <f>VLOOKUP(K59,'пр.взв'!B5:G132,3,FALSE)</f>
        <v>#N/A</v>
      </c>
      <c r="N59" s="74" t="e">
        <f>VLOOKUP(K59,'пр.взв'!B5:G132,4,FALSE)</f>
        <v>#N/A</v>
      </c>
      <c r="O59" s="76"/>
      <c r="P59" s="78"/>
      <c r="Q59" s="80"/>
      <c r="R59" s="82"/>
    </row>
    <row r="60" spans="1:18" ht="13.5" thickBot="1">
      <c r="A60" s="92"/>
      <c r="B60" s="85"/>
      <c r="C60" s="75"/>
      <c r="D60" s="94"/>
      <c r="E60" s="94"/>
      <c r="F60" s="77"/>
      <c r="G60" s="79"/>
      <c r="H60" s="81"/>
      <c r="I60" s="83"/>
      <c r="K60" s="85"/>
      <c r="L60" s="75"/>
      <c r="M60" s="75"/>
      <c r="N60" s="75"/>
      <c r="O60" s="77"/>
      <c r="P60" s="79"/>
      <c r="Q60" s="81"/>
      <c r="R60" s="83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2016-01-20T15:32:12Z</cp:lastPrinted>
  <dcterms:created xsi:type="dcterms:W3CDTF">1996-10-08T23:32:33Z</dcterms:created>
  <dcterms:modified xsi:type="dcterms:W3CDTF">2016-01-20T15:32:22Z</dcterms:modified>
  <cp:category/>
  <cp:version/>
  <cp:contentType/>
  <cp:contentStatus/>
</cp:coreProperties>
</file>