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<sst xmlns="http://schemas.openxmlformats.org/spreadsheetml/2006/main" count="410" uniqueCount="173">
  <si>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</si>
  <si>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</si>
  <si>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</si>
  <si>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</si>
  <si>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</si>
  <si>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</si>
  <si>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</si>
  <si>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</si>
  <si>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</si>
  <si>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</si>
  <si>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</si>
  <si>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</si>
  <si>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</si>
  <si>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</si>
  <si>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</si>
  <si>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</si>
  <si>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</si>
  <si>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</si>
  <si>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</si>
  <si>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</si>
  <si>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</si>
  <si>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</si>
  <si>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</si>
  <si>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</si>
  <si>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</si>
  <si>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</si>
  <si>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</si>
  <si>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</si>
  <si>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</si>
  <si>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</si>
  <si>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</si>
  <si>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</si>
  <si>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</si>
  <si>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</si>
  <si>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</si>
  <si>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</si>
  <si>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</si>
  <si>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</si>
  <si>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</si>
  <si>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</si>
  <si>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</si>
  <si>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</si>
  <si>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</si>
  <si>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</si>
  <si>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</si>
  <si>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</si>
  <si>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</si>
  <si>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</si>
  <si>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</si>
  <si>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</si>
  <si>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</si>
  <si>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</si>
  <si>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</si>
  <si>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</si>
  <si>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</si>
  <si>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</si>
  <si>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</si>
  <si>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</si>
  <si>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</si>
  <si>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</si>
  <si>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</si>
  <si>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</si>
  <si>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</si>
  <si>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</si>
  <si>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</si>
  <si>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</si>
  <si>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</si>
  <si>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</si>
  <si>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</si>
  <si>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</si>
  <si>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</si>
  <si>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</si>
  <si>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</si>
  <si>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</si>
  <si>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</si>
  <si>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</si>
  <si>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</si>
  <si>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</si>
  <si>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</si>
  <si>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</si>
  <si>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</si>
  <si>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</si>
  <si>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</si>
  <si>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</si>
  <si>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</si>
  <si>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</si>
  <si>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</si>
  <si>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</si>
  <si>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</si>
  <si>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</si>
  <si>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</si>
  <si>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</si>
  <si>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</si>
  <si>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</si>
  <si>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</si>
  <si>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</si>
  <si>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</si>
  <si>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</si>
  <si>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</si>
  <si>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</si>
  <si>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В.к.    52   кг.</t>
  </si>
  <si>
    <t>Чадин Амыр Васильевич</t>
  </si>
  <si>
    <t>17.09.96,мс</t>
  </si>
  <si>
    <t>УФО, Свердловская, В.Пышма, "Динамо"</t>
  </si>
  <si>
    <t>Стенников В.Г.  Мельников А.Н.</t>
  </si>
  <si>
    <t>Киржа Дмитрий Владимирович</t>
  </si>
  <si>
    <t>07.04.96,кмс</t>
  </si>
  <si>
    <t>ПФО,Чувашская р.,       Чебоксары</t>
  </si>
  <si>
    <t>Малов С.А. Рыбаков А.Б.</t>
  </si>
  <si>
    <t>Никифоров Станислав Александрович</t>
  </si>
  <si>
    <t>20.07.97,кмс</t>
  </si>
  <si>
    <t>Малов С.А. Пегасов С.В.</t>
  </si>
  <si>
    <t>Ли Анатолий Сергеевич</t>
  </si>
  <si>
    <t>01.08.94,кмс</t>
  </si>
  <si>
    <t>С-Петербург,МО</t>
  </si>
  <si>
    <t>Архипов А.П.</t>
  </si>
  <si>
    <t>Иванов Евгений Сергеевич</t>
  </si>
  <si>
    <t>22.05.94,кмс</t>
  </si>
  <si>
    <t>С-Петербург,КШВСМ-МО</t>
  </si>
  <si>
    <t>Савельев А.В.         Зверев С.А.</t>
  </si>
  <si>
    <t>Бурый Константин Олегович</t>
  </si>
  <si>
    <t>10.07.94,мс</t>
  </si>
  <si>
    <t>ДВФО,Хабаровский кр.,Комсомольск,МО</t>
  </si>
  <si>
    <t>Федюнин И.С.     Кириллин А.В.</t>
  </si>
  <si>
    <t>Яврумян Рудольф Александрович</t>
  </si>
  <si>
    <t>11.05.97,мс</t>
  </si>
  <si>
    <t>ЮФО,Краснодарский кр.,Армавир,"Динамо"</t>
  </si>
  <si>
    <t>Бородин В.Г.           Мгдсян Е.З.</t>
  </si>
  <si>
    <t>Узбеков Мекан Шохратколиевич</t>
  </si>
  <si>
    <t>19.01.96,кмс</t>
  </si>
  <si>
    <t>ПФО,Пермский кр., Пермь,ВС</t>
  </si>
  <si>
    <t>Лузин С.В.</t>
  </si>
  <si>
    <t>Пискунов Алексей Вячеславович</t>
  </si>
  <si>
    <t>03.12.95,мс</t>
  </si>
  <si>
    <t>ЦФО,Рязанская,Рязань,  ФСОП "Россия"</t>
  </si>
  <si>
    <t>Фофанов К.Н. Перетрухин В.Н.</t>
  </si>
  <si>
    <t>Кисткин Алексей Юрьевич</t>
  </si>
  <si>
    <t>12.02.95,кмс</t>
  </si>
  <si>
    <t>Яковенко Д.В.          Брагин И.Е.</t>
  </si>
  <si>
    <t>Панюхин Иван Владиславович</t>
  </si>
  <si>
    <t>20.04.94,мсмк</t>
  </si>
  <si>
    <t>УФО, Челябинская,Челябинск</t>
  </si>
  <si>
    <t>Абдурахманов С.А.     Кадолин В.И.</t>
  </si>
  <si>
    <t>подгруппа Б</t>
  </si>
  <si>
    <t>св</t>
  </si>
  <si>
    <t>свободен</t>
  </si>
  <si>
    <t>круг 2</t>
  </si>
  <si>
    <t>В.К. 52 кг.</t>
  </si>
  <si>
    <t xml:space="preserve"> КРУГ 2</t>
  </si>
  <si>
    <t>круг 1</t>
  </si>
  <si>
    <t>Х</t>
  </si>
  <si>
    <t>1.26</t>
  </si>
  <si>
    <t>3.57</t>
  </si>
  <si>
    <t>4.37</t>
  </si>
  <si>
    <t>1.16</t>
  </si>
  <si>
    <t>2.5</t>
  </si>
  <si>
    <t>6.5</t>
  </si>
  <si>
    <t>4.38</t>
  </si>
  <si>
    <t>2,5</t>
  </si>
  <si>
    <t>2.17</t>
  </si>
  <si>
    <t>1.35</t>
  </si>
  <si>
    <t>В2</t>
  </si>
  <si>
    <t>А1</t>
  </si>
  <si>
    <t>1.49</t>
  </si>
  <si>
    <t>х</t>
  </si>
  <si>
    <t>А2</t>
  </si>
  <si>
    <t>В1</t>
  </si>
  <si>
    <t>0.47</t>
  </si>
  <si>
    <t>Малов С.А.        Пегасов С.В.</t>
  </si>
  <si>
    <t>Малов С.А.       Рыбаков А.Б.</t>
  </si>
  <si>
    <t>С-Петербург, КШВСМ-МО</t>
  </si>
  <si>
    <t>УФО, Челябинская, Челябинск</t>
  </si>
  <si>
    <t>ЦФО,Рязанская, Рязань,  ФСОП "Россия"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</si>
</sst>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5" fillId="35" borderId="44" xfId="42" applyFont="1" applyFill="1" applyBorder="1" applyAlignment="1" applyProtection="1">
      <alignment horizontal="center" vertical="center" wrapText="1"/>
      <protection/>
    </xf>
    <xf numFmtId="0" fontId="25" fillId="35" borderId="45" xfId="42" applyFont="1" applyFill="1" applyBorder="1" applyAlignment="1" applyProtection="1">
      <alignment horizontal="center" vertical="center" wrapText="1"/>
      <protection/>
    </xf>
    <xf numFmtId="0" fontId="25" fillId="35" borderId="46" xfId="42" applyFont="1" applyFill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6" borderId="44" xfId="42" applyFont="1" applyFill="1" applyBorder="1" applyAlignment="1" applyProtection="1">
      <alignment horizontal="center" vertical="center"/>
      <protection/>
    </xf>
    <xf numFmtId="0" fontId="28" fillId="36" borderId="45" xfId="42" applyFont="1" applyFill="1" applyBorder="1" applyAlignment="1" applyProtection="1">
      <alignment horizontal="center" vertical="center"/>
      <protection/>
    </xf>
    <xf numFmtId="0" fontId="28" fillId="36" borderId="46" xfId="42" applyFont="1" applyFill="1" applyBorder="1" applyAlignment="1" applyProtection="1">
      <alignment horizontal="center" vertical="center"/>
      <protection/>
    </xf>
    <xf numFmtId="0" fontId="29" fillId="36" borderId="48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9" fillId="37" borderId="48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37" borderId="49" xfId="0" applyFont="1" applyFill="1" applyBorder="1" applyAlignment="1">
      <alignment horizontal="center" vertical="center"/>
    </xf>
    <xf numFmtId="0" fontId="29" fillId="38" borderId="48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8" xfId="42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6" borderId="44" xfId="42" applyNumberFormat="1" applyFont="1" applyFill="1" applyBorder="1" applyAlignment="1" applyProtection="1">
      <alignment horizontal="center" vertical="center" wrapText="1"/>
      <protection/>
    </xf>
    <xf numFmtId="0" fontId="20" fillId="6" borderId="45" xfId="42" applyNumberFormat="1" applyFont="1" applyFill="1" applyBorder="1" applyAlignment="1" applyProtection="1">
      <alignment horizontal="center" vertical="center" wrapText="1"/>
      <protection/>
    </xf>
    <xf numFmtId="0" fontId="20" fillId="6" borderId="46" xfId="42" applyNumberFormat="1" applyFont="1" applyFill="1" applyBorder="1" applyAlignment="1" applyProtection="1">
      <alignment horizontal="center" vertical="center" wrapText="1"/>
      <protection/>
    </xf>
    <xf numFmtId="0" fontId="22" fillId="0" borderId="55" xfId="0" applyFont="1" applyBorder="1" applyAlignment="1">
      <alignment horizontal="center" vertical="center" textRotation="90" wrapText="1"/>
    </xf>
    <xf numFmtId="0" fontId="22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1" fontId="11" fillId="34" borderId="55" xfId="0" applyNumberFormat="1" applyFont="1" applyFill="1" applyBorder="1" applyAlignment="1">
      <alignment horizontal="center" vertical="center"/>
    </xf>
    <xf numFmtId="1" fontId="11" fillId="34" borderId="57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3" fillId="39" borderId="58" xfId="0" applyFont="1" applyFill="1" applyBorder="1" applyAlignment="1">
      <alignment horizontal="center" vertical="center" wrapText="1"/>
    </xf>
    <xf numFmtId="0" fontId="13" fillId="39" borderId="59" xfId="0" applyFont="1" applyFill="1" applyBorder="1" applyAlignment="1">
      <alignment horizontal="center" vertical="center" wrapText="1"/>
    </xf>
    <xf numFmtId="0" fontId="13" fillId="40" borderId="6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40" borderId="6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3" fillId="38" borderId="55" xfId="0" applyFont="1" applyFill="1" applyBorder="1" applyAlignment="1">
      <alignment horizontal="center" vertical="center" textRotation="90" wrapText="1"/>
    </xf>
    <xf numFmtId="0" fontId="23" fillId="38" borderId="56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 wrapText="1"/>
    </xf>
    <xf numFmtId="0" fontId="11" fillId="34" borderId="7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1" fillId="34" borderId="73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14" fillId="34" borderId="74" xfId="0" applyFont="1" applyFill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76" xfId="0" applyNumberForma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7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4" fontId="2" fillId="0" borderId="7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5" fillId="0" borderId="30" xfId="0" applyFont="1" applyBorder="1" applyAlignment="1">
      <alignment vertical="center" wrapText="1"/>
    </xf>
    <xf numFmtId="0" fontId="0" fillId="0" borderId="30" xfId="0" applyFont="1" applyBorder="1" applyAlignment="1">
      <alignment/>
    </xf>
    <xf numFmtId="0" fontId="71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7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14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3" fillId="0" borderId="7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45" xfId="42" applyFont="1" applyBorder="1" applyAlignment="1" applyProtection="1">
      <alignment horizontal="center" vertical="center"/>
      <protection/>
    </xf>
    <xf numFmtId="0" fontId="8" fillId="0" borderId="46" xfId="42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31" fillId="6" borderId="44" xfId="42" applyNumberFormat="1" applyFont="1" applyFill="1" applyBorder="1" applyAlignment="1" applyProtection="1">
      <alignment horizontal="center" vertical="center" wrapText="1"/>
      <protection/>
    </xf>
    <xf numFmtId="0" fontId="31" fillId="6" borderId="45" xfId="42" applyNumberFormat="1" applyFont="1" applyFill="1" applyBorder="1" applyAlignment="1" applyProtection="1">
      <alignment horizontal="center" vertical="center" wrapText="1"/>
      <protection/>
    </xf>
    <xf numFmtId="0" fontId="31" fillId="6" borderId="46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0" fillId="0" borderId="77" xfId="42" applyFont="1" applyFill="1" applyBorder="1" applyAlignment="1" applyProtection="1">
      <alignment horizontal="left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1" fontId="33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1" fillId="34" borderId="55" xfId="0" applyNumberFormat="1" applyFont="1" applyFill="1" applyBorder="1" applyAlignment="1">
      <alignment horizontal="center" vertical="center"/>
    </xf>
    <xf numFmtId="49" fontId="11" fillId="34" borderId="57" xfId="0" applyNumberFormat="1" applyFont="1" applyFill="1" applyBorder="1" applyAlignment="1">
      <alignment horizontal="center" vertical="center"/>
    </xf>
    <xf numFmtId="0" fontId="33" fillId="0" borderId="66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1" fontId="3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143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104775</xdr:colOff>
      <xdr:row>1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47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D1">
      <selection activeCell="K19" sqref="K19:R3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5" t="s">
        <v>23</v>
      </c>
      <c r="C1" s="95"/>
      <c r="D1" s="95"/>
      <c r="E1" s="95"/>
      <c r="F1" s="95"/>
      <c r="G1" s="95"/>
      <c r="H1" s="95"/>
      <c r="I1" s="95"/>
      <c r="K1" s="108" t="s">
        <v>23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0"/>
      <c r="B2" s="12"/>
      <c r="C2" s="12" t="s">
        <v>84</v>
      </c>
      <c r="D2" s="51" t="s">
        <v>0</v>
      </c>
      <c r="E2" s="12"/>
      <c r="F2" s="29" t="str">
        <f>HYPERLINK('пр.взв'!D4)</f>
        <v>В.к.    52   кг.</v>
      </c>
      <c r="G2" s="12"/>
      <c r="H2" s="12"/>
      <c r="I2" s="12"/>
      <c r="K2" s="1"/>
      <c r="L2" s="1" t="s">
        <v>148</v>
      </c>
      <c r="M2" s="52" t="s">
        <v>0</v>
      </c>
      <c r="N2" s="1"/>
      <c r="O2" s="29" t="str">
        <f>HYPERLINK('пр.взв'!D4)</f>
        <v>В.к.    52   кг.</v>
      </c>
      <c r="P2" s="1"/>
      <c r="Q2" s="1"/>
      <c r="R2" s="1"/>
    </row>
    <row r="3" spans="1:18" ht="12.75">
      <c r="A3" s="87"/>
      <c r="B3" s="96" t="s">
        <v>5</v>
      </c>
      <c r="C3" s="98" t="s">
        <v>2</v>
      </c>
      <c r="D3" s="100" t="s">
        <v>24</v>
      </c>
      <c r="E3" s="98" t="s">
        <v>25</v>
      </c>
      <c r="F3" s="98" t="s">
        <v>26</v>
      </c>
      <c r="G3" s="100" t="s">
        <v>27</v>
      </c>
      <c r="H3" s="98" t="s">
        <v>28</v>
      </c>
      <c r="I3" s="93" t="s">
        <v>29</v>
      </c>
      <c r="K3" s="109" t="s">
        <v>5</v>
      </c>
      <c r="L3" s="111" t="s">
        <v>2</v>
      </c>
      <c r="M3" s="113" t="s">
        <v>24</v>
      </c>
      <c r="N3" s="111" t="s">
        <v>25</v>
      </c>
      <c r="O3" s="111" t="s">
        <v>26</v>
      </c>
      <c r="P3" s="113" t="s">
        <v>27</v>
      </c>
      <c r="Q3" s="111" t="s">
        <v>28</v>
      </c>
      <c r="R3" s="115" t="s">
        <v>29</v>
      </c>
    </row>
    <row r="4" spans="1:18" ht="13.5" thickBot="1">
      <c r="A4" s="87"/>
      <c r="B4" s="97"/>
      <c r="C4" s="99"/>
      <c r="D4" s="101"/>
      <c r="E4" s="99"/>
      <c r="F4" s="99"/>
      <c r="G4" s="101"/>
      <c r="H4" s="99"/>
      <c r="I4" s="94"/>
      <c r="K4" s="110"/>
      <c r="L4" s="112"/>
      <c r="M4" s="114"/>
      <c r="N4" s="112"/>
      <c r="O4" s="112"/>
      <c r="P4" s="114"/>
      <c r="Q4" s="112"/>
      <c r="R4" s="116"/>
    </row>
    <row r="5" spans="1:18" ht="12" customHeight="1">
      <c r="A5" s="87"/>
      <c r="B5" s="90">
        <f>'пр.хода'!B6</f>
        <v>1</v>
      </c>
      <c r="C5" s="82" t="str">
        <f>VLOOKUP(B5,'пр.взв'!B7:E85,2,FALSE)</f>
        <v>Бурый Константин Олегович</v>
      </c>
      <c r="D5" s="91" t="str">
        <f>VLOOKUP(B5,'пр.взв'!B7:F85,3,FALSE)</f>
        <v>10.07.94,мс</v>
      </c>
      <c r="E5" s="91" t="str">
        <f>VLOOKUP(B5,'пр.взв'!B5:G85,4,FALSE)</f>
        <v>ДВФО,Хабаровский кр.,Комсомольск,МО</v>
      </c>
      <c r="F5" s="84"/>
      <c r="G5" s="84"/>
      <c r="H5" s="85"/>
      <c r="I5" s="86"/>
      <c r="K5" s="90">
        <v>1</v>
      </c>
      <c r="L5" s="82" t="str">
        <f>VLOOKUP(K5,'пр.взв'!B7:E86,2,FALSE)</f>
        <v>Бурый Константин Олегович</v>
      </c>
      <c r="M5" s="82" t="str">
        <f>VLOOKUP(K5,'пр.взв'!B7:G86,3,FALSE)</f>
        <v>10.07.94,мс</v>
      </c>
      <c r="N5" s="82" t="str">
        <f>VLOOKUP(K5,'пр.взв'!B7:G86,4,FALSE)</f>
        <v>ДВФО,Хабаровский кр.,Комсомольск,МО</v>
      </c>
      <c r="O5" s="84"/>
      <c r="P5" s="84"/>
      <c r="Q5" s="85"/>
      <c r="R5" s="86"/>
    </row>
    <row r="6" spans="1:18" ht="12" customHeight="1">
      <c r="A6" s="87"/>
      <c r="B6" s="79"/>
      <c r="C6" s="69"/>
      <c r="D6" s="88"/>
      <c r="E6" s="88"/>
      <c r="F6" s="73"/>
      <c r="G6" s="73"/>
      <c r="H6" s="75"/>
      <c r="I6" s="77"/>
      <c r="K6" s="79"/>
      <c r="L6" s="69"/>
      <c r="M6" s="69"/>
      <c r="N6" s="69"/>
      <c r="O6" s="73"/>
      <c r="P6" s="73"/>
      <c r="Q6" s="75"/>
      <c r="R6" s="77"/>
    </row>
    <row r="7" spans="1:18" ht="12" customHeight="1">
      <c r="A7" s="87"/>
      <c r="B7" s="92">
        <f>'пр.хода'!B8</f>
        <v>2</v>
      </c>
      <c r="C7" s="81" t="str">
        <f>VLOOKUP(B7,'пр.взв'!B7:G86,2,FALSE)</f>
        <v>Яврумян Рудольф Александрович</v>
      </c>
      <c r="D7" s="88" t="str">
        <f>VLOOKUP(B7,'пр.взв'!B7:G86,3,FALSE)</f>
        <v>11.05.97,мс</v>
      </c>
      <c r="E7" s="88" t="str">
        <f>VLOOKUP(B7,'пр.взв'!B7:G86,4,FALSE)</f>
        <v>ЮФО,Краснодарский кр.,Армавир,"Динамо"</v>
      </c>
      <c r="F7" s="73"/>
      <c r="G7" s="73"/>
      <c r="H7" s="75"/>
      <c r="I7" s="77"/>
      <c r="K7" s="79">
        <v>3</v>
      </c>
      <c r="L7" s="81" t="str">
        <f>VLOOKUP(K7,'пр.взв'!B7:E86,2,FALSE)</f>
        <v>Кисткин Алексей Юрьевич</v>
      </c>
      <c r="M7" s="81" t="str">
        <f>VLOOKUP(K7,'пр.взв'!B7:G88,3,FALSE)</f>
        <v>12.02.95,кмс</v>
      </c>
      <c r="N7" s="81" t="str">
        <f>VLOOKUP(K7,'пр.взв'!B7:G88,4,FALSE)</f>
        <v>ЦФО,Рязанская,Рязань,  ФСОП "Россия"</v>
      </c>
      <c r="O7" s="73"/>
      <c r="P7" s="73"/>
      <c r="Q7" s="75"/>
      <c r="R7" s="77"/>
    </row>
    <row r="8" spans="1:18" ht="12" customHeight="1" thickBot="1">
      <c r="A8" s="87"/>
      <c r="B8" s="79"/>
      <c r="C8" s="70"/>
      <c r="D8" s="89"/>
      <c r="E8" s="89"/>
      <c r="F8" s="74"/>
      <c r="G8" s="74"/>
      <c r="H8" s="76"/>
      <c r="I8" s="78"/>
      <c r="K8" s="80"/>
      <c r="L8" s="69"/>
      <c r="M8" s="69"/>
      <c r="N8" s="69"/>
      <c r="O8" s="74"/>
      <c r="P8" s="74"/>
      <c r="Q8" s="76"/>
      <c r="R8" s="78"/>
    </row>
    <row r="9" spans="1:18" ht="12" customHeight="1">
      <c r="A9" s="87"/>
      <c r="B9" s="90">
        <f>'пр.хода'!B10</f>
        <v>3</v>
      </c>
      <c r="C9" s="82" t="str">
        <f>VLOOKUP(B9,'пр.взв'!B7:E876,2,FALSE)</f>
        <v>Кисткин Алексей Юрьевич</v>
      </c>
      <c r="D9" s="91" t="str">
        <f>VLOOKUP(B9,'пр.взв'!B7:F89,3,FALSE)</f>
        <v>12.02.95,кмс</v>
      </c>
      <c r="E9" s="91" t="str">
        <f>VLOOKUP(B9,'пр.взв'!B7:G89,4,FALSE)</f>
        <v>ЦФО,Рязанская,Рязань,  ФСОП "Россия"</v>
      </c>
      <c r="F9" s="84"/>
      <c r="G9" s="84"/>
      <c r="H9" s="85"/>
      <c r="I9" s="86"/>
      <c r="K9" s="90">
        <v>2</v>
      </c>
      <c r="L9" s="82" t="str">
        <f>VLOOKUP(K9,'пр.взв'!B7:E86,2,FALSE)</f>
        <v>Яврумян Рудольф Александрович</v>
      </c>
      <c r="M9" s="82" t="str">
        <f>VLOOKUP(K9,'пр.взв'!B7:G90,3,FALSE)</f>
        <v>11.05.97,мс</v>
      </c>
      <c r="N9" s="82" t="str">
        <f>VLOOKUP(K9,'пр.взв'!B7:G90,4,FALSE)</f>
        <v>ЮФО,Краснодарский кр.,Армавир,"Динамо"</v>
      </c>
      <c r="O9" s="84"/>
      <c r="P9" s="84"/>
      <c r="Q9" s="85"/>
      <c r="R9" s="86"/>
    </row>
    <row r="10" spans="1:18" ht="12" customHeight="1">
      <c r="A10" s="87"/>
      <c r="B10" s="79"/>
      <c r="C10" s="69"/>
      <c r="D10" s="88"/>
      <c r="E10" s="88"/>
      <c r="F10" s="73"/>
      <c r="G10" s="73"/>
      <c r="H10" s="75"/>
      <c r="I10" s="77"/>
      <c r="K10" s="79"/>
      <c r="L10" s="69"/>
      <c r="M10" s="69"/>
      <c r="N10" s="69"/>
      <c r="O10" s="73"/>
      <c r="P10" s="73"/>
      <c r="Q10" s="75"/>
      <c r="R10" s="77"/>
    </row>
    <row r="11" spans="1:18" ht="12" customHeight="1">
      <c r="A11" s="87"/>
      <c r="B11" s="92">
        <f>'пр.хода'!B12</f>
        <v>4</v>
      </c>
      <c r="C11" s="81" t="str">
        <f>VLOOKUP(B11,'пр.взв'!B7:E86,2,FALSE)</f>
        <v>Ли Анатолий Сергеевич</v>
      </c>
      <c r="D11" s="88" t="str">
        <f>VLOOKUP(B11,'пр.взв'!B7:G90,3,FALSE)</f>
        <v>01.08.94,кмс</v>
      </c>
      <c r="E11" s="88" t="str">
        <f>VLOOKUP(B11,'пр.взв'!B7:G90,4,FALSE)</f>
        <v>С-Петербург,МО</v>
      </c>
      <c r="F11" s="73"/>
      <c r="G11" s="73"/>
      <c r="H11" s="75"/>
      <c r="I11" s="77"/>
      <c r="K11" s="79">
        <v>5</v>
      </c>
      <c r="L11" s="81" t="str">
        <f>VLOOKUP(K11,'пр.взв'!B7:E86,2,FALSE)</f>
        <v>Чадин Амыр Васильевич</v>
      </c>
      <c r="M11" s="81" t="str">
        <f>VLOOKUP(K11,'пр.взв'!B7:G92,3,FALSE)</f>
        <v>17.09.96,мс</v>
      </c>
      <c r="N11" s="81" t="str">
        <f>VLOOKUP(K11,'пр.взв'!B7:G92,4,FALSE)</f>
        <v>УФО, Свердловская, В.Пышма, "Динамо"</v>
      </c>
      <c r="O11" s="73"/>
      <c r="P11" s="73"/>
      <c r="Q11" s="75"/>
      <c r="R11" s="77"/>
    </row>
    <row r="12" spans="1:18" ht="12" customHeight="1" thickBot="1">
      <c r="A12" s="87"/>
      <c r="B12" s="79"/>
      <c r="C12" s="70"/>
      <c r="D12" s="89"/>
      <c r="E12" s="89"/>
      <c r="F12" s="74"/>
      <c r="G12" s="74"/>
      <c r="H12" s="76"/>
      <c r="I12" s="78"/>
      <c r="K12" s="80"/>
      <c r="L12" s="69"/>
      <c r="M12" s="69"/>
      <c r="N12" s="69"/>
      <c r="O12" s="74"/>
      <c r="P12" s="74"/>
      <c r="Q12" s="76"/>
      <c r="R12" s="78"/>
    </row>
    <row r="13" spans="1:18" ht="12" customHeight="1">
      <c r="A13" s="87"/>
      <c r="B13" s="90">
        <f>'пр.хода'!B14</f>
        <v>5</v>
      </c>
      <c r="C13" s="82" t="str">
        <f>VLOOKUP(B13,'пр.взв'!B7:E86,2,FALSE)</f>
        <v>Чадин Амыр Васильевич</v>
      </c>
      <c r="D13" s="91" t="str">
        <f>VLOOKUP(B13,'пр.взв'!B5:F93,3,FALSE)</f>
        <v>17.09.96,мс</v>
      </c>
      <c r="E13" s="91" t="str">
        <f>VLOOKUP(B13,'пр.взв'!B3:G93,4,FALSE)</f>
        <v>УФО, Свердловская, В.Пышма, "Динамо"</v>
      </c>
      <c r="F13" s="84"/>
      <c r="G13" s="84"/>
      <c r="H13" s="85"/>
      <c r="I13" s="86"/>
      <c r="K13" s="90">
        <v>4</v>
      </c>
      <c r="L13" s="82" t="str">
        <f>VLOOKUP(K13,'пр.взв'!B7:E86,2,FALSE)</f>
        <v>Ли Анатолий Сергеевич</v>
      </c>
      <c r="M13" s="82" t="str">
        <f>VLOOKUP(K13,'пр.взв'!B5:G94,3,FALSE)</f>
        <v>01.08.94,кмс</v>
      </c>
      <c r="N13" s="82" t="str">
        <f>VLOOKUP(K13,'пр.взв'!B5:G94,4,FALSE)</f>
        <v>С-Петербург,МО</v>
      </c>
      <c r="O13" s="84"/>
      <c r="P13" s="84"/>
      <c r="Q13" s="85"/>
      <c r="R13" s="86"/>
    </row>
    <row r="14" spans="1:18" ht="12" customHeight="1">
      <c r="A14" s="87"/>
      <c r="B14" s="79"/>
      <c r="C14" s="69"/>
      <c r="D14" s="88"/>
      <c r="E14" s="88"/>
      <c r="F14" s="73"/>
      <c r="G14" s="73"/>
      <c r="H14" s="75"/>
      <c r="I14" s="77"/>
      <c r="K14" s="79"/>
      <c r="L14" s="69"/>
      <c r="M14" s="69"/>
      <c r="N14" s="69"/>
      <c r="O14" s="73"/>
      <c r="P14" s="73"/>
      <c r="Q14" s="75"/>
      <c r="R14" s="77"/>
    </row>
    <row r="15" spans="1:18" ht="12" customHeight="1">
      <c r="A15" s="87"/>
      <c r="B15" s="92">
        <f>'пр.хода'!B16</f>
        <v>6</v>
      </c>
      <c r="C15" s="81" t="str">
        <f>VLOOKUP(B15,'пр.взв'!B7:E86,2,FALSE)</f>
        <v>Киржа Дмитрий Владимирович</v>
      </c>
      <c r="D15" s="88" t="str">
        <f>VLOOKUP(B15,'пр.взв'!B5:G94,3,FALSE)</f>
        <v>07.04.96,кмс</v>
      </c>
      <c r="E15" s="88" t="str">
        <f>VLOOKUP(B15,'пр.взв'!B5:G94,4,FALSE)</f>
        <v>ПФО,Чувашская р.,       Чебоксары</v>
      </c>
      <c r="F15" s="73"/>
      <c r="G15" s="73"/>
      <c r="H15" s="75"/>
      <c r="I15" s="77"/>
      <c r="K15" s="79">
        <v>6</v>
      </c>
      <c r="L15" s="81" t="str">
        <f>VLOOKUP(K15,'пр.взв'!B7:E86,2,FALSE)</f>
        <v>Киржа Дмитрий Владимирович</v>
      </c>
      <c r="M15" s="81" t="str">
        <f>VLOOKUP(K15,'пр.взв'!B5:G96,3,FALSE)</f>
        <v>07.04.96,кмс</v>
      </c>
      <c r="N15" s="81" t="str">
        <f>VLOOKUP(K15,'пр.взв'!B5:G96,4,FALSE)</f>
        <v>ПФО,Чувашская р.,       Чебоксары</v>
      </c>
      <c r="O15" s="73"/>
      <c r="P15" s="73"/>
      <c r="Q15" s="75"/>
      <c r="R15" s="77"/>
    </row>
    <row r="16" spans="1:18" ht="12" customHeight="1" thickBot="1">
      <c r="A16" s="87"/>
      <c r="B16" s="79"/>
      <c r="C16" s="70"/>
      <c r="D16" s="89"/>
      <c r="E16" s="89"/>
      <c r="F16" s="74"/>
      <c r="G16" s="74"/>
      <c r="H16" s="76"/>
      <c r="I16" s="78"/>
      <c r="K16" s="80"/>
      <c r="L16" s="69"/>
      <c r="M16" s="69"/>
      <c r="N16" s="69"/>
      <c r="O16" s="74"/>
      <c r="P16" s="74"/>
      <c r="Q16" s="76"/>
      <c r="R16" s="78"/>
    </row>
    <row r="17" spans="1:18" ht="12" customHeight="1">
      <c r="A17" s="87"/>
      <c r="B17" s="90"/>
      <c r="C17" s="82"/>
      <c r="D17" s="91"/>
      <c r="E17" s="91"/>
      <c r="F17" s="84"/>
      <c r="G17" s="84"/>
      <c r="H17" s="85"/>
      <c r="I17" s="86"/>
      <c r="K17" s="90"/>
      <c r="L17" s="82"/>
      <c r="M17" s="82"/>
      <c r="N17" s="82"/>
      <c r="O17" s="84"/>
      <c r="P17" s="84"/>
      <c r="Q17" s="85"/>
      <c r="R17" s="86"/>
    </row>
    <row r="18" spans="1:18" ht="12" customHeight="1">
      <c r="A18" s="87"/>
      <c r="B18" s="79"/>
      <c r="C18" s="69"/>
      <c r="D18" s="88"/>
      <c r="E18" s="88"/>
      <c r="F18" s="73"/>
      <c r="G18" s="73"/>
      <c r="H18" s="75"/>
      <c r="I18" s="77"/>
      <c r="K18" s="79"/>
      <c r="L18" s="69"/>
      <c r="M18" s="69"/>
      <c r="N18" s="69"/>
      <c r="O18" s="73"/>
      <c r="P18" s="73"/>
      <c r="Q18" s="75"/>
      <c r="R18" s="77"/>
    </row>
    <row r="19" spans="1:18" ht="12" customHeight="1">
      <c r="A19" s="87"/>
      <c r="B19" s="92"/>
      <c r="C19" s="102" t="s">
        <v>149</v>
      </c>
      <c r="D19" s="103" t="s">
        <v>34</v>
      </c>
      <c r="E19" s="88"/>
      <c r="F19" s="73" t="s">
        <v>147</v>
      </c>
      <c r="G19" s="73"/>
      <c r="H19" s="75"/>
      <c r="I19" s="77"/>
      <c r="K19" s="79"/>
      <c r="L19" s="81" t="s">
        <v>146</v>
      </c>
      <c r="M19" s="81" t="s">
        <v>34</v>
      </c>
      <c r="N19" s="81"/>
      <c r="O19" s="73" t="s">
        <v>147</v>
      </c>
      <c r="P19" s="73"/>
      <c r="Q19" s="75"/>
      <c r="R19" s="77"/>
    </row>
    <row r="20" spans="1:18" ht="12" customHeight="1" thickBot="1">
      <c r="A20" s="87"/>
      <c r="B20" s="79"/>
      <c r="C20" s="70"/>
      <c r="D20" s="104"/>
      <c r="E20" s="89"/>
      <c r="F20" s="74"/>
      <c r="G20" s="74"/>
      <c r="H20" s="76"/>
      <c r="I20" s="78"/>
      <c r="K20" s="80"/>
      <c r="L20" s="69"/>
      <c r="M20" s="69"/>
      <c r="N20" s="69"/>
      <c r="O20" s="74"/>
      <c r="P20" s="74"/>
      <c r="Q20" s="76"/>
      <c r="R20" s="78"/>
    </row>
    <row r="21" spans="1:18" ht="12" customHeight="1">
      <c r="A21" s="87"/>
      <c r="B21" s="90">
        <v>7</v>
      </c>
      <c r="C21" s="82" t="s">
        <v>128</v>
      </c>
      <c r="D21" s="91" t="s">
        <v>129</v>
      </c>
      <c r="E21" s="91" t="s">
        <v>130</v>
      </c>
      <c r="F21" s="84"/>
      <c r="G21" s="84"/>
      <c r="H21" s="85"/>
      <c r="I21" s="86"/>
      <c r="K21" s="90">
        <v>7</v>
      </c>
      <c r="L21" s="82" t="str">
        <f>VLOOKUP(K21,'пр.взв'!B7:E86,2,FALSE)</f>
        <v>Узбеков Мекан Шохратколиевич</v>
      </c>
      <c r="M21" s="82" t="str">
        <f>VLOOKUP(K21,'пр.взв'!B3:G102,3,FALSE)</f>
        <v>19.01.96,кмс</v>
      </c>
      <c r="N21" s="82" t="str">
        <f>VLOOKUP(K21,'пр.взв'!B3:G102,4,FALSE)</f>
        <v>ПФО,Пермский кр., Пермь,ВС</v>
      </c>
      <c r="O21" s="84"/>
      <c r="P21" s="84"/>
      <c r="Q21" s="85"/>
      <c r="R21" s="86"/>
    </row>
    <row r="22" spans="1:18" ht="12" customHeight="1">
      <c r="A22" s="87"/>
      <c r="B22" s="79"/>
      <c r="C22" s="69"/>
      <c r="D22" s="88"/>
      <c r="E22" s="88"/>
      <c r="F22" s="73"/>
      <c r="G22" s="73"/>
      <c r="H22" s="75"/>
      <c r="I22" s="77"/>
      <c r="K22" s="79"/>
      <c r="L22" s="69"/>
      <c r="M22" s="69"/>
      <c r="N22" s="69"/>
      <c r="O22" s="73"/>
      <c r="P22" s="73"/>
      <c r="Q22" s="75"/>
      <c r="R22" s="77"/>
    </row>
    <row r="23" spans="1:18" ht="12" customHeight="1">
      <c r="A23" s="87"/>
      <c r="B23" s="92">
        <v>8</v>
      </c>
      <c r="C23" s="81" t="s">
        <v>139</v>
      </c>
      <c r="D23" s="88" t="s">
        <v>140</v>
      </c>
      <c r="E23" s="88" t="s">
        <v>141</v>
      </c>
      <c r="F23" s="73"/>
      <c r="G23" s="73"/>
      <c r="H23" s="75"/>
      <c r="I23" s="77"/>
      <c r="K23" s="79">
        <v>9</v>
      </c>
      <c r="L23" s="81" t="str">
        <f>VLOOKUP(K23,'пр.взв'!B6:E90,2,FALSE)</f>
        <v>Никифоров Станислав Александрович</v>
      </c>
      <c r="M23" s="81" t="str">
        <f>VLOOKUP(K23,'пр.взв'!B3:G104,3,FALSE)</f>
        <v>20.07.97,кмс</v>
      </c>
      <c r="N23" s="81" t="str">
        <f>VLOOKUP(K23,'пр.взв'!B3:G104,4,FALSE)</f>
        <v>ПФО,Чувашская р.,       Чебоксары</v>
      </c>
      <c r="O23" s="73"/>
      <c r="P23" s="73"/>
      <c r="Q23" s="75"/>
      <c r="R23" s="77"/>
    </row>
    <row r="24" spans="1:18" ht="12" customHeight="1" thickBot="1">
      <c r="A24" s="87"/>
      <c r="B24" s="79"/>
      <c r="C24" s="70"/>
      <c r="D24" s="89"/>
      <c r="E24" s="89"/>
      <c r="F24" s="74"/>
      <c r="G24" s="74"/>
      <c r="H24" s="76"/>
      <c r="I24" s="78"/>
      <c r="K24" s="80"/>
      <c r="L24" s="69"/>
      <c r="M24" s="69"/>
      <c r="N24" s="69"/>
      <c r="O24" s="74"/>
      <c r="P24" s="74"/>
      <c r="Q24" s="76"/>
      <c r="R24" s="78"/>
    </row>
    <row r="25" spans="1:18" ht="12" customHeight="1">
      <c r="A25" s="87"/>
      <c r="B25" s="90">
        <v>9</v>
      </c>
      <c r="C25" s="82" t="s">
        <v>109</v>
      </c>
      <c r="D25" s="91" t="s">
        <v>110</v>
      </c>
      <c r="E25" s="91" t="s">
        <v>107</v>
      </c>
      <c r="F25" s="84"/>
      <c r="G25" s="84"/>
      <c r="H25" s="85"/>
      <c r="I25" s="86"/>
      <c r="K25" s="90">
        <v>8</v>
      </c>
      <c r="L25" s="82" t="str">
        <f>VLOOKUP(K25,'пр.взв'!B7:E86,2,FALSE)</f>
        <v>Панюхин Иван Владиславович</v>
      </c>
      <c r="M25" s="82" t="str">
        <f>VLOOKUP(K25,'пр.взв'!B2:G106,3,FALSE)</f>
        <v>20.04.94,мсмк</v>
      </c>
      <c r="N25" s="82" t="str">
        <f>VLOOKUP(K25,'пр.взв'!B7:G106,4,FALSE)</f>
        <v>УФО, Челябинская, Челябинск</v>
      </c>
      <c r="O25" s="84"/>
      <c r="P25" s="84"/>
      <c r="Q25" s="85"/>
      <c r="R25" s="86"/>
    </row>
    <row r="26" spans="1:18" ht="12" customHeight="1">
      <c r="A26" s="87"/>
      <c r="B26" s="79"/>
      <c r="C26" s="69"/>
      <c r="D26" s="88"/>
      <c r="E26" s="88"/>
      <c r="F26" s="73"/>
      <c r="G26" s="73"/>
      <c r="H26" s="75"/>
      <c r="I26" s="77"/>
      <c r="K26" s="79"/>
      <c r="L26" s="69"/>
      <c r="M26" s="69"/>
      <c r="N26" s="69"/>
      <c r="O26" s="73"/>
      <c r="P26" s="73"/>
      <c r="Q26" s="75"/>
      <c r="R26" s="77"/>
    </row>
    <row r="27" spans="1:18" ht="12" customHeight="1">
      <c r="A27" s="87"/>
      <c r="B27" s="92">
        <v>10</v>
      </c>
      <c r="C27" s="81" t="s">
        <v>116</v>
      </c>
      <c r="D27" s="88" t="s">
        <v>117</v>
      </c>
      <c r="E27" s="88" t="s">
        <v>118</v>
      </c>
      <c r="F27" s="73"/>
      <c r="G27" s="73"/>
      <c r="H27" s="75"/>
      <c r="I27" s="77"/>
      <c r="K27" s="79">
        <v>11</v>
      </c>
      <c r="L27" s="81" t="str">
        <f>VLOOKUP(K27,'пр.взв'!B7:E86,2,FALSE)</f>
        <v>Пискунов Алексей Вячеславович</v>
      </c>
      <c r="M27" s="81" t="str">
        <f>VLOOKUP(K27,'пр.взв'!B2:G108,3,FALSE)</f>
        <v>03.12.95,мс</v>
      </c>
      <c r="N27" s="81" t="str">
        <f>VLOOKUP(K27,'пр.взв'!B7:G108,4,FALSE)</f>
        <v>ЦФО,Рязанская, Рязань,  ФСОП "Россия"</v>
      </c>
      <c r="O27" s="73"/>
      <c r="P27" s="73"/>
      <c r="Q27" s="75"/>
      <c r="R27" s="77"/>
    </row>
    <row r="28" spans="1:18" ht="12" customHeight="1" thickBot="1">
      <c r="A28" s="87"/>
      <c r="B28" s="79"/>
      <c r="C28" s="70"/>
      <c r="D28" s="89"/>
      <c r="E28" s="89"/>
      <c r="F28" s="74"/>
      <c r="G28" s="74"/>
      <c r="H28" s="76"/>
      <c r="I28" s="78"/>
      <c r="K28" s="80"/>
      <c r="L28" s="69"/>
      <c r="M28" s="69"/>
      <c r="N28" s="69"/>
      <c r="O28" s="74"/>
      <c r="P28" s="74"/>
      <c r="Q28" s="76"/>
      <c r="R28" s="78"/>
    </row>
    <row r="29" spans="1:18" ht="12" customHeight="1">
      <c r="A29" s="87"/>
      <c r="B29" s="90">
        <v>11</v>
      </c>
      <c r="C29" s="82" t="s">
        <v>132</v>
      </c>
      <c r="D29" s="91" t="s">
        <v>133</v>
      </c>
      <c r="E29" s="91" t="s">
        <v>134</v>
      </c>
      <c r="F29" s="84" t="s">
        <v>145</v>
      </c>
      <c r="G29" s="84"/>
      <c r="H29" s="85"/>
      <c r="I29" s="86"/>
      <c r="K29" s="90">
        <v>10</v>
      </c>
      <c r="L29" s="82" t="str">
        <f>VLOOKUP(K29,'пр.взв'!B7:E86,2,FALSE)</f>
        <v>Иванов Евгений Сергеевич</v>
      </c>
      <c r="M29" s="82" t="str">
        <f>VLOOKUP(K29,'пр.взв'!B3:G110,3,FALSE)</f>
        <v>22.05.94,кмс</v>
      </c>
      <c r="N29" s="82" t="str">
        <f>VLOOKUP(K29,'пр.взв'!B3:G110,4,FALSE)</f>
        <v>С-Петербург, КШВСМ-МО</v>
      </c>
      <c r="O29" s="84" t="s">
        <v>145</v>
      </c>
      <c r="P29" s="84"/>
      <c r="Q29" s="85"/>
      <c r="R29" s="86"/>
    </row>
    <row r="30" spans="1:18" ht="12" customHeight="1">
      <c r="A30" s="87"/>
      <c r="B30" s="79"/>
      <c r="C30" s="69"/>
      <c r="D30" s="88"/>
      <c r="E30" s="88"/>
      <c r="F30" s="73"/>
      <c r="G30" s="73"/>
      <c r="H30" s="75"/>
      <c r="I30" s="77"/>
      <c r="K30" s="79"/>
      <c r="L30" s="69"/>
      <c r="M30" s="69"/>
      <c r="N30" s="69"/>
      <c r="O30" s="73"/>
      <c r="P30" s="73"/>
      <c r="Q30" s="75"/>
      <c r="R30" s="77"/>
    </row>
    <row r="31" spans="1:18" ht="12" customHeight="1">
      <c r="A31" s="87"/>
      <c r="B31" s="92" t="e">
        <f>'пр.хода'!#REF!</f>
        <v>#REF!</v>
      </c>
      <c r="C31" s="81" t="e">
        <f>VLOOKUP(B31,'пр.взв'!B7:E86,2,FALSE)</f>
        <v>#REF!</v>
      </c>
      <c r="D31" s="88" t="e">
        <f>VLOOKUP(B31,'пр.взв'!B3:G110,3,FALSE)</f>
        <v>#REF!</v>
      </c>
      <c r="E31" s="88" t="e">
        <f>VLOOKUP(B31,'пр.взв'!B3:G110,4,FALSE)</f>
        <v>#REF!</v>
      </c>
      <c r="F31" s="73"/>
      <c r="G31" s="73"/>
      <c r="H31" s="75"/>
      <c r="I31" s="77"/>
      <c r="K31" s="79"/>
      <c r="L31" s="81" t="e">
        <f>VLOOKUP(K31,'пр.взв'!B7:E86,2,FALSE)</f>
        <v>#N/A</v>
      </c>
      <c r="M31" s="81" t="e">
        <f>VLOOKUP(K31,'пр.взв'!B3:G112,3,FALSE)</f>
        <v>#N/A</v>
      </c>
      <c r="N31" s="81" t="e">
        <f>VLOOKUP(K31,'пр.взв'!B3:G112,4,FALSE)</f>
        <v>#N/A</v>
      </c>
      <c r="O31" s="73"/>
      <c r="P31" s="73"/>
      <c r="Q31" s="75"/>
      <c r="R31" s="77"/>
    </row>
    <row r="32" spans="1:18" ht="12" customHeight="1" thickBot="1">
      <c r="A32" s="87"/>
      <c r="B32" s="79"/>
      <c r="C32" s="70"/>
      <c r="D32" s="89"/>
      <c r="E32" s="89"/>
      <c r="F32" s="74"/>
      <c r="G32" s="74"/>
      <c r="H32" s="76"/>
      <c r="I32" s="78"/>
      <c r="K32" s="80"/>
      <c r="L32" s="69"/>
      <c r="M32" s="69"/>
      <c r="N32" s="69"/>
      <c r="O32" s="74"/>
      <c r="P32" s="74"/>
      <c r="Q32" s="76"/>
      <c r="R32" s="78"/>
    </row>
    <row r="33" spans="1:18" ht="12" customHeight="1">
      <c r="A33" s="87"/>
      <c r="B33" s="90" t="e">
        <f>'пр.хода'!#REF!</f>
        <v>#REF!</v>
      </c>
      <c r="C33" s="82" t="e">
        <f>VLOOKUP(B33,'пр.взв'!B7:E86,2,FALSE)</f>
        <v>#REF!</v>
      </c>
      <c r="D33" s="91" t="e">
        <f>VLOOKUP(B33,'пр.взв'!B5:F113,3,FALSE)</f>
        <v>#REF!</v>
      </c>
      <c r="E33" s="91" t="e">
        <f>VLOOKUP(B33,'пр.взв'!B3:G113,4,FALSE)</f>
        <v>#REF!</v>
      </c>
      <c r="F33" s="84"/>
      <c r="G33" s="84"/>
      <c r="H33" s="85"/>
      <c r="I33" s="86"/>
      <c r="K33" s="90"/>
      <c r="L33" s="82" t="e">
        <f>VLOOKUP(K33,'пр.взв'!B7:E86,2,FALSE)</f>
        <v>#N/A</v>
      </c>
      <c r="M33" s="82" t="e">
        <f>VLOOKUP(K33,'пр.взв'!B3:G114,3,FALSE)</f>
        <v>#N/A</v>
      </c>
      <c r="N33" s="82" t="e">
        <f>VLOOKUP(K33,'пр.взв'!B3:G114,4,FALSE)</f>
        <v>#N/A</v>
      </c>
      <c r="O33" s="84"/>
      <c r="P33" s="84"/>
      <c r="Q33" s="85"/>
      <c r="R33" s="86"/>
    </row>
    <row r="34" spans="1:18" ht="12" customHeight="1">
      <c r="A34" s="87"/>
      <c r="B34" s="79"/>
      <c r="C34" s="69"/>
      <c r="D34" s="88"/>
      <c r="E34" s="88"/>
      <c r="F34" s="73"/>
      <c r="G34" s="73"/>
      <c r="H34" s="75"/>
      <c r="I34" s="77"/>
      <c r="K34" s="79"/>
      <c r="L34" s="69"/>
      <c r="M34" s="69"/>
      <c r="N34" s="69"/>
      <c r="O34" s="73"/>
      <c r="P34" s="73"/>
      <c r="Q34" s="75"/>
      <c r="R34" s="77"/>
    </row>
    <row r="35" spans="1:18" ht="12" customHeight="1">
      <c r="A35" s="87"/>
      <c r="B35" s="92" t="e">
        <f>'пр.хода'!#REF!</f>
        <v>#REF!</v>
      </c>
      <c r="C35" s="102" t="e">
        <f>VLOOKUP(B35,'пр.взв'!B7:E86,2,FALSE)</f>
        <v>#REF!</v>
      </c>
      <c r="D35" s="106" t="e">
        <f>VLOOKUP(B35,'пр.взв'!B5:G114,3,FALSE)</f>
        <v>#REF!</v>
      </c>
      <c r="E35" s="106" t="e">
        <f>VLOOKUP(B35,'пр.взв'!B3:G114,4,FALSE)</f>
        <v>#REF!</v>
      </c>
      <c r="F35" s="73"/>
      <c r="G35" s="73"/>
      <c r="H35" s="75"/>
      <c r="I35" s="77"/>
      <c r="K35" s="79"/>
      <c r="L35" s="81" t="e">
        <f>VLOOKUP(K35,'пр.взв'!B7:E86,2,FALSE)</f>
        <v>#N/A</v>
      </c>
      <c r="M35" s="81" t="e">
        <f>VLOOKUP(K35,'пр.взв'!B3:G116,3,FALSE)</f>
        <v>#N/A</v>
      </c>
      <c r="N35" s="81" t="e">
        <f>VLOOKUP(K35,'пр.взв'!B3:G116,4,FALSE)</f>
        <v>#N/A</v>
      </c>
      <c r="O35" s="73"/>
      <c r="P35" s="73"/>
      <c r="Q35" s="75"/>
      <c r="R35" s="77"/>
    </row>
    <row r="36" spans="1:18" ht="12" customHeight="1" thickBot="1">
      <c r="A36" s="87"/>
      <c r="B36" s="79"/>
      <c r="C36" s="105"/>
      <c r="D36" s="107"/>
      <c r="E36" s="107"/>
      <c r="F36" s="74"/>
      <c r="G36" s="74"/>
      <c r="H36" s="76"/>
      <c r="I36" s="78"/>
      <c r="K36" s="80"/>
      <c r="L36" s="69"/>
      <c r="M36" s="69"/>
      <c r="N36" s="69"/>
      <c r="O36" s="74"/>
      <c r="P36" s="74"/>
      <c r="Q36" s="76"/>
      <c r="R36" s="78"/>
    </row>
    <row r="37" spans="1:18" ht="12" customHeight="1">
      <c r="A37" s="87"/>
      <c r="B37" s="90" t="e">
        <f>'пр.хода'!#REF!</f>
        <v>#REF!</v>
      </c>
      <c r="C37" s="82" t="e">
        <f>VLOOKUP(B37,'пр.взв'!B7:E86,2,FALSE)</f>
        <v>#REF!</v>
      </c>
      <c r="D37" s="91" t="e">
        <f>VLOOKUP(B37,'пр.взв'!B3:F117,3,FALSE)</f>
        <v>#REF!</v>
      </c>
      <c r="E37" s="91" t="e">
        <f>VLOOKUP(B37,'пр.взв'!B7:G117,4,FALSE)</f>
        <v>#REF!</v>
      </c>
      <c r="F37" s="84"/>
      <c r="G37" s="84"/>
      <c r="H37" s="85"/>
      <c r="I37" s="86"/>
      <c r="K37" s="90"/>
      <c r="L37" s="82" t="e">
        <f>VLOOKUP(K37,'пр.взв'!B7:E86,2,FALSE)</f>
        <v>#N/A</v>
      </c>
      <c r="M37" s="82" t="e">
        <f>VLOOKUP(K37,'пр.взв'!B3:G118,3,FALSE)</f>
        <v>#N/A</v>
      </c>
      <c r="N37" s="82" t="e">
        <f>VLOOKUP(K37,'пр.взв'!B3:G118,4,FALSE)</f>
        <v>#N/A</v>
      </c>
      <c r="O37" s="84"/>
      <c r="P37" s="84"/>
      <c r="Q37" s="85"/>
      <c r="R37" s="86"/>
    </row>
    <row r="38" spans="1:18" ht="12" customHeight="1">
      <c r="A38" s="87"/>
      <c r="B38" s="79"/>
      <c r="C38" s="69"/>
      <c r="D38" s="88"/>
      <c r="E38" s="88"/>
      <c r="F38" s="73"/>
      <c r="G38" s="73"/>
      <c r="H38" s="75"/>
      <c r="I38" s="77"/>
      <c r="K38" s="79"/>
      <c r="L38" s="69"/>
      <c r="M38" s="69"/>
      <c r="N38" s="69"/>
      <c r="O38" s="73"/>
      <c r="P38" s="73"/>
      <c r="Q38" s="75"/>
      <c r="R38" s="77"/>
    </row>
    <row r="39" spans="1:18" ht="12" customHeight="1">
      <c r="A39" s="87"/>
      <c r="B39" s="92" t="e">
        <f>'пр.хода'!#REF!</f>
        <v>#REF!</v>
      </c>
      <c r="C39" s="81" t="e">
        <f>VLOOKUP(B39,'пр.взв'!B7:E86,2,FALSE)</f>
        <v>#REF!</v>
      </c>
      <c r="D39" s="88" t="e">
        <f>VLOOKUP(B39,'пр.взв'!B3:G118,3,FALSE)</f>
        <v>#REF!</v>
      </c>
      <c r="E39" s="88" t="e">
        <f>VLOOKUP(B39,'пр.взв'!B3:G118,4,FALSE)</f>
        <v>#REF!</v>
      </c>
      <c r="F39" s="73"/>
      <c r="G39" s="73"/>
      <c r="H39" s="75"/>
      <c r="I39" s="77"/>
      <c r="K39" s="79"/>
      <c r="L39" s="81" t="e">
        <f>VLOOKUP(K39,'пр.взв'!B7:E86,2,FALSE)</f>
        <v>#N/A</v>
      </c>
      <c r="M39" s="81" t="e">
        <f>VLOOKUP(K39,'пр.взв'!B3:G120,3,FALSE)</f>
        <v>#N/A</v>
      </c>
      <c r="N39" s="81" t="e">
        <f>VLOOKUP(K39,'пр.взв'!B3:G120,4,FALSE)</f>
        <v>#N/A</v>
      </c>
      <c r="O39" s="73"/>
      <c r="P39" s="73"/>
      <c r="Q39" s="75"/>
      <c r="R39" s="77"/>
    </row>
    <row r="40" spans="1:18" ht="12" customHeight="1" thickBot="1">
      <c r="A40" s="87"/>
      <c r="B40" s="79"/>
      <c r="C40" s="70"/>
      <c r="D40" s="89"/>
      <c r="E40" s="89"/>
      <c r="F40" s="74"/>
      <c r="G40" s="74"/>
      <c r="H40" s="76"/>
      <c r="I40" s="78"/>
      <c r="K40" s="80"/>
      <c r="L40" s="69"/>
      <c r="M40" s="69"/>
      <c r="N40" s="69"/>
      <c r="O40" s="74"/>
      <c r="P40" s="74"/>
      <c r="Q40" s="76"/>
      <c r="R40" s="78"/>
    </row>
    <row r="41" spans="1:18" ht="12" customHeight="1">
      <c r="A41" s="87"/>
      <c r="B41" s="90" t="e">
        <f>'пр.хода'!#REF!</f>
        <v>#REF!</v>
      </c>
      <c r="C41" s="82" t="e">
        <f>VLOOKUP(B41,'пр.взв'!B7:E86,2,FALSE)</f>
        <v>#REF!</v>
      </c>
      <c r="D41" s="91" t="e">
        <f>VLOOKUP(B41,'пр.взв'!B3:F121,3,FALSE)</f>
        <v>#REF!</v>
      </c>
      <c r="E41" s="91" t="e">
        <f>VLOOKUP(B41,'пр.взв'!B4:G121,4,FALSE)</f>
        <v>#REF!</v>
      </c>
      <c r="F41" s="84"/>
      <c r="G41" s="84"/>
      <c r="H41" s="85"/>
      <c r="I41" s="86"/>
      <c r="K41" s="90"/>
      <c r="L41" s="82" t="e">
        <f>VLOOKUP(K41,'пр.взв'!B7:E86,2,FALSE)</f>
        <v>#N/A</v>
      </c>
      <c r="M41" s="82" t="e">
        <f>VLOOKUP(K41,'пр.взв'!B4:G122,3,FALSE)</f>
        <v>#N/A</v>
      </c>
      <c r="N41" s="82" t="e">
        <f>VLOOKUP(K41,'пр.взв'!B4:G122,4,FALSE)</f>
        <v>#N/A</v>
      </c>
      <c r="O41" s="84"/>
      <c r="P41" s="84"/>
      <c r="Q41" s="85"/>
      <c r="R41" s="86"/>
    </row>
    <row r="42" spans="1:18" ht="12" customHeight="1">
      <c r="A42" s="87"/>
      <c r="B42" s="79"/>
      <c r="C42" s="69"/>
      <c r="D42" s="88"/>
      <c r="E42" s="88"/>
      <c r="F42" s="73"/>
      <c r="G42" s="73"/>
      <c r="H42" s="75"/>
      <c r="I42" s="77"/>
      <c r="K42" s="79"/>
      <c r="L42" s="69"/>
      <c r="M42" s="69"/>
      <c r="N42" s="69"/>
      <c r="O42" s="73"/>
      <c r="P42" s="73"/>
      <c r="Q42" s="75"/>
      <c r="R42" s="77"/>
    </row>
    <row r="43" spans="1:18" ht="12" customHeight="1">
      <c r="A43" s="87"/>
      <c r="B43" s="92" t="e">
        <f>'пр.хода'!#REF!</f>
        <v>#REF!</v>
      </c>
      <c r="C43" s="81" t="e">
        <f>VLOOKUP(B43,'пр.взв'!B7:E86,2,FALSE)</f>
        <v>#REF!</v>
      </c>
      <c r="D43" s="88" t="e">
        <f>VLOOKUP(B43,'пр.взв'!B3:G122,3,FALSE)</f>
        <v>#REF!</v>
      </c>
      <c r="E43" s="88" t="e">
        <f>VLOOKUP(B43,'пр.взв'!B4:G122,4,FALSE)</f>
        <v>#REF!</v>
      </c>
      <c r="F43" s="73"/>
      <c r="G43" s="73"/>
      <c r="H43" s="75"/>
      <c r="I43" s="77"/>
      <c r="K43" s="79"/>
      <c r="L43" s="81" t="e">
        <f>VLOOKUP(K43,'пр.взв'!B7:F86,2,FALSE)</f>
        <v>#N/A</v>
      </c>
      <c r="M43" s="81" t="e">
        <f>VLOOKUP(K43,'пр.взв'!B4:G124,3,FALSE)</f>
        <v>#N/A</v>
      </c>
      <c r="N43" s="81" t="e">
        <f>VLOOKUP(K43,'пр.взв'!B4:G124,4,FALSE)</f>
        <v>#N/A</v>
      </c>
      <c r="O43" s="73"/>
      <c r="P43" s="73"/>
      <c r="Q43" s="75"/>
      <c r="R43" s="77"/>
    </row>
    <row r="44" spans="1:18" ht="12" customHeight="1" thickBot="1">
      <c r="A44" s="87"/>
      <c r="B44" s="79"/>
      <c r="C44" s="70"/>
      <c r="D44" s="89"/>
      <c r="E44" s="89"/>
      <c r="F44" s="74"/>
      <c r="G44" s="74"/>
      <c r="H44" s="76"/>
      <c r="I44" s="78"/>
      <c r="K44" s="80"/>
      <c r="L44" s="69"/>
      <c r="M44" s="69"/>
      <c r="N44" s="69"/>
      <c r="O44" s="74"/>
      <c r="P44" s="74"/>
      <c r="Q44" s="76"/>
      <c r="R44" s="78"/>
    </row>
    <row r="45" spans="1:18" ht="12" customHeight="1">
      <c r="A45" s="87"/>
      <c r="B45" s="90" t="e">
        <f>'пр.хода'!#REF!</f>
        <v>#REF!</v>
      </c>
      <c r="C45" s="82" t="e">
        <f>VLOOKUP(B45,'пр.взв'!B7:E86,2,FALSE)</f>
        <v>#REF!</v>
      </c>
      <c r="D45" s="91" t="e">
        <f>VLOOKUP(B45,'пр.взв'!B7:F125,3,FALSE)</f>
        <v>#REF!</v>
      </c>
      <c r="E45" s="91" t="e">
        <f>VLOOKUP(B45,'пр.взв'!B4:G125,4,FALSE)</f>
        <v>#REF!</v>
      </c>
      <c r="F45" s="84"/>
      <c r="G45" s="84"/>
      <c r="H45" s="85"/>
      <c r="I45" s="86"/>
      <c r="K45" s="90"/>
      <c r="L45" s="82" t="e">
        <f>VLOOKUP(K45,'пр.взв'!B7:E86,2,FALSE)</f>
        <v>#N/A</v>
      </c>
      <c r="M45" s="82" t="e">
        <f>VLOOKUP(K45,'пр.взв'!B4:G126,3,FALSE)</f>
        <v>#N/A</v>
      </c>
      <c r="N45" s="82" t="e">
        <f>VLOOKUP(K45,'пр.взв'!B4:G126,4,FALSE)</f>
        <v>#N/A</v>
      </c>
      <c r="O45" s="84"/>
      <c r="P45" s="84"/>
      <c r="Q45" s="85"/>
      <c r="R45" s="86"/>
    </row>
    <row r="46" spans="1:18" ht="12" customHeight="1">
      <c r="A46" s="87"/>
      <c r="B46" s="79"/>
      <c r="C46" s="69"/>
      <c r="D46" s="88"/>
      <c r="E46" s="88"/>
      <c r="F46" s="73"/>
      <c r="G46" s="73"/>
      <c r="H46" s="75"/>
      <c r="I46" s="77"/>
      <c r="K46" s="79"/>
      <c r="L46" s="69"/>
      <c r="M46" s="69"/>
      <c r="N46" s="69"/>
      <c r="O46" s="73"/>
      <c r="P46" s="73"/>
      <c r="Q46" s="75"/>
      <c r="R46" s="77"/>
    </row>
    <row r="47" spans="1:18" ht="12" customHeight="1">
      <c r="A47" s="87"/>
      <c r="B47" s="92" t="e">
        <f>'пр.хода'!#REF!</f>
        <v>#REF!</v>
      </c>
      <c r="C47" s="81" t="e">
        <f>VLOOKUP(B47,'пр.взв'!B7:E86,2,FALSE)</f>
        <v>#REF!</v>
      </c>
      <c r="D47" s="88" t="e">
        <f>VLOOKUP(B47,'пр.взв'!B7:G126,3,FALSE)</f>
        <v>#REF!</v>
      </c>
      <c r="E47" s="88" t="e">
        <f>VLOOKUP(B47,'пр.взв'!B4:G126,4,FALSE)</f>
        <v>#REF!</v>
      </c>
      <c r="F47" s="73"/>
      <c r="G47" s="73"/>
      <c r="H47" s="75"/>
      <c r="I47" s="77"/>
      <c r="K47" s="79"/>
      <c r="L47" s="81" t="e">
        <f>VLOOKUP(K47,'пр.взв'!B7:E86,2,FALSE)</f>
        <v>#N/A</v>
      </c>
      <c r="M47" s="81" t="e">
        <f>VLOOKUP(K47,'пр.взв'!B4:G128,3,FALSE)</f>
        <v>#N/A</v>
      </c>
      <c r="N47" s="81" t="e">
        <f>VLOOKUP(K47,'пр.взв'!B4:G128,4,FALSE)</f>
        <v>#N/A</v>
      </c>
      <c r="O47" s="73"/>
      <c r="P47" s="73"/>
      <c r="Q47" s="75"/>
      <c r="R47" s="77"/>
    </row>
    <row r="48" spans="1:18" ht="12" customHeight="1" thickBot="1">
      <c r="A48" s="87"/>
      <c r="B48" s="79"/>
      <c r="C48" s="70"/>
      <c r="D48" s="89"/>
      <c r="E48" s="89"/>
      <c r="F48" s="74"/>
      <c r="G48" s="74"/>
      <c r="H48" s="76"/>
      <c r="I48" s="78"/>
      <c r="K48" s="80"/>
      <c r="L48" s="69"/>
      <c r="M48" s="69"/>
      <c r="N48" s="69"/>
      <c r="O48" s="74"/>
      <c r="P48" s="74"/>
      <c r="Q48" s="76"/>
      <c r="R48" s="78"/>
    </row>
    <row r="49" spans="1:18" ht="12" customHeight="1">
      <c r="A49" s="87"/>
      <c r="B49" s="90" t="e">
        <f>'пр.хода'!#REF!</f>
        <v>#REF!</v>
      </c>
      <c r="C49" s="82" t="e">
        <f>VLOOKUP(B49,'пр.взв'!B3:E86,2,FALSE)</f>
        <v>#REF!</v>
      </c>
      <c r="D49" s="91" t="e">
        <f>VLOOKUP(B49,'пр.взв'!B5:F129,3,FALSE)</f>
        <v>#REF!</v>
      </c>
      <c r="E49" s="91" t="e">
        <f>VLOOKUP(B49,'пр.взв'!B4:G129,4,FALSE)</f>
        <v>#REF!</v>
      </c>
      <c r="F49" s="84"/>
      <c r="G49" s="84"/>
      <c r="H49" s="85"/>
      <c r="I49" s="86"/>
      <c r="K49" s="90"/>
      <c r="L49" s="82" t="e">
        <f>VLOOKUP(K49,'пр.взв'!B7:E86,2,FALSE)</f>
        <v>#N/A</v>
      </c>
      <c r="M49" s="82" t="e">
        <f>VLOOKUP(K49,'пр.взв'!B5:G130,3,FALSE)</f>
        <v>#N/A</v>
      </c>
      <c r="N49" s="82" t="e">
        <f>VLOOKUP(K49,'пр.взв'!B5:G130,4,FALSE)</f>
        <v>#N/A</v>
      </c>
      <c r="O49" s="84"/>
      <c r="P49" s="84"/>
      <c r="Q49" s="85"/>
      <c r="R49" s="86"/>
    </row>
    <row r="50" spans="1:18" ht="12" customHeight="1">
      <c r="A50" s="87"/>
      <c r="B50" s="79"/>
      <c r="C50" s="69"/>
      <c r="D50" s="88"/>
      <c r="E50" s="88"/>
      <c r="F50" s="73"/>
      <c r="G50" s="73"/>
      <c r="H50" s="75"/>
      <c r="I50" s="77"/>
      <c r="K50" s="79"/>
      <c r="L50" s="69"/>
      <c r="M50" s="69"/>
      <c r="N50" s="69"/>
      <c r="O50" s="73"/>
      <c r="P50" s="73"/>
      <c r="Q50" s="75"/>
      <c r="R50" s="77"/>
    </row>
    <row r="51" spans="1:18" ht="12" customHeight="1">
      <c r="A51" s="87"/>
      <c r="B51" s="92" t="e">
        <f>'пр.хода'!#REF!</f>
        <v>#REF!</v>
      </c>
      <c r="C51" s="81" t="e">
        <f>VLOOKUP(B51,'пр.взв'!B7:E86,2,FALSE)</f>
        <v>#REF!</v>
      </c>
      <c r="D51" s="88" t="e">
        <f>VLOOKUP(B51,'пр.взв'!B5:G130,3,FALSE)</f>
        <v>#REF!</v>
      </c>
      <c r="E51" s="88" t="e">
        <f>VLOOKUP(B51,'пр.взв'!B5:G130,4,FALSE)</f>
        <v>#REF!</v>
      </c>
      <c r="F51" s="73"/>
      <c r="G51" s="73"/>
      <c r="H51" s="75"/>
      <c r="I51" s="77"/>
      <c r="K51" s="79"/>
      <c r="L51" s="81" t="e">
        <f>VLOOKUP(K51,'пр.взв'!B7:E86,2,FALSE)</f>
        <v>#N/A</v>
      </c>
      <c r="M51" s="81" t="e">
        <f>VLOOKUP(K51,'пр.взв'!B5:G132,3,FALSE)</f>
        <v>#N/A</v>
      </c>
      <c r="N51" s="81" t="e">
        <f>VLOOKUP(K51,'пр.взв'!B5:G132,4,FALSE)</f>
        <v>#N/A</v>
      </c>
      <c r="O51" s="73"/>
      <c r="P51" s="73"/>
      <c r="Q51" s="75"/>
      <c r="R51" s="77"/>
    </row>
    <row r="52" spans="1:18" ht="12" customHeight="1" thickBot="1">
      <c r="A52" s="87"/>
      <c r="B52" s="79"/>
      <c r="C52" s="70"/>
      <c r="D52" s="89"/>
      <c r="E52" s="89"/>
      <c r="F52" s="74"/>
      <c r="G52" s="74"/>
      <c r="H52" s="76"/>
      <c r="I52" s="78"/>
      <c r="K52" s="80"/>
      <c r="L52" s="69"/>
      <c r="M52" s="69"/>
      <c r="N52" s="69"/>
      <c r="O52" s="74"/>
      <c r="P52" s="74"/>
      <c r="Q52" s="76"/>
      <c r="R52" s="78"/>
    </row>
    <row r="53" spans="1:18" ht="12" customHeight="1">
      <c r="A53" s="87"/>
      <c r="B53" s="90" t="e">
        <f>'пр.хода'!#REF!</f>
        <v>#REF!</v>
      </c>
      <c r="C53" s="82" t="e">
        <f>VLOOKUP(B53,'пр.взв'!B7:E86,2,FALSE)</f>
        <v>#REF!</v>
      </c>
      <c r="D53" s="91" t="e">
        <f>VLOOKUP(B53,'пр.взв'!B5:F133,3,FALSE)</f>
        <v>#REF!</v>
      </c>
      <c r="E53" s="91" t="e">
        <f>VLOOKUP(B53,'пр.взв'!B5:G133,4,FALSE)</f>
        <v>#REF!</v>
      </c>
      <c r="F53" s="84"/>
      <c r="G53" s="84"/>
      <c r="H53" s="85"/>
      <c r="I53" s="86"/>
      <c r="K53" s="90"/>
      <c r="L53" s="82" t="e">
        <f>VLOOKUP(K53,'пр.взв'!B7:E86,2,FALSE)</f>
        <v>#N/A</v>
      </c>
      <c r="M53" s="82" t="e">
        <f>VLOOKUP(K53,'пр.взв'!B5:G134,3,FALSE)</f>
        <v>#N/A</v>
      </c>
      <c r="N53" s="82" t="e">
        <f>VLOOKUP(K53,'пр.взв'!B5:G134,4,FALSE)</f>
        <v>#N/A</v>
      </c>
      <c r="O53" s="84"/>
      <c r="P53" s="84"/>
      <c r="Q53" s="85"/>
      <c r="R53" s="86"/>
    </row>
    <row r="54" spans="1:18" ht="12" customHeight="1">
      <c r="A54" s="87"/>
      <c r="B54" s="79"/>
      <c r="C54" s="69"/>
      <c r="D54" s="88"/>
      <c r="E54" s="88"/>
      <c r="F54" s="73"/>
      <c r="G54" s="73"/>
      <c r="H54" s="75"/>
      <c r="I54" s="77"/>
      <c r="K54" s="79"/>
      <c r="L54" s="69"/>
      <c r="M54" s="69"/>
      <c r="N54" s="69"/>
      <c r="O54" s="73"/>
      <c r="P54" s="73"/>
      <c r="Q54" s="75"/>
      <c r="R54" s="77"/>
    </row>
    <row r="55" spans="1:18" ht="12" customHeight="1">
      <c r="A55" s="87"/>
      <c r="B55" s="92" t="e">
        <f>'пр.хода'!#REF!</f>
        <v>#REF!</v>
      </c>
      <c r="C55" s="81" t="e">
        <f>VLOOKUP(B55,'пр.взв'!B7:E86,2,FALSE)</f>
        <v>#REF!</v>
      </c>
      <c r="D55" s="88" t="e">
        <f>VLOOKUP(B55,'пр.взв'!B5:G134,3,FALSE)</f>
        <v>#REF!</v>
      </c>
      <c r="E55" s="88" t="e">
        <f>VLOOKUP(B55,'пр.взв'!B5:G134,4,FALSE)</f>
        <v>#REF!</v>
      </c>
      <c r="F55" s="73"/>
      <c r="G55" s="73"/>
      <c r="H55" s="75"/>
      <c r="I55" s="77"/>
      <c r="K55" s="79"/>
      <c r="L55" s="81" t="e">
        <f>VLOOKUP(K55,'пр.взв'!B7:E86,2,FALSE)</f>
        <v>#N/A</v>
      </c>
      <c r="M55" s="81" t="e">
        <f>VLOOKUP(K55,'пр.взв'!B5:G136,3,FALSE)</f>
        <v>#N/A</v>
      </c>
      <c r="N55" s="81" t="e">
        <f>VLOOKUP(K55,'пр.взв'!B5:G136,4,FALSE)</f>
        <v>#N/A</v>
      </c>
      <c r="O55" s="73"/>
      <c r="P55" s="73"/>
      <c r="Q55" s="75"/>
      <c r="R55" s="77"/>
    </row>
    <row r="56" spans="1:18" ht="12" customHeight="1" thickBot="1">
      <c r="A56" s="87"/>
      <c r="B56" s="79"/>
      <c r="C56" s="70"/>
      <c r="D56" s="89"/>
      <c r="E56" s="89"/>
      <c r="F56" s="74"/>
      <c r="G56" s="74"/>
      <c r="H56" s="76"/>
      <c r="I56" s="78"/>
      <c r="K56" s="80"/>
      <c r="L56" s="69"/>
      <c r="M56" s="69"/>
      <c r="N56" s="69"/>
      <c r="O56" s="74"/>
      <c r="P56" s="74"/>
      <c r="Q56" s="76"/>
      <c r="R56" s="78"/>
    </row>
    <row r="57" spans="1:18" ht="12" customHeight="1">
      <c r="A57" s="87"/>
      <c r="B57" s="90" t="e">
        <f>'пр.хода'!#REF!</f>
        <v>#REF!</v>
      </c>
      <c r="C57" s="82" t="e">
        <f>VLOOKUP(B57,'пр.взв'!B7:E86,2,FALSE)</f>
        <v>#REF!</v>
      </c>
      <c r="D57" s="91" t="e">
        <f>VLOOKUP(B57,'пр.взв'!B5:F137,3,FALSE)</f>
        <v>#REF!</v>
      </c>
      <c r="E57" s="91" t="e">
        <f>VLOOKUP(B57,'пр.взв'!B5:G137,4,FALSE)</f>
        <v>#REF!</v>
      </c>
      <c r="F57" s="83"/>
      <c r="G57" s="84"/>
      <c r="H57" s="85"/>
      <c r="I57" s="86"/>
      <c r="K57" s="90"/>
      <c r="L57" s="82" t="e">
        <f>VLOOKUP(K57,'пр.взв'!B7:E86,2,FALSE)</f>
        <v>#N/A</v>
      </c>
      <c r="M57" s="82" t="e">
        <f>VLOOKUP(K57,'пр.взв'!B5:G138,3,FALSE)</f>
        <v>#N/A</v>
      </c>
      <c r="N57" s="82" t="e">
        <f>VLOOKUP(K57,'пр.взв'!B5:G138,4,FALSE)</f>
        <v>#N/A</v>
      </c>
      <c r="O57" s="83"/>
      <c r="P57" s="84"/>
      <c r="Q57" s="85"/>
      <c r="R57" s="86"/>
    </row>
    <row r="58" spans="1:18" ht="12" customHeight="1">
      <c r="A58" s="87"/>
      <c r="B58" s="79"/>
      <c r="C58" s="69"/>
      <c r="D58" s="88"/>
      <c r="E58" s="88"/>
      <c r="F58" s="71"/>
      <c r="G58" s="73"/>
      <c r="H58" s="75"/>
      <c r="I58" s="77"/>
      <c r="K58" s="79"/>
      <c r="L58" s="69"/>
      <c r="M58" s="69"/>
      <c r="N58" s="69"/>
      <c r="O58" s="71"/>
      <c r="P58" s="73"/>
      <c r="Q58" s="75"/>
      <c r="R58" s="77"/>
    </row>
    <row r="59" spans="1:18" ht="12" customHeight="1">
      <c r="A59" s="87"/>
      <c r="B59" s="92" t="e">
        <f>'пр.хода'!#REF!</f>
        <v>#REF!</v>
      </c>
      <c r="C59" s="81" t="e">
        <f>VLOOKUP(B59,'пр.взв'!B7:E86,2,FALSE)</f>
        <v>#REF!</v>
      </c>
      <c r="D59" s="88" t="e">
        <f>VLOOKUP(B59,'пр.взв'!B5:G138,3,FALSE)</f>
        <v>#REF!</v>
      </c>
      <c r="E59" s="88" t="e">
        <f>VLOOKUP(B59,'пр.взв'!B5:G138,4,FALSE)</f>
        <v>#REF!</v>
      </c>
      <c r="F59" s="71"/>
      <c r="G59" s="73"/>
      <c r="H59" s="75"/>
      <c r="I59" s="77"/>
      <c r="K59" s="79"/>
      <c r="L59" s="81" t="e">
        <f>VLOOKUP(K59,'пр.взв'!B7:E86,2,FALSE)</f>
        <v>#N/A</v>
      </c>
      <c r="M59" s="69" t="e">
        <f>VLOOKUP(K59,'пр.взв'!B5:G140,3,FALSE)</f>
        <v>#N/A</v>
      </c>
      <c r="N59" s="69" t="e">
        <f>VLOOKUP(K59,'пр.взв'!B5:G140,4,FALSE)</f>
        <v>#N/A</v>
      </c>
      <c r="O59" s="71"/>
      <c r="P59" s="73"/>
      <c r="Q59" s="75"/>
      <c r="R59" s="77"/>
    </row>
    <row r="60" spans="1:18" ht="12" customHeight="1" thickBot="1">
      <c r="A60" s="87"/>
      <c r="B60" s="79"/>
      <c r="C60" s="70"/>
      <c r="D60" s="89"/>
      <c r="E60" s="89"/>
      <c r="F60" s="72"/>
      <c r="G60" s="74"/>
      <c r="H60" s="76"/>
      <c r="I60" s="78"/>
      <c r="K60" s="80"/>
      <c r="L60" s="70"/>
      <c r="M60" s="70"/>
      <c r="N60" s="70"/>
      <c r="O60" s="72"/>
      <c r="P60" s="74"/>
      <c r="Q60" s="76"/>
      <c r="R60" s="78"/>
    </row>
    <row r="61" spans="1:18" ht="12" customHeight="1">
      <c r="A61" s="87"/>
      <c r="B61" s="90" t="e">
        <f>'пр.хода'!#REF!</f>
        <v>#REF!</v>
      </c>
      <c r="C61" s="82" t="e">
        <f>VLOOKUP(B61,'пр.взв'!B15:E94,2,FALSE)</f>
        <v>#REF!</v>
      </c>
      <c r="D61" s="91" t="e">
        <f>VLOOKUP(B61,'пр.взв'!B13:F141,3,FALSE)</f>
        <v>#REF!</v>
      </c>
      <c r="E61" s="91" t="e">
        <f>VLOOKUP(B61,'пр.взв'!B13:G141,4,FALSE)</f>
        <v>#REF!</v>
      </c>
      <c r="F61" s="84"/>
      <c r="G61" s="84"/>
      <c r="H61" s="85"/>
      <c r="I61" s="86"/>
      <c r="K61" s="90"/>
      <c r="L61" s="82" t="e">
        <f>VLOOKUP(K61,'пр.взв'!B15:E94,2,FALSE)</f>
        <v>#N/A</v>
      </c>
      <c r="M61" s="82" t="e">
        <f>VLOOKUP(K61,'пр.взв'!B13:G142,3,FALSE)</f>
        <v>#N/A</v>
      </c>
      <c r="N61" s="82" t="e">
        <f>VLOOKUP(K61,'пр.взв'!B13:G142,4,FALSE)</f>
        <v>#N/A</v>
      </c>
      <c r="O61" s="84"/>
      <c r="P61" s="84"/>
      <c r="Q61" s="85"/>
      <c r="R61" s="86"/>
    </row>
    <row r="62" spans="1:18" ht="12" customHeight="1">
      <c r="A62" s="87"/>
      <c r="B62" s="79"/>
      <c r="C62" s="69"/>
      <c r="D62" s="88"/>
      <c r="E62" s="88"/>
      <c r="F62" s="73"/>
      <c r="G62" s="73"/>
      <c r="H62" s="75"/>
      <c r="I62" s="77"/>
      <c r="K62" s="79"/>
      <c r="L62" s="69"/>
      <c r="M62" s="69"/>
      <c r="N62" s="69"/>
      <c r="O62" s="73"/>
      <c r="P62" s="73"/>
      <c r="Q62" s="75"/>
      <c r="R62" s="77"/>
    </row>
    <row r="63" spans="1:18" ht="12.75">
      <c r="A63" s="87"/>
      <c r="B63" s="92" t="e">
        <f>'пр.хода'!#REF!</f>
        <v>#REF!</v>
      </c>
      <c r="C63" s="81" t="e">
        <f>VLOOKUP(B63,'пр.взв'!B15:E94,2,FALSE)</f>
        <v>#REF!</v>
      </c>
      <c r="D63" s="88" t="e">
        <f>VLOOKUP(B63,'пр.взв'!B13:G142,3,FALSE)</f>
        <v>#REF!</v>
      </c>
      <c r="E63" s="88" t="e">
        <f>VLOOKUP(B63,'пр.взв'!B13:G142,4,FALSE)</f>
        <v>#REF!</v>
      </c>
      <c r="F63" s="73"/>
      <c r="G63" s="73"/>
      <c r="H63" s="75"/>
      <c r="I63" s="77"/>
      <c r="K63" s="79"/>
      <c r="L63" s="81" t="e">
        <f>VLOOKUP(K63,'пр.взв'!B15:E94,2,FALSE)</f>
        <v>#N/A</v>
      </c>
      <c r="M63" s="81" t="e">
        <f>VLOOKUP(K63,'пр.взв'!B13:G144,3,FALSE)</f>
        <v>#N/A</v>
      </c>
      <c r="N63" s="81" t="e">
        <f>VLOOKUP(K63,'пр.взв'!B13:G144,4,FALSE)</f>
        <v>#N/A</v>
      </c>
      <c r="O63" s="73"/>
      <c r="P63" s="73"/>
      <c r="Q63" s="75"/>
      <c r="R63" s="77"/>
    </row>
    <row r="64" spans="1:18" ht="13.5" thickBot="1">
      <c r="A64" s="87"/>
      <c r="B64" s="79"/>
      <c r="C64" s="70"/>
      <c r="D64" s="89"/>
      <c r="E64" s="89"/>
      <c r="F64" s="74"/>
      <c r="G64" s="74"/>
      <c r="H64" s="76"/>
      <c r="I64" s="78"/>
      <c r="K64" s="80"/>
      <c r="L64" s="69"/>
      <c r="M64" s="69"/>
      <c r="N64" s="69"/>
      <c r="O64" s="74"/>
      <c r="P64" s="74"/>
      <c r="Q64" s="76"/>
      <c r="R64" s="78"/>
    </row>
    <row r="65" spans="1:18" ht="12.75">
      <c r="A65" s="87"/>
      <c r="B65" s="90" t="e">
        <f>'пр.хода'!#REF!</f>
        <v>#REF!</v>
      </c>
      <c r="C65" s="82" t="e">
        <f>VLOOKUP(B65,'пр.взв'!B15:E94,2,FALSE)</f>
        <v>#REF!</v>
      </c>
      <c r="D65" s="91" t="e">
        <f>VLOOKUP(B65,'пр.взв'!B13:F145,3,FALSE)</f>
        <v>#REF!</v>
      </c>
      <c r="E65" s="91" t="e">
        <f>VLOOKUP(B65,'пр.взв'!B13:G145,4,FALSE)</f>
        <v>#REF!</v>
      </c>
      <c r="F65" s="83"/>
      <c r="G65" s="84"/>
      <c r="H65" s="85"/>
      <c r="I65" s="86"/>
      <c r="K65" s="90"/>
      <c r="L65" s="82" t="e">
        <f>VLOOKUP(K65,'пр.взв'!B15:E94,2,FALSE)</f>
        <v>#N/A</v>
      </c>
      <c r="M65" s="82" t="e">
        <f>VLOOKUP(K65,'пр.взв'!B13:G146,3,FALSE)</f>
        <v>#N/A</v>
      </c>
      <c r="N65" s="82" t="e">
        <f>VLOOKUP(K65,'пр.взв'!B13:G146,4,FALSE)</f>
        <v>#N/A</v>
      </c>
      <c r="O65" s="83"/>
      <c r="P65" s="84"/>
      <c r="Q65" s="85"/>
      <c r="R65" s="86"/>
    </row>
    <row r="66" spans="1:18" ht="12.75">
      <c r="A66" s="87"/>
      <c r="B66" s="79"/>
      <c r="C66" s="69"/>
      <c r="D66" s="88"/>
      <c r="E66" s="88"/>
      <c r="F66" s="71"/>
      <c r="G66" s="73"/>
      <c r="H66" s="75"/>
      <c r="I66" s="77"/>
      <c r="K66" s="79"/>
      <c r="L66" s="69"/>
      <c r="M66" s="69"/>
      <c r="N66" s="69"/>
      <c r="O66" s="71"/>
      <c r="P66" s="73"/>
      <c r="Q66" s="75"/>
      <c r="R66" s="77"/>
    </row>
    <row r="67" spans="1:18" ht="12.75">
      <c r="A67" s="87"/>
      <c r="B67" s="79" t="e">
        <f>'пр.хода'!#REF!</f>
        <v>#REF!</v>
      </c>
      <c r="C67" s="81" t="e">
        <f>VLOOKUP(B67,'пр.взв'!B15:E94,2,FALSE)</f>
        <v>#REF!</v>
      </c>
      <c r="D67" s="88" t="e">
        <f>VLOOKUP(B67,'пр.взв'!B13:G146,3,FALSE)</f>
        <v>#REF!</v>
      </c>
      <c r="E67" s="88" t="e">
        <f>VLOOKUP(B67,'пр.взв'!B13:G146,4,FALSE)</f>
        <v>#REF!</v>
      </c>
      <c r="F67" s="71"/>
      <c r="G67" s="73"/>
      <c r="H67" s="75"/>
      <c r="I67" s="77"/>
      <c r="K67" s="79"/>
      <c r="L67" s="81" t="e">
        <f>VLOOKUP(K67,'пр.взв'!B15:E94,2,FALSE)</f>
        <v>#N/A</v>
      </c>
      <c r="M67" s="69" t="e">
        <f>VLOOKUP(K67,'пр.взв'!B13:G148,3,FALSE)</f>
        <v>#N/A</v>
      </c>
      <c r="N67" s="69" t="e">
        <f>VLOOKUP(K67,'пр.взв'!B13:G148,4,FALSE)</f>
        <v>#N/A</v>
      </c>
      <c r="O67" s="71"/>
      <c r="P67" s="73"/>
      <c r="Q67" s="75"/>
      <c r="R67" s="77"/>
    </row>
    <row r="68" spans="1:18" ht="13.5" thickBot="1">
      <c r="A68" s="87"/>
      <c r="B68" s="80"/>
      <c r="C68" s="70"/>
      <c r="D68" s="89"/>
      <c r="E68" s="89"/>
      <c r="F68" s="72"/>
      <c r="G68" s="74"/>
      <c r="H68" s="76"/>
      <c r="I68" s="78"/>
      <c r="K68" s="80"/>
      <c r="L68" s="70"/>
      <c r="M68" s="70"/>
      <c r="N68" s="70"/>
      <c r="O68" s="72"/>
      <c r="P68" s="74"/>
      <c r="Q68" s="76"/>
      <c r="R68" s="78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8">
      <selection activeCell="A1" sqref="A1:H40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17" t="str">
        <f>'[1]реквизиты'!$A$2</f>
        <v>Первенство России по самбо, среди юниоров и юниорок 21-23 года</v>
      </c>
      <c r="B1" s="118"/>
      <c r="C1" s="118"/>
      <c r="D1" s="118"/>
      <c r="E1" s="118"/>
      <c r="F1" s="118"/>
      <c r="G1" s="118"/>
      <c r="H1" s="119"/>
    </row>
    <row r="2" spans="1:8" ht="17.25" customHeight="1">
      <c r="A2" s="120" t="str">
        <f>'[1]реквизиты'!$A$3</f>
        <v>18-22 января 2016г., г.Кстово</v>
      </c>
      <c r="B2" s="120"/>
      <c r="C2" s="120"/>
      <c r="D2" s="120"/>
      <c r="E2" s="120"/>
      <c r="F2" s="120"/>
      <c r="G2" s="120"/>
      <c r="H2" s="120"/>
    </row>
    <row r="3" spans="1:8" ht="18.75" thickBot="1">
      <c r="A3" s="121" t="s">
        <v>72</v>
      </c>
      <c r="B3" s="121"/>
      <c r="C3" s="121"/>
      <c r="D3" s="121"/>
      <c r="E3" s="121"/>
      <c r="F3" s="121"/>
      <c r="G3" s="121"/>
      <c r="H3" s="121"/>
    </row>
    <row r="4" spans="2:8" ht="18.75" thickBot="1">
      <c r="B4" s="45"/>
      <c r="C4" s="46"/>
      <c r="D4" s="122" t="str">
        <f>'пр.взв'!D4</f>
        <v>В.к.    52   кг.</v>
      </c>
      <c r="E4" s="123"/>
      <c r="F4" s="124"/>
      <c r="G4" s="46"/>
      <c r="H4" s="46"/>
    </row>
    <row r="5" spans="1:8" ht="12" customHeight="1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41" t="s">
        <v>73</v>
      </c>
      <c r="B6" s="128" t="str">
        <f>VLOOKUP(J6,'пр.взв'!B7:G86,2,FALSE)</f>
        <v>Пискунов Алексей Вячеславович</v>
      </c>
      <c r="C6" s="128"/>
      <c r="D6" s="128"/>
      <c r="E6" s="128"/>
      <c r="F6" s="128"/>
      <c r="G6" s="128"/>
      <c r="H6" s="134" t="str">
        <f>VLOOKUP(J6,'пр.взв'!B7:G86,3,FALSE)</f>
        <v>03.12.95,мс</v>
      </c>
      <c r="I6" s="46"/>
      <c r="J6" s="47">
        <f>'ит.пр'!B6</f>
        <v>11</v>
      </c>
    </row>
    <row r="7" spans="1:10" ht="18">
      <c r="A7" s="142"/>
      <c r="B7" s="129"/>
      <c r="C7" s="129"/>
      <c r="D7" s="129"/>
      <c r="E7" s="129"/>
      <c r="F7" s="129"/>
      <c r="G7" s="129"/>
      <c r="H7" s="131"/>
      <c r="I7" s="46"/>
      <c r="J7" s="47"/>
    </row>
    <row r="8" spans="1:10" ht="18">
      <c r="A8" s="142"/>
      <c r="B8" s="130" t="str">
        <f>VLOOKUP(J6,'пр.взв'!B7:G86,4,FALSE)</f>
        <v>ЦФО,Рязанская, Рязань,  ФСОП "Россия"</v>
      </c>
      <c r="C8" s="130"/>
      <c r="D8" s="130"/>
      <c r="E8" s="130"/>
      <c r="F8" s="130"/>
      <c r="G8" s="130"/>
      <c r="H8" s="131"/>
      <c r="I8" s="46"/>
      <c r="J8" s="47"/>
    </row>
    <row r="9" spans="1:10" ht="18.75" thickBot="1">
      <c r="A9" s="143"/>
      <c r="B9" s="132"/>
      <c r="C9" s="132"/>
      <c r="D9" s="132"/>
      <c r="E9" s="132"/>
      <c r="F9" s="132"/>
      <c r="G9" s="132"/>
      <c r="H9" s="133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25" t="s">
        <v>74</v>
      </c>
      <c r="B11" s="128" t="str">
        <f>VLOOKUP(J11,'пр.взв'!B2:G91,2,FALSE)</f>
        <v>Яврумян Рудольф Александрович</v>
      </c>
      <c r="C11" s="128"/>
      <c r="D11" s="128"/>
      <c r="E11" s="128"/>
      <c r="F11" s="128"/>
      <c r="G11" s="128"/>
      <c r="H11" s="134" t="str">
        <f>VLOOKUP(J11,'пр.взв'!B2:G91,3,FALSE)</f>
        <v>11.05.97,мс</v>
      </c>
      <c r="I11" s="46"/>
      <c r="J11" s="47">
        <f>'ит.пр'!B8</f>
        <v>2</v>
      </c>
    </row>
    <row r="12" spans="1:10" ht="18" customHeight="1">
      <c r="A12" s="126"/>
      <c r="B12" s="129"/>
      <c r="C12" s="129"/>
      <c r="D12" s="129"/>
      <c r="E12" s="129"/>
      <c r="F12" s="129"/>
      <c r="G12" s="129"/>
      <c r="H12" s="131"/>
      <c r="I12" s="46"/>
      <c r="J12" s="47"/>
    </row>
    <row r="13" spans="1:10" ht="18">
      <c r="A13" s="126"/>
      <c r="B13" s="130" t="str">
        <f>VLOOKUP(J11,'пр.взв'!B2:G91,4,FALSE)</f>
        <v>ЮФО,Краснодарский кр.,Армавир,"Динамо"</v>
      </c>
      <c r="C13" s="130"/>
      <c r="D13" s="130"/>
      <c r="E13" s="130"/>
      <c r="F13" s="130"/>
      <c r="G13" s="130"/>
      <c r="H13" s="131"/>
      <c r="I13" s="46"/>
      <c r="J13" s="47"/>
    </row>
    <row r="14" spans="1:10" ht="18.75" thickBot="1">
      <c r="A14" s="127"/>
      <c r="B14" s="132"/>
      <c r="C14" s="132"/>
      <c r="D14" s="132"/>
      <c r="E14" s="132"/>
      <c r="F14" s="132"/>
      <c r="G14" s="132"/>
      <c r="H14" s="133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38" t="s">
        <v>75</v>
      </c>
      <c r="B16" s="128" t="str">
        <f>VLOOKUP(J16,'пр.взв'!B1:G96,2,FALSE)</f>
        <v>Чадин Амыр Васильевич</v>
      </c>
      <c r="C16" s="128"/>
      <c r="D16" s="128"/>
      <c r="E16" s="128"/>
      <c r="F16" s="128"/>
      <c r="G16" s="128"/>
      <c r="H16" s="134" t="str">
        <f>VLOOKUP(J16,'пр.взв'!B1:G96,3,FALSE)</f>
        <v>17.09.96,мс</v>
      </c>
      <c r="I16" s="46"/>
      <c r="J16" s="47">
        <f>'ит.пр'!B10</f>
        <v>5</v>
      </c>
    </row>
    <row r="17" spans="1:10" ht="18" customHeight="1">
      <c r="A17" s="139"/>
      <c r="B17" s="129"/>
      <c r="C17" s="129"/>
      <c r="D17" s="129"/>
      <c r="E17" s="129"/>
      <c r="F17" s="129"/>
      <c r="G17" s="129"/>
      <c r="H17" s="131"/>
      <c r="I17" s="46"/>
      <c r="J17" s="47"/>
    </row>
    <row r="18" spans="1:10" ht="18">
      <c r="A18" s="139"/>
      <c r="B18" s="130" t="str">
        <f>VLOOKUP(J16,'пр.взв'!B1:G96,4,FALSE)</f>
        <v>УФО, Свердловская, В.Пышма, "Динамо"</v>
      </c>
      <c r="C18" s="130"/>
      <c r="D18" s="130"/>
      <c r="E18" s="130"/>
      <c r="F18" s="130"/>
      <c r="G18" s="130"/>
      <c r="H18" s="131"/>
      <c r="I18" s="46"/>
      <c r="J18" s="47"/>
    </row>
    <row r="19" spans="1:10" ht="18.75" thickBot="1">
      <c r="A19" s="140"/>
      <c r="B19" s="132"/>
      <c r="C19" s="132"/>
      <c r="D19" s="132"/>
      <c r="E19" s="132"/>
      <c r="F19" s="132"/>
      <c r="G19" s="132"/>
      <c r="H19" s="133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38" t="s">
        <v>75</v>
      </c>
      <c r="B21" s="128" t="str">
        <f>VLOOKUP(J21,'пр.взв'!B2:G101,2,FALSE)</f>
        <v>Панюхин Иван Владиславович</v>
      </c>
      <c r="C21" s="128"/>
      <c r="D21" s="128"/>
      <c r="E21" s="128"/>
      <c r="F21" s="128"/>
      <c r="G21" s="128"/>
      <c r="H21" s="134" t="str">
        <f>VLOOKUP(J21,'пр.взв'!B2:G101,3,FALSE)</f>
        <v>20.04.94,мсмк</v>
      </c>
      <c r="I21" s="46"/>
      <c r="J21" s="47">
        <f>'ит.пр'!B12</f>
        <v>8</v>
      </c>
    </row>
    <row r="22" spans="1:10" ht="18" customHeight="1">
      <c r="A22" s="139"/>
      <c r="B22" s="129"/>
      <c r="C22" s="129"/>
      <c r="D22" s="129"/>
      <c r="E22" s="129"/>
      <c r="F22" s="129"/>
      <c r="G22" s="129"/>
      <c r="H22" s="131"/>
      <c r="I22" s="46"/>
      <c r="J22" s="47"/>
    </row>
    <row r="23" spans="1:9" ht="18">
      <c r="A23" s="139"/>
      <c r="B23" s="130" t="str">
        <f>VLOOKUP(J21,'пр.взв'!B2:G101,4,FALSE)</f>
        <v>УФО, Челябинская, Челябинск</v>
      </c>
      <c r="C23" s="130"/>
      <c r="D23" s="130"/>
      <c r="E23" s="130"/>
      <c r="F23" s="130"/>
      <c r="G23" s="130"/>
      <c r="H23" s="131"/>
      <c r="I23" s="46"/>
    </row>
    <row r="24" spans="1:9" ht="18.75" thickBot="1">
      <c r="A24" s="140"/>
      <c r="B24" s="132"/>
      <c r="C24" s="132"/>
      <c r="D24" s="132"/>
      <c r="E24" s="132"/>
      <c r="F24" s="132"/>
      <c r="G24" s="132"/>
      <c r="H24" s="133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76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35" t="str">
        <f>VLOOKUP(J28,'пр.взв'!B7:G116,6,FALSE)</f>
        <v>Фофанов К.Н. Перетрухин В.Н.</v>
      </c>
      <c r="B28" s="136"/>
      <c r="C28" s="136"/>
      <c r="D28" s="136"/>
      <c r="E28" s="136"/>
      <c r="F28" s="136"/>
      <c r="G28" s="136"/>
      <c r="H28" s="134"/>
      <c r="J28">
        <f>'ит.пр'!B6</f>
        <v>11</v>
      </c>
    </row>
    <row r="29" spans="1:8" ht="13.5" thickBot="1">
      <c r="A29" s="137"/>
      <c r="B29" s="132"/>
      <c r="C29" s="132"/>
      <c r="D29" s="132"/>
      <c r="E29" s="132"/>
      <c r="F29" s="132"/>
      <c r="G29" s="132"/>
      <c r="H29" s="133"/>
    </row>
    <row r="32" spans="1:8" ht="18">
      <c r="A32" s="46" t="s">
        <v>77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50"/>
      <c r="B40" s="50"/>
      <c r="C40" s="50"/>
      <c r="D40" s="50"/>
      <c r="E40" s="50"/>
      <c r="F40" s="50"/>
      <c r="G40" s="50"/>
      <c r="H40" s="50"/>
    </row>
  </sheetData>
  <sheetProtection/>
  <mergeCells count="21"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H16:H17"/>
    <mergeCell ref="B16:G17"/>
    <mergeCell ref="A1:H1"/>
    <mergeCell ref="A2:H2"/>
    <mergeCell ref="A3:H3"/>
    <mergeCell ref="D4:F4"/>
    <mergeCell ref="A11:A14"/>
    <mergeCell ref="B6:G7"/>
    <mergeCell ref="B13:H14"/>
    <mergeCell ref="H6:H7"/>
    <mergeCell ref="B11:G12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28"/>
  <sheetViews>
    <sheetView workbookViewId="0" topLeftCell="A29">
      <selection activeCell="A1" sqref="A1:AB33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5.57421875" style="0" customWidth="1"/>
    <col min="4" max="4" width="11.421875" style="0" customWidth="1"/>
    <col min="5" max="5" width="12.710937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4.71093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4" customHeight="1" thickBot="1">
      <c r="A1" s="146" t="s">
        <v>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26.25" customHeight="1" thickBot="1">
      <c r="A2" s="14"/>
      <c r="B2" s="173" t="s">
        <v>67</v>
      </c>
      <c r="C2" s="174"/>
      <c r="D2" s="174"/>
      <c r="E2" s="174"/>
      <c r="F2" s="174"/>
      <c r="G2" s="174"/>
      <c r="H2" s="174"/>
      <c r="I2" s="174"/>
      <c r="J2" s="174"/>
      <c r="K2" s="154" t="str">
        <f>HYPERLINK('[1]реквизиты'!$A$2)</f>
        <v>Первенство России по самбо, среди юниоров и юниорок 21-23 года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30" ht="20.25" customHeight="1" thickBot="1">
      <c r="A3" s="15"/>
      <c r="B3" s="150" t="str">
        <f>HYPERLINK('[1]реквизиты'!$A$3)</f>
        <v>18-22 января 2016г., г.Кстово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1"/>
      <c r="X3" s="147" t="str">
        <f>HYPERLINK('пр.взв'!D4)</f>
        <v>В.к.    52   кг.</v>
      </c>
      <c r="Y3" s="148"/>
      <c r="Z3" s="148"/>
      <c r="AA3" s="148"/>
      <c r="AB3" s="149"/>
      <c r="AC3" s="13"/>
      <c r="AD3" s="13"/>
    </row>
    <row r="4" spans="1:30" ht="14.25" customHeight="1" thickBot="1">
      <c r="A4" s="200"/>
      <c r="B4" s="201" t="s">
        <v>5</v>
      </c>
      <c r="C4" s="203" t="s">
        <v>2</v>
      </c>
      <c r="D4" s="175" t="s">
        <v>3</v>
      </c>
      <c r="E4" s="177" t="s">
        <v>68</v>
      </c>
      <c r="F4" s="180" t="s">
        <v>6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57" t="s">
        <v>7</v>
      </c>
      <c r="AA4" s="159" t="s">
        <v>71</v>
      </c>
      <c r="AB4" s="196" t="s">
        <v>22</v>
      </c>
      <c r="AC4" s="13"/>
      <c r="AD4" s="13"/>
    </row>
    <row r="5" spans="1:30" ht="15" customHeight="1" thickBot="1">
      <c r="A5" s="200"/>
      <c r="B5" s="202"/>
      <c r="C5" s="204"/>
      <c r="D5" s="176"/>
      <c r="E5" s="178"/>
      <c r="F5" s="169">
        <v>1</v>
      </c>
      <c r="G5" s="170"/>
      <c r="H5" s="169">
        <v>2</v>
      </c>
      <c r="I5" s="171"/>
      <c r="J5" s="183">
        <v>3</v>
      </c>
      <c r="K5" s="170"/>
      <c r="L5" s="169">
        <v>4</v>
      </c>
      <c r="M5" s="171"/>
      <c r="N5" s="183">
        <v>5</v>
      </c>
      <c r="O5" s="170"/>
      <c r="P5" s="169">
        <v>6</v>
      </c>
      <c r="Q5" s="171"/>
      <c r="R5" s="183">
        <v>7</v>
      </c>
      <c r="S5" s="170"/>
      <c r="T5" s="169">
        <v>8</v>
      </c>
      <c r="U5" s="171"/>
      <c r="V5" s="169" t="s">
        <v>80</v>
      </c>
      <c r="W5" s="171"/>
      <c r="X5" s="169" t="s">
        <v>78</v>
      </c>
      <c r="Y5" s="171"/>
      <c r="Z5" s="158"/>
      <c r="AA5" s="160"/>
      <c r="AB5" s="197"/>
      <c r="AC5" s="25"/>
      <c r="AD5" s="25"/>
    </row>
    <row r="6" spans="1:30" ht="12.75" customHeight="1">
      <c r="A6" s="198"/>
      <c r="B6" s="209">
        <v>1</v>
      </c>
      <c r="C6" s="211" t="str">
        <f>VLOOKUP(B6,'пр.взв'!B7:E30,2,FALSE)</f>
        <v>Бурый Константин Олегович</v>
      </c>
      <c r="D6" s="111" t="str">
        <f>VLOOKUP(B6,'пр.взв'!B7:F86,3,FALSE)</f>
        <v>10.07.94,мс</v>
      </c>
      <c r="E6" s="111" t="str">
        <f>VLOOKUP(B6,'пр.взв'!B7:G86,4,FALSE)</f>
        <v>ДВФО,Хабаровский кр.,Комсомольск,МО</v>
      </c>
      <c r="F6" s="184">
        <v>2</v>
      </c>
      <c r="G6" s="53">
        <v>4</v>
      </c>
      <c r="H6" s="172">
        <v>3</v>
      </c>
      <c r="I6" s="293">
        <v>3</v>
      </c>
      <c r="J6" s="172" t="s">
        <v>150</v>
      </c>
      <c r="K6" s="53"/>
      <c r="L6" s="172" t="s">
        <v>150</v>
      </c>
      <c r="M6" s="53"/>
      <c r="N6" s="172" t="s">
        <v>150</v>
      </c>
      <c r="O6" s="53"/>
      <c r="P6" s="172" t="s">
        <v>150</v>
      </c>
      <c r="Q6" s="53"/>
      <c r="R6" s="172" t="s">
        <v>150</v>
      </c>
      <c r="S6" s="53"/>
      <c r="T6" s="172" t="s">
        <v>150</v>
      </c>
      <c r="U6" s="57"/>
      <c r="V6" s="179" t="s">
        <v>150</v>
      </c>
      <c r="W6" s="61"/>
      <c r="X6" s="179" t="s">
        <v>150</v>
      </c>
      <c r="Y6" s="61"/>
      <c r="Z6" s="144">
        <v>2</v>
      </c>
      <c r="AA6" s="161">
        <v>7</v>
      </c>
      <c r="AB6" s="163">
        <v>11</v>
      </c>
      <c r="AC6" s="23"/>
      <c r="AD6" s="23"/>
    </row>
    <row r="7" spans="1:30" ht="12.75" customHeight="1" thickBot="1">
      <c r="A7" s="199"/>
      <c r="B7" s="210"/>
      <c r="C7" s="212"/>
      <c r="D7" s="191"/>
      <c r="E7" s="191"/>
      <c r="F7" s="185"/>
      <c r="G7" s="55" t="s">
        <v>151</v>
      </c>
      <c r="H7" s="172"/>
      <c r="I7" s="55"/>
      <c r="J7" s="172"/>
      <c r="K7" s="55"/>
      <c r="L7" s="172"/>
      <c r="M7" s="55"/>
      <c r="N7" s="172"/>
      <c r="O7" s="55"/>
      <c r="P7" s="172"/>
      <c r="Q7" s="55"/>
      <c r="R7" s="172"/>
      <c r="S7" s="55"/>
      <c r="T7" s="172"/>
      <c r="U7" s="58"/>
      <c r="V7" s="172"/>
      <c r="W7" s="55"/>
      <c r="X7" s="172"/>
      <c r="Y7" s="55"/>
      <c r="Z7" s="145"/>
      <c r="AA7" s="162"/>
      <c r="AB7" s="164"/>
      <c r="AC7" s="23"/>
      <c r="AD7" s="23"/>
    </row>
    <row r="8" spans="1:30" ht="12.75" customHeight="1" thickTop="1">
      <c r="A8" s="198"/>
      <c r="B8" s="205">
        <v>2</v>
      </c>
      <c r="C8" s="207" t="str">
        <f>VLOOKUP(B8,'пр.взв'!B9:E32,2,FALSE)</f>
        <v>Яврумян Рудольф Александрович</v>
      </c>
      <c r="D8" s="192" t="str">
        <f>VLOOKUP(B8,'пр.взв'!B9:F88,3,FALSE)</f>
        <v>11.05.97,мс</v>
      </c>
      <c r="E8" s="192" t="str">
        <f>VLOOKUP(B8,'пр.взв'!B9:G88,4,FALSE)</f>
        <v>ЮФО,Краснодарский кр.,Армавир,"Динамо"</v>
      </c>
      <c r="F8" s="186">
        <v>1</v>
      </c>
      <c r="G8" s="54">
        <v>0</v>
      </c>
      <c r="H8" s="152">
        <v>5</v>
      </c>
      <c r="I8" s="54">
        <v>2</v>
      </c>
      <c r="J8" s="152">
        <v>3</v>
      </c>
      <c r="K8" s="54">
        <v>2</v>
      </c>
      <c r="L8" s="152" t="s">
        <v>144</v>
      </c>
      <c r="M8" s="54"/>
      <c r="N8" s="152"/>
      <c r="O8" s="54"/>
      <c r="P8" s="152"/>
      <c r="Q8" s="54"/>
      <c r="R8" s="152"/>
      <c r="S8" s="54"/>
      <c r="T8" s="189" t="s">
        <v>162</v>
      </c>
      <c r="U8" s="59"/>
      <c r="V8" s="152">
        <v>8</v>
      </c>
      <c r="W8" s="54">
        <v>1</v>
      </c>
      <c r="X8" s="152">
        <v>11</v>
      </c>
      <c r="Y8" s="54">
        <v>4</v>
      </c>
      <c r="Z8" s="144"/>
      <c r="AA8" s="161"/>
      <c r="AB8" s="163">
        <v>2</v>
      </c>
      <c r="AC8" s="23"/>
      <c r="AD8" s="23"/>
    </row>
    <row r="9" spans="1:30" ht="12.75" customHeight="1" thickBot="1">
      <c r="A9" s="166"/>
      <c r="B9" s="206"/>
      <c r="C9" s="208"/>
      <c r="D9" s="193"/>
      <c r="E9" s="193"/>
      <c r="F9" s="185"/>
      <c r="G9" s="55" t="s">
        <v>151</v>
      </c>
      <c r="H9" s="153"/>
      <c r="I9" s="55"/>
      <c r="J9" s="153"/>
      <c r="K9" s="55"/>
      <c r="L9" s="153"/>
      <c r="M9" s="55"/>
      <c r="N9" s="153"/>
      <c r="O9" s="55"/>
      <c r="P9" s="153"/>
      <c r="Q9" s="55"/>
      <c r="R9" s="153"/>
      <c r="S9" s="55"/>
      <c r="T9" s="190"/>
      <c r="U9" s="58"/>
      <c r="V9" s="153"/>
      <c r="W9" s="55"/>
      <c r="X9" s="153"/>
      <c r="Y9" s="55" t="s">
        <v>167</v>
      </c>
      <c r="Z9" s="145"/>
      <c r="AA9" s="162"/>
      <c r="AB9" s="164"/>
      <c r="AC9" s="23"/>
      <c r="AD9" s="23"/>
    </row>
    <row r="10" spans="1:30" ht="12.75" customHeight="1" thickTop="1">
      <c r="A10" s="65"/>
      <c r="B10" s="213">
        <v>3</v>
      </c>
      <c r="C10" s="207" t="str">
        <f>VLOOKUP(B10,'пр.взв'!B11:E34,2,FALSE)</f>
        <v>Кисткин Алексей Юрьевич</v>
      </c>
      <c r="D10" s="194" t="str">
        <f>VLOOKUP(B10,'пр.взв'!B11:F90,3,FALSE)</f>
        <v>12.02.95,кмс</v>
      </c>
      <c r="E10" s="194" t="str">
        <f>VLOOKUP(B10,'пр.взв'!B11:G90,4,FALSE)</f>
        <v>ЦФО,Рязанская,Рязань,  ФСОП "Россия"</v>
      </c>
      <c r="F10" s="186">
        <v>4</v>
      </c>
      <c r="G10" s="54">
        <v>0</v>
      </c>
      <c r="H10" s="152">
        <v>1</v>
      </c>
      <c r="I10" s="54">
        <v>2</v>
      </c>
      <c r="J10" s="152">
        <v>2</v>
      </c>
      <c r="K10" s="54">
        <v>3</v>
      </c>
      <c r="L10" s="152">
        <v>5</v>
      </c>
      <c r="M10" s="54">
        <v>3</v>
      </c>
      <c r="N10" s="152" t="s">
        <v>164</v>
      </c>
      <c r="O10" s="54"/>
      <c r="P10" s="152" t="s">
        <v>164</v>
      </c>
      <c r="Q10" s="54"/>
      <c r="R10" s="152" t="s">
        <v>164</v>
      </c>
      <c r="S10" s="54"/>
      <c r="T10" s="152" t="s">
        <v>164</v>
      </c>
      <c r="U10" s="59"/>
      <c r="V10" s="152" t="s">
        <v>164</v>
      </c>
      <c r="W10" s="54"/>
      <c r="X10" s="152" t="s">
        <v>164</v>
      </c>
      <c r="Y10" s="54"/>
      <c r="Z10" s="144">
        <v>4</v>
      </c>
      <c r="AA10" s="161">
        <v>8</v>
      </c>
      <c r="AB10" s="163">
        <v>5</v>
      </c>
      <c r="AC10" s="23"/>
      <c r="AD10" s="23"/>
    </row>
    <row r="11" spans="1:30" ht="12.75" customHeight="1" thickBot="1">
      <c r="A11" s="65"/>
      <c r="B11" s="210"/>
      <c r="C11" s="208"/>
      <c r="D11" s="195"/>
      <c r="E11" s="195"/>
      <c r="F11" s="185"/>
      <c r="G11" s="55" t="s">
        <v>152</v>
      </c>
      <c r="H11" s="153"/>
      <c r="I11" s="55"/>
      <c r="J11" s="153"/>
      <c r="K11" s="55"/>
      <c r="L11" s="153"/>
      <c r="M11" s="55"/>
      <c r="N11" s="153"/>
      <c r="O11" s="55"/>
      <c r="P11" s="153"/>
      <c r="Q11" s="55"/>
      <c r="R11" s="153"/>
      <c r="S11" s="55"/>
      <c r="T11" s="153"/>
      <c r="U11" s="58"/>
      <c r="V11" s="153"/>
      <c r="W11" s="55"/>
      <c r="X11" s="153"/>
      <c r="Y11" s="55"/>
      <c r="Z11" s="145"/>
      <c r="AA11" s="162"/>
      <c r="AB11" s="164"/>
      <c r="AC11" s="23"/>
      <c r="AD11" s="23"/>
    </row>
    <row r="12" spans="1:30" ht="12.75" customHeight="1" thickTop="1">
      <c r="A12" s="65"/>
      <c r="B12" s="205">
        <v>4</v>
      </c>
      <c r="C12" s="207" t="str">
        <f>VLOOKUP(B12,'пр.взв'!B13:E36,2,FALSE)</f>
        <v>Ли Анатолий Сергеевич</v>
      </c>
      <c r="D12" s="194" t="str">
        <f>VLOOKUP(B12,'пр.взв'!B13:F92,3,FALSE)</f>
        <v>01.08.94,кмс</v>
      </c>
      <c r="E12" s="192" t="str">
        <f>VLOOKUP(B12,'пр.взв'!B13:G92,4,FALSE)</f>
        <v>С-Петербург,МО</v>
      </c>
      <c r="F12" s="186">
        <v>3</v>
      </c>
      <c r="G12" s="54">
        <v>4</v>
      </c>
      <c r="H12" s="152">
        <v>6</v>
      </c>
      <c r="I12" s="54">
        <v>1</v>
      </c>
      <c r="J12" s="152">
        <v>5</v>
      </c>
      <c r="K12" s="54">
        <v>4</v>
      </c>
      <c r="L12" s="152" t="s">
        <v>150</v>
      </c>
      <c r="M12" s="54"/>
      <c r="N12" s="152" t="s">
        <v>150</v>
      </c>
      <c r="O12" s="54"/>
      <c r="P12" s="152" t="s">
        <v>150</v>
      </c>
      <c r="Q12" s="54"/>
      <c r="R12" s="152" t="s">
        <v>150</v>
      </c>
      <c r="S12" s="54"/>
      <c r="T12" s="152" t="s">
        <v>150</v>
      </c>
      <c r="U12" s="59"/>
      <c r="V12" s="152" t="s">
        <v>150</v>
      </c>
      <c r="W12" s="54"/>
      <c r="X12" s="152" t="s">
        <v>150</v>
      </c>
      <c r="Y12" s="54"/>
      <c r="Z12" s="144">
        <v>3</v>
      </c>
      <c r="AA12" s="161">
        <v>9</v>
      </c>
      <c r="AB12" s="163">
        <v>8</v>
      </c>
      <c r="AC12" s="23"/>
      <c r="AD12" s="23"/>
    </row>
    <row r="13" spans="1:30" ht="12.75" customHeight="1" thickBot="1">
      <c r="A13" s="65"/>
      <c r="B13" s="206"/>
      <c r="C13" s="208"/>
      <c r="D13" s="195"/>
      <c r="E13" s="193"/>
      <c r="F13" s="185"/>
      <c r="G13" s="55" t="s">
        <v>152</v>
      </c>
      <c r="H13" s="153"/>
      <c r="I13" s="55"/>
      <c r="J13" s="153"/>
      <c r="K13" s="55" t="s">
        <v>159</v>
      </c>
      <c r="L13" s="153"/>
      <c r="M13" s="55"/>
      <c r="N13" s="153"/>
      <c r="O13" s="55"/>
      <c r="P13" s="153"/>
      <c r="Q13" s="55"/>
      <c r="R13" s="153"/>
      <c r="S13" s="55"/>
      <c r="T13" s="153"/>
      <c r="U13" s="58"/>
      <c r="V13" s="153"/>
      <c r="W13" s="55"/>
      <c r="X13" s="153"/>
      <c r="Y13" s="55"/>
      <c r="Z13" s="145"/>
      <c r="AA13" s="162"/>
      <c r="AB13" s="164"/>
      <c r="AC13" s="23"/>
      <c r="AD13" s="23"/>
    </row>
    <row r="14" spans="1:30" ht="12.75" customHeight="1" thickTop="1">
      <c r="A14" s="65"/>
      <c r="B14" s="213">
        <v>5</v>
      </c>
      <c r="C14" s="207" t="str">
        <f>VLOOKUP(B14,'пр.взв'!B15:E38,2,FALSE)</f>
        <v>Чадин Амыр Васильевич</v>
      </c>
      <c r="D14" s="194" t="str">
        <f>VLOOKUP(B14,'пр.взв'!B15:F94,3,FALSE)</f>
        <v>17.09.96,мс</v>
      </c>
      <c r="E14" s="194" t="str">
        <f>VLOOKUP(B14,'пр.взв'!B15:G94,4,FALSE)</f>
        <v>УФО, Свердловская, В.Пышма, "Динамо"</v>
      </c>
      <c r="F14" s="186">
        <v>6</v>
      </c>
      <c r="G14" s="54">
        <v>0</v>
      </c>
      <c r="H14" s="152">
        <v>2</v>
      </c>
      <c r="I14" s="54">
        <v>3</v>
      </c>
      <c r="J14" s="152">
        <v>4</v>
      </c>
      <c r="K14" s="54">
        <v>0</v>
      </c>
      <c r="L14" s="152">
        <v>3</v>
      </c>
      <c r="M14" s="300">
        <v>2</v>
      </c>
      <c r="N14" s="152"/>
      <c r="O14" s="54"/>
      <c r="P14" s="152"/>
      <c r="Q14" s="54"/>
      <c r="R14" s="152"/>
      <c r="S14" s="54"/>
      <c r="T14" s="152" t="s">
        <v>165</v>
      </c>
      <c r="U14" s="59"/>
      <c r="V14" s="152">
        <v>11</v>
      </c>
      <c r="W14" s="54">
        <v>3</v>
      </c>
      <c r="X14" s="152"/>
      <c r="Y14" s="54"/>
      <c r="Z14" s="144"/>
      <c r="AA14" s="161"/>
      <c r="AB14" s="163">
        <v>3</v>
      </c>
      <c r="AC14" s="23"/>
      <c r="AD14" s="23"/>
    </row>
    <row r="15" spans="1:30" ht="12.75" customHeight="1" thickBot="1">
      <c r="A15" s="65"/>
      <c r="B15" s="210"/>
      <c r="C15" s="208"/>
      <c r="D15" s="195"/>
      <c r="E15" s="195"/>
      <c r="F15" s="185"/>
      <c r="G15" s="55" t="s">
        <v>153</v>
      </c>
      <c r="H15" s="153"/>
      <c r="I15" s="55"/>
      <c r="J15" s="153"/>
      <c r="K15" s="55" t="s">
        <v>159</v>
      </c>
      <c r="L15" s="153"/>
      <c r="M15" s="55"/>
      <c r="N15" s="153"/>
      <c r="O15" s="55"/>
      <c r="P15" s="153"/>
      <c r="Q15" s="55"/>
      <c r="R15" s="153"/>
      <c r="S15" s="55"/>
      <c r="T15" s="153"/>
      <c r="U15" s="58"/>
      <c r="V15" s="153"/>
      <c r="W15" s="55"/>
      <c r="X15" s="153"/>
      <c r="Y15" s="55"/>
      <c r="Z15" s="145"/>
      <c r="AA15" s="162"/>
      <c r="AB15" s="164"/>
      <c r="AC15" s="23"/>
      <c r="AD15" s="23"/>
    </row>
    <row r="16" spans="1:30" ht="12.75" customHeight="1" thickTop="1">
      <c r="A16" s="65"/>
      <c r="B16" s="205">
        <v>6</v>
      </c>
      <c r="C16" s="207" t="str">
        <f>VLOOKUP(B16,'пр.взв'!B17:E40,2,FALSE)</f>
        <v>Киржа Дмитрий Владимирович</v>
      </c>
      <c r="D16" s="194" t="str">
        <f>VLOOKUP(B16,'пр.взв'!B17:F96,3,FALSE)</f>
        <v>07.04.96,кмс</v>
      </c>
      <c r="E16" s="192" t="str">
        <f>VLOOKUP(B16,'пр.взв'!B17:G96,4,FALSE)</f>
        <v>ПФО,Чувашская р.,       Чебоксары</v>
      </c>
      <c r="F16" s="186">
        <v>5</v>
      </c>
      <c r="G16" s="54">
        <v>4</v>
      </c>
      <c r="H16" s="152">
        <v>4</v>
      </c>
      <c r="I16" s="54">
        <v>3</v>
      </c>
      <c r="J16" s="152" t="s">
        <v>150</v>
      </c>
      <c r="K16" s="54"/>
      <c r="L16" s="152" t="s">
        <v>150</v>
      </c>
      <c r="M16" s="54"/>
      <c r="N16" s="152" t="s">
        <v>150</v>
      </c>
      <c r="O16" s="54"/>
      <c r="P16" s="152" t="s">
        <v>150</v>
      </c>
      <c r="Q16" s="54"/>
      <c r="R16" s="152" t="s">
        <v>150</v>
      </c>
      <c r="S16" s="54"/>
      <c r="T16" s="152" t="s">
        <v>150</v>
      </c>
      <c r="U16" s="59"/>
      <c r="V16" s="152" t="s">
        <v>150</v>
      </c>
      <c r="W16" s="54"/>
      <c r="X16" s="152" t="s">
        <v>150</v>
      </c>
      <c r="Y16" s="54"/>
      <c r="Z16" s="214">
        <v>2</v>
      </c>
      <c r="AA16" s="187">
        <v>7</v>
      </c>
      <c r="AB16" s="163">
        <v>10</v>
      </c>
      <c r="AC16" s="23"/>
      <c r="AD16" s="23"/>
    </row>
    <row r="17" spans="1:30" ht="12.75" customHeight="1" thickBot="1">
      <c r="A17" s="65"/>
      <c r="B17" s="206"/>
      <c r="C17" s="208"/>
      <c r="D17" s="195"/>
      <c r="E17" s="193"/>
      <c r="F17" s="185"/>
      <c r="G17" s="56" t="s">
        <v>153</v>
      </c>
      <c r="H17" s="153"/>
      <c r="I17" s="56"/>
      <c r="J17" s="153"/>
      <c r="K17" s="56"/>
      <c r="L17" s="153"/>
      <c r="M17" s="56"/>
      <c r="N17" s="153"/>
      <c r="O17" s="56"/>
      <c r="P17" s="153"/>
      <c r="Q17" s="56"/>
      <c r="R17" s="153"/>
      <c r="S17" s="56"/>
      <c r="T17" s="153"/>
      <c r="U17" s="60"/>
      <c r="V17" s="153"/>
      <c r="W17" s="56"/>
      <c r="X17" s="153"/>
      <c r="Y17" s="56"/>
      <c r="Z17" s="215"/>
      <c r="AA17" s="188"/>
      <c r="AB17" s="164"/>
      <c r="AC17" s="23"/>
      <c r="AD17" s="23"/>
    </row>
    <row r="18" spans="1:30" ht="4.5" customHeight="1" thickTop="1">
      <c r="A18" s="65"/>
      <c r="B18" s="165" t="s">
        <v>143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7"/>
      <c r="AC18" s="23"/>
      <c r="AD18" s="23"/>
    </row>
    <row r="19" spans="1:30" ht="8.25" customHeight="1" thickBot="1">
      <c r="A19" s="65"/>
      <c r="B19" s="168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7"/>
      <c r="AC19" s="23"/>
      <c r="AD19" s="23"/>
    </row>
    <row r="20" spans="1:30" ht="12.75" customHeight="1" thickTop="1">
      <c r="A20" s="65"/>
      <c r="B20" s="205">
        <v>7</v>
      </c>
      <c r="C20" s="207" t="str">
        <f>VLOOKUP(B20,'пр.взв'!B19:E42,2,FALSE)</f>
        <v>Узбеков Мекан Шохратколиевич</v>
      </c>
      <c r="D20" s="194" t="str">
        <f>VLOOKUP(B20,'пр.взв'!B19:F98,3,FALSE)</f>
        <v>19.01.96,кмс</v>
      </c>
      <c r="E20" s="194" t="str">
        <f>VLOOKUP(B20,'пр.взв'!B19:G98,4,FALSE)</f>
        <v>ПФО,Пермский кр., Пермь,ВС</v>
      </c>
      <c r="F20" s="186">
        <v>8</v>
      </c>
      <c r="G20" s="54">
        <v>4</v>
      </c>
      <c r="H20" s="152">
        <v>9</v>
      </c>
      <c r="I20" s="294" t="s">
        <v>155</v>
      </c>
      <c r="J20" s="152" t="s">
        <v>150</v>
      </c>
      <c r="K20" s="54"/>
      <c r="L20" s="152" t="s">
        <v>150</v>
      </c>
      <c r="M20" s="54"/>
      <c r="N20" s="152" t="s">
        <v>150</v>
      </c>
      <c r="O20" s="54"/>
      <c r="P20" s="152" t="s">
        <v>150</v>
      </c>
      <c r="Q20" s="54"/>
      <c r="R20" s="152" t="s">
        <v>150</v>
      </c>
      <c r="S20" s="54"/>
      <c r="T20" s="152" t="s">
        <v>150</v>
      </c>
      <c r="U20" s="59"/>
      <c r="V20" s="152" t="s">
        <v>150</v>
      </c>
      <c r="W20" s="54"/>
      <c r="X20" s="152" t="s">
        <v>150</v>
      </c>
      <c r="Y20" s="54"/>
      <c r="Z20" s="144">
        <v>2</v>
      </c>
      <c r="AA20" s="295" t="s">
        <v>156</v>
      </c>
      <c r="AB20" s="163">
        <v>9</v>
      </c>
      <c r="AC20" s="23"/>
      <c r="AD20" s="23"/>
    </row>
    <row r="21" spans="1:30" ht="12.75" customHeight="1" thickBot="1">
      <c r="A21" s="65"/>
      <c r="B21" s="206"/>
      <c r="C21" s="208"/>
      <c r="D21" s="195"/>
      <c r="E21" s="195"/>
      <c r="F21" s="185"/>
      <c r="G21" s="55" t="s">
        <v>154</v>
      </c>
      <c r="H21" s="153"/>
      <c r="I21" s="55"/>
      <c r="J21" s="153"/>
      <c r="K21" s="55"/>
      <c r="L21" s="153"/>
      <c r="M21" s="55"/>
      <c r="N21" s="153"/>
      <c r="O21" s="55"/>
      <c r="P21" s="153"/>
      <c r="Q21" s="55"/>
      <c r="R21" s="153"/>
      <c r="S21" s="55"/>
      <c r="T21" s="153"/>
      <c r="U21" s="58"/>
      <c r="V21" s="153"/>
      <c r="W21" s="55"/>
      <c r="X21" s="153"/>
      <c r="Y21" s="55"/>
      <c r="Z21" s="145"/>
      <c r="AA21" s="296"/>
      <c r="AB21" s="164"/>
      <c r="AC21" s="23"/>
      <c r="AD21" s="23"/>
    </row>
    <row r="22" spans="1:30" ht="12.75" customHeight="1" thickTop="1">
      <c r="A22" s="65"/>
      <c r="B22" s="205">
        <v>8</v>
      </c>
      <c r="C22" s="207" t="str">
        <f>VLOOKUP(B22,'пр.взв'!B21:E44,2,FALSE)</f>
        <v>Панюхин Иван Владиславович</v>
      </c>
      <c r="D22" s="194" t="str">
        <f>VLOOKUP(B22,'пр.взв'!B21:F100,3,FALSE)</f>
        <v>20.04.94,мсмк</v>
      </c>
      <c r="E22" s="192" t="str">
        <f>VLOOKUP(B22,'пр.взв'!B21:G100,4,FALSE)</f>
        <v>УФО, Челябинская, Челябинск</v>
      </c>
      <c r="F22" s="186">
        <v>7</v>
      </c>
      <c r="G22" s="54">
        <v>0</v>
      </c>
      <c r="H22" s="152">
        <v>11</v>
      </c>
      <c r="I22" s="54">
        <v>3</v>
      </c>
      <c r="J22" s="152">
        <v>9</v>
      </c>
      <c r="K22" s="54">
        <v>0</v>
      </c>
      <c r="L22" s="152"/>
      <c r="M22" s="54"/>
      <c r="N22" s="152"/>
      <c r="O22" s="54"/>
      <c r="P22" s="152"/>
      <c r="Q22" s="54"/>
      <c r="R22" s="152"/>
      <c r="S22" s="54"/>
      <c r="T22" s="189" t="s">
        <v>161</v>
      </c>
      <c r="U22" s="59"/>
      <c r="V22" s="152">
        <v>2</v>
      </c>
      <c r="W22" s="54">
        <v>3</v>
      </c>
      <c r="X22" s="152"/>
      <c r="Y22" s="54"/>
      <c r="Z22" s="144"/>
      <c r="AA22" s="187"/>
      <c r="AB22" s="163">
        <v>3</v>
      </c>
      <c r="AC22" s="23"/>
      <c r="AD22" s="23"/>
    </row>
    <row r="23" spans="1:30" ht="12.75" customHeight="1" thickBot="1">
      <c r="A23" s="65"/>
      <c r="B23" s="206"/>
      <c r="C23" s="208"/>
      <c r="D23" s="195"/>
      <c r="E23" s="193"/>
      <c r="F23" s="185"/>
      <c r="G23" s="55" t="s">
        <v>154</v>
      </c>
      <c r="H23" s="153"/>
      <c r="I23" s="55"/>
      <c r="J23" s="153"/>
      <c r="K23" s="55" t="s">
        <v>160</v>
      </c>
      <c r="L23" s="153"/>
      <c r="M23" s="55"/>
      <c r="N23" s="153"/>
      <c r="O23" s="55"/>
      <c r="P23" s="153"/>
      <c r="Q23" s="55"/>
      <c r="R23" s="153"/>
      <c r="S23" s="55"/>
      <c r="T23" s="190"/>
      <c r="U23" s="58"/>
      <c r="V23" s="153"/>
      <c r="W23" s="55"/>
      <c r="X23" s="153"/>
      <c r="Y23" s="55"/>
      <c r="Z23" s="145"/>
      <c r="AA23" s="188"/>
      <c r="AB23" s="164"/>
      <c r="AC23" s="23"/>
      <c r="AD23" s="23"/>
    </row>
    <row r="24" spans="1:30" ht="12.75" customHeight="1" thickTop="1">
      <c r="A24" s="65"/>
      <c r="B24" s="205">
        <v>9</v>
      </c>
      <c r="C24" s="207" t="str">
        <f>VLOOKUP(B24,'пр.взв'!B23:E46,2,FALSE)</f>
        <v>Никифоров Станислав Александрович</v>
      </c>
      <c r="D24" s="194" t="str">
        <f>VLOOKUP(B24,'пр.взв'!B23:F102,3,FALSE)</f>
        <v>20.07.97,кмс</v>
      </c>
      <c r="E24" s="194" t="str">
        <f>VLOOKUP(B24,'пр.взв'!B23:G102,4,FALSE)</f>
        <v>ПФО,Чувашская р.,       Чебоксары</v>
      </c>
      <c r="F24" s="186">
        <v>10</v>
      </c>
      <c r="G24" s="54">
        <v>0</v>
      </c>
      <c r="H24" s="152">
        <v>7</v>
      </c>
      <c r="I24" s="54">
        <v>3</v>
      </c>
      <c r="J24" s="152">
        <v>8</v>
      </c>
      <c r="K24" s="54">
        <v>4</v>
      </c>
      <c r="L24" s="152" t="s">
        <v>150</v>
      </c>
      <c r="M24" s="54"/>
      <c r="N24" s="152" t="s">
        <v>150</v>
      </c>
      <c r="O24" s="54"/>
      <c r="P24" s="152" t="s">
        <v>150</v>
      </c>
      <c r="Q24" s="54"/>
      <c r="R24" s="152" t="s">
        <v>150</v>
      </c>
      <c r="S24" s="54"/>
      <c r="T24" s="152" t="s">
        <v>150</v>
      </c>
      <c r="U24" s="59"/>
      <c r="V24" s="152" t="s">
        <v>150</v>
      </c>
      <c r="W24" s="54"/>
      <c r="X24" s="152" t="s">
        <v>150</v>
      </c>
      <c r="Y24" s="54"/>
      <c r="Z24" s="144">
        <v>3</v>
      </c>
      <c r="AA24" s="187">
        <v>7</v>
      </c>
      <c r="AB24" s="163">
        <v>6</v>
      </c>
      <c r="AC24" s="23"/>
      <c r="AD24" s="23"/>
    </row>
    <row r="25" spans="1:30" ht="12.75" customHeight="1" thickBot="1">
      <c r="A25" s="65"/>
      <c r="B25" s="206"/>
      <c r="C25" s="208"/>
      <c r="D25" s="195"/>
      <c r="E25" s="195"/>
      <c r="F25" s="185"/>
      <c r="G25" s="55" t="s">
        <v>157</v>
      </c>
      <c r="H25" s="153"/>
      <c r="I25" s="55"/>
      <c r="J25" s="153"/>
      <c r="K25" s="55" t="s">
        <v>160</v>
      </c>
      <c r="L25" s="153"/>
      <c r="M25" s="55"/>
      <c r="N25" s="153"/>
      <c r="O25" s="55"/>
      <c r="P25" s="153"/>
      <c r="Q25" s="55"/>
      <c r="R25" s="153"/>
      <c r="S25" s="55"/>
      <c r="T25" s="153"/>
      <c r="U25" s="58"/>
      <c r="V25" s="153"/>
      <c r="W25" s="55"/>
      <c r="X25" s="153"/>
      <c r="Y25" s="55"/>
      <c r="Z25" s="145"/>
      <c r="AA25" s="188"/>
      <c r="AB25" s="164"/>
      <c r="AC25" s="23"/>
      <c r="AD25" s="23"/>
    </row>
    <row r="26" spans="1:30" ht="12.75" customHeight="1" thickTop="1">
      <c r="A26" s="65"/>
      <c r="B26" s="205">
        <v>10</v>
      </c>
      <c r="C26" s="207" t="str">
        <f>VLOOKUP(B26,'пр.взв'!B25:E48,2,FALSE)</f>
        <v>Иванов Евгений Сергеевич</v>
      </c>
      <c r="D26" s="194" t="str">
        <f>VLOOKUP(B26,'пр.взв'!B25:F104,3,FALSE)</f>
        <v>22.05.94,кмс</v>
      </c>
      <c r="E26" s="297" t="str">
        <f>VLOOKUP(B26,'пр.взв'!B25:G104,4,FALSE)</f>
        <v>С-Петербург, КШВСМ-МО</v>
      </c>
      <c r="F26" s="186">
        <v>9</v>
      </c>
      <c r="G26" s="54">
        <v>4</v>
      </c>
      <c r="H26" s="152" t="s">
        <v>144</v>
      </c>
      <c r="I26" s="54"/>
      <c r="J26" s="152">
        <v>11</v>
      </c>
      <c r="K26" s="54">
        <v>4</v>
      </c>
      <c r="L26" s="152" t="s">
        <v>150</v>
      </c>
      <c r="M26" s="54"/>
      <c r="N26" s="152" t="s">
        <v>150</v>
      </c>
      <c r="O26" s="54"/>
      <c r="P26" s="152" t="s">
        <v>150</v>
      </c>
      <c r="Q26" s="54"/>
      <c r="R26" s="152" t="s">
        <v>150</v>
      </c>
      <c r="S26" s="54"/>
      <c r="T26" s="189" t="s">
        <v>150</v>
      </c>
      <c r="U26" s="59"/>
      <c r="V26" s="152" t="s">
        <v>150</v>
      </c>
      <c r="W26" s="54"/>
      <c r="X26" s="152" t="s">
        <v>150</v>
      </c>
      <c r="Y26" s="54"/>
      <c r="Z26" s="144">
        <v>3</v>
      </c>
      <c r="AA26" s="187">
        <v>8</v>
      </c>
      <c r="AB26" s="163">
        <v>7</v>
      </c>
      <c r="AC26" s="23"/>
      <c r="AD26" s="23"/>
    </row>
    <row r="27" spans="1:30" ht="12.75" customHeight="1" thickBot="1">
      <c r="A27" s="65"/>
      <c r="B27" s="206"/>
      <c r="C27" s="208"/>
      <c r="D27" s="195"/>
      <c r="E27" s="298"/>
      <c r="F27" s="185"/>
      <c r="G27" s="55" t="s">
        <v>157</v>
      </c>
      <c r="H27" s="153"/>
      <c r="I27" s="55"/>
      <c r="J27" s="153"/>
      <c r="K27" s="55" t="s">
        <v>163</v>
      </c>
      <c r="L27" s="153"/>
      <c r="M27" s="55"/>
      <c r="N27" s="153"/>
      <c r="O27" s="55"/>
      <c r="P27" s="153"/>
      <c r="Q27" s="55"/>
      <c r="R27" s="153"/>
      <c r="S27" s="55"/>
      <c r="T27" s="190"/>
      <c r="U27" s="58"/>
      <c r="V27" s="153"/>
      <c r="W27" s="55"/>
      <c r="X27" s="153"/>
      <c r="Y27" s="55"/>
      <c r="Z27" s="145"/>
      <c r="AA27" s="188"/>
      <c r="AB27" s="164"/>
      <c r="AC27" s="23"/>
      <c r="AD27" s="23"/>
    </row>
    <row r="28" spans="1:30" ht="12.75" customHeight="1" thickTop="1">
      <c r="A28" s="65"/>
      <c r="B28" s="205">
        <v>11</v>
      </c>
      <c r="C28" s="207" t="str">
        <f>VLOOKUP(B28,'пр.взв'!B27:E50,2,FALSE)</f>
        <v>Пискунов Алексей Вячеславович</v>
      </c>
      <c r="D28" s="194" t="str">
        <f>VLOOKUP(B28,'пр.взв'!B27:F106,3,FALSE)</f>
        <v>03.12.95,мс</v>
      </c>
      <c r="E28" s="194" t="str">
        <f>VLOOKUP(B28,'пр.взв'!B27:G106,4,FALSE)</f>
        <v>ЦФО,Рязанская, Рязань,  ФСОП "Россия"</v>
      </c>
      <c r="F28" s="186" t="s">
        <v>144</v>
      </c>
      <c r="G28" s="54"/>
      <c r="H28" s="152">
        <v>8</v>
      </c>
      <c r="I28" s="294" t="s">
        <v>158</v>
      </c>
      <c r="J28" s="152">
        <v>10</v>
      </c>
      <c r="K28" s="54">
        <v>0</v>
      </c>
      <c r="L28" s="152"/>
      <c r="M28" s="54"/>
      <c r="N28" s="152"/>
      <c r="O28" s="54"/>
      <c r="P28" s="152"/>
      <c r="Q28" s="54"/>
      <c r="R28" s="152"/>
      <c r="S28" s="54"/>
      <c r="T28" s="152" t="s">
        <v>166</v>
      </c>
      <c r="U28" s="59"/>
      <c r="V28" s="152">
        <v>5</v>
      </c>
      <c r="W28" s="54">
        <v>2</v>
      </c>
      <c r="X28" s="152">
        <v>2</v>
      </c>
      <c r="Y28" s="54">
        <v>0</v>
      </c>
      <c r="Z28" s="144"/>
      <c r="AA28" s="187"/>
      <c r="AB28" s="163">
        <v>1</v>
      </c>
      <c r="AC28" s="23"/>
      <c r="AD28" s="23"/>
    </row>
    <row r="29" spans="1:30" ht="12.75" customHeight="1" thickBot="1">
      <c r="A29" s="65"/>
      <c r="B29" s="206"/>
      <c r="C29" s="208"/>
      <c r="D29" s="195"/>
      <c r="E29" s="195"/>
      <c r="F29" s="185"/>
      <c r="G29" s="56"/>
      <c r="H29" s="153"/>
      <c r="I29" s="56"/>
      <c r="J29" s="153"/>
      <c r="K29" s="56"/>
      <c r="L29" s="153"/>
      <c r="M29" s="56"/>
      <c r="N29" s="153"/>
      <c r="O29" s="56"/>
      <c r="P29" s="153"/>
      <c r="Q29" s="56"/>
      <c r="R29" s="153"/>
      <c r="S29" s="56"/>
      <c r="T29" s="153"/>
      <c r="U29" s="60"/>
      <c r="V29" s="153"/>
      <c r="W29" s="56"/>
      <c r="X29" s="153"/>
      <c r="Y29" s="56" t="s">
        <v>167</v>
      </c>
      <c r="Z29" s="145"/>
      <c r="AA29" s="188"/>
      <c r="AB29" s="164"/>
      <c r="AC29" s="23"/>
      <c r="AD29" s="23"/>
    </row>
    <row r="30" spans="2:28" ht="10.5" customHeight="1" thickTop="1">
      <c r="B30" s="21"/>
      <c r="C30" s="20"/>
      <c r="D30" s="20"/>
      <c r="E30" s="20"/>
      <c r="F30" s="22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22"/>
      <c r="S30" s="19"/>
      <c r="T30" s="22"/>
      <c r="U30" s="19"/>
      <c r="V30" s="22"/>
      <c r="W30" s="19"/>
      <c r="X30" s="22"/>
      <c r="Y30" s="19"/>
      <c r="Z30" s="23"/>
      <c r="AA30" s="23"/>
      <c r="AB30" s="23"/>
    </row>
    <row r="31" spans="2:28" ht="10.5" customHeight="1">
      <c r="B31" s="24"/>
      <c r="C31" s="20"/>
      <c r="D31" s="20"/>
      <c r="E31" s="20"/>
      <c r="F31" s="22"/>
      <c r="G31" s="16"/>
      <c r="H31" s="22"/>
      <c r="I31" s="16"/>
      <c r="J31" s="22"/>
      <c r="K31" s="16"/>
      <c r="L31" s="22"/>
      <c r="M31" s="16"/>
      <c r="N31" s="22"/>
      <c r="O31" s="16"/>
      <c r="P31" s="22"/>
      <c r="Q31" s="16"/>
      <c r="R31" s="22"/>
      <c r="S31" s="16"/>
      <c r="T31" s="22"/>
      <c r="U31" s="16"/>
      <c r="V31" s="22"/>
      <c r="W31" s="16"/>
      <c r="X31" s="22"/>
      <c r="Y31" s="16"/>
      <c r="Z31" s="23"/>
      <c r="AA31" s="23"/>
      <c r="AB31" s="23"/>
    </row>
    <row r="32" spans="2:28" ht="22.5" customHeight="1">
      <c r="B32" s="30" t="str">
        <f>HYPERLINK('[1]реквизиты'!$A$6)</f>
        <v>Гл. судья, судья МК</v>
      </c>
      <c r="C32" s="31"/>
      <c r="D32" s="31"/>
      <c r="E32" s="32"/>
      <c r="F32" s="33"/>
      <c r="N32" s="34" t="str">
        <f>HYPERLINK('[1]реквизиты'!$G$6)</f>
        <v>Р.Г. Залеев</v>
      </c>
      <c r="O32" s="32"/>
      <c r="P32" s="32"/>
      <c r="Q32" s="32"/>
      <c r="R32" s="37"/>
      <c r="S32" s="35"/>
      <c r="T32" s="37"/>
      <c r="U32" s="35"/>
      <c r="V32" s="37"/>
      <c r="W32" s="36" t="str">
        <f>HYPERLINK('[1]реквизиты'!$G$7)</f>
        <v>/Октябрьский/</v>
      </c>
      <c r="X32" s="37"/>
      <c r="Y32" s="35"/>
      <c r="Z32" s="23"/>
      <c r="AA32" s="23"/>
      <c r="AB32" s="23"/>
    </row>
    <row r="33" spans="2:28" ht="24.75" customHeight="1">
      <c r="B33" s="38" t="str">
        <f>HYPERLINK('[1]реквизиты'!$A$8)</f>
        <v>Гл. секретарь, судья ВК</v>
      </c>
      <c r="C33" s="31"/>
      <c r="D33" s="44"/>
      <c r="E33" s="39"/>
      <c r="F33" s="40"/>
      <c r="G33" s="7"/>
      <c r="H33" s="7"/>
      <c r="I33" s="7"/>
      <c r="J33" s="7"/>
      <c r="K33" s="7"/>
      <c r="L33" s="7"/>
      <c r="M33" s="7"/>
      <c r="N33" s="34" t="str">
        <f>HYPERLINK('[1]реквизиты'!$G$8)</f>
        <v>В.И. Рожков</v>
      </c>
      <c r="O33" s="32"/>
      <c r="P33" s="32"/>
      <c r="Q33" s="32"/>
      <c r="R33" s="37"/>
      <c r="S33" s="35"/>
      <c r="T33" s="37"/>
      <c r="U33" s="35"/>
      <c r="V33" s="37"/>
      <c r="W33" s="36" t="str">
        <f>HYPERLINK('[1]реквизиты'!$G$9)</f>
        <v>/Саратов/</v>
      </c>
      <c r="X33" s="37"/>
      <c r="Y33" s="35"/>
      <c r="Z33" s="23"/>
      <c r="AA33" s="23"/>
      <c r="AB33" s="23"/>
    </row>
    <row r="34" spans="2:28" ht="10.5" customHeight="1">
      <c r="B34" s="21"/>
      <c r="C34" s="20"/>
      <c r="D34" s="20"/>
      <c r="E34" s="20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3"/>
      <c r="AA34" s="23"/>
      <c r="AB34" s="23"/>
    </row>
    <row r="35" spans="2:28" ht="10.5" customHeight="1">
      <c r="B35" s="24"/>
      <c r="C35" s="20"/>
      <c r="D35" s="20"/>
      <c r="E35" s="20"/>
      <c r="F35" s="22"/>
      <c r="G35" s="16"/>
      <c r="H35" s="22"/>
      <c r="I35" s="16"/>
      <c r="J35" s="22"/>
      <c r="K35" s="16"/>
      <c r="L35" s="22"/>
      <c r="M35" s="16"/>
      <c r="N35" s="22"/>
      <c r="O35" s="16"/>
      <c r="P35" s="22"/>
      <c r="Q35" s="16"/>
      <c r="R35" s="22"/>
      <c r="S35" s="16"/>
      <c r="T35" s="22"/>
      <c r="U35" s="16"/>
      <c r="V35" s="22"/>
      <c r="W35" s="16"/>
      <c r="X35" s="22"/>
      <c r="Y35" s="16"/>
      <c r="Z35" s="23"/>
      <c r="AA35" s="23"/>
      <c r="AB35" s="23"/>
    </row>
    <row r="36" spans="2:28" ht="10.5" customHeight="1">
      <c r="B36" s="21"/>
      <c r="C36" s="20"/>
      <c r="D36" s="20"/>
      <c r="E36" s="20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3"/>
      <c r="AA36" s="23"/>
      <c r="AB36" s="23"/>
    </row>
    <row r="37" spans="2:28" ht="10.5" customHeight="1">
      <c r="B37" s="24"/>
      <c r="C37" s="20"/>
      <c r="D37" s="20"/>
      <c r="E37" s="20"/>
      <c r="F37" s="22"/>
      <c r="G37" s="16"/>
      <c r="H37" s="22"/>
      <c r="I37" s="16"/>
      <c r="J37" s="22"/>
      <c r="K37" s="16"/>
      <c r="L37" s="22"/>
      <c r="M37" s="16"/>
      <c r="N37" s="22"/>
      <c r="O37" s="16"/>
      <c r="P37" s="22"/>
      <c r="Q37" s="16"/>
      <c r="R37" s="22"/>
      <c r="S37" s="16"/>
      <c r="T37" s="22"/>
      <c r="U37" s="16"/>
      <c r="V37" s="22"/>
      <c r="W37" s="16"/>
      <c r="X37" s="22"/>
      <c r="Y37" s="16"/>
      <c r="Z37" s="23"/>
      <c r="AA37" s="23"/>
      <c r="AB37" s="23"/>
    </row>
    <row r="38" spans="2:28" ht="10.5" customHeight="1">
      <c r="B38" s="21"/>
      <c r="C38" s="20"/>
      <c r="D38" s="20"/>
      <c r="E38" s="20"/>
      <c r="F38" s="22"/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3"/>
      <c r="AA38" s="23"/>
      <c r="AB38" s="23"/>
    </row>
    <row r="39" spans="2:28" ht="10.5" customHeight="1">
      <c r="B39" s="24"/>
      <c r="C39" s="20"/>
      <c r="D39" s="20"/>
      <c r="E39" s="20"/>
      <c r="F39" s="22"/>
      <c r="G39" s="16"/>
      <c r="H39" s="22"/>
      <c r="I39" s="16"/>
      <c r="J39" s="22"/>
      <c r="K39" s="16"/>
      <c r="L39" s="22"/>
      <c r="M39" s="16"/>
      <c r="N39" s="22"/>
      <c r="O39" s="16"/>
      <c r="P39" s="22"/>
      <c r="Q39" s="16"/>
      <c r="R39" s="22"/>
      <c r="S39" s="16"/>
      <c r="T39" s="22"/>
      <c r="U39" s="16"/>
      <c r="V39" s="22"/>
      <c r="W39" s="16"/>
      <c r="X39" s="22"/>
      <c r="Y39" s="16"/>
      <c r="Z39" s="23"/>
      <c r="AA39" s="23"/>
      <c r="AB39" s="23"/>
    </row>
    <row r="40" spans="2:28" ht="10.5" customHeight="1">
      <c r="B40" s="21"/>
      <c r="C40" s="20"/>
      <c r="D40" s="20"/>
      <c r="E40" s="20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22"/>
      <c r="S40" s="19"/>
      <c r="T40" s="22"/>
      <c r="U40" s="19"/>
      <c r="V40" s="22"/>
      <c r="W40" s="19"/>
      <c r="X40" s="22"/>
      <c r="Y40" s="19"/>
      <c r="Z40" s="23"/>
      <c r="AA40" s="23"/>
      <c r="AB40" s="23"/>
    </row>
    <row r="41" spans="2:28" ht="10.5" customHeight="1">
      <c r="B41" s="24"/>
      <c r="C41" s="20"/>
      <c r="D41" s="20"/>
      <c r="E41" s="20"/>
      <c r="F41" s="22"/>
      <c r="G41" s="16"/>
      <c r="H41" s="22"/>
      <c r="I41" s="16"/>
      <c r="J41" s="22"/>
      <c r="K41" s="16"/>
      <c r="L41" s="22"/>
      <c r="M41" s="16"/>
      <c r="N41" s="22"/>
      <c r="O41" s="16"/>
      <c r="P41" s="22"/>
      <c r="Q41" s="16"/>
      <c r="R41" s="22"/>
      <c r="S41" s="16"/>
      <c r="T41" s="22"/>
      <c r="U41" s="16"/>
      <c r="V41" s="22"/>
      <c r="W41" s="16"/>
      <c r="X41" s="22"/>
      <c r="Y41" s="16"/>
      <c r="Z41" s="23"/>
      <c r="AA41" s="23"/>
      <c r="AB41" s="23"/>
    </row>
    <row r="42" spans="2:28" ht="10.5" customHeight="1">
      <c r="B42" s="21"/>
      <c r="C42" s="20"/>
      <c r="D42" s="20"/>
      <c r="E42" s="20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3"/>
      <c r="AA42" s="23"/>
      <c r="AB42" s="23"/>
    </row>
    <row r="43" spans="2:28" ht="10.5" customHeight="1">
      <c r="B43" s="24"/>
      <c r="C43" s="20"/>
      <c r="D43" s="20"/>
      <c r="E43" s="20"/>
      <c r="F43" s="22"/>
      <c r="G43" s="16"/>
      <c r="H43" s="22"/>
      <c r="I43" s="16"/>
      <c r="J43" s="22"/>
      <c r="K43" s="16"/>
      <c r="L43" s="22"/>
      <c r="M43" s="16"/>
      <c r="N43" s="22"/>
      <c r="O43" s="16"/>
      <c r="P43" s="22"/>
      <c r="Q43" s="16"/>
      <c r="R43" s="22"/>
      <c r="S43" s="16"/>
      <c r="T43" s="22"/>
      <c r="U43" s="16"/>
      <c r="V43" s="22"/>
      <c r="W43" s="16"/>
      <c r="X43" s="22"/>
      <c r="Y43" s="16"/>
      <c r="Z43" s="23"/>
      <c r="AA43" s="23"/>
      <c r="AB43" s="23"/>
    </row>
    <row r="44" spans="2:28" ht="10.5" customHeight="1">
      <c r="B44" s="21"/>
      <c r="C44" s="20"/>
      <c r="D44" s="20"/>
      <c r="E44" s="20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3"/>
      <c r="AA44" s="23"/>
      <c r="AB44" s="23"/>
    </row>
    <row r="45" spans="2:28" ht="10.5" customHeight="1">
      <c r="B45" s="24"/>
      <c r="C45" s="20"/>
      <c r="D45" s="20"/>
      <c r="E45" s="20"/>
      <c r="F45" s="22"/>
      <c r="G45" s="16"/>
      <c r="H45" s="22"/>
      <c r="I45" s="16"/>
      <c r="J45" s="22"/>
      <c r="K45" s="16"/>
      <c r="L45" s="22"/>
      <c r="M45" s="16"/>
      <c r="N45" s="22"/>
      <c r="O45" s="16"/>
      <c r="P45" s="22"/>
      <c r="Q45" s="16"/>
      <c r="R45" s="22"/>
      <c r="S45" s="16"/>
      <c r="T45" s="22"/>
      <c r="U45" s="16"/>
      <c r="V45" s="22"/>
      <c r="W45" s="16"/>
      <c r="X45" s="22"/>
      <c r="Y45" s="16"/>
      <c r="Z45" s="23"/>
      <c r="AA45" s="23"/>
      <c r="AB45" s="23"/>
    </row>
    <row r="46" spans="2:28" ht="10.5" customHeight="1">
      <c r="B46" s="21"/>
      <c r="C46" s="20"/>
      <c r="D46" s="20"/>
      <c r="E46" s="20"/>
      <c r="F46" s="22"/>
      <c r="G46" s="19"/>
      <c r="H46" s="22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19"/>
      <c r="T46" s="22"/>
      <c r="U46" s="19"/>
      <c r="V46" s="22"/>
      <c r="W46" s="19"/>
      <c r="X46" s="22"/>
      <c r="Y46" s="19"/>
      <c r="Z46" s="23"/>
      <c r="AA46" s="23"/>
      <c r="AB46" s="23"/>
    </row>
    <row r="47" spans="2:28" ht="10.5" customHeight="1">
      <c r="B47" s="24"/>
      <c r="C47" s="20"/>
      <c r="D47" s="20"/>
      <c r="E47" s="20"/>
      <c r="F47" s="22"/>
      <c r="G47" s="16"/>
      <c r="H47" s="22"/>
      <c r="I47" s="16"/>
      <c r="J47" s="22"/>
      <c r="K47" s="16"/>
      <c r="L47" s="22"/>
      <c r="M47" s="16"/>
      <c r="N47" s="22"/>
      <c r="O47" s="16"/>
      <c r="P47" s="22"/>
      <c r="Q47" s="16"/>
      <c r="R47" s="22"/>
      <c r="S47" s="16"/>
      <c r="T47" s="22"/>
      <c r="U47" s="16"/>
      <c r="V47" s="22"/>
      <c r="W47" s="16"/>
      <c r="X47" s="22"/>
      <c r="Y47" s="16"/>
      <c r="Z47" s="23"/>
      <c r="AA47" s="23"/>
      <c r="AB47" s="23"/>
    </row>
    <row r="48" spans="2:28" ht="10.5" customHeight="1">
      <c r="B48" s="21"/>
      <c r="C48" s="20"/>
      <c r="D48" s="20"/>
      <c r="E48" s="20"/>
      <c r="F48" s="22"/>
      <c r="G48" s="19"/>
      <c r="H48" s="22"/>
      <c r="I48" s="19"/>
      <c r="J48" s="22"/>
      <c r="K48" s="19"/>
      <c r="L48" s="22"/>
      <c r="M48" s="19"/>
      <c r="N48" s="22"/>
      <c r="O48" s="19"/>
      <c r="P48" s="22"/>
      <c r="Q48" s="19"/>
      <c r="R48" s="22"/>
      <c r="S48" s="19"/>
      <c r="T48" s="22"/>
      <c r="U48" s="19"/>
      <c r="V48" s="22"/>
      <c r="W48" s="19"/>
      <c r="X48" s="22"/>
      <c r="Y48" s="19"/>
      <c r="Z48" s="23"/>
      <c r="AA48" s="23"/>
      <c r="AB48" s="23"/>
    </row>
    <row r="49" spans="2:28" ht="10.5" customHeight="1">
      <c r="B49" s="24"/>
      <c r="C49" s="20"/>
      <c r="D49" s="20"/>
      <c r="E49" s="20"/>
      <c r="F49" s="22"/>
      <c r="G49" s="16"/>
      <c r="H49" s="22"/>
      <c r="I49" s="16"/>
      <c r="J49" s="22"/>
      <c r="K49" s="16"/>
      <c r="L49" s="22"/>
      <c r="M49" s="16"/>
      <c r="N49" s="22"/>
      <c r="O49" s="16"/>
      <c r="P49" s="22"/>
      <c r="Q49" s="16"/>
      <c r="R49" s="22"/>
      <c r="S49" s="16"/>
      <c r="T49" s="22"/>
      <c r="U49" s="16"/>
      <c r="V49" s="22"/>
      <c r="W49" s="16"/>
      <c r="X49" s="22"/>
      <c r="Y49" s="16"/>
      <c r="Z49" s="23"/>
      <c r="AA49" s="23"/>
      <c r="AB49" s="23"/>
    </row>
    <row r="50" spans="2:28" ht="10.5" customHeight="1">
      <c r="B50" s="21"/>
      <c r="C50" s="20"/>
      <c r="D50" s="20"/>
      <c r="E50" s="20"/>
      <c r="F50" s="22"/>
      <c r="G50" s="19"/>
      <c r="H50" s="22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19"/>
      <c r="T50" s="22"/>
      <c r="U50" s="19"/>
      <c r="V50" s="22"/>
      <c r="W50" s="19"/>
      <c r="X50" s="22"/>
      <c r="Y50" s="19"/>
      <c r="Z50" s="23"/>
      <c r="AA50" s="23"/>
      <c r="AB50" s="23"/>
    </row>
    <row r="51" spans="2:28" ht="10.5" customHeight="1">
      <c r="B51" s="24"/>
      <c r="C51" s="20"/>
      <c r="D51" s="20"/>
      <c r="E51" s="20"/>
      <c r="F51" s="22"/>
      <c r="G51" s="16"/>
      <c r="H51" s="22"/>
      <c r="I51" s="16"/>
      <c r="J51" s="22"/>
      <c r="K51" s="16"/>
      <c r="L51" s="22"/>
      <c r="M51" s="16"/>
      <c r="N51" s="22"/>
      <c r="O51" s="16"/>
      <c r="P51" s="22"/>
      <c r="Q51" s="16"/>
      <c r="R51" s="22"/>
      <c r="S51" s="16"/>
      <c r="T51" s="22"/>
      <c r="U51" s="16"/>
      <c r="V51" s="22"/>
      <c r="W51" s="16"/>
      <c r="X51" s="22"/>
      <c r="Y51" s="16"/>
      <c r="Z51" s="23"/>
      <c r="AA51" s="23"/>
      <c r="AB51" s="23"/>
    </row>
    <row r="52" spans="2:28" ht="10.5" customHeight="1">
      <c r="B52" s="21"/>
      <c r="C52" s="20"/>
      <c r="D52" s="20"/>
      <c r="E52" s="20"/>
      <c r="F52" s="22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22"/>
      <c r="S52" s="19"/>
      <c r="T52" s="22"/>
      <c r="U52" s="19"/>
      <c r="V52" s="22"/>
      <c r="W52" s="19"/>
      <c r="X52" s="22"/>
      <c r="Y52" s="19"/>
      <c r="Z52" s="23"/>
      <c r="AA52" s="23"/>
      <c r="AB52" s="23"/>
    </row>
    <row r="53" spans="2:28" ht="10.5" customHeight="1">
      <c r="B53" s="24"/>
      <c r="C53" s="20"/>
      <c r="D53" s="20"/>
      <c r="E53" s="20"/>
      <c r="F53" s="22"/>
      <c r="G53" s="16"/>
      <c r="H53" s="22"/>
      <c r="I53" s="16"/>
      <c r="J53" s="22"/>
      <c r="K53" s="16"/>
      <c r="L53" s="22"/>
      <c r="M53" s="16"/>
      <c r="N53" s="22"/>
      <c r="O53" s="16"/>
      <c r="P53" s="22"/>
      <c r="Q53" s="16"/>
      <c r="R53" s="22"/>
      <c r="S53" s="16"/>
      <c r="T53" s="22"/>
      <c r="U53" s="16"/>
      <c r="V53" s="22"/>
      <c r="W53" s="16"/>
      <c r="X53" s="22"/>
      <c r="Y53" s="16"/>
      <c r="Z53" s="23"/>
      <c r="AA53" s="23"/>
      <c r="AB53" s="23"/>
    </row>
    <row r="54" spans="2:28" ht="10.5" customHeight="1">
      <c r="B54" s="21"/>
      <c r="C54" s="20"/>
      <c r="D54" s="20"/>
      <c r="E54" s="20"/>
      <c r="F54" s="22"/>
      <c r="G54" s="19"/>
      <c r="H54" s="22"/>
      <c r="I54" s="19"/>
      <c r="J54" s="22"/>
      <c r="K54" s="19"/>
      <c r="L54" s="22"/>
      <c r="M54" s="19"/>
      <c r="N54" s="22"/>
      <c r="O54" s="19"/>
      <c r="P54" s="22"/>
      <c r="Q54" s="19"/>
      <c r="R54" s="22"/>
      <c r="S54" s="19"/>
      <c r="T54" s="22"/>
      <c r="U54" s="19"/>
      <c r="V54" s="22"/>
      <c r="W54" s="19"/>
      <c r="X54" s="22"/>
      <c r="Y54" s="19"/>
      <c r="Z54" s="23"/>
      <c r="AA54" s="23"/>
      <c r="AB54" s="23"/>
    </row>
    <row r="55" spans="2:28" ht="10.5" customHeight="1">
      <c r="B55" s="24"/>
      <c r="C55" s="20"/>
      <c r="D55" s="20"/>
      <c r="E55" s="20"/>
      <c r="F55" s="22"/>
      <c r="G55" s="16"/>
      <c r="H55" s="22"/>
      <c r="I55" s="16"/>
      <c r="J55" s="22"/>
      <c r="K55" s="16"/>
      <c r="L55" s="22"/>
      <c r="M55" s="16"/>
      <c r="N55" s="22"/>
      <c r="O55" s="16"/>
      <c r="P55" s="22"/>
      <c r="Q55" s="16"/>
      <c r="R55" s="22"/>
      <c r="S55" s="16"/>
      <c r="T55" s="22"/>
      <c r="U55" s="16"/>
      <c r="V55" s="22"/>
      <c r="W55" s="16"/>
      <c r="X55" s="22"/>
      <c r="Y55" s="16"/>
      <c r="Z55" s="23"/>
      <c r="AA55" s="23"/>
      <c r="AB55" s="23"/>
    </row>
    <row r="56" spans="2:28" ht="10.5" customHeight="1">
      <c r="B56" s="21"/>
      <c r="C56" s="20"/>
      <c r="D56" s="20"/>
      <c r="E56" s="20"/>
      <c r="F56" s="22"/>
      <c r="G56" s="19"/>
      <c r="H56" s="22"/>
      <c r="I56" s="19"/>
      <c r="J56" s="22"/>
      <c r="K56" s="19"/>
      <c r="L56" s="22"/>
      <c r="M56" s="19"/>
      <c r="N56" s="22"/>
      <c r="O56" s="19"/>
      <c r="P56" s="22"/>
      <c r="Q56" s="19"/>
      <c r="R56" s="22"/>
      <c r="S56" s="19"/>
      <c r="T56" s="22"/>
      <c r="U56" s="19"/>
      <c r="V56" s="22"/>
      <c r="W56" s="19"/>
      <c r="X56" s="22"/>
      <c r="Y56" s="19"/>
      <c r="Z56" s="23"/>
      <c r="AA56" s="23"/>
      <c r="AB56" s="23"/>
    </row>
    <row r="57" spans="2:28" ht="10.5" customHeight="1">
      <c r="B57" s="24"/>
      <c r="C57" s="20"/>
      <c r="D57" s="20"/>
      <c r="E57" s="20"/>
      <c r="F57" s="22"/>
      <c r="G57" s="16"/>
      <c r="H57" s="22"/>
      <c r="I57" s="16"/>
      <c r="J57" s="22"/>
      <c r="K57" s="16"/>
      <c r="L57" s="22"/>
      <c r="M57" s="16"/>
      <c r="N57" s="22"/>
      <c r="O57" s="16"/>
      <c r="P57" s="22"/>
      <c r="Q57" s="16"/>
      <c r="R57" s="22"/>
      <c r="S57" s="16"/>
      <c r="T57" s="22"/>
      <c r="U57" s="16"/>
      <c r="V57" s="22"/>
      <c r="W57" s="16"/>
      <c r="X57" s="22"/>
      <c r="Y57" s="16"/>
      <c r="Z57" s="23"/>
      <c r="AA57" s="23"/>
      <c r="AB57" s="23"/>
    </row>
    <row r="58" spans="2:28" ht="10.5" customHeight="1">
      <c r="B58" s="21"/>
      <c r="C58" s="20"/>
      <c r="D58" s="20"/>
      <c r="E58" s="20"/>
      <c r="F58" s="22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  <c r="W58" s="19"/>
      <c r="X58" s="22"/>
      <c r="Y58" s="19"/>
      <c r="Z58" s="23"/>
      <c r="AA58" s="23"/>
      <c r="AB58" s="23"/>
    </row>
    <row r="59" spans="2:28" ht="10.5" customHeight="1">
      <c r="B59" s="24"/>
      <c r="C59" s="20"/>
      <c r="D59" s="20"/>
      <c r="E59" s="20"/>
      <c r="F59" s="22"/>
      <c r="G59" s="16"/>
      <c r="H59" s="22"/>
      <c r="I59" s="16"/>
      <c r="J59" s="22"/>
      <c r="K59" s="16"/>
      <c r="L59" s="22"/>
      <c r="M59" s="16"/>
      <c r="N59" s="22"/>
      <c r="O59" s="16"/>
      <c r="P59" s="22"/>
      <c r="Q59" s="16"/>
      <c r="R59" s="22"/>
      <c r="S59" s="16"/>
      <c r="T59" s="22"/>
      <c r="U59" s="16"/>
      <c r="V59" s="22"/>
      <c r="W59" s="16"/>
      <c r="X59" s="22"/>
      <c r="Y59" s="16"/>
      <c r="Z59" s="23"/>
      <c r="AA59" s="23"/>
      <c r="AB59" s="23"/>
    </row>
    <row r="60" spans="2:28" ht="10.5" customHeight="1">
      <c r="B60" s="21"/>
      <c r="C60" s="20"/>
      <c r="D60" s="20"/>
      <c r="E60" s="20"/>
      <c r="F60" s="22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  <c r="W60" s="19"/>
      <c r="X60" s="22"/>
      <c r="Y60" s="19"/>
      <c r="Z60" s="23"/>
      <c r="AA60" s="23"/>
      <c r="AB60" s="23"/>
    </row>
    <row r="61" spans="2:28" ht="10.5" customHeight="1">
      <c r="B61" s="24"/>
      <c r="C61" s="20"/>
      <c r="D61" s="20"/>
      <c r="E61" s="20"/>
      <c r="F61" s="22"/>
      <c r="G61" s="16"/>
      <c r="H61" s="22"/>
      <c r="I61" s="16"/>
      <c r="J61" s="22"/>
      <c r="K61" s="16"/>
      <c r="L61" s="22"/>
      <c r="M61" s="16"/>
      <c r="N61" s="22"/>
      <c r="O61" s="16"/>
      <c r="P61" s="22"/>
      <c r="Q61" s="16"/>
      <c r="R61" s="22"/>
      <c r="S61" s="16"/>
      <c r="T61" s="22"/>
      <c r="U61" s="16"/>
      <c r="V61" s="22"/>
      <c r="W61" s="16"/>
      <c r="X61" s="22"/>
      <c r="Y61" s="16"/>
      <c r="Z61" s="23"/>
      <c r="AA61" s="23"/>
      <c r="AB61" s="23"/>
    </row>
    <row r="62" spans="2:28" ht="10.5" customHeight="1">
      <c r="B62" s="21"/>
      <c r="C62" s="20"/>
      <c r="D62" s="20"/>
      <c r="E62" s="20"/>
      <c r="F62" s="22"/>
      <c r="G62" s="19"/>
      <c r="H62" s="22"/>
      <c r="I62" s="19"/>
      <c r="J62" s="22"/>
      <c r="K62" s="19"/>
      <c r="L62" s="22"/>
      <c r="M62" s="19"/>
      <c r="N62" s="22"/>
      <c r="O62" s="19"/>
      <c r="P62" s="22"/>
      <c r="Q62" s="19"/>
      <c r="R62" s="22"/>
      <c r="S62" s="19"/>
      <c r="T62" s="22"/>
      <c r="U62" s="19"/>
      <c r="V62" s="22"/>
      <c r="W62" s="19"/>
      <c r="X62" s="22"/>
      <c r="Y62" s="19"/>
      <c r="Z62" s="23"/>
      <c r="AA62" s="23"/>
      <c r="AB62" s="23"/>
    </row>
    <row r="63" spans="2:28" ht="10.5" customHeight="1">
      <c r="B63" s="24"/>
      <c r="C63" s="20"/>
      <c r="D63" s="20"/>
      <c r="E63" s="20"/>
      <c r="F63" s="22"/>
      <c r="G63" s="16"/>
      <c r="H63" s="22"/>
      <c r="I63" s="16"/>
      <c r="J63" s="22"/>
      <c r="K63" s="16"/>
      <c r="L63" s="22"/>
      <c r="M63" s="16"/>
      <c r="N63" s="22"/>
      <c r="O63" s="16"/>
      <c r="P63" s="22"/>
      <c r="Q63" s="16"/>
      <c r="R63" s="22"/>
      <c r="S63" s="16"/>
      <c r="T63" s="22"/>
      <c r="U63" s="16"/>
      <c r="V63" s="22"/>
      <c r="W63" s="16"/>
      <c r="X63" s="22"/>
      <c r="Y63" s="16"/>
      <c r="Z63" s="23"/>
      <c r="AA63" s="23"/>
      <c r="AB63" s="23"/>
    </row>
    <row r="64" spans="2:28" ht="10.5" customHeight="1">
      <c r="B64" s="21"/>
      <c r="C64" s="20"/>
      <c r="D64" s="20"/>
      <c r="E64" s="20"/>
      <c r="F64" s="22"/>
      <c r="G64" s="19"/>
      <c r="H64" s="22"/>
      <c r="I64" s="19"/>
      <c r="J64" s="22"/>
      <c r="K64" s="19"/>
      <c r="L64" s="22"/>
      <c r="M64" s="19"/>
      <c r="N64" s="22"/>
      <c r="O64" s="19"/>
      <c r="P64" s="22"/>
      <c r="Q64" s="19"/>
      <c r="R64" s="22"/>
      <c r="S64" s="19"/>
      <c r="T64" s="22"/>
      <c r="U64" s="19"/>
      <c r="V64" s="22"/>
      <c r="W64" s="19"/>
      <c r="X64" s="22"/>
      <c r="Y64" s="19"/>
      <c r="Z64" s="23"/>
      <c r="AA64" s="23"/>
      <c r="AB64" s="23"/>
    </row>
    <row r="65" spans="2:28" ht="10.5" customHeight="1">
      <c r="B65" s="24"/>
      <c r="C65" s="20"/>
      <c r="D65" s="20"/>
      <c r="E65" s="20"/>
      <c r="F65" s="22"/>
      <c r="G65" s="16"/>
      <c r="H65" s="22"/>
      <c r="I65" s="16"/>
      <c r="J65" s="22"/>
      <c r="K65" s="16"/>
      <c r="L65" s="22"/>
      <c r="M65" s="16"/>
      <c r="N65" s="22"/>
      <c r="O65" s="16"/>
      <c r="P65" s="22"/>
      <c r="Q65" s="16"/>
      <c r="R65" s="22"/>
      <c r="S65" s="16"/>
      <c r="T65" s="22"/>
      <c r="U65" s="16"/>
      <c r="V65" s="22"/>
      <c r="W65" s="16"/>
      <c r="X65" s="22"/>
      <c r="Y65" s="16"/>
      <c r="Z65" s="23"/>
      <c r="AA65" s="23"/>
      <c r="AB65" s="23"/>
    </row>
    <row r="66" spans="2:28" ht="10.5" customHeight="1">
      <c r="B66" s="21"/>
      <c r="C66" s="20"/>
      <c r="D66" s="20"/>
      <c r="E66" s="20"/>
      <c r="F66" s="22"/>
      <c r="G66" s="19"/>
      <c r="H66" s="22"/>
      <c r="I66" s="19"/>
      <c r="J66" s="22"/>
      <c r="K66" s="19"/>
      <c r="L66" s="22"/>
      <c r="M66" s="19"/>
      <c r="N66" s="22"/>
      <c r="O66" s="19"/>
      <c r="P66" s="22"/>
      <c r="Q66" s="19"/>
      <c r="R66" s="22"/>
      <c r="S66" s="19"/>
      <c r="T66" s="22"/>
      <c r="U66" s="19"/>
      <c r="V66" s="22"/>
      <c r="W66" s="19"/>
      <c r="X66" s="22"/>
      <c r="Y66" s="19"/>
      <c r="Z66" s="23"/>
      <c r="AA66" s="23"/>
      <c r="AB66" s="23"/>
    </row>
    <row r="67" spans="2:28" ht="10.5" customHeight="1">
      <c r="B67" s="24"/>
      <c r="C67" s="20"/>
      <c r="D67" s="20"/>
      <c r="E67" s="20"/>
      <c r="F67" s="22"/>
      <c r="G67" s="16"/>
      <c r="H67" s="22"/>
      <c r="I67" s="16"/>
      <c r="J67" s="22"/>
      <c r="K67" s="16"/>
      <c r="L67" s="22"/>
      <c r="M67" s="16"/>
      <c r="N67" s="22"/>
      <c r="O67" s="16"/>
      <c r="P67" s="22"/>
      <c r="Q67" s="16"/>
      <c r="R67" s="22"/>
      <c r="S67" s="16"/>
      <c r="T67" s="22"/>
      <c r="U67" s="16"/>
      <c r="V67" s="22"/>
      <c r="W67" s="16"/>
      <c r="X67" s="22"/>
      <c r="Y67" s="16"/>
      <c r="Z67" s="23"/>
      <c r="AA67" s="23"/>
      <c r="AB67" s="23"/>
    </row>
    <row r="68" spans="2:28" ht="10.5" customHeight="1">
      <c r="B68" s="21"/>
      <c r="C68" s="20"/>
      <c r="D68" s="20"/>
      <c r="E68" s="20"/>
      <c r="F68" s="22"/>
      <c r="G68" s="19"/>
      <c r="H68" s="22"/>
      <c r="I68" s="19"/>
      <c r="J68" s="22"/>
      <c r="K68" s="19"/>
      <c r="L68" s="22"/>
      <c r="M68" s="19"/>
      <c r="N68" s="22"/>
      <c r="O68" s="19"/>
      <c r="P68" s="22"/>
      <c r="Q68" s="19"/>
      <c r="R68" s="22"/>
      <c r="S68" s="19"/>
      <c r="T68" s="22"/>
      <c r="U68" s="19"/>
      <c r="V68" s="22"/>
      <c r="W68" s="19"/>
      <c r="X68" s="22"/>
      <c r="Y68" s="19"/>
      <c r="Z68" s="23"/>
      <c r="AA68" s="23"/>
      <c r="AB68" s="23"/>
    </row>
    <row r="69" spans="2:28" ht="10.5" customHeight="1">
      <c r="B69" s="24"/>
      <c r="C69" s="20"/>
      <c r="D69" s="20"/>
      <c r="E69" s="20"/>
      <c r="F69" s="22"/>
      <c r="G69" s="16"/>
      <c r="H69" s="22"/>
      <c r="I69" s="16"/>
      <c r="J69" s="22"/>
      <c r="K69" s="16"/>
      <c r="L69" s="22"/>
      <c r="M69" s="16"/>
      <c r="N69" s="22"/>
      <c r="O69" s="16"/>
      <c r="P69" s="22"/>
      <c r="Q69" s="16"/>
      <c r="R69" s="22"/>
      <c r="S69" s="16"/>
      <c r="T69" s="22"/>
      <c r="U69" s="16"/>
      <c r="V69" s="22"/>
      <c r="W69" s="16"/>
      <c r="X69" s="22"/>
      <c r="Y69" s="16"/>
      <c r="Z69" s="23"/>
      <c r="AA69" s="23"/>
      <c r="AB69" s="23"/>
    </row>
    <row r="70" spans="2:28" ht="10.5" customHeight="1">
      <c r="B70" s="21"/>
      <c r="C70" s="20"/>
      <c r="D70" s="20"/>
      <c r="E70" s="20"/>
      <c r="F70" s="22"/>
      <c r="G70" s="19"/>
      <c r="H70" s="22"/>
      <c r="I70" s="19"/>
      <c r="J70" s="22"/>
      <c r="K70" s="19"/>
      <c r="L70" s="22"/>
      <c r="M70" s="19"/>
      <c r="N70" s="22"/>
      <c r="O70" s="19"/>
      <c r="P70" s="22"/>
      <c r="Q70" s="19"/>
      <c r="R70" s="22"/>
      <c r="S70" s="19"/>
      <c r="T70" s="22"/>
      <c r="U70" s="19"/>
      <c r="V70" s="22"/>
      <c r="W70" s="19"/>
      <c r="X70" s="22"/>
      <c r="Y70" s="19"/>
      <c r="Z70" s="23"/>
      <c r="AA70" s="23"/>
      <c r="AB70" s="23"/>
    </row>
    <row r="71" spans="2:28" ht="10.5" customHeight="1">
      <c r="B71" s="24"/>
      <c r="C71" s="20"/>
      <c r="D71" s="20"/>
      <c r="E71" s="20"/>
      <c r="F71" s="22"/>
      <c r="G71" s="16"/>
      <c r="H71" s="22"/>
      <c r="I71" s="16"/>
      <c r="J71" s="22"/>
      <c r="K71" s="16"/>
      <c r="L71" s="22"/>
      <c r="M71" s="16"/>
      <c r="N71" s="22"/>
      <c r="O71" s="16"/>
      <c r="P71" s="22"/>
      <c r="Q71" s="16"/>
      <c r="R71" s="22"/>
      <c r="S71" s="16"/>
      <c r="T71" s="22"/>
      <c r="U71" s="16"/>
      <c r="V71" s="22"/>
      <c r="W71" s="16"/>
      <c r="X71" s="22"/>
      <c r="Y71" s="16"/>
      <c r="Z71" s="23"/>
      <c r="AA71" s="23"/>
      <c r="AB71" s="23"/>
    </row>
    <row r="72" spans="2:28" ht="10.5" customHeight="1">
      <c r="B72" s="21"/>
      <c r="C72" s="20"/>
      <c r="D72" s="20"/>
      <c r="E72" s="20"/>
      <c r="F72" s="22"/>
      <c r="G72" s="19"/>
      <c r="H72" s="22"/>
      <c r="I72" s="19"/>
      <c r="J72" s="22"/>
      <c r="K72" s="19"/>
      <c r="L72" s="22"/>
      <c r="M72" s="19"/>
      <c r="N72" s="22"/>
      <c r="O72" s="19"/>
      <c r="P72" s="22"/>
      <c r="Q72" s="19"/>
      <c r="R72" s="22"/>
      <c r="S72" s="19"/>
      <c r="T72" s="22"/>
      <c r="U72" s="19"/>
      <c r="V72" s="22"/>
      <c r="W72" s="19"/>
      <c r="X72" s="22"/>
      <c r="Y72" s="19"/>
      <c r="Z72" s="23"/>
      <c r="AA72" s="23"/>
      <c r="AB72" s="23"/>
    </row>
    <row r="73" spans="2:28" ht="10.5" customHeight="1">
      <c r="B73" s="24"/>
      <c r="C73" s="20"/>
      <c r="D73" s="20"/>
      <c r="E73" s="20"/>
      <c r="F73" s="22"/>
      <c r="G73" s="16"/>
      <c r="H73" s="22"/>
      <c r="I73" s="16"/>
      <c r="J73" s="22"/>
      <c r="K73" s="16"/>
      <c r="L73" s="22"/>
      <c r="M73" s="16"/>
      <c r="N73" s="22"/>
      <c r="O73" s="16"/>
      <c r="P73" s="22"/>
      <c r="Q73" s="16"/>
      <c r="R73" s="22"/>
      <c r="S73" s="16"/>
      <c r="T73" s="22"/>
      <c r="U73" s="16"/>
      <c r="V73" s="22"/>
      <c r="W73" s="16"/>
      <c r="X73" s="22"/>
      <c r="Y73" s="16"/>
      <c r="Z73" s="23"/>
      <c r="AA73" s="23"/>
      <c r="AB73" s="23"/>
    </row>
    <row r="74" spans="2:28" ht="10.5" customHeight="1">
      <c r="B74" s="21"/>
      <c r="C74" s="20"/>
      <c r="D74" s="20"/>
      <c r="E74" s="20"/>
      <c r="F74" s="22"/>
      <c r="G74" s="19"/>
      <c r="H74" s="22"/>
      <c r="I74" s="19"/>
      <c r="J74" s="22"/>
      <c r="K74" s="19"/>
      <c r="L74" s="22"/>
      <c r="M74" s="19"/>
      <c r="N74" s="22"/>
      <c r="O74" s="19"/>
      <c r="P74" s="22"/>
      <c r="Q74" s="19"/>
      <c r="R74" s="22"/>
      <c r="S74" s="19"/>
      <c r="T74" s="22"/>
      <c r="U74" s="19"/>
      <c r="V74" s="22"/>
      <c r="W74" s="19"/>
      <c r="X74" s="22"/>
      <c r="Y74" s="19"/>
      <c r="Z74" s="23"/>
      <c r="AA74" s="23"/>
      <c r="AB74" s="23"/>
    </row>
    <row r="75" spans="2:28" ht="10.5" customHeight="1">
      <c r="B75" s="24"/>
      <c r="C75" s="20"/>
      <c r="D75" s="20"/>
      <c r="E75" s="20"/>
      <c r="F75" s="22"/>
      <c r="G75" s="16"/>
      <c r="H75" s="22"/>
      <c r="I75" s="16"/>
      <c r="J75" s="22"/>
      <c r="K75" s="16"/>
      <c r="L75" s="22"/>
      <c r="M75" s="16"/>
      <c r="N75" s="22"/>
      <c r="O75" s="16"/>
      <c r="P75" s="22"/>
      <c r="Q75" s="16"/>
      <c r="R75" s="22"/>
      <c r="S75" s="16"/>
      <c r="T75" s="22"/>
      <c r="U75" s="16"/>
      <c r="V75" s="22"/>
      <c r="W75" s="16"/>
      <c r="X75" s="22"/>
      <c r="Y75" s="16"/>
      <c r="Z75" s="23"/>
      <c r="AA75" s="23"/>
      <c r="AB75" s="23"/>
    </row>
    <row r="76" spans="2:28" ht="10.5" customHeight="1">
      <c r="B76" s="21"/>
      <c r="C76" s="20"/>
      <c r="D76" s="20"/>
      <c r="E76" s="20"/>
      <c r="F76" s="22"/>
      <c r="G76" s="19"/>
      <c r="H76" s="22"/>
      <c r="I76" s="19"/>
      <c r="J76" s="22"/>
      <c r="K76" s="19"/>
      <c r="L76" s="22"/>
      <c r="M76" s="19"/>
      <c r="N76" s="22"/>
      <c r="O76" s="19"/>
      <c r="P76" s="22"/>
      <c r="Q76" s="19"/>
      <c r="R76" s="22"/>
      <c r="S76" s="19"/>
      <c r="T76" s="22"/>
      <c r="U76" s="19"/>
      <c r="V76" s="22"/>
      <c r="W76" s="19"/>
      <c r="X76" s="22"/>
      <c r="Y76" s="19"/>
      <c r="Z76" s="23"/>
      <c r="AA76" s="23"/>
      <c r="AB76" s="23"/>
    </row>
    <row r="77" spans="2:28" ht="10.5" customHeight="1">
      <c r="B77" s="24"/>
      <c r="C77" s="20"/>
      <c r="D77" s="20"/>
      <c r="E77" s="20"/>
      <c r="F77" s="22"/>
      <c r="G77" s="16"/>
      <c r="H77" s="22"/>
      <c r="I77" s="16"/>
      <c r="J77" s="22"/>
      <c r="K77" s="16"/>
      <c r="L77" s="22"/>
      <c r="M77" s="16"/>
      <c r="N77" s="22"/>
      <c r="O77" s="16"/>
      <c r="P77" s="22"/>
      <c r="Q77" s="16"/>
      <c r="R77" s="22"/>
      <c r="S77" s="16"/>
      <c r="T77" s="22"/>
      <c r="U77" s="16"/>
      <c r="V77" s="22"/>
      <c r="W77" s="16"/>
      <c r="X77" s="22"/>
      <c r="Y77" s="16"/>
      <c r="Z77" s="23"/>
      <c r="AA77" s="23"/>
      <c r="AB77" s="23"/>
    </row>
    <row r="78" spans="2:28" ht="10.5" customHeight="1">
      <c r="B78" s="21"/>
      <c r="C78" s="20"/>
      <c r="D78" s="20"/>
      <c r="E78" s="20"/>
      <c r="F78" s="22"/>
      <c r="G78" s="19"/>
      <c r="H78" s="22"/>
      <c r="I78" s="19"/>
      <c r="J78" s="22"/>
      <c r="K78" s="19"/>
      <c r="L78" s="22"/>
      <c r="M78" s="19"/>
      <c r="N78" s="22"/>
      <c r="O78" s="19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3"/>
      <c r="AA78" s="23"/>
      <c r="AB78" s="23"/>
    </row>
    <row r="79" spans="2:28" ht="10.5" customHeight="1">
      <c r="B79" s="24"/>
      <c r="C79" s="20"/>
      <c r="D79" s="20"/>
      <c r="E79" s="20"/>
      <c r="F79" s="22"/>
      <c r="G79" s="16"/>
      <c r="H79" s="22"/>
      <c r="I79" s="16"/>
      <c r="J79" s="22"/>
      <c r="K79" s="16"/>
      <c r="L79" s="22"/>
      <c r="M79" s="16"/>
      <c r="N79" s="22"/>
      <c r="O79" s="16"/>
      <c r="P79" s="22"/>
      <c r="Q79" s="16"/>
      <c r="R79" s="22"/>
      <c r="S79" s="16"/>
      <c r="T79" s="22"/>
      <c r="U79" s="16"/>
      <c r="V79" s="22"/>
      <c r="W79" s="16"/>
      <c r="X79" s="22"/>
      <c r="Y79" s="16"/>
      <c r="Z79" s="23"/>
      <c r="AA79" s="23"/>
      <c r="AB79" s="23"/>
    </row>
    <row r="80" spans="2:28" ht="10.5" customHeight="1">
      <c r="B80" s="21"/>
      <c r="C80" s="20"/>
      <c r="D80" s="20"/>
      <c r="E80" s="20"/>
      <c r="F80" s="22"/>
      <c r="G80" s="19"/>
      <c r="H80" s="22"/>
      <c r="I80" s="19"/>
      <c r="J80" s="22"/>
      <c r="K80" s="19"/>
      <c r="L80" s="22"/>
      <c r="M80" s="19"/>
      <c r="N80" s="22"/>
      <c r="O80" s="19"/>
      <c r="P80" s="22"/>
      <c r="Q80" s="19"/>
      <c r="R80" s="22"/>
      <c r="S80" s="19"/>
      <c r="T80" s="22"/>
      <c r="U80" s="19"/>
      <c r="V80" s="22"/>
      <c r="W80" s="19"/>
      <c r="X80" s="22"/>
      <c r="Y80" s="19"/>
      <c r="Z80" s="23"/>
      <c r="AA80" s="23"/>
      <c r="AB80" s="23"/>
    </row>
    <row r="81" spans="2:28" ht="10.5" customHeight="1">
      <c r="B81" s="24"/>
      <c r="C81" s="20"/>
      <c r="D81" s="20"/>
      <c r="E81" s="20"/>
      <c r="F81" s="22"/>
      <c r="G81" s="16"/>
      <c r="H81" s="22"/>
      <c r="I81" s="16"/>
      <c r="J81" s="22"/>
      <c r="K81" s="16"/>
      <c r="L81" s="22"/>
      <c r="M81" s="16"/>
      <c r="N81" s="22"/>
      <c r="O81" s="16"/>
      <c r="P81" s="22"/>
      <c r="Q81" s="16"/>
      <c r="R81" s="22"/>
      <c r="S81" s="16"/>
      <c r="T81" s="22"/>
      <c r="U81" s="16"/>
      <c r="V81" s="22"/>
      <c r="W81" s="16"/>
      <c r="X81" s="22"/>
      <c r="Y81" s="16"/>
      <c r="Z81" s="23"/>
      <c r="AA81" s="23"/>
      <c r="AB81" s="23"/>
    </row>
    <row r="82" spans="2:31" ht="10.5" customHeight="1">
      <c r="B82" s="21"/>
      <c r="C82" s="20"/>
      <c r="D82" s="20"/>
      <c r="E82" s="20"/>
      <c r="F82" s="22"/>
      <c r="G82" s="19"/>
      <c r="H82" s="22"/>
      <c r="I82" s="19"/>
      <c r="J82" s="22"/>
      <c r="K82" s="19"/>
      <c r="L82" s="22"/>
      <c r="M82" s="19"/>
      <c r="N82" s="22"/>
      <c r="O82" s="19"/>
      <c r="P82" s="22"/>
      <c r="Q82" s="19"/>
      <c r="R82" s="22"/>
      <c r="S82" s="19"/>
      <c r="T82" s="22"/>
      <c r="U82" s="19"/>
      <c r="V82" s="22"/>
      <c r="W82" s="19"/>
      <c r="X82" s="22"/>
      <c r="Y82" s="19"/>
      <c r="Z82" s="23"/>
      <c r="AA82" s="23"/>
      <c r="AB82" s="23"/>
      <c r="AC82" s="2"/>
      <c r="AD82" s="2"/>
      <c r="AE82" s="2"/>
    </row>
    <row r="83" spans="2:31" ht="16.5">
      <c r="B83" s="30"/>
      <c r="C83" s="31"/>
      <c r="D83" s="31"/>
      <c r="E83" s="32"/>
      <c r="F83" s="33"/>
      <c r="N83" s="34"/>
      <c r="O83" s="32"/>
      <c r="P83" s="32"/>
      <c r="Q83" s="32"/>
      <c r="R83" s="37"/>
      <c r="S83" s="35"/>
      <c r="T83" s="37"/>
      <c r="U83" s="35"/>
      <c r="V83" s="37"/>
      <c r="W83" s="36"/>
      <c r="X83" s="37"/>
      <c r="Y83" s="35"/>
      <c r="Z83" s="23"/>
      <c r="AA83" s="23"/>
      <c r="AB83" s="23"/>
      <c r="AC83" s="2"/>
      <c r="AD83" s="2"/>
      <c r="AE83" s="2"/>
    </row>
    <row r="84" spans="2:31" ht="16.5">
      <c r="B84" s="38"/>
      <c r="C84" s="31"/>
      <c r="D84" s="44"/>
      <c r="E84" s="66"/>
      <c r="F84" s="67"/>
      <c r="G84" s="2"/>
      <c r="H84" s="2"/>
      <c r="I84" s="2"/>
      <c r="J84" s="2"/>
      <c r="K84" s="2"/>
      <c r="L84" s="2"/>
      <c r="M84" s="2"/>
      <c r="N84" s="34"/>
      <c r="O84" s="32"/>
      <c r="P84" s="32"/>
      <c r="Q84" s="32"/>
      <c r="R84" s="37"/>
      <c r="S84" s="35"/>
      <c r="T84" s="37"/>
      <c r="U84" s="35"/>
      <c r="V84" s="37"/>
      <c r="W84" s="36"/>
      <c r="X84" s="37"/>
      <c r="Y84" s="35"/>
      <c r="Z84" s="23"/>
      <c r="AA84" s="23"/>
      <c r="AB84" s="23"/>
      <c r="AC84" s="2"/>
      <c r="AD84" s="2"/>
      <c r="AE84" s="2"/>
    </row>
    <row r="85" spans="2:31" ht="15.75">
      <c r="B85" s="24"/>
      <c r="C85" s="20"/>
      <c r="D85" s="20"/>
      <c r="E85" s="20"/>
      <c r="F85" s="22"/>
      <c r="G85" s="16"/>
      <c r="H85" s="22"/>
      <c r="I85" s="16"/>
      <c r="J85" s="22"/>
      <c r="K85" s="16"/>
      <c r="L85" s="22"/>
      <c r="M85" s="16"/>
      <c r="N85" s="22"/>
      <c r="O85" s="16"/>
      <c r="P85" s="22"/>
      <c r="Q85" s="16"/>
      <c r="R85" s="22"/>
      <c r="S85" s="16"/>
      <c r="T85" s="22"/>
      <c r="U85" s="16"/>
      <c r="V85" s="22"/>
      <c r="W85" s="16"/>
      <c r="X85" s="22"/>
      <c r="Y85" s="16"/>
      <c r="Z85" s="23"/>
      <c r="AA85" s="23"/>
      <c r="AB85" s="23"/>
      <c r="AC85" s="2"/>
      <c r="AD85" s="2"/>
      <c r="AE85" s="2"/>
    </row>
    <row r="86" spans="2:31" ht="15">
      <c r="B86" s="21"/>
      <c r="C86" s="20"/>
      <c r="D86" s="20"/>
      <c r="E86" s="20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3"/>
      <c r="AA86" s="23"/>
      <c r="AB86" s="23"/>
      <c r="AC86" s="2"/>
      <c r="AD86" s="2"/>
      <c r="AE86" s="2"/>
    </row>
    <row r="87" spans="2:31" ht="15.75">
      <c r="B87" s="24"/>
      <c r="C87" s="20"/>
      <c r="D87" s="20"/>
      <c r="E87" s="20"/>
      <c r="F87" s="22"/>
      <c r="G87" s="16"/>
      <c r="H87" s="22"/>
      <c r="I87" s="16"/>
      <c r="J87" s="22"/>
      <c r="K87" s="16"/>
      <c r="L87" s="22"/>
      <c r="M87" s="16"/>
      <c r="N87" s="22"/>
      <c r="O87" s="16"/>
      <c r="P87" s="22"/>
      <c r="Q87" s="16"/>
      <c r="R87" s="22"/>
      <c r="S87" s="16"/>
      <c r="T87" s="22"/>
      <c r="U87" s="16"/>
      <c r="V87" s="22"/>
      <c r="W87" s="16"/>
      <c r="X87" s="22"/>
      <c r="Y87" s="16"/>
      <c r="Z87" s="23"/>
      <c r="AA87" s="23"/>
      <c r="AB87" s="23"/>
      <c r="AC87" s="2"/>
      <c r="AD87" s="2"/>
      <c r="AE87" s="2"/>
    </row>
    <row r="88" spans="2:31" ht="15">
      <c r="B88" s="21"/>
      <c r="C88" s="20"/>
      <c r="D88" s="20"/>
      <c r="E88" s="20"/>
      <c r="F88" s="22"/>
      <c r="G88" s="19"/>
      <c r="H88" s="22"/>
      <c r="I88" s="19"/>
      <c r="J88" s="22"/>
      <c r="K88" s="19"/>
      <c r="L88" s="22"/>
      <c r="M88" s="19"/>
      <c r="N88" s="22"/>
      <c r="O88" s="19"/>
      <c r="P88" s="22"/>
      <c r="Q88" s="19"/>
      <c r="R88" s="22"/>
      <c r="S88" s="19"/>
      <c r="T88" s="22"/>
      <c r="U88" s="19"/>
      <c r="V88" s="22"/>
      <c r="W88" s="19"/>
      <c r="X88" s="22"/>
      <c r="Y88" s="19"/>
      <c r="Z88" s="23"/>
      <c r="AA88" s="23"/>
      <c r="AB88" s="23"/>
      <c r="AC88" s="2"/>
      <c r="AD88" s="2"/>
      <c r="AE88" s="2"/>
    </row>
    <row r="89" spans="2:31" ht="15.75">
      <c r="B89" s="24"/>
      <c r="C89" s="20"/>
      <c r="D89" s="20"/>
      <c r="E89" s="20"/>
      <c r="F89" s="22"/>
      <c r="G89" s="16"/>
      <c r="H89" s="22"/>
      <c r="I89" s="16"/>
      <c r="J89" s="22"/>
      <c r="K89" s="16"/>
      <c r="L89" s="22"/>
      <c r="M89" s="16"/>
      <c r="N89" s="22"/>
      <c r="O89" s="16"/>
      <c r="P89" s="22"/>
      <c r="Q89" s="16"/>
      <c r="R89" s="22"/>
      <c r="S89" s="16"/>
      <c r="T89" s="22"/>
      <c r="U89" s="16"/>
      <c r="V89" s="22"/>
      <c r="W89" s="16"/>
      <c r="X89" s="22"/>
      <c r="Y89" s="16"/>
      <c r="Z89" s="23"/>
      <c r="AA89" s="23"/>
      <c r="AB89" s="23"/>
      <c r="AC89" s="2"/>
      <c r="AD89" s="2"/>
      <c r="AE89" s="2"/>
    </row>
    <row r="90" spans="2:31" ht="15">
      <c r="B90" s="21"/>
      <c r="C90" s="20"/>
      <c r="D90" s="20"/>
      <c r="E90" s="20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3"/>
      <c r="AA90" s="23"/>
      <c r="AB90" s="23"/>
      <c r="AC90" s="2"/>
      <c r="AD90" s="2"/>
      <c r="AE90" s="2"/>
    </row>
    <row r="91" spans="2:31" ht="15.75">
      <c r="B91" s="24"/>
      <c r="C91" s="20"/>
      <c r="D91" s="20"/>
      <c r="E91" s="20"/>
      <c r="F91" s="22"/>
      <c r="G91" s="16"/>
      <c r="H91" s="22"/>
      <c r="I91" s="16"/>
      <c r="J91" s="22"/>
      <c r="K91" s="16"/>
      <c r="L91" s="22"/>
      <c r="M91" s="16"/>
      <c r="N91" s="22"/>
      <c r="O91" s="16"/>
      <c r="P91" s="22"/>
      <c r="Q91" s="16"/>
      <c r="R91" s="22"/>
      <c r="S91" s="16"/>
      <c r="T91" s="22"/>
      <c r="U91" s="16"/>
      <c r="V91" s="22"/>
      <c r="W91" s="16"/>
      <c r="X91" s="22"/>
      <c r="Y91" s="16"/>
      <c r="Z91" s="23"/>
      <c r="AA91" s="23"/>
      <c r="AB91" s="23"/>
      <c r="AC91" s="2"/>
      <c r="AD91" s="2"/>
      <c r="AE91" s="2"/>
    </row>
    <row r="92" spans="2:31" ht="15">
      <c r="B92" s="21"/>
      <c r="C92" s="20"/>
      <c r="D92" s="20"/>
      <c r="E92" s="20"/>
      <c r="F92" s="22"/>
      <c r="G92" s="19"/>
      <c r="H92" s="22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19"/>
      <c r="T92" s="22"/>
      <c r="U92" s="19"/>
      <c r="V92" s="22"/>
      <c r="W92" s="19"/>
      <c r="X92" s="22"/>
      <c r="Y92" s="19"/>
      <c r="Z92" s="23"/>
      <c r="AA92" s="23"/>
      <c r="AB92" s="23"/>
      <c r="AC92" s="2"/>
      <c r="AD92" s="2"/>
      <c r="AE92" s="2"/>
    </row>
    <row r="93" spans="2:31" ht="15.75">
      <c r="B93" s="24"/>
      <c r="C93" s="20"/>
      <c r="D93" s="20"/>
      <c r="E93" s="20"/>
      <c r="F93" s="22"/>
      <c r="G93" s="16"/>
      <c r="H93" s="22"/>
      <c r="I93" s="16"/>
      <c r="J93" s="22"/>
      <c r="K93" s="16"/>
      <c r="L93" s="22"/>
      <c r="M93" s="16"/>
      <c r="N93" s="22"/>
      <c r="O93" s="16"/>
      <c r="P93" s="22"/>
      <c r="Q93" s="16"/>
      <c r="R93" s="22"/>
      <c r="S93" s="16"/>
      <c r="T93" s="22"/>
      <c r="U93" s="16"/>
      <c r="V93" s="22"/>
      <c r="W93" s="16"/>
      <c r="X93" s="22"/>
      <c r="Y93" s="16"/>
      <c r="Z93" s="23"/>
      <c r="AA93" s="23"/>
      <c r="AB93" s="23"/>
      <c r="AC93" s="2"/>
      <c r="AD93" s="2"/>
      <c r="AE93" s="2"/>
    </row>
    <row r="94" spans="2:31" ht="15">
      <c r="B94" s="21"/>
      <c r="C94" s="20"/>
      <c r="D94" s="20"/>
      <c r="E94" s="20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3"/>
      <c r="AA94" s="23"/>
      <c r="AB94" s="23"/>
      <c r="AC94" s="2"/>
      <c r="AD94" s="2"/>
      <c r="AE94" s="2"/>
    </row>
    <row r="95" spans="2:31" ht="15.75">
      <c r="B95" s="24"/>
      <c r="C95" s="20"/>
      <c r="D95" s="20"/>
      <c r="E95" s="20"/>
      <c r="F95" s="22"/>
      <c r="G95" s="16"/>
      <c r="H95" s="22"/>
      <c r="I95" s="16"/>
      <c r="J95" s="22"/>
      <c r="K95" s="16"/>
      <c r="L95" s="22"/>
      <c r="M95" s="16"/>
      <c r="N95" s="22"/>
      <c r="O95" s="16"/>
      <c r="P95" s="22"/>
      <c r="Q95" s="16"/>
      <c r="R95" s="22"/>
      <c r="S95" s="16"/>
      <c r="T95" s="22"/>
      <c r="U95" s="16"/>
      <c r="V95" s="22"/>
      <c r="W95" s="16"/>
      <c r="X95" s="22"/>
      <c r="Y95" s="16"/>
      <c r="Z95" s="23"/>
      <c r="AA95" s="23"/>
      <c r="AB95" s="23"/>
      <c r="AC95" s="2"/>
      <c r="AD95" s="2"/>
      <c r="AE95" s="2"/>
    </row>
    <row r="96" spans="2:31" ht="15">
      <c r="B96" s="21"/>
      <c r="C96" s="20"/>
      <c r="D96" s="20"/>
      <c r="E96" s="20"/>
      <c r="F96" s="22"/>
      <c r="G96" s="19"/>
      <c r="H96" s="22"/>
      <c r="I96" s="19"/>
      <c r="J96" s="22"/>
      <c r="K96" s="19"/>
      <c r="L96" s="22"/>
      <c r="M96" s="19"/>
      <c r="N96" s="22"/>
      <c r="O96" s="19"/>
      <c r="P96" s="22"/>
      <c r="Q96" s="19"/>
      <c r="R96" s="22"/>
      <c r="S96" s="19"/>
      <c r="T96" s="22"/>
      <c r="U96" s="19"/>
      <c r="V96" s="22"/>
      <c r="W96" s="19"/>
      <c r="X96" s="22"/>
      <c r="Y96" s="19"/>
      <c r="Z96" s="23"/>
      <c r="AA96" s="23"/>
      <c r="AB96" s="23"/>
      <c r="AC96" s="2"/>
      <c r="AD96" s="2"/>
      <c r="AE96" s="2"/>
    </row>
    <row r="97" spans="2:31" ht="15.75">
      <c r="B97" s="24"/>
      <c r="C97" s="20"/>
      <c r="D97" s="20"/>
      <c r="E97" s="20"/>
      <c r="F97" s="22"/>
      <c r="G97" s="16"/>
      <c r="H97" s="22"/>
      <c r="I97" s="16"/>
      <c r="J97" s="22"/>
      <c r="K97" s="16"/>
      <c r="L97" s="22"/>
      <c r="M97" s="16"/>
      <c r="N97" s="22"/>
      <c r="O97" s="16"/>
      <c r="P97" s="22"/>
      <c r="Q97" s="16"/>
      <c r="R97" s="22"/>
      <c r="S97" s="16"/>
      <c r="T97" s="22"/>
      <c r="U97" s="16"/>
      <c r="V97" s="22"/>
      <c r="W97" s="16"/>
      <c r="X97" s="22"/>
      <c r="Y97" s="16"/>
      <c r="Z97" s="23"/>
      <c r="AA97" s="23"/>
      <c r="AB97" s="23"/>
      <c r="AC97" s="2"/>
      <c r="AD97" s="2"/>
      <c r="AE97" s="2"/>
    </row>
    <row r="98" spans="2:31" ht="15">
      <c r="B98" s="21"/>
      <c r="C98" s="20"/>
      <c r="D98" s="20"/>
      <c r="E98" s="20"/>
      <c r="F98" s="22"/>
      <c r="G98" s="19"/>
      <c r="H98" s="22"/>
      <c r="I98" s="19"/>
      <c r="J98" s="22"/>
      <c r="K98" s="19"/>
      <c r="L98" s="22"/>
      <c r="M98" s="19"/>
      <c r="N98" s="22"/>
      <c r="O98" s="19"/>
      <c r="P98" s="22"/>
      <c r="Q98" s="19"/>
      <c r="R98" s="22"/>
      <c r="S98" s="19"/>
      <c r="T98" s="22"/>
      <c r="U98" s="19"/>
      <c r="V98" s="22"/>
      <c r="W98" s="19"/>
      <c r="X98" s="22"/>
      <c r="Y98" s="19"/>
      <c r="Z98" s="23"/>
      <c r="AA98" s="23"/>
      <c r="AB98" s="23"/>
      <c r="AC98" s="2"/>
      <c r="AD98" s="2"/>
      <c r="AE98" s="2"/>
    </row>
    <row r="99" spans="2:31" ht="15.75">
      <c r="B99" s="24"/>
      <c r="C99" s="20"/>
      <c r="D99" s="20"/>
      <c r="E99" s="20"/>
      <c r="F99" s="22"/>
      <c r="G99" s="16"/>
      <c r="H99" s="22"/>
      <c r="I99" s="16"/>
      <c r="J99" s="22"/>
      <c r="K99" s="16"/>
      <c r="L99" s="22"/>
      <c r="M99" s="16"/>
      <c r="N99" s="22"/>
      <c r="O99" s="16"/>
      <c r="P99" s="22"/>
      <c r="Q99" s="16"/>
      <c r="R99" s="22"/>
      <c r="S99" s="16"/>
      <c r="T99" s="22"/>
      <c r="U99" s="16"/>
      <c r="V99" s="22"/>
      <c r="W99" s="16"/>
      <c r="X99" s="22"/>
      <c r="Y99" s="16"/>
      <c r="Z99" s="23"/>
      <c r="AA99" s="23"/>
      <c r="AB99" s="23"/>
      <c r="AC99" s="2"/>
      <c r="AD99" s="2"/>
      <c r="AE99" s="2"/>
    </row>
    <row r="100" spans="2:31" ht="15">
      <c r="B100" s="21"/>
      <c r="C100" s="20"/>
      <c r="D100" s="20"/>
      <c r="E100" s="20"/>
      <c r="F100" s="22"/>
      <c r="G100" s="19"/>
      <c r="H100" s="22"/>
      <c r="I100" s="19"/>
      <c r="J100" s="22"/>
      <c r="K100" s="19"/>
      <c r="L100" s="22"/>
      <c r="M100" s="19"/>
      <c r="N100" s="22"/>
      <c r="O100" s="19"/>
      <c r="P100" s="22"/>
      <c r="Q100" s="19"/>
      <c r="R100" s="22"/>
      <c r="S100" s="19"/>
      <c r="T100" s="22"/>
      <c r="U100" s="19"/>
      <c r="V100" s="22"/>
      <c r="W100" s="19"/>
      <c r="X100" s="22"/>
      <c r="Y100" s="19"/>
      <c r="Z100" s="23"/>
      <c r="AA100" s="23"/>
      <c r="AB100" s="23"/>
      <c r="AC100" s="2"/>
      <c r="AD100" s="2"/>
      <c r="AE100" s="2"/>
    </row>
    <row r="101" spans="2:31" ht="15.75">
      <c r="B101" s="24"/>
      <c r="C101" s="20"/>
      <c r="D101" s="20"/>
      <c r="E101" s="20"/>
      <c r="F101" s="22"/>
      <c r="G101" s="16"/>
      <c r="H101" s="22"/>
      <c r="I101" s="16"/>
      <c r="J101" s="22"/>
      <c r="K101" s="16"/>
      <c r="L101" s="22"/>
      <c r="M101" s="16"/>
      <c r="N101" s="22"/>
      <c r="O101" s="16"/>
      <c r="P101" s="22"/>
      <c r="Q101" s="16"/>
      <c r="R101" s="22"/>
      <c r="S101" s="16"/>
      <c r="T101" s="22"/>
      <c r="U101" s="16"/>
      <c r="V101" s="22"/>
      <c r="W101" s="16"/>
      <c r="X101" s="22"/>
      <c r="Y101" s="16"/>
      <c r="Z101" s="23"/>
      <c r="AA101" s="23"/>
      <c r="AB101" s="23"/>
      <c r="AC101" s="2"/>
      <c r="AD101" s="2"/>
      <c r="AE101" s="2"/>
    </row>
    <row r="102" spans="2:31" ht="15">
      <c r="B102" s="21"/>
      <c r="C102" s="20"/>
      <c r="D102" s="20"/>
      <c r="E102" s="20"/>
      <c r="F102" s="22"/>
      <c r="G102" s="19"/>
      <c r="H102" s="22"/>
      <c r="I102" s="19"/>
      <c r="J102" s="22"/>
      <c r="K102" s="19"/>
      <c r="L102" s="22"/>
      <c r="M102" s="19"/>
      <c r="N102" s="22"/>
      <c r="O102" s="19"/>
      <c r="P102" s="22"/>
      <c r="Q102" s="19"/>
      <c r="R102" s="22"/>
      <c r="S102" s="19"/>
      <c r="T102" s="22"/>
      <c r="U102" s="19"/>
      <c r="V102" s="22"/>
      <c r="W102" s="19"/>
      <c r="X102" s="22"/>
      <c r="Y102" s="19"/>
      <c r="Z102" s="23"/>
      <c r="AA102" s="23"/>
      <c r="AB102" s="23"/>
      <c r="AC102" s="2"/>
      <c r="AD102" s="2"/>
      <c r="AE102" s="2"/>
    </row>
    <row r="103" spans="2:31" ht="15.75">
      <c r="B103" s="24"/>
      <c r="C103" s="20"/>
      <c r="D103" s="20"/>
      <c r="E103" s="20"/>
      <c r="F103" s="22"/>
      <c r="G103" s="16"/>
      <c r="H103" s="22"/>
      <c r="I103" s="16"/>
      <c r="J103" s="22"/>
      <c r="K103" s="16"/>
      <c r="L103" s="22"/>
      <c r="M103" s="16"/>
      <c r="N103" s="22"/>
      <c r="O103" s="16"/>
      <c r="P103" s="22"/>
      <c r="Q103" s="16"/>
      <c r="R103" s="22"/>
      <c r="S103" s="16"/>
      <c r="T103" s="22"/>
      <c r="U103" s="16"/>
      <c r="V103" s="22"/>
      <c r="W103" s="16"/>
      <c r="X103" s="22"/>
      <c r="Y103" s="16"/>
      <c r="Z103" s="23"/>
      <c r="AA103" s="23"/>
      <c r="AB103" s="23"/>
      <c r="AC103" s="2"/>
      <c r="AD103" s="2"/>
      <c r="AE103" s="2"/>
    </row>
    <row r="104" spans="2:31" ht="15">
      <c r="B104" s="21"/>
      <c r="C104" s="20"/>
      <c r="D104" s="20"/>
      <c r="E104" s="20"/>
      <c r="F104" s="22"/>
      <c r="G104" s="19"/>
      <c r="H104" s="22"/>
      <c r="I104" s="19"/>
      <c r="J104" s="22"/>
      <c r="K104" s="19"/>
      <c r="L104" s="22"/>
      <c r="M104" s="19"/>
      <c r="N104" s="22"/>
      <c r="O104" s="19"/>
      <c r="P104" s="22"/>
      <c r="Q104" s="19"/>
      <c r="R104" s="22"/>
      <c r="S104" s="19"/>
      <c r="T104" s="22"/>
      <c r="U104" s="19"/>
      <c r="V104" s="22"/>
      <c r="W104" s="19"/>
      <c r="X104" s="22"/>
      <c r="Y104" s="19"/>
      <c r="Z104" s="23"/>
      <c r="AA104" s="23"/>
      <c r="AB104" s="23"/>
      <c r="AC104" s="2"/>
      <c r="AD104" s="2"/>
      <c r="AE104" s="2"/>
    </row>
    <row r="105" spans="2:31" ht="15.75">
      <c r="B105" s="24"/>
      <c r="C105" s="20"/>
      <c r="D105" s="20"/>
      <c r="E105" s="20"/>
      <c r="F105" s="22"/>
      <c r="G105" s="16"/>
      <c r="H105" s="22"/>
      <c r="I105" s="16"/>
      <c r="J105" s="22"/>
      <c r="K105" s="16"/>
      <c r="L105" s="22"/>
      <c r="M105" s="16"/>
      <c r="N105" s="22"/>
      <c r="O105" s="16"/>
      <c r="P105" s="22"/>
      <c r="Q105" s="16"/>
      <c r="R105" s="22"/>
      <c r="S105" s="16"/>
      <c r="T105" s="22"/>
      <c r="U105" s="16"/>
      <c r="V105" s="22"/>
      <c r="W105" s="16"/>
      <c r="X105" s="22"/>
      <c r="Y105" s="16"/>
      <c r="Z105" s="23"/>
      <c r="AA105" s="23"/>
      <c r="AB105" s="23"/>
      <c r="AC105" s="2"/>
      <c r="AD105" s="2"/>
      <c r="AE105" s="2"/>
    </row>
    <row r="106" spans="2:31" ht="15">
      <c r="B106" s="21"/>
      <c r="C106" s="20"/>
      <c r="D106" s="20"/>
      <c r="E106" s="20"/>
      <c r="F106" s="22"/>
      <c r="G106" s="19"/>
      <c r="H106" s="22"/>
      <c r="I106" s="19"/>
      <c r="J106" s="22"/>
      <c r="K106" s="19"/>
      <c r="L106" s="22"/>
      <c r="M106" s="19"/>
      <c r="N106" s="22"/>
      <c r="O106" s="19"/>
      <c r="P106" s="22"/>
      <c r="Q106" s="19"/>
      <c r="R106" s="22"/>
      <c r="S106" s="19"/>
      <c r="T106" s="22"/>
      <c r="U106" s="19"/>
      <c r="V106" s="22"/>
      <c r="W106" s="19"/>
      <c r="X106" s="22"/>
      <c r="Y106" s="19"/>
      <c r="Z106" s="23"/>
      <c r="AA106" s="23"/>
      <c r="AB106" s="23"/>
      <c r="AC106" s="2"/>
      <c r="AD106" s="2"/>
      <c r="AE106" s="2"/>
    </row>
    <row r="107" spans="2:31" ht="15.75">
      <c r="B107" s="24"/>
      <c r="C107" s="20"/>
      <c r="D107" s="20"/>
      <c r="E107" s="20"/>
      <c r="F107" s="22"/>
      <c r="G107" s="16"/>
      <c r="H107" s="22"/>
      <c r="I107" s="16"/>
      <c r="J107" s="22"/>
      <c r="K107" s="16"/>
      <c r="L107" s="22"/>
      <c r="M107" s="16"/>
      <c r="N107" s="22"/>
      <c r="O107" s="16"/>
      <c r="P107" s="22"/>
      <c r="Q107" s="16"/>
      <c r="R107" s="22"/>
      <c r="S107" s="16"/>
      <c r="T107" s="22"/>
      <c r="U107" s="16"/>
      <c r="V107" s="22"/>
      <c r="W107" s="16"/>
      <c r="X107" s="22"/>
      <c r="Y107" s="16"/>
      <c r="Z107" s="23"/>
      <c r="AA107" s="23"/>
      <c r="AB107" s="23"/>
      <c r="AC107" s="2"/>
      <c r="AD107" s="2"/>
      <c r="AE107" s="2"/>
    </row>
    <row r="108" spans="2:31" ht="15">
      <c r="B108" s="21"/>
      <c r="C108" s="20"/>
      <c r="D108" s="20"/>
      <c r="E108" s="20"/>
      <c r="F108" s="22"/>
      <c r="G108" s="19"/>
      <c r="H108" s="22"/>
      <c r="I108" s="19"/>
      <c r="J108" s="22"/>
      <c r="K108" s="19"/>
      <c r="L108" s="22"/>
      <c r="M108" s="19"/>
      <c r="N108" s="22"/>
      <c r="O108" s="19"/>
      <c r="P108" s="22"/>
      <c r="Q108" s="19"/>
      <c r="R108" s="22"/>
      <c r="S108" s="19"/>
      <c r="T108" s="22"/>
      <c r="U108" s="19"/>
      <c r="V108" s="22"/>
      <c r="W108" s="19"/>
      <c r="X108" s="22"/>
      <c r="Y108" s="19"/>
      <c r="Z108" s="23"/>
      <c r="AA108" s="23"/>
      <c r="AB108" s="23"/>
      <c r="AC108" s="2"/>
      <c r="AD108" s="2"/>
      <c r="AE108" s="2"/>
    </row>
    <row r="109" spans="2:31" ht="15.75">
      <c r="B109" s="24"/>
      <c r="C109" s="20"/>
      <c r="D109" s="20"/>
      <c r="E109" s="20"/>
      <c r="F109" s="22"/>
      <c r="G109" s="16"/>
      <c r="H109" s="22"/>
      <c r="I109" s="16"/>
      <c r="J109" s="22"/>
      <c r="K109" s="16"/>
      <c r="L109" s="22"/>
      <c r="M109" s="16"/>
      <c r="N109" s="22"/>
      <c r="O109" s="16"/>
      <c r="P109" s="22"/>
      <c r="Q109" s="16"/>
      <c r="R109" s="22"/>
      <c r="S109" s="16"/>
      <c r="T109" s="22"/>
      <c r="U109" s="16"/>
      <c r="V109" s="22"/>
      <c r="W109" s="16"/>
      <c r="X109" s="22"/>
      <c r="Y109" s="16"/>
      <c r="Z109" s="23"/>
      <c r="AA109" s="23"/>
      <c r="AB109" s="23"/>
      <c r="AC109" s="2"/>
      <c r="AD109" s="2"/>
      <c r="AE109" s="2"/>
    </row>
    <row r="110" spans="2:31" ht="15">
      <c r="B110" s="21"/>
      <c r="C110" s="20"/>
      <c r="D110" s="20"/>
      <c r="E110" s="20"/>
      <c r="F110" s="22"/>
      <c r="G110" s="19"/>
      <c r="H110" s="22"/>
      <c r="I110" s="19"/>
      <c r="J110" s="22"/>
      <c r="K110" s="19"/>
      <c r="L110" s="22"/>
      <c r="M110" s="19"/>
      <c r="N110" s="22"/>
      <c r="O110" s="19"/>
      <c r="P110" s="22"/>
      <c r="Q110" s="19"/>
      <c r="R110" s="22"/>
      <c r="S110" s="19"/>
      <c r="T110" s="22"/>
      <c r="U110" s="19"/>
      <c r="V110" s="22"/>
      <c r="W110" s="19"/>
      <c r="X110" s="22"/>
      <c r="Y110" s="19"/>
      <c r="Z110" s="23"/>
      <c r="AA110" s="23"/>
      <c r="AB110" s="23"/>
      <c r="AC110" s="2"/>
      <c r="AD110" s="2"/>
      <c r="AE110" s="2"/>
    </row>
    <row r="111" spans="2:31" ht="15.75">
      <c r="B111" s="24"/>
      <c r="C111" s="20"/>
      <c r="D111" s="20"/>
      <c r="E111" s="20"/>
      <c r="F111" s="22"/>
      <c r="G111" s="16"/>
      <c r="H111" s="22"/>
      <c r="I111" s="16"/>
      <c r="J111" s="22"/>
      <c r="K111" s="16"/>
      <c r="L111" s="22"/>
      <c r="M111" s="16"/>
      <c r="N111" s="22"/>
      <c r="O111" s="16"/>
      <c r="P111" s="22"/>
      <c r="Q111" s="16"/>
      <c r="R111" s="22"/>
      <c r="S111" s="16"/>
      <c r="T111" s="22"/>
      <c r="U111" s="16"/>
      <c r="V111" s="22"/>
      <c r="W111" s="16"/>
      <c r="X111" s="22"/>
      <c r="Y111" s="16"/>
      <c r="Z111" s="23"/>
      <c r="AA111" s="23"/>
      <c r="AB111" s="23"/>
      <c r="AC111" s="2"/>
      <c r="AD111" s="2"/>
      <c r="AE111" s="2"/>
    </row>
    <row r="112" spans="2:31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2:31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2:31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2:2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</sheetData>
  <sheetProtection/>
  <mergeCells count="214">
    <mergeCell ref="AB28:AB29"/>
    <mergeCell ref="B26:B27"/>
    <mergeCell ref="E24:E25"/>
    <mergeCell ref="AB10:AB11"/>
    <mergeCell ref="AB12:AB13"/>
    <mergeCell ref="AB14:AB15"/>
    <mergeCell ref="AB16:AB17"/>
    <mergeCell ref="AB20:AB21"/>
    <mergeCell ref="AB22:AB23"/>
    <mergeCell ref="AB24:AB25"/>
    <mergeCell ref="AB26:AB27"/>
    <mergeCell ref="B28:B29"/>
    <mergeCell ref="C28:C29"/>
    <mergeCell ref="D28:D29"/>
    <mergeCell ref="E28:E29"/>
    <mergeCell ref="AA14:AA15"/>
    <mergeCell ref="AA16:AA17"/>
    <mergeCell ref="Z16:Z17"/>
    <mergeCell ref="B24:B25"/>
    <mergeCell ref="C24:C25"/>
    <mergeCell ref="D24:D25"/>
    <mergeCell ref="C26:C27"/>
    <mergeCell ref="D26:D27"/>
    <mergeCell ref="E26:E27"/>
    <mergeCell ref="C22:C23"/>
    <mergeCell ref="D22:D23"/>
    <mergeCell ref="E22:E23"/>
    <mergeCell ref="B22:B23"/>
    <mergeCell ref="B16:B17"/>
    <mergeCell ref="C16:C17"/>
    <mergeCell ref="D16:D17"/>
    <mergeCell ref="B20:B21"/>
    <mergeCell ref="C20:C21"/>
    <mergeCell ref="B12:B13"/>
    <mergeCell ref="C12:C13"/>
    <mergeCell ref="D12:D13"/>
    <mergeCell ref="E12:E13"/>
    <mergeCell ref="B14:B15"/>
    <mergeCell ref="C14:C15"/>
    <mergeCell ref="D14:D15"/>
    <mergeCell ref="E14:E15"/>
    <mergeCell ref="A8:A9"/>
    <mergeCell ref="B8:B9"/>
    <mergeCell ref="C8:C9"/>
    <mergeCell ref="B6:B7"/>
    <mergeCell ref="C6:C7"/>
    <mergeCell ref="B10:B11"/>
    <mergeCell ref="C10:C11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E6:E7"/>
    <mergeCell ref="D8:D9"/>
    <mergeCell ref="E8:E9"/>
    <mergeCell ref="E16:E17"/>
    <mergeCell ref="E20:E21"/>
    <mergeCell ref="D20:D21"/>
    <mergeCell ref="D10:D11"/>
    <mergeCell ref="E10:E11"/>
    <mergeCell ref="AA24:AA25"/>
    <mergeCell ref="T28:T29"/>
    <mergeCell ref="AA28:AA29"/>
    <mergeCell ref="T26:T27"/>
    <mergeCell ref="AA26:AA27"/>
    <mergeCell ref="V24:V25"/>
    <mergeCell ref="X24:X25"/>
    <mergeCell ref="V26:V27"/>
    <mergeCell ref="T12:T13"/>
    <mergeCell ref="AA8:AA9"/>
    <mergeCell ref="T20:T21"/>
    <mergeCell ref="AA20:AA21"/>
    <mergeCell ref="T16:T17"/>
    <mergeCell ref="AA10:AA11"/>
    <mergeCell ref="Z10:Z11"/>
    <mergeCell ref="T8:T9"/>
    <mergeCell ref="X14:X15"/>
    <mergeCell ref="T10:T11"/>
    <mergeCell ref="T14:T15"/>
    <mergeCell ref="T24:T25"/>
    <mergeCell ref="R24:R25"/>
    <mergeCell ref="R26:R27"/>
    <mergeCell ref="J24:J25"/>
    <mergeCell ref="L24:L25"/>
    <mergeCell ref="N24:N25"/>
    <mergeCell ref="P20:P21"/>
    <mergeCell ref="N20:N21"/>
    <mergeCell ref="F28:F29"/>
    <mergeCell ref="F8:F9"/>
    <mergeCell ref="F10:F11"/>
    <mergeCell ref="F12:F13"/>
    <mergeCell ref="F14:F15"/>
    <mergeCell ref="H26:H27"/>
    <mergeCell ref="H24:H25"/>
    <mergeCell ref="H28:H29"/>
    <mergeCell ref="H12:H13"/>
    <mergeCell ref="H22:H23"/>
    <mergeCell ref="F16:F17"/>
    <mergeCell ref="F20:F21"/>
    <mergeCell ref="F22:F23"/>
    <mergeCell ref="F24:F25"/>
    <mergeCell ref="F26:F27"/>
    <mergeCell ref="J20:J21"/>
    <mergeCell ref="J26:J27"/>
    <mergeCell ref="L26:L27"/>
    <mergeCell ref="N26:N27"/>
    <mergeCell ref="P26:P27"/>
    <mergeCell ref="L28:L29"/>
    <mergeCell ref="N28:N29"/>
    <mergeCell ref="J28:J29"/>
    <mergeCell ref="L22:L23"/>
    <mergeCell ref="N22:N23"/>
    <mergeCell ref="P22:P23"/>
    <mergeCell ref="R22:R23"/>
    <mergeCell ref="L20:L21"/>
    <mergeCell ref="R28:R29"/>
    <mergeCell ref="J12:J13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6:P17"/>
    <mergeCell ref="R16:R17"/>
    <mergeCell ref="P14:P15"/>
    <mergeCell ref="R14:R15"/>
    <mergeCell ref="L12:L13"/>
    <mergeCell ref="N12:N13"/>
    <mergeCell ref="H14:H15"/>
    <mergeCell ref="J14:J15"/>
    <mergeCell ref="H8:H9"/>
    <mergeCell ref="J8:J9"/>
    <mergeCell ref="L8:L9"/>
    <mergeCell ref="N8:N9"/>
    <mergeCell ref="H10:H11"/>
    <mergeCell ref="J10:J11"/>
    <mergeCell ref="X5:Y5"/>
    <mergeCell ref="L5:M5"/>
    <mergeCell ref="L10:L11"/>
    <mergeCell ref="N10:N11"/>
    <mergeCell ref="F4:Y4"/>
    <mergeCell ref="P5:Q5"/>
    <mergeCell ref="R5:S5"/>
    <mergeCell ref="N5:O5"/>
    <mergeCell ref="P8:P9"/>
    <mergeCell ref="R8:R9"/>
    <mergeCell ref="B2:J2"/>
    <mergeCell ref="D4:D5"/>
    <mergeCell ref="E4:E5"/>
    <mergeCell ref="J6:J7"/>
    <mergeCell ref="L6:L7"/>
    <mergeCell ref="V6:V7"/>
    <mergeCell ref="V5:W5"/>
    <mergeCell ref="F6:F7"/>
    <mergeCell ref="H6:H7"/>
    <mergeCell ref="D6:D7"/>
    <mergeCell ref="X8:X9"/>
    <mergeCell ref="V10:V11"/>
    <mergeCell ref="X10:X11"/>
    <mergeCell ref="V12:V13"/>
    <mergeCell ref="X12:X13"/>
    <mergeCell ref="F5:G5"/>
    <mergeCell ref="H5:I5"/>
    <mergeCell ref="T6:T7"/>
    <mergeCell ref="T5:U5"/>
    <mergeCell ref="X6:X7"/>
    <mergeCell ref="Z28:Z29"/>
    <mergeCell ref="V20:V21"/>
    <mergeCell ref="X20:X21"/>
    <mergeCell ref="V22:V23"/>
    <mergeCell ref="X22:X23"/>
    <mergeCell ref="V16:V17"/>
    <mergeCell ref="X16:X17"/>
    <mergeCell ref="B18:AB19"/>
    <mergeCell ref="H20:H21"/>
    <mergeCell ref="J22:J23"/>
    <mergeCell ref="Z24:Z25"/>
    <mergeCell ref="Z26:Z27"/>
    <mergeCell ref="AA6:AA7"/>
    <mergeCell ref="Z8:Z9"/>
    <mergeCell ref="AB6:AB7"/>
    <mergeCell ref="AB8:AB9"/>
    <mergeCell ref="Z12:Z13"/>
    <mergeCell ref="Z22:Z23"/>
    <mergeCell ref="AA12:AA13"/>
    <mergeCell ref="AA22:AA23"/>
    <mergeCell ref="V28:V29"/>
    <mergeCell ref="X28:X29"/>
    <mergeCell ref="V14:V15"/>
    <mergeCell ref="P24:P25"/>
    <mergeCell ref="P28:P29"/>
    <mergeCell ref="R20:R21"/>
    <mergeCell ref="X26:X27"/>
    <mergeCell ref="T22:T23"/>
    <mergeCell ref="Z6:Z7"/>
    <mergeCell ref="A1:AB1"/>
    <mergeCell ref="X3:AB3"/>
    <mergeCell ref="B3:W3"/>
    <mergeCell ref="Z14:Z15"/>
    <mergeCell ref="Z20:Z21"/>
    <mergeCell ref="K2:AB2"/>
    <mergeCell ref="Z4:Z5"/>
    <mergeCell ref="AA4:AA5"/>
    <mergeCell ref="V8:V9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7.57421875" style="0" customWidth="1"/>
    <col min="6" max="6" width="12.8515625" style="0" customWidth="1"/>
    <col min="7" max="7" width="16.140625" style="0" customWidth="1"/>
  </cols>
  <sheetData>
    <row r="1" spans="1:7" ht="24.75" customHeight="1">
      <c r="A1" s="222" t="s">
        <v>69</v>
      </c>
      <c r="B1" s="222"/>
      <c r="C1" s="222"/>
      <c r="D1" s="222"/>
      <c r="E1" s="222"/>
      <c r="F1" s="222"/>
      <c r="G1" s="222"/>
    </row>
    <row r="2" spans="1:10" ht="33" customHeight="1">
      <c r="A2" s="63"/>
      <c r="B2" s="217" t="str">
        <f>HYPERLINK('[1]реквизиты'!$A$2)</f>
        <v>Первенство России по самбо, среди юниоров и юниорок 21-23 года</v>
      </c>
      <c r="C2" s="218"/>
      <c r="D2" s="218"/>
      <c r="E2" s="218"/>
      <c r="F2" s="218"/>
      <c r="G2" s="64"/>
      <c r="H2" s="3"/>
      <c r="I2" s="3"/>
      <c r="J2" s="3"/>
    </row>
    <row r="3" spans="1:7" ht="15" customHeight="1">
      <c r="A3" s="150" t="str">
        <f>HYPERLINK('[1]реквизиты'!$A$3)</f>
        <v>18-22 января 2016г., г.Кстово</v>
      </c>
      <c r="B3" s="150"/>
      <c r="C3" s="150"/>
      <c r="D3" s="150"/>
      <c r="E3" s="150"/>
      <c r="F3" s="150"/>
      <c r="G3" s="150"/>
    </row>
    <row r="4" ht="12.75">
      <c r="D4" s="68" t="s">
        <v>100</v>
      </c>
    </row>
    <row r="5" spans="1:7" ht="12.75">
      <c r="A5" s="228" t="s">
        <v>1</v>
      </c>
      <c r="B5" s="247" t="s">
        <v>5</v>
      </c>
      <c r="C5" s="228" t="s">
        <v>2</v>
      </c>
      <c r="D5" s="228" t="s">
        <v>3</v>
      </c>
      <c r="E5" s="228" t="s">
        <v>37</v>
      </c>
      <c r="F5" s="228" t="s">
        <v>8</v>
      </c>
      <c r="G5" s="228" t="s">
        <v>9</v>
      </c>
    </row>
    <row r="6" spans="1:7" ht="12.75">
      <c r="A6" s="228"/>
      <c r="B6" s="248"/>
      <c r="C6" s="228"/>
      <c r="D6" s="228"/>
      <c r="E6" s="228"/>
      <c r="F6" s="228"/>
      <c r="G6" s="228"/>
    </row>
    <row r="7" spans="1:7" ht="12.75" customHeight="1">
      <c r="A7" s="233" t="s">
        <v>10</v>
      </c>
      <c r="B7" s="253">
        <v>1</v>
      </c>
      <c r="C7" s="229" t="s">
        <v>120</v>
      </c>
      <c r="D7" s="255" t="s">
        <v>121</v>
      </c>
      <c r="E7" s="226" t="s">
        <v>122</v>
      </c>
      <c r="F7" s="256"/>
      <c r="G7" s="229" t="s">
        <v>123</v>
      </c>
    </row>
    <row r="8" spans="1:7" ht="12.75" customHeight="1">
      <c r="A8" s="233"/>
      <c r="B8" s="251">
        <v>1</v>
      </c>
      <c r="C8" s="229" t="s">
        <v>120</v>
      </c>
      <c r="D8" s="228" t="s">
        <v>121</v>
      </c>
      <c r="E8" s="226" t="s">
        <v>122</v>
      </c>
      <c r="F8" s="256"/>
      <c r="G8" s="229" t="s">
        <v>123</v>
      </c>
    </row>
    <row r="9" spans="1:7" ht="12.75" customHeight="1">
      <c r="A9" s="233" t="s">
        <v>11</v>
      </c>
      <c r="B9" s="251">
        <v>2</v>
      </c>
      <c r="C9" s="252" t="s">
        <v>124</v>
      </c>
      <c r="D9" s="255" t="s">
        <v>125</v>
      </c>
      <c r="E9" s="299" t="s">
        <v>126</v>
      </c>
      <c r="F9" s="256"/>
      <c r="G9" s="229" t="s">
        <v>127</v>
      </c>
    </row>
    <row r="10" spans="1:7" ht="12.75" customHeight="1">
      <c r="A10" s="233"/>
      <c r="B10" s="251">
        <v>2</v>
      </c>
      <c r="C10" s="252" t="s">
        <v>124</v>
      </c>
      <c r="D10" s="228" t="s">
        <v>125</v>
      </c>
      <c r="E10" s="299" t="s">
        <v>126</v>
      </c>
      <c r="F10" s="256"/>
      <c r="G10" s="229" t="s">
        <v>127</v>
      </c>
    </row>
    <row r="11" spans="1:7" ht="12.75" customHeight="1">
      <c r="A11" s="233" t="s">
        <v>12</v>
      </c>
      <c r="B11" s="253">
        <v>3</v>
      </c>
      <c r="C11" s="252" t="s">
        <v>136</v>
      </c>
      <c r="D11" s="255" t="s">
        <v>137</v>
      </c>
      <c r="E11" s="299" t="s">
        <v>134</v>
      </c>
      <c r="F11" s="256"/>
      <c r="G11" s="229" t="s">
        <v>138</v>
      </c>
    </row>
    <row r="12" spans="1:7" ht="12.75" customHeight="1">
      <c r="A12" s="233"/>
      <c r="B12" s="253">
        <v>3</v>
      </c>
      <c r="C12" s="252" t="s">
        <v>136</v>
      </c>
      <c r="D12" s="228" t="s">
        <v>137</v>
      </c>
      <c r="E12" s="299" t="s">
        <v>134</v>
      </c>
      <c r="F12" s="256"/>
      <c r="G12" s="254" t="s">
        <v>138</v>
      </c>
    </row>
    <row r="13" spans="1:7" ht="12.75" customHeight="1">
      <c r="A13" s="233" t="s">
        <v>13</v>
      </c>
      <c r="B13" s="253">
        <v>4</v>
      </c>
      <c r="C13" s="252" t="s">
        <v>112</v>
      </c>
      <c r="D13" s="255" t="s">
        <v>113</v>
      </c>
      <c r="E13" s="226" t="s">
        <v>114</v>
      </c>
      <c r="F13" s="256"/>
      <c r="G13" s="229" t="s">
        <v>115</v>
      </c>
    </row>
    <row r="14" spans="1:7" ht="12.75" customHeight="1">
      <c r="A14" s="233"/>
      <c r="B14" s="253">
        <v>4</v>
      </c>
      <c r="C14" s="252" t="s">
        <v>112</v>
      </c>
      <c r="D14" s="228" t="s">
        <v>113</v>
      </c>
      <c r="E14" s="226" t="s">
        <v>114</v>
      </c>
      <c r="F14" s="256"/>
      <c r="G14" s="229" t="s">
        <v>115</v>
      </c>
    </row>
    <row r="15" spans="1:7" ht="12.75" customHeight="1">
      <c r="A15" s="233" t="s">
        <v>14</v>
      </c>
      <c r="B15" s="251">
        <v>5</v>
      </c>
      <c r="C15" s="236" t="s">
        <v>101</v>
      </c>
      <c r="D15" s="243" t="s">
        <v>102</v>
      </c>
      <c r="E15" s="226" t="s">
        <v>103</v>
      </c>
      <c r="F15" s="234"/>
      <c r="G15" s="236" t="s">
        <v>104</v>
      </c>
    </row>
    <row r="16" spans="1:7" ht="12.75" customHeight="1">
      <c r="A16" s="233"/>
      <c r="B16" s="251">
        <v>5</v>
      </c>
      <c r="C16" s="237" t="s">
        <v>101</v>
      </c>
      <c r="D16" s="244" t="s">
        <v>102</v>
      </c>
      <c r="E16" s="226" t="s">
        <v>103</v>
      </c>
      <c r="F16" s="235"/>
      <c r="G16" s="237" t="s">
        <v>104</v>
      </c>
    </row>
    <row r="17" spans="1:7" ht="12.75" customHeight="1">
      <c r="A17" s="233" t="s">
        <v>15</v>
      </c>
      <c r="B17" s="251">
        <v>6</v>
      </c>
      <c r="C17" s="236" t="s">
        <v>105</v>
      </c>
      <c r="D17" s="243" t="s">
        <v>106</v>
      </c>
      <c r="E17" s="226" t="s">
        <v>107</v>
      </c>
      <c r="F17" s="234"/>
      <c r="G17" s="229" t="s">
        <v>169</v>
      </c>
    </row>
    <row r="18" spans="1:7" ht="12.75" customHeight="1">
      <c r="A18" s="233"/>
      <c r="B18" s="251">
        <v>6</v>
      </c>
      <c r="C18" s="237" t="s">
        <v>105</v>
      </c>
      <c r="D18" s="244" t="s">
        <v>106</v>
      </c>
      <c r="E18" s="226" t="s">
        <v>107</v>
      </c>
      <c r="F18" s="235"/>
      <c r="G18" s="229" t="s">
        <v>108</v>
      </c>
    </row>
    <row r="19" spans="1:7" ht="12.75" customHeight="1">
      <c r="A19" s="233" t="s">
        <v>16</v>
      </c>
      <c r="B19" s="253">
        <v>7</v>
      </c>
      <c r="C19" s="236" t="s">
        <v>128</v>
      </c>
      <c r="D19" s="243" t="s">
        <v>129</v>
      </c>
      <c r="E19" s="226" t="s">
        <v>130</v>
      </c>
      <c r="F19" s="234"/>
      <c r="G19" s="229" t="s">
        <v>131</v>
      </c>
    </row>
    <row r="20" spans="1:7" ht="12.75" customHeight="1">
      <c r="A20" s="233"/>
      <c r="B20" s="251">
        <v>7</v>
      </c>
      <c r="C20" s="237" t="s">
        <v>128</v>
      </c>
      <c r="D20" s="244" t="s">
        <v>129</v>
      </c>
      <c r="E20" s="226" t="s">
        <v>130</v>
      </c>
      <c r="F20" s="235"/>
      <c r="G20" s="229" t="s">
        <v>131</v>
      </c>
    </row>
    <row r="21" spans="1:7" ht="12.75" customHeight="1">
      <c r="A21" s="233" t="s">
        <v>17</v>
      </c>
      <c r="B21" s="251">
        <v>8</v>
      </c>
      <c r="C21" s="236" t="s">
        <v>139</v>
      </c>
      <c r="D21" s="243" t="s">
        <v>140</v>
      </c>
      <c r="E21" s="226" t="s">
        <v>171</v>
      </c>
      <c r="F21" s="234"/>
      <c r="G21" s="236" t="s">
        <v>142</v>
      </c>
    </row>
    <row r="22" spans="1:7" ht="12.75" customHeight="1">
      <c r="A22" s="233"/>
      <c r="B22" s="251">
        <v>8</v>
      </c>
      <c r="C22" s="237" t="s">
        <v>139</v>
      </c>
      <c r="D22" s="244" t="s">
        <v>140</v>
      </c>
      <c r="E22" s="226" t="s">
        <v>141</v>
      </c>
      <c r="F22" s="235"/>
      <c r="G22" s="237" t="s">
        <v>142</v>
      </c>
    </row>
    <row r="23" spans="1:7" ht="12.75" customHeight="1">
      <c r="A23" s="233" t="s">
        <v>18</v>
      </c>
      <c r="B23" s="251">
        <v>9</v>
      </c>
      <c r="C23" s="236" t="s">
        <v>109</v>
      </c>
      <c r="D23" s="243" t="s">
        <v>110</v>
      </c>
      <c r="E23" s="226" t="s">
        <v>107</v>
      </c>
      <c r="F23" s="234"/>
      <c r="G23" s="229" t="s">
        <v>168</v>
      </c>
    </row>
    <row r="24" spans="1:7" ht="12.75" customHeight="1">
      <c r="A24" s="233"/>
      <c r="B24" s="251">
        <v>9</v>
      </c>
      <c r="C24" s="237" t="s">
        <v>109</v>
      </c>
      <c r="D24" s="244" t="s">
        <v>110</v>
      </c>
      <c r="E24" s="226" t="s">
        <v>107</v>
      </c>
      <c r="F24" s="235"/>
      <c r="G24" s="229" t="s">
        <v>111</v>
      </c>
    </row>
    <row r="25" spans="1:7" ht="12.75" customHeight="1">
      <c r="A25" s="233" t="s">
        <v>19</v>
      </c>
      <c r="B25" s="251">
        <v>10</v>
      </c>
      <c r="C25" s="236" t="s">
        <v>116</v>
      </c>
      <c r="D25" s="243" t="s">
        <v>117</v>
      </c>
      <c r="E25" s="226" t="s">
        <v>170</v>
      </c>
      <c r="F25" s="234"/>
      <c r="G25" s="236" t="s">
        <v>119</v>
      </c>
    </row>
    <row r="26" spans="1:7" ht="12.75" customHeight="1">
      <c r="A26" s="233"/>
      <c r="B26" s="251">
        <v>10</v>
      </c>
      <c r="C26" s="237" t="s">
        <v>116</v>
      </c>
      <c r="D26" s="244" t="s">
        <v>117</v>
      </c>
      <c r="E26" s="226" t="s">
        <v>118</v>
      </c>
      <c r="F26" s="235"/>
      <c r="G26" s="237" t="s">
        <v>119</v>
      </c>
    </row>
    <row r="27" spans="1:7" ht="12.75" customHeight="1">
      <c r="A27" s="233" t="s">
        <v>20</v>
      </c>
      <c r="B27" s="251">
        <v>11</v>
      </c>
      <c r="C27" s="236" t="s">
        <v>132</v>
      </c>
      <c r="D27" s="243" t="s">
        <v>133</v>
      </c>
      <c r="E27" s="299" t="s">
        <v>172</v>
      </c>
      <c r="F27" s="234"/>
      <c r="G27" s="236" t="s">
        <v>135</v>
      </c>
    </row>
    <row r="28" spans="1:7" ht="12.75" customHeight="1">
      <c r="A28" s="233"/>
      <c r="B28" s="251">
        <v>11</v>
      </c>
      <c r="C28" s="237" t="s">
        <v>132</v>
      </c>
      <c r="D28" s="244" t="s">
        <v>133</v>
      </c>
      <c r="E28" s="299" t="s">
        <v>134</v>
      </c>
      <c r="F28" s="235"/>
      <c r="G28" s="237" t="s">
        <v>135</v>
      </c>
    </row>
    <row r="29" spans="1:7" ht="12.75" customHeight="1">
      <c r="A29" s="233" t="s">
        <v>21</v>
      </c>
      <c r="B29" s="238"/>
      <c r="C29" s="236"/>
      <c r="D29" s="243"/>
      <c r="E29" s="226"/>
      <c r="F29" s="234"/>
      <c r="G29" s="236"/>
    </row>
    <row r="30" spans="1:7" ht="12.75" customHeight="1">
      <c r="A30" s="233"/>
      <c r="B30" s="238"/>
      <c r="C30" s="237"/>
      <c r="D30" s="244"/>
      <c r="E30" s="226"/>
      <c r="F30" s="235"/>
      <c r="G30" s="237"/>
    </row>
    <row r="31" spans="1:7" ht="12.75" customHeight="1">
      <c r="A31" s="233" t="s">
        <v>38</v>
      </c>
      <c r="B31" s="238"/>
      <c r="C31" s="236"/>
      <c r="D31" s="243"/>
      <c r="E31" s="241"/>
      <c r="F31" s="234"/>
      <c r="G31" s="236"/>
    </row>
    <row r="32" spans="1:7" ht="12.75" customHeight="1">
      <c r="A32" s="233"/>
      <c r="B32" s="238"/>
      <c r="C32" s="237"/>
      <c r="D32" s="244"/>
      <c r="E32" s="242"/>
      <c r="F32" s="235"/>
      <c r="G32" s="237"/>
    </row>
    <row r="33" spans="1:7" ht="12.75" customHeight="1">
      <c r="A33" s="233" t="s">
        <v>39</v>
      </c>
      <c r="B33" s="238"/>
      <c r="C33" s="236"/>
      <c r="D33" s="243"/>
      <c r="E33" s="241"/>
      <c r="F33" s="234"/>
      <c r="G33" s="236"/>
    </row>
    <row r="34" spans="1:7" ht="12.75" customHeight="1">
      <c r="A34" s="233"/>
      <c r="B34" s="238"/>
      <c r="C34" s="237"/>
      <c r="D34" s="250"/>
      <c r="E34" s="242"/>
      <c r="F34" s="235"/>
      <c r="G34" s="250"/>
    </row>
    <row r="35" spans="1:7" ht="12.75" customHeight="1">
      <c r="A35" s="233" t="s">
        <v>40</v>
      </c>
      <c r="B35" s="231"/>
      <c r="C35" s="236"/>
      <c r="D35" s="243"/>
      <c r="E35" s="241"/>
      <c r="F35" s="234"/>
      <c r="G35" s="236"/>
    </row>
    <row r="36" spans="1:7" ht="12.75" customHeight="1">
      <c r="A36" s="233"/>
      <c r="B36" s="238"/>
      <c r="C36" s="237"/>
      <c r="D36" s="244"/>
      <c r="E36" s="242"/>
      <c r="F36" s="235"/>
      <c r="G36" s="237"/>
    </row>
    <row r="37" spans="1:7" ht="12.75" customHeight="1">
      <c r="A37" s="233" t="s">
        <v>41</v>
      </c>
      <c r="B37" s="238"/>
      <c r="C37" s="236"/>
      <c r="D37" s="248"/>
      <c r="E37" s="241"/>
      <c r="F37" s="234"/>
      <c r="G37" s="236"/>
    </row>
    <row r="38" spans="1:7" ht="12.75" customHeight="1">
      <c r="A38" s="233"/>
      <c r="B38" s="238"/>
      <c r="C38" s="237"/>
      <c r="D38" s="244"/>
      <c r="E38" s="242"/>
      <c r="F38" s="235"/>
      <c r="G38" s="237"/>
    </row>
    <row r="39" spans="1:7" ht="12.75" customHeight="1">
      <c r="A39" s="233" t="s">
        <v>42</v>
      </c>
      <c r="B39" s="238"/>
      <c r="C39" s="236"/>
      <c r="D39" s="243"/>
      <c r="E39" s="241"/>
      <c r="F39" s="234"/>
      <c r="G39" s="236"/>
    </row>
    <row r="40" spans="1:7" ht="12.75" customHeight="1">
      <c r="A40" s="233"/>
      <c r="B40" s="238"/>
      <c r="C40" s="237"/>
      <c r="D40" s="244"/>
      <c r="E40" s="242"/>
      <c r="F40" s="235"/>
      <c r="G40" s="237"/>
    </row>
    <row r="41" spans="1:7" ht="12.75" customHeight="1">
      <c r="A41" s="233" t="s">
        <v>43</v>
      </c>
      <c r="B41" s="231"/>
      <c r="C41" s="239"/>
      <c r="D41" s="248"/>
      <c r="E41" s="241"/>
      <c r="F41" s="234"/>
      <c r="G41" s="236"/>
    </row>
    <row r="42" spans="1:7" ht="12.75" customHeight="1">
      <c r="A42" s="233"/>
      <c r="B42" s="238"/>
      <c r="C42" s="240"/>
      <c r="D42" s="244"/>
      <c r="E42" s="249"/>
      <c r="F42" s="235"/>
      <c r="G42" s="250"/>
    </row>
    <row r="43" spans="1:7" ht="12.75" customHeight="1">
      <c r="A43" s="233" t="s">
        <v>44</v>
      </c>
      <c r="B43" s="238"/>
      <c r="C43" s="236"/>
      <c r="D43" s="243"/>
      <c r="E43" s="241"/>
      <c r="F43" s="234"/>
      <c r="G43" s="236"/>
    </row>
    <row r="44" spans="1:7" ht="12.75" customHeight="1">
      <c r="A44" s="233"/>
      <c r="B44" s="238"/>
      <c r="C44" s="237"/>
      <c r="D44" s="244"/>
      <c r="E44" s="242"/>
      <c r="F44" s="235"/>
      <c r="G44" s="237"/>
    </row>
    <row r="45" spans="1:7" ht="12.75" customHeight="1">
      <c r="A45" s="233" t="s">
        <v>45</v>
      </c>
      <c r="B45" s="238"/>
      <c r="C45" s="236"/>
      <c r="D45" s="248"/>
      <c r="E45" s="241"/>
      <c r="F45" s="234"/>
      <c r="G45" s="236"/>
    </row>
    <row r="46" spans="1:7" ht="12.75" customHeight="1">
      <c r="A46" s="233"/>
      <c r="B46" s="238"/>
      <c r="C46" s="237"/>
      <c r="D46" s="244"/>
      <c r="E46" s="242"/>
      <c r="F46" s="235"/>
      <c r="G46" s="246"/>
    </row>
    <row r="47" spans="1:7" ht="12.75" customHeight="1">
      <c r="A47" s="233" t="s">
        <v>46</v>
      </c>
      <c r="B47" s="238"/>
      <c r="C47" s="236"/>
      <c r="D47" s="243"/>
      <c r="E47" s="241"/>
      <c r="F47" s="234"/>
      <c r="G47" s="236"/>
    </row>
    <row r="48" spans="1:7" ht="12.75" customHeight="1">
      <c r="A48" s="233"/>
      <c r="B48" s="238"/>
      <c r="C48" s="237"/>
      <c r="D48" s="244"/>
      <c r="E48" s="242"/>
      <c r="F48" s="235"/>
      <c r="G48" s="237"/>
    </row>
    <row r="49" spans="1:7" ht="12.75" customHeight="1">
      <c r="A49" s="233" t="s">
        <v>47</v>
      </c>
      <c r="B49" s="238"/>
      <c r="C49" s="236"/>
      <c r="D49" s="243"/>
      <c r="E49" s="241"/>
      <c r="F49" s="234"/>
      <c r="G49" s="236"/>
    </row>
    <row r="50" spans="1:7" ht="12.75" customHeight="1">
      <c r="A50" s="233"/>
      <c r="B50" s="238"/>
      <c r="C50" s="237"/>
      <c r="D50" s="246"/>
      <c r="E50" s="242"/>
      <c r="F50" s="235"/>
      <c r="G50" s="237"/>
    </row>
    <row r="51" spans="1:7" ht="12.75" customHeight="1">
      <c r="A51" s="233" t="s">
        <v>48</v>
      </c>
      <c r="B51" s="245"/>
      <c r="C51" s="239"/>
      <c r="D51" s="243"/>
      <c r="E51" s="241"/>
      <c r="F51" s="234"/>
      <c r="G51" s="236"/>
    </row>
    <row r="52" spans="1:7" ht="12.75" customHeight="1">
      <c r="A52" s="233"/>
      <c r="B52" s="245"/>
      <c r="C52" s="240"/>
      <c r="D52" s="244"/>
      <c r="E52" s="242"/>
      <c r="F52" s="235"/>
      <c r="G52" s="237"/>
    </row>
    <row r="53" spans="1:7" ht="12.75" customHeight="1">
      <c r="A53" s="233" t="s">
        <v>49</v>
      </c>
      <c r="B53" s="245"/>
      <c r="C53" s="236"/>
      <c r="D53" s="243"/>
      <c r="E53" s="241"/>
      <c r="F53" s="234"/>
      <c r="G53" s="236"/>
    </row>
    <row r="54" spans="1:7" ht="12.75" customHeight="1">
      <c r="A54" s="233"/>
      <c r="B54" s="245"/>
      <c r="C54" s="237"/>
      <c r="D54" s="244"/>
      <c r="E54" s="242"/>
      <c r="F54" s="235"/>
      <c r="G54" s="237"/>
    </row>
    <row r="55" spans="1:7" ht="12.75" customHeight="1">
      <c r="A55" s="233" t="s">
        <v>50</v>
      </c>
      <c r="B55" s="238"/>
      <c r="C55" s="236"/>
      <c r="D55" s="243"/>
      <c r="E55" s="241"/>
      <c r="F55" s="234"/>
      <c r="G55" s="236"/>
    </row>
    <row r="56" spans="1:7" ht="12.75" customHeight="1">
      <c r="A56" s="233"/>
      <c r="B56" s="238"/>
      <c r="C56" s="237"/>
      <c r="D56" s="244"/>
      <c r="E56" s="242"/>
      <c r="F56" s="235"/>
      <c r="G56" s="237"/>
    </row>
    <row r="57" spans="1:7" ht="12.75" customHeight="1">
      <c r="A57" s="233" t="s">
        <v>51</v>
      </c>
      <c r="B57" s="238"/>
      <c r="C57" s="236"/>
      <c r="D57" s="243"/>
      <c r="E57" s="241"/>
      <c r="F57" s="234"/>
      <c r="G57" s="236"/>
    </row>
    <row r="58" spans="1:7" ht="12.75" customHeight="1">
      <c r="A58" s="233"/>
      <c r="B58" s="238"/>
      <c r="C58" s="237"/>
      <c r="D58" s="244"/>
      <c r="E58" s="242"/>
      <c r="F58" s="235"/>
      <c r="G58" s="237"/>
    </row>
    <row r="59" spans="1:7" ht="12.75" customHeight="1">
      <c r="A59" s="233" t="s">
        <v>52</v>
      </c>
      <c r="B59" s="231"/>
      <c r="C59" s="239"/>
      <c r="D59" s="243"/>
      <c r="E59" s="241"/>
      <c r="F59" s="234"/>
      <c r="G59" s="236"/>
    </row>
    <row r="60" spans="1:7" ht="12.75" customHeight="1">
      <c r="A60" s="233"/>
      <c r="B60" s="231"/>
      <c r="C60" s="240"/>
      <c r="D60" s="244"/>
      <c r="E60" s="242"/>
      <c r="F60" s="235"/>
      <c r="G60" s="237"/>
    </row>
    <row r="61" spans="1:7" ht="12.75" customHeight="1">
      <c r="A61" s="233" t="s">
        <v>53</v>
      </c>
      <c r="B61" s="238"/>
      <c r="C61" s="236"/>
      <c r="D61" s="243"/>
      <c r="E61" s="241"/>
      <c r="F61" s="234"/>
      <c r="G61" s="236"/>
    </row>
    <row r="62" spans="1:7" ht="12.75" customHeight="1">
      <c r="A62" s="233"/>
      <c r="B62" s="238"/>
      <c r="C62" s="237"/>
      <c r="D62" s="244"/>
      <c r="E62" s="242"/>
      <c r="F62" s="235"/>
      <c r="G62" s="237"/>
    </row>
    <row r="63" spans="1:7" ht="12.75" customHeight="1">
      <c r="A63" s="230" t="s">
        <v>54</v>
      </c>
      <c r="B63" s="238"/>
      <c r="C63" s="239"/>
      <c r="D63" s="243"/>
      <c r="E63" s="241"/>
      <c r="F63" s="234"/>
      <c r="G63" s="236"/>
    </row>
    <row r="64" spans="1:7" ht="12.75" customHeight="1">
      <c r="A64" s="230"/>
      <c r="B64" s="238"/>
      <c r="C64" s="240"/>
      <c r="D64" s="244"/>
      <c r="E64" s="242"/>
      <c r="F64" s="235"/>
      <c r="G64" s="237"/>
    </row>
    <row r="65" spans="1:7" ht="12.75" customHeight="1">
      <c r="A65" s="230" t="s">
        <v>55</v>
      </c>
      <c r="B65" s="238"/>
      <c r="C65" s="236"/>
      <c r="D65" s="243"/>
      <c r="E65" s="241"/>
      <c r="F65" s="234"/>
      <c r="G65" s="236"/>
    </row>
    <row r="66" spans="1:7" ht="12.75" customHeight="1">
      <c r="A66" s="230"/>
      <c r="B66" s="238"/>
      <c r="C66" s="237"/>
      <c r="D66" s="244"/>
      <c r="E66" s="242"/>
      <c r="F66" s="235"/>
      <c r="G66" s="237"/>
    </row>
    <row r="67" spans="1:7" ht="12.75" customHeight="1">
      <c r="A67" s="230" t="s">
        <v>56</v>
      </c>
      <c r="B67" s="245"/>
      <c r="C67" s="236"/>
      <c r="D67" s="243"/>
      <c r="E67" s="241"/>
      <c r="F67" s="234"/>
      <c r="G67" s="236"/>
    </row>
    <row r="68" spans="1:7" ht="12.75" customHeight="1">
      <c r="A68" s="230"/>
      <c r="B68" s="245"/>
      <c r="C68" s="237"/>
      <c r="D68" s="244"/>
      <c r="E68" s="242"/>
      <c r="F68" s="235"/>
      <c r="G68" s="237"/>
    </row>
    <row r="69" spans="1:7" ht="12.75" customHeight="1">
      <c r="A69" s="230" t="s">
        <v>57</v>
      </c>
      <c r="B69" s="238"/>
      <c r="C69" s="236"/>
      <c r="D69" s="243"/>
      <c r="E69" s="241"/>
      <c r="F69" s="234"/>
      <c r="G69" s="236"/>
    </row>
    <row r="70" spans="1:7" ht="12.75" customHeight="1">
      <c r="A70" s="230"/>
      <c r="B70" s="238"/>
      <c r="C70" s="237"/>
      <c r="D70" s="244"/>
      <c r="E70" s="242"/>
      <c r="F70" s="235"/>
      <c r="G70" s="237"/>
    </row>
    <row r="71" spans="1:7" ht="12.75" customHeight="1">
      <c r="A71" s="230" t="s">
        <v>58</v>
      </c>
      <c r="B71" s="231"/>
      <c r="C71" s="239"/>
      <c r="D71" s="243"/>
      <c r="E71" s="241"/>
      <c r="F71" s="234"/>
      <c r="G71" s="236"/>
    </row>
    <row r="72" spans="1:7" ht="12.75" customHeight="1">
      <c r="A72" s="230"/>
      <c r="B72" s="238"/>
      <c r="C72" s="240"/>
      <c r="D72" s="244"/>
      <c r="E72" s="242"/>
      <c r="F72" s="235"/>
      <c r="G72" s="237"/>
    </row>
    <row r="73" spans="1:7" ht="12.75" customHeight="1">
      <c r="A73" s="230" t="s">
        <v>59</v>
      </c>
      <c r="B73" s="238"/>
      <c r="C73" s="236"/>
      <c r="D73" s="243"/>
      <c r="E73" s="241"/>
      <c r="F73" s="234"/>
      <c r="G73" s="236"/>
    </row>
    <row r="74" spans="1:7" ht="12.75" customHeight="1">
      <c r="A74" s="230"/>
      <c r="B74" s="238"/>
      <c r="C74" s="237"/>
      <c r="D74" s="244"/>
      <c r="E74" s="242"/>
      <c r="F74" s="235"/>
      <c r="G74" s="237"/>
    </row>
    <row r="75" spans="1:7" ht="12.75" customHeight="1">
      <c r="A75" s="230" t="s">
        <v>60</v>
      </c>
      <c r="B75" s="231"/>
      <c r="C75" s="236"/>
      <c r="D75" s="243"/>
      <c r="E75" s="241"/>
      <c r="F75" s="234"/>
      <c r="G75" s="236"/>
    </row>
    <row r="76" spans="1:7" ht="12.75" customHeight="1">
      <c r="A76" s="230"/>
      <c r="B76" s="238"/>
      <c r="C76" s="237"/>
      <c r="D76" s="244"/>
      <c r="E76" s="242"/>
      <c r="F76" s="235"/>
      <c r="G76" s="237"/>
    </row>
    <row r="77" spans="1:7" ht="12.75" customHeight="1">
      <c r="A77" s="230" t="s">
        <v>61</v>
      </c>
      <c r="B77" s="238"/>
      <c r="C77" s="236"/>
      <c r="D77" s="243"/>
      <c r="E77" s="241"/>
      <c r="F77" s="234"/>
      <c r="G77" s="236"/>
    </row>
    <row r="78" spans="1:7" ht="12.75" customHeight="1">
      <c r="A78" s="230"/>
      <c r="B78" s="238"/>
      <c r="C78" s="237"/>
      <c r="D78" s="244"/>
      <c r="E78" s="242"/>
      <c r="F78" s="235"/>
      <c r="G78" s="237"/>
    </row>
    <row r="79" spans="1:7" ht="12.75" customHeight="1">
      <c r="A79" s="230" t="s">
        <v>62</v>
      </c>
      <c r="B79" s="238"/>
      <c r="C79" s="236"/>
      <c r="D79" s="243"/>
      <c r="E79" s="241"/>
      <c r="F79" s="234"/>
      <c r="G79" s="236"/>
    </row>
    <row r="80" spans="1:7" ht="12.75" customHeight="1">
      <c r="A80" s="230"/>
      <c r="B80" s="238"/>
      <c r="C80" s="237"/>
      <c r="D80" s="244"/>
      <c r="E80" s="242"/>
      <c r="F80" s="235"/>
      <c r="G80" s="237"/>
    </row>
    <row r="81" spans="1:7" ht="12.75" customHeight="1">
      <c r="A81" s="230" t="s">
        <v>63</v>
      </c>
      <c r="B81" s="245"/>
      <c r="C81" s="236"/>
      <c r="D81" s="243"/>
      <c r="E81" s="241"/>
      <c r="F81" s="234"/>
      <c r="G81" s="236"/>
    </row>
    <row r="82" spans="1:7" ht="12.75" customHeight="1">
      <c r="A82" s="230"/>
      <c r="B82" s="245"/>
      <c r="C82" s="237"/>
      <c r="D82" s="244"/>
      <c r="E82" s="242"/>
      <c r="F82" s="235"/>
      <c r="G82" s="237"/>
    </row>
    <row r="83" spans="1:7" ht="12.75" customHeight="1">
      <c r="A83" s="230" t="s">
        <v>64</v>
      </c>
      <c r="B83" s="231"/>
      <c r="C83" s="236"/>
      <c r="D83" s="243"/>
      <c r="E83" s="241"/>
      <c r="F83" s="234"/>
      <c r="G83" s="236"/>
    </row>
    <row r="84" spans="1:7" ht="12.75" customHeight="1">
      <c r="A84" s="230"/>
      <c r="B84" s="238"/>
      <c r="C84" s="237"/>
      <c r="D84" s="244"/>
      <c r="E84" s="242"/>
      <c r="F84" s="235"/>
      <c r="G84" s="237"/>
    </row>
    <row r="85" spans="1:7" ht="12.75" customHeight="1">
      <c r="A85" s="230" t="s">
        <v>65</v>
      </c>
      <c r="B85" s="238"/>
      <c r="C85" s="239"/>
      <c r="D85" s="243"/>
      <c r="E85" s="241"/>
      <c r="F85" s="234"/>
      <c r="G85" s="236"/>
    </row>
    <row r="86" spans="1:7" ht="12.75" customHeight="1">
      <c r="A86" s="230"/>
      <c r="B86" s="238"/>
      <c r="C86" s="240"/>
      <c r="D86" s="244"/>
      <c r="E86" s="249"/>
      <c r="F86" s="235"/>
      <c r="G86" s="237"/>
    </row>
    <row r="87" spans="1:8" ht="12.75" customHeight="1">
      <c r="A87" s="230" t="s">
        <v>86</v>
      </c>
      <c r="B87" s="238"/>
      <c r="C87" s="236"/>
      <c r="D87" s="243"/>
      <c r="E87" s="241"/>
      <c r="F87" s="234"/>
      <c r="G87" s="236"/>
      <c r="H87" s="2"/>
    </row>
    <row r="88" spans="1:8" ht="12.75" customHeight="1">
      <c r="A88" s="230"/>
      <c r="B88" s="238"/>
      <c r="C88" s="237"/>
      <c r="D88" s="244"/>
      <c r="E88" s="242"/>
      <c r="F88" s="235"/>
      <c r="G88" s="237"/>
      <c r="H88" s="2"/>
    </row>
    <row r="89" spans="1:8" ht="12.75" customHeight="1">
      <c r="A89" s="230" t="s">
        <v>87</v>
      </c>
      <c r="B89" s="245"/>
      <c r="C89" s="236"/>
      <c r="D89" s="243"/>
      <c r="E89" s="241"/>
      <c r="F89" s="234"/>
      <c r="G89" s="236"/>
      <c r="H89" s="2"/>
    </row>
    <row r="90" spans="1:8" ht="12.75" customHeight="1">
      <c r="A90" s="230"/>
      <c r="B90" s="245"/>
      <c r="C90" s="237"/>
      <c r="D90" s="244"/>
      <c r="E90" s="242"/>
      <c r="F90" s="235"/>
      <c r="G90" s="237"/>
      <c r="H90" s="2"/>
    </row>
    <row r="91" spans="1:8" ht="12.75" customHeight="1">
      <c r="A91" s="230" t="s">
        <v>88</v>
      </c>
      <c r="B91" s="231"/>
      <c r="C91" s="239"/>
      <c r="D91" s="243"/>
      <c r="E91" s="241"/>
      <c r="F91" s="234"/>
      <c r="G91" s="236"/>
      <c r="H91" s="2"/>
    </row>
    <row r="92" spans="1:8" ht="12.75" customHeight="1">
      <c r="A92" s="230"/>
      <c r="B92" s="231"/>
      <c r="C92" s="240"/>
      <c r="D92" s="244"/>
      <c r="E92" s="242"/>
      <c r="F92" s="235"/>
      <c r="G92" s="237"/>
      <c r="H92" s="2"/>
    </row>
    <row r="93" spans="1:8" ht="12.75" customHeight="1">
      <c r="A93" s="230" t="s">
        <v>89</v>
      </c>
      <c r="B93" s="245"/>
      <c r="C93" s="236"/>
      <c r="D93" s="243"/>
      <c r="E93" s="241"/>
      <c r="F93" s="234"/>
      <c r="G93" s="236"/>
      <c r="H93" s="2"/>
    </row>
    <row r="94" spans="1:8" ht="12.75" customHeight="1">
      <c r="A94" s="230"/>
      <c r="B94" s="245"/>
      <c r="C94" s="237"/>
      <c r="D94" s="244"/>
      <c r="E94" s="242"/>
      <c r="F94" s="235"/>
      <c r="G94" s="237"/>
      <c r="H94" s="2"/>
    </row>
    <row r="95" spans="1:8" ht="12.75" customHeight="1">
      <c r="A95" s="230" t="s">
        <v>90</v>
      </c>
      <c r="B95" s="231"/>
      <c r="C95" s="239"/>
      <c r="D95" s="243"/>
      <c r="E95" s="241"/>
      <c r="F95" s="234"/>
      <c r="G95" s="236"/>
      <c r="H95" s="2"/>
    </row>
    <row r="96" spans="1:8" ht="12.75" customHeight="1">
      <c r="A96" s="230"/>
      <c r="B96" s="231"/>
      <c r="C96" s="240"/>
      <c r="D96" s="244"/>
      <c r="E96" s="242"/>
      <c r="F96" s="235"/>
      <c r="G96" s="250"/>
      <c r="H96" s="2"/>
    </row>
    <row r="97" spans="1:8" ht="12.75">
      <c r="A97" s="230" t="s">
        <v>91</v>
      </c>
      <c r="B97" s="231"/>
      <c r="C97" s="227"/>
      <c r="D97" s="228"/>
      <c r="E97" s="226"/>
      <c r="F97" s="75"/>
      <c r="G97" s="229"/>
      <c r="H97" s="2"/>
    </row>
    <row r="98" spans="1:8" ht="12.75">
      <c r="A98" s="230"/>
      <c r="B98" s="232"/>
      <c r="C98" s="227"/>
      <c r="D98" s="228"/>
      <c r="E98" s="226"/>
      <c r="F98" s="75"/>
      <c r="G98" s="229"/>
      <c r="H98" s="2"/>
    </row>
    <row r="99" spans="1:8" ht="12.75">
      <c r="A99" s="230" t="s">
        <v>92</v>
      </c>
      <c r="B99" s="231"/>
      <c r="C99" s="227"/>
      <c r="D99" s="228"/>
      <c r="E99" s="226"/>
      <c r="F99" s="75"/>
      <c r="G99" s="229"/>
      <c r="H99" s="2"/>
    </row>
    <row r="100" spans="1:8" ht="12.75">
      <c r="A100" s="230"/>
      <c r="B100" s="232"/>
      <c r="C100" s="227"/>
      <c r="D100" s="228"/>
      <c r="E100" s="226"/>
      <c r="F100" s="75"/>
      <c r="G100" s="229"/>
      <c r="H100" s="2"/>
    </row>
    <row r="101" spans="1:8" ht="12.75">
      <c r="A101" s="230" t="s">
        <v>93</v>
      </c>
      <c r="B101" s="231"/>
      <c r="C101" s="227"/>
      <c r="D101" s="228"/>
      <c r="E101" s="226"/>
      <c r="F101" s="75"/>
      <c r="G101" s="229"/>
      <c r="H101" s="2"/>
    </row>
    <row r="102" spans="1:8" ht="12.75">
      <c r="A102" s="230"/>
      <c r="B102" s="232"/>
      <c r="C102" s="227"/>
      <c r="D102" s="228"/>
      <c r="E102" s="226"/>
      <c r="F102" s="75"/>
      <c r="G102" s="229"/>
      <c r="H102" s="2"/>
    </row>
    <row r="103" spans="1:8" ht="12.75">
      <c r="A103" s="230" t="s">
        <v>94</v>
      </c>
      <c r="B103" s="231"/>
      <c r="C103" s="227"/>
      <c r="D103" s="228"/>
      <c r="E103" s="226"/>
      <c r="F103" s="75"/>
      <c r="G103" s="229"/>
      <c r="H103" s="2"/>
    </row>
    <row r="104" spans="1:8" ht="12.75">
      <c r="A104" s="230"/>
      <c r="B104" s="232"/>
      <c r="C104" s="227"/>
      <c r="D104" s="228"/>
      <c r="E104" s="226"/>
      <c r="F104" s="75"/>
      <c r="G104" s="229"/>
      <c r="H104" s="2"/>
    </row>
    <row r="105" spans="1:8" ht="12.75">
      <c r="A105" s="230" t="s">
        <v>95</v>
      </c>
      <c r="B105" s="231"/>
      <c r="C105" s="227"/>
      <c r="D105" s="228"/>
      <c r="E105" s="226"/>
      <c r="F105" s="75"/>
      <c r="G105" s="229"/>
      <c r="H105" s="2"/>
    </row>
    <row r="106" spans="1:8" ht="12.75">
      <c r="A106" s="230"/>
      <c r="B106" s="232"/>
      <c r="C106" s="227"/>
      <c r="D106" s="228"/>
      <c r="E106" s="226"/>
      <c r="F106" s="75"/>
      <c r="G106" s="229"/>
      <c r="H106" s="2"/>
    </row>
    <row r="107" spans="1:8" ht="12.75">
      <c r="A107" s="221"/>
      <c r="B107" s="224"/>
      <c r="C107" s="223"/>
      <c r="D107" s="219"/>
      <c r="E107" s="219"/>
      <c r="F107" s="220"/>
      <c r="G107" s="223"/>
      <c r="H107" s="2"/>
    </row>
    <row r="108" spans="1:8" ht="12.75">
      <c r="A108" s="221"/>
      <c r="B108" s="225"/>
      <c r="C108" s="223"/>
      <c r="D108" s="219"/>
      <c r="E108" s="219"/>
      <c r="F108" s="220"/>
      <c r="G108" s="223"/>
      <c r="H108" s="2"/>
    </row>
    <row r="109" spans="1:8" ht="12.75">
      <c r="A109" s="216" t="s">
        <v>96</v>
      </c>
      <c r="B109" s="216"/>
      <c r="C109" s="216"/>
      <c r="D109" s="219"/>
      <c r="E109" s="219"/>
      <c r="F109" s="220"/>
      <c r="G109" s="223"/>
      <c r="H109" s="2"/>
    </row>
    <row r="110" spans="1:8" ht="12.75">
      <c r="A110" s="216"/>
      <c r="B110" s="216"/>
      <c r="C110" s="216"/>
      <c r="D110" s="219"/>
      <c r="E110" s="219"/>
      <c r="F110" s="220"/>
      <c r="G110" s="223"/>
      <c r="H110" s="2"/>
    </row>
    <row r="111" spans="1:8" ht="12.75">
      <c r="A111" s="216" t="s">
        <v>97</v>
      </c>
      <c r="B111" s="216"/>
      <c r="C111" s="216"/>
      <c r="D111" s="219"/>
      <c r="E111" s="219"/>
      <c r="F111" s="220"/>
      <c r="G111" s="223"/>
      <c r="H111" s="2"/>
    </row>
    <row r="112" spans="1:8" ht="12.75">
      <c r="A112" s="216"/>
      <c r="B112" s="216"/>
      <c r="C112" s="216"/>
      <c r="D112" s="219"/>
      <c r="E112" s="219"/>
      <c r="F112" s="220"/>
      <c r="G112" s="223"/>
      <c r="H112" s="2"/>
    </row>
    <row r="113" spans="1:8" ht="12.75">
      <c r="A113" s="216" t="s">
        <v>98</v>
      </c>
      <c r="B113" s="216"/>
      <c r="C113" s="216"/>
      <c r="D113" s="219"/>
      <c r="E113" s="219"/>
      <c r="F113" s="220"/>
      <c r="G113" s="223"/>
      <c r="H113" s="2"/>
    </row>
    <row r="114" spans="1:8" ht="12.75">
      <c r="A114" s="216"/>
      <c r="B114" s="216"/>
      <c r="C114" s="216"/>
      <c r="D114" s="219"/>
      <c r="E114" s="219"/>
      <c r="F114" s="220"/>
      <c r="G114" s="223"/>
      <c r="H114" s="2"/>
    </row>
    <row r="115" spans="1:8" ht="12.75">
      <c r="A115" s="216"/>
      <c r="B115" s="216"/>
      <c r="C115" s="216"/>
      <c r="D115" s="219"/>
      <c r="E115" s="219"/>
      <c r="F115" s="220"/>
      <c r="G115" s="223"/>
      <c r="H115" s="2"/>
    </row>
    <row r="116" spans="1:8" ht="12.75">
      <c r="A116" s="216"/>
      <c r="B116" s="216"/>
      <c r="C116" s="216"/>
      <c r="D116" s="219"/>
      <c r="E116" s="219"/>
      <c r="F116" s="220"/>
      <c r="G116" s="223"/>
      <c r="H116" s="2"/>
    </row>
    <row r="117" spans="1:8" ht="12.75">
      <c r="A117" s="216"/>
      <c r="B117" s="216"/>
      <c r="C117" s="216"/>
      <c r="D117" s="219"/>
      <c r="E117" s="219"/>
      <c r="F117" s="220"/>
      <c r="G117" s="223"/>
      <c r="H117" s="2"/>
    </row>
    <row r="118" spans="1:8" ht="12.75">
      <c r="A118" s="216"/>
      <c r="B118" s="216"/>
      <c r="C118" s="216"/>
      <c r="D118" s="219"/>
      <c r="E118" s="219"/>
      <c r="F118" s="220"/>
      <c r="G118" s="223"/>
      <c r="H118" s="2"/>
    </row>
    <row r="119" spans="1:8" ht="12.75">
      <c r="A119" s="216" t="s">
        <v>99</v>
      </c>
      <c r="B119" s="216"/>
      <c r="C119" s="216"/>
      <c r="D119" s="219"/>
      <c r="E119" s="219"/>
      <c r="F119" s="220"/>
      <c r="G119" s="223"/>
      <c r="H119" s="2"/>
    </row>
    <row r="120" spans="1:8" ht="12.75">
      <c r="A120" s="216"/>
      <c r="B120" s="216"/>
      <c r="C120" s="216"/>
      <c r="D120" s="219"/>
      <c r="E120" s="219"/>
      <c r="F120" s="220"/>
      <c r="G120" s="223"/>
      <c r="H120" s="2"/>
    </row>
    <row r="121" spans="1:8" ht="12.75">
      <c r="A121" s="221"/>
      <c r="B121" s="224"/>
      <c r="C121" s="223"/>
      <c r="D121" s="219"/>
      <c r="E121" s="219"/>
      <c r="F121" s="220"/>
      <c r="G121" s="223"/>
      <c r="H121" s="2"/>
    </row>
    <row r="122" spans="1:8" ht="12.75">
      <c r="A122" s="221"/>
      <c r="B122" s="225"/>
      <c r="C122" s="223"/>
      <c r="D122" s="219"/>
      <c r="E122" s="219"/>
      <c r="F122" s="220"/>
      <c r="G122" s="223"/>
      <c r="H122" s="2"/>
    </row>
    <row r="123" spans="1:8" ht="12.75">
      <c r="A123" s="221"/>
      <c r="B123" s="224"/>
      <c r="C123" s="223"/>
      <c r="D123" s="219"/>
      <c r="E123" s="219"/>
      <c r="F123" s="220"/>
      <c r="G123" s="223"/>
      <c r="H123" s="2"/>
    </row>
    <row r="124" spans="1:8" ht="12.75">
      <c r="A124" s="221"/>
      <c r="B124" s="225"/>
      <c r="C124" s="223"/>
      <c r="D124" s="219"/>
      <c r="E124" s="219"/>
      <c r="F124" s="220"/>
      <c r="G124" s="223"/>
      <c r="H124" s="2"/>
    </row>
    <row r="125" spans="1:8" ht="12.75">
      <c r="A125" s="221"/>
      <c r="B125" s="224"/>
      <c r="C125" s="223"/>
      <c r="D125" s="219"/>
      <c r="E125" s="219"/>
      <c r="F125" s="220"/>
      <c r="G125" s="223"/>
      <c r="H125" s="2"/>
    </row>
    <row r="126" spans="1:8" ht="12.75">
      <c r="A126" s="221"/>
      <c r="B126" s="225"/>
      <c r="C126" s="223"/>
      <c r="D126" s="219"/>
      <c r="E126" s="219"/>
      <c r="F126" s="220"/>
      <c r="G126" s="223"/>
      <c r="H126" s="2"/>
    </row>
    <row r="127" spans="1:8" ht="12.75">
      <c r="A127" s="221"/>
      <c r="B127" s="224"/>
      <c r="C127" s="223"/>
      <c r="D127" s="219"/>
      <c r="E127" s="219"/>
      <c r="F127" s="220"/>
      <c r="G127" s="223"/>
      <c r="H127" s="2"/>
    </row>
    <row r="128" spans="1:8" ht="12.75">
      <c r="A128" s="221"/>
      <c r="B128" s="225"/>
      <c r="C128" s="223"/>
      <c r="D128" s="219"/>
      <c r="E128" s="219"/>
      <c r="F128" s="220"/>
      <c r="G128" s="223"/>
      <c r="H128" s="2"/>
    </row>
    <row r="129" spans="1:8" ht="12.75">
      <c r="A129" s="221"/>
      <c r="B129" s="224"/>
      <c r="C129" s="223"/>
      <c r="D129" s="219"/>
      <c r="E129" s="219"/>
      <c r="F129" s="220"/>
      <c r="G129" s="223"/>
      <c r="H129" s="2"/>
    </row>
    <row r="130" spans="1:8" ht="12.75">
      <c r="A130" s="221"/>
      <c r="B130" s="225"/>
      <c r="C130" s="223"/>
      <c r="D130" s="219"/>
      <c r="E130" s="219"/>
      <c r="F130" s="220"/>
      <c r="G130" s="223"/>
      <c r="H130" s="2"/>
    </row>
    <row r="131" spans="1:8" ht="12.75">
      <c r="A131" s="221"/>
      <c r="B131" s="224"/>
      <c r="C131" s="223"/>
      <c r="D131" s="219"/>
      <c r="E131" s="219"/>
      <c r="F131" s="220"/>
      <c r="G131" s="223"/>
      <c r="H131" s="2"/>
    </row>
    <row r="132" spans="1:8" ht="12.75">
      <c r="A132" s="221"/>
      <c r="B132" s="225"/>
      <c r="C132" s="223"/>
      <c r="D132" s="219"/>
      <c r="E132" s="219"/>
      <c r="F132" s="220"/>
      <c r="G132" s="223"/>
      <c r="H132" s="2"/>
    </row>
    <row r="133" spans="1:8" ht="12.75">
      <c r="A133" s="221"/>
      <c r="B133" s="224"/>
      <c r="C133" s="223"/>
      <c r="D133" s="219"/>
      <c r="E133" s="219"/>
      <c r="F133" s="220"/>
      <c r="G133" s="223"/>
      <c r="H133" s="2"/>
    </row>
    <row r="134" spans="1:8" ht="12.75">
      <c r="A134" s="221"/>
      <c r="B134" s="225"/>
      <c r="C134" s="223"/>
      <c r="D134" s="219"/>
      <c r="E134" s="219"/>
      <c r="F134" s="220"/>
      <c r="G134" s="223"/>
      <c r="H134" s="2"/>
    </row>
    <row r="135" spans="1:8" ht="12.75">
      <c r="A135" s="221"/>
      <c r="B135" s="224"/>
      <c r="C135" s="223"/>
      <c r="D135" s="219"/>
      <c r="E135" s="219"/>
      <c r="F135" s="220"/>
      <c r="G135" s="223"/>
      <c r="H135" s="2"/>
    </row>
    <row r="136" spans="1:8" ht="12.75">
      <c r="A136" s="221"/>
      <c r="B136" s="225"/>
      <c r="C136" s="223"/>
      <c r="D136" s="219"/>
      <c r="E136" s="219"/>
      <c r="F136" s="220"/>
      <c r="G136" s="223"/>
      <c r="H136" s="2"/>
    </row>
    <row r="137" spans="1:8" ht="12.75">
      <c r="A137" s="221"/>
      <c r="B137" s="224"/>
      <c r="C137" s="223"/>
      <c r="D137" s="219"/>
      <c r="E137" s="219"/>
      <c r="F137" s="220"/>
      <c r="G137" s="223"/>
      <c r="H137" s="2"/>
    </row>
    <row r="138" spans="1:8" ht="12.75">
      <c r="A138" s="221"/>
      <c r="B138" s="225"/>
      <c r="C138" s="223"/>
      <c r="D138" s="219"/>
      <c r="E138" s="219"/>
      <c r="F138" s="220"/>
      <c r="G138" s="223"/>
      <c r="H138" s="2"/>
    </row>
    <row r="139" spans="1:8" ht="12.75">
      <c r="A139" s="221"/>
      <c r="B139" s="224"/>
      <c r="C139" s="223"/>
      <c r="D139" s="219"/>
      <c r="E139" s="219"/>
      <c r="F139" s="220"/>
      <c r="G139" s="223"/>
      <c r="H139" s="2"/>
    </row>
    <row r="140" spans="1:8" ht="12.75">
      <c r="A140" s="221"/>
      <c r="B140" s="225"/>
      <c r="C140" s="223"/>
      <c r="D140" s="219"/>
      <c r="E140" s="219"/>
      <c r="F140" s="220"/>
      <c r="G140" s="223"/>
      <c r="H140" s="2"/>
    </row>
    <row r="141" spans="1:8" ht="12.75">
      <c r="A141" s="221"/>
      <c r="B141" s="224"/>
      <c r="C141" s="223"/>
      <c r="D141" s="219"/>
      <c r="E141" s="219"/>
      <c r="F141" s="220"/>
      <c r="G141" s="223"/>
      <c r="H141" s="2"/>
    </row>
    <row r="142" spans="1:8" ht="12.75">
      <c r="A142" s="221"/>
      <c r="B142" s="225"/>
      <c r="C142" s="223"/>
      <c r="D142" s="219"/>
      <c r="E142" s="219"/>
      <c r="F142" s="220"/>
      <c r="G142" s="223"/>
      <c r="H142" s="2"/>
    </row>
    <row r="143" spans="1:8" ht="12.75">
      <c r="A143" s="221"/>
      <c r="B143" s="224"/>
      <c r="C143" s="223"/>
      <c r="D143" s="219"/>
      <c r="E143" s="219"/>
      <c r="F143" s="220"/>
      <c r="G143" s="223"/>
      <c r="H143" s="2"/>
    </row>
    <row r="144" spans="1:8" ht="12.75">
      <c r="A144" s="221"/>
      <c r="B144" s="225"/>
      <c r="C144" s="223"/>
      <c r="D144" s="219"/>
      <c r="E144" s="219"/>
      <c r="F144" s="220"/>
      <c r="G144" s="223"/>
      <c r="H144" s="2"/>
    </row>
    <row r="145" spans="1:8" ht="12.75">
      <c r="A145" s="221"/>
      <c r="B145" s="224"/>
      <c r="C145" s="223"/>
      <c r="D145" s="219"/>
      <c r="E145" s="219"/>
      <c r="F145" s="220"/>
      <c r="G145" s="223"/>
      <c r="H145" s="2"/>
    </row>
    <row r="146" spans="1:8" ht="12.75">
      <c r="A146" s="221"/>
      <c r="B146" s="225"/>
      <c r="C146" s="223"/>
      <c r="D146" s="219"/>
      <c r="E146" s="219"/>
      <c r="F146" s="220"/>
      <c r="G146" s="223"/>
      <c r="H146" s="2"/>
    </row>
    <row r="147" spans="1:8" ht="12.75">
      <c r="A147" s="221"/>
      <c r="B147" s="224"/>
      <c r="C147" s="223"/>
      <c r="D147" s="219"/>
      <c r="E147" s="219"/>
      <c r="F147" s="220"/>
      <c r="G147" s="223"/>
      <c r="H147" s="2"/>
    </row>
    <row r="148" spans="1:8" ht="12.75">
      <c r="A148" s="221"/>
      <c r="B148" s="225"/>
      <c r="C148" s="223"/>
      <c r="D148" s="219"/>
      <c r="E148" s="219"/>
      <c r="F148" s="220"/>
      <c r="G148" s="223"/>
      <c r="H148" s="2"/>
    </row>
    <row r="149" spans="1:8" ht="12.75">
      <c r="A149" s="221"/>
      <c r="B149" s="224"/>
      <c r="C149" s="223"/>
      <c r="D149" s="219"/>
      <c r="E149" s="219"/>
      <c r="F149" s="220"/>
      <c r="G149" s="223"/>
      <c r="H149" s="2"/>
    </row>
    <row r="150" spans="1:8" ht="12.75">
      <c r="A150" s="221"/>
      <c r="B150" s="225"/>
      <c r="C150" s="223"/>
      <c r="D150" s="219"/>
      <c r="E150" s="219"/>
      <c r="F150" s="220"/>
      <c r="G150" s="223"/>
      <c r="H150" s="2"/>
    </row>
    <row r="151" spans="1:8" ht="12.75">
      <c r="A151" s="221"/>
      <c r="B151" s="224"/>
      <c r="C151" s="223"/>
      <c r="D151" s="219"/>
      <c r="E151" s="219"/>
      <c r="F151" s="220"/>
      <c r="G151" s="223"/>
      <c r="H151" s="2"/>
    </row>
    <row r="152" spans="1:8" ht="12.75">
      <c r="A152" s="221"/>
      <c r="B152" s="225"/>
      <c r="C152" s="223"/>
      <c r="D152" s="219"/>
      <c r="E152" s="219"/>
      <c r="F152" s="220"/>
      <c r="G152" s="223"/>
      <c r="H152" s="2"/>
    </row>
    <row r="153" spans="1:8" ht="12.75">
      <c r="A153" s="221"/>
      <c r="B153" s="224"/>
      <c r="C153" s="223"/>
      <c r="D153" s="219"/>
      <c r="E153" s="219"/>
      <c r="F153" s="220"/>
      <c r="G153" s="223"/>
      <c r="H153" s="2"/>
    </row>
    <row r="154" spans="1:8" ht="12.75">
      <c r="A154" s="221"/>
      <c r="B154" s="225"/>
      <c r="C154" s="223"/>
      <c r="D154" s="219"/>
      <c r="E154" s="219"/>
      <c r="F154" s="220"/>
      <c r="G154" s="223"/>
      <c r="H154" s="2"/>
    </row>
    <row r="155" spans="1:8" ht="12.75">
      <c r="A155" s="221"/>
      <c r="B155" s="224"/>
      <c r="C155" s="223"/>
      <c r="D155" s="219"/>
      <c r="E155" s="219"/>
      <c r="F155" s="220"/>
      <c r="G155" s="223"/>
      <c r="H155" s="2"/>
    </row>
    <row r="156" spans="1:8" ht="12.75">
      <c r="A156" s="221"/>
      <c r="B156" s="225"/>
      <c r="C156" s="223"/>
      <c r="D156" s="219"/>
      <c r="E156" s="219"/>
      <c r="F156" s="220"/>
      <c r="G156" s="223"/>
      <c r="H156" s="2"/>
    </row>
    <row r="157" spans="1:8" ht="12.75">
      <c r="A157" s="221"/>
      <c r="B157" s="224"/>
      <c r="C157" s="223"/>
      <c r="D157" s="219"/>
      <c r="E157" s="219"/>
      <c r="F157" s="220"/>
      <c r="G157" s="223"/>
      <c r="H157" s="2"/>
    </row>
    <row r="158" spans="1:8" ht="12.75">
      <c r="A158" s="221"/>
      <c r="B158" s="225"/>
      <c r="C158" s="223"/>
      <c r="D158" s="219"/>
      <c r="E158" s="219"/>
      <c r="F158" s="220"/>
      <c r="G158" s="223"/>
      <c r="H158" s="2"/>
    </row>
    <row r="159" spans="1:8" ht="12.75">
      <c r="A159" s="221"/>
      <c r="B159" s="224"/>
      <c r="C159" s="223"/>
      <c r="D159" s="219"/>
      <c r="E159" s="219"/>
      <c r="F159" s="220"/>
      <c r="G159" s="223"/>
      <c r="H159" s="2"/>
    </row>
    <row r="160" spans="1:8" ht="12.75">
      <c r="A160" s="221"/>
      <c r="B160" s="225"/>
      <c r="C160" s="223"/>
      <c r="D160" s="219"/>
      <c r="E160" s="219"/>
      <c r="F160" s="220"/>
      <c r="G160" s="223"/>
      <c r="H160" s="2"/>
    </row>
    <row r="161" spans="1:8" ht="12.75">
      <c r="A161" s="221"/>
      <c r="B161" s="224"/>
      <c r="C161" s="223"/>
      <c r="D161" s="219"/>
      <c r="E161" s="219"/>
      <c r="F161" s="220"/>
      <c r="G161" s="223"/>
      <c r="H161" s="2"/>
    </row>
    <row r="162" spans="1:8" ht="12.75">
      <c r="A162" s="221"/>
      <c r="B162" s="225"/>
      <c r="C162" s="223"/>
      <c r="D162" s="219"/>
      <c r="E162" s="219"/>
      <c r="F162" s="220"/>
      <c r="G162" s="223"/>
      <c r="H162" s="2"/>
    </row>
    <row r="163" spans="1:8" ht="12.75">
      <c r="A163" s="221"/>
      <c r="B163" s="224"/>
      <c r="C163" s="223"/>
      <c r="D163" s="219"/>
      <c r="E163" s="219"/>
      <c r="F163" s="220"/>
      <c r="G163" s="223"/>
      <c r="H163" s="2"/>
    </row>
    <row r="164" spans="1:8" ht="12.75">
      <c r="A164" s="221"/>
      <c r="B164" s="225"/>
      <c r="C164" s="223"/>
      <c r="D164" s="219"/>
      <c r="E164" s="219"/>
      <c r="F164" s="220"/>
      <c r="G164" s="223"/>
      <c r="H164" s="2"/>
    </row>
    <row r="165" spans="1:8" ht="12.75">
      <c r="A165" s="221"/>
      <c r="B165" s="224"/>
      <c r="C165" s="223"/>
      <c r="D165" s="219"/>
      <c r="E165" s="219"/>
      <c r="F165" s="220"/>
      <c r="G165" s="223"/>
      <c r="H165" s="2"/>
    </row>
    <row r="166" spans="1:8" ht="12.75">
      <c r="A166" s="221"/>
      <c r="B166" s="225"/>
      <c r="C166" s="223"/>
      <c r="D166" s="219"/>
      <c r="E166" s="219"/>
      <c r="F166" s="220"/>
      <c r="G166" s="223"/>
      <c r="H166" s="2"/>
    </row>
    <row r="167" spans="1:8" ht="12.75">
      <c r="A167" s="221"/>
      <c r="B167" s="224"/>
      <c r="C167" s="223"/>
      <c r="D167" s="219"/>
      <c r="E167" s="219"/>
      <c r="F167" s="220"/>
      <c r="G167" s="223"/>
      <c r="H167" s="2"/>
    </row>
    <row r="168" spans="1:8" ht="12.75">
      <c r="A168" s="221"/>
      <c r="B168" s="225"/>
      <c r="C168" s="223"/>
      <c r="D168" s="219"/>
      <c r="E168" s="219"/>
      <c r="F168" s="220"/>
      <c r="G168" s="223"/>
      <c r="H168" s="2"/>
    </row>
    <row r="169" spans="1:8" ht="12.75">
      <c r="A169" s="221"/>
      <c r="B169" s="224"/>
      <c r="C169" s="223"/>
      <c r="D169" s="219"/>
      <c r="E169" s="219"/>
      <c r="F169" s="220"/>
      <c r="G169" s="223"/>
      <c r="H169" s="2"/>
    </row>
    <row r="170" spans="1:8" ht="12.75">
      <c r="A170" s="221"/>
      <c r="B170" s="225"/>
      <c r="C170" s="223"/>
      <c r="D170" s="219"/>
      <c r="E170" s="219"/>
      <c r="F170" s="220"/>
      <c r="G170" s="223"/>
      <c r="H170" s="2"/>
    </row>
    <row r="171" spans="1:8" ht="12.75">
      <c r="A171" s="221"/>
      <c r="B171" s="224"/>
      <c r="C171" s="223"/>
      <c r="D171" s="219"/>
      <c r="E171" s="219"/>
      <c r="F171" s="220"/>
      <c r="G171" s="223"/>
      <c r="H171" s="2"/>
    </row>
    <row r="172" spans="1:8" ht="12.75">
      <c r="A172" s="221"/>
      <c r="B172" s="225"/>
      <c r="C172" s="223"/>
      <c r="D172" s="219"/>
      <c r="E172" s="219"/>
      <c r="F172" s="220"/>
      <c r="G172" s="223"/>
      <c r="H172" s="2"/>
    </row>
    <row r="173" spans="1:8" ht="12.75">
      <c r="A173" s="221"/>
      <c r="B173" s="224"/>
      <c r="C173" s="223"/>
      <c r="D173" s="219"/>
      <c r="E173" s="219"/>
      <c r="F173" s="220"/>
      <c r="G173" s="223"/>
      <c r="H173" s="2"/>
    </row>
    <row r="174" spans="1:8" ht="12.75">
      <c r="A174" s="221"/>
      <c r="B174" s="225"/>
      <c r="C174" s="223"/>
      <c r="D174" s="219"/>
      <c r="E174" s="219"/>
      <c r="F174" s="220"/>
      <c r="G174" s="223"/>
      <c r="H174" s="2"/>
    </row>
    <row r="175" spans="1:8" ht="12.75">
      <c r="A175" s="221"/>
      <c r="B175" s="224"/>
      <c r="C175" s="223"/>
      <c r="D175" s="219"/>
      <c r="E175" s="219"/>
      <c r="F175" s="220"/>
      <c r="G175" s="223"/>
      <c r="H175" s="2"/>
    </row>
    <row r="176" spans="1:8" ht="12.75">
      <c r="A176" s="221"/>
      <c r="B176" s="225"/>
      <c r="C176" s="223"/>
      <c r="D176" s="219"/>
      <c r="E176" s="219"/>
      <c r="F176" s="220"/>
      <c r="G176" s="223"/>
      <c r="H176" s="2"/>
    </row>
    <row r="177" spans="1:8" ht="12.75">
      <c r="A177" s="221"/>
      <c r="B177" s="224"/>
      <c r="C177" s="223"/>
      <c r="D177" s="219"/>
      <c r="E177" s="219"/>
      <c r="F177" s="220"/>
      <c r="G177" s="223"/>
      <c r="H177" s="2"/>
    </row>
    <row r="178" spans="1:8" ht="12.75">
      <c r="A178" s="221"/>
      <c r="B178" s="225"/>
      <c r="C178" s="223"/>
      <c r="D178" s="219"/>
      <c r="E178" s="219"/>
      <c r="F178" s="220"/>
      <c r="G178" s="223"/>
      <c r="H178" s="2"/>
    </row>
    <row r="179" spans="1:8" ht="12.75">
      <c r="A179" s="221"/>
      <c r="B179" s="224"/>
      <c r="C179" s="223"/>
      <c r="D179" s="219"/>
      <c r="E179" s="219"/>
      <c r="F179" s="220"/>
      <c r="G179" s="223"/>
      <c r="H179" s="2"/>
    </row>
    <row r="180" spans="1:8" ht="12.75">
      <c r="A180" s="221"/>
      <c r="B180" s="225"/>
      <c r="C180" s="223"/>
      <c r="D180" s="219"/>
      <c r="E180" s="219"/>
      <c r="F180" s="220"/>
      <c r="G180" s="223"/>
      <c r="H180" s="2"/>
    </row>
    <row r="181" spans="1:8" ht="12.75">
      <c r="A181" s="221"/>
      <c r="B181" s="224"/>
      <c r="C181" s="223"/>
      <c r="D181" s="219"/>
      <c r="E181" s="219"/>
      <c r="F181" s="220"/>
      <c r="G181" s="223"/>
      <c r="H181" s="2"/>
    </row>
    <row r="182" spans="1:8" ht="12.75">
      <c r="A182" s="221"/>
      <c r="B182" s="225"/>
      <c r="C182" s="223"/>
      <c r="D182" s="219"/>
      <c r="E182" s="219"/>
      <c r="F182" s="220"/>
      <c r="G182" s="223"/>
      <c r="H182" s="2"/>
    </row>
    <row r="183" spans="1:8" ht="12.75">
      <c r="A183" s="221"/>
      <c r="B183" s="224"/>
      <c r="C183" s="223"/>
      <c r="D183" s="219"/>
      <c r="E183" s="219"/>
      <c r="F183" s="220"/>
      <c r="G183" s="223"/>
      <c r="H183" s="2"/>
    </row>
    <row r="184" spans="1:8" ht="12.75">
      <c r="A184" s="221"/>
      <c r="B184" s="225"/>
      <c r="C184" s="223"/>
      <c r="D184" s="219"/>
      <c r="E184" s="219"/>
      <c r="F184" s="220"/>
      <c r="G184" s="223"/>
      <c r="H184" s="2"/>
    </row>
    <row r="185" spans="1:8" ht="12.75">
      <c r="A185" s="221"/>
      <c r="B185" s="224"/>
      <c r="C185" s="223"/>
      <c r="D185" s="219"/>
      <c r="E185" s="219"/>
      <c r="F185" s="220"/>
      <c r="G185" s="223"/>
      <c r="H185" s="2"/>
    </row>
    <row r="186" spans="1:8" ht="12.75">
      <c r="A186" s="221"/>
      <c r="B186" s="225"/>
      <c r="C186" s="223"/>
      <c r="D186" s="219"/>
      <c r="E186" s="219"/>
      <c r="F186" s="220"/>
      <c r="G186" s="223"/>
      <c r="H186" s="2"/>
    </row>
    <row r="187" spans="1:8" ht="12.75">
      <c r="A187" s="221"/>
      <c r="B187" s="224"/>
      <c r="C187" s="223"/>
      <c r="D187" s="219"/>
      <c r="E187" s="219"/>
      <c r="F187" s="220"/>
      <c r="G187" s="223"/>
      <c r="H187" s="2"/>
    </row>
    <row r="188" spans="1:8" ht="12.75">
      <c r="A188" s="221"/>
      <c r="B188" s="225"/>
      <c r="C188" s="223"/>
      <c r="D188" s="219"/>
      <c r="E188" s="219"/>
      <c r="F188" s="220"/>
      <c r="G188" s="223"/>
      <c r="H188" s="2"/>
    </row>
    <row r="189" spans="1:8" ht="12.75">
      <c r="A189" s="221"/>
      <c r="B189" s="224"/>
      <c r="C189" s="223"/>
      <c r="D189" s="219"/>
      <c r="E189" s="219"/>
      <c r="F189" s="220"/>
      <c r="G189" s="223"/>
      <c r="H189" s="2"/>
    </row>
    <row r="190" spans="1:8" ht="12.75">
      <c r="A190" s="221"/>
      <c r="B190" s="225"/>
      <c r="C190" s="223"/>
      <c r="D190" s="219"/>
      <c r="E190" s="219"/>
      <c r="F190" s="220"/>
      <c r="G190" s="223"/>
      <c r="H190" s="2"/>
    </row>
    <row r="191" spans="1:8" ht="12.75">
      <c r="A191" s="26"/>
      <c r="B191" s="27"/>
      <c r="C191" s="17"/>
      <c r="D191" s="18"/>
      <c r="E191" s="18"/>
      <c r="F191" s="28"/>
      <c r="G191" s="17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51"/>
  <sheetViews>
    <sheetView tabSelected="1" workbookViewId="0" topLeftCell="A10">
      <selection activeCell="A1" sqref="A1:G3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8.8515625" style="0" customWidth="1"/>
    <col min="6" max="6" width="5.421875" style="0" customWidth="1"/>
    <col min="7" max="7" width="15.421875" style="0" customWidth="1"/>
  </cols>
  <sheetData>
    <row r="1" spans="1:23" ht="24.75" customHeight="1" thickBot="1">
      <c r="A1" s="272" t="s">
        <v>66</v>
      </c>
      <c r="B1" s="272"/>
      <c r="C1" s="272"/>
      <c r="D1" s="272"/>
      <c r="E1" s="272"/>
      <c r="F1" s="272"/>
      <c r="G1" s="27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73" t="s">
        <v>70</v>
      </c>
      <c r="B2" s="173"/>
      <c r="C2" s="173"/>
      <c r="D2" s="273" t="str">
        <f>HYPERLINK('[1]реквизиты'!$A$2)</f>
        <v>Первенство России по самбо, среди юниоров и юниорок 21-23 года</v>
      </c>
      <c r="E2" s="274"/>
      <c r="F2" s="274"/>
      <c r="G2" s="275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2:35" ht="25.5" customHeight="1" thickBot="1">
      <c r="B3" s="43"/>
      <c r="C3" s="43"/>
      <c r="D3" s="267" t="str">
        <f>HYPERLINK('[1]реквизиты'!$A$3)</f>
        <v>18-22 января 2016г., г.Кстово</v>
      </c>
      <c r="E3" s="267"/>
      <c r="F3" s="268"/>
      <c r="G3" s="62" t="str">
        <f>HYPERLINK('пр.взв'!D4)</f>
        <v>В.к.    52 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76" t="s">
        <v>22</v>
      </c>
      <c r="B4" s="278" t="s">
        <v>5</v>
      </c>
      <c r="C4" s="280" t="s">
        <v>2</v>
      </c>
      <c r="D4" s="280" t="s">
        <v>3</v>
      </c>
      <c r="E4" s="280" t="s">
        <v>4</v>
      </c>
      <c r="F4" s="280" t="s">
        <v>8</v>
      </c>
      <c r="G4" s="281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77"/>
      <c r="B5" s="279"/>
      <c r="C5" s="248"/>
      <c r="D5" s="279"/>
      <c r="E5" s="248"/>
      <c r="F5" s="248"/>
      <c r="G5" s="28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69">
        <v>1</v>
      </c>
      <c r="B6" s="270">
        <v>11</v>
      </c>
      <c r="C6" s="271" t="str">
        <f>VLOOKUP(B6,'пр.взв'!B7:G86,2,FALSE)</f>
        <v>Пискунов Алексей Вячеславович</v>
      </c>
      <c r="D6" s="113" t="str">
        <f>VLOOKUP(B6,'пр.взв'!B7:G86,3,FALSE)</f>
        <v>03.12.95,мс</v>
      </c>
      <c r="E6" s="109" t="str">
        <f>VLOOKUP(B6,'пр.взв'!B7:G86,4,FALSE)</f>
        <v>ЦФО,Рязанская, Рязань,  ФСОП "Россия"</v>
      </c>
      <c r="F6" s="284">
        <f>VLOOKUP(B6,'пр.взв'!B7:G86,5,FALSE)</f>
        <v>0</v>
      </c>
      <c r="G6" s="271" t="str">
        <f>VLOOKUP(B6,'пр.взв'!B7:G86,6,FALSE)</f>
        <v>Фофанов К.Н. Перетрухин В.Н.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" customHeight="1">
      <c r="A7" s="257"/>
      <c r="B7" s="259"/>
      <c r="C7" s="260"/>
      <c r="D7" s="283"/>
      <c r="E7" s="262"/>
      <c r="F7" s="263"/>
      <c r="G7" s="260"/>
    </row>
    <row r="8" spans="1:7" ht="12" customHeight="1">
      <c r="A8" s="257">
        <v>2</v>
      </c>
      <c r="B8" s="258">
        <v>2</v>
      </c>
      <c r="C8" s="260" t="str">
        <f>VLOOKUP(B8,'пр.взв'!B7:G86,2,FALSE)</f>
        <v>Яврумян Рудольф Александрович</v>
      </c>
      <c r="D8" s="261" t="str">
        <f>VLOOKUP(B8,'пр.взв'!B7:G86,3,FALSE)</f>
        <v>11.05.97,мс</v>
      </c>
      <c r="E8" s="262" t="str">
        <f>VLOOKUP(B8,'пр.взв'!B7:G86,4,FALSE)</f>
        <v>ЮФО,Краснодарский кр.,Армавир,"Динамо"</v>
      </c>
      <c r="F8" s="263">
        <f>VLOOKUP(B8,'пр.взв'!B7:G86,5,FALSE)</f>
        <v>0</v>
      </c>
      <c r="G8" s="260" t="str">
        <f>VLOOKUP(B8,'пр.взв'!B7:G86,6,FALSE)</f>
        <v>Бородин В.Г.           Мгдсян Е.З.</v>
      </c>
    </row>
    <row r="9" spans="1:7" ht="12" customHeight="1">
      <c r="A9" s="257"/>
      <c r="B9" s="259"/>
      <c r="C9" s="260"/>
      <c r="D9" s="261"/>
      <c r="E9" s="262"/>
      <c r="F9" s="263"/>
      <c r="G9" s="260"/>
    </row>
    <row r="10" spans="1:7" ht="12" customHeight="1">
      <c r="A10" s="257">
        <f>'пр.хода'!AB14</f>
        <v>3</v>
      </c>
      <c r="B10" s="258">
        <v>5</v>
      </c>
      <c r="C10" s="260" t="str">
        <f>VLOOKUP(B10,'пр.взв'!B7:G86,2,FALSE)</f>
        <v>Чадин Амыр Васильевич</v>
      </c>
      <c r="D10" s="261" t="str">
        <f>VLOOKUP(B10,'пр.взв'!B7:G86,3,FALSE)</f>
        <v>17.09.96,мс</v>
      </c>
      <c r="E10" s="262" t="str">
        <f>VLOOKUP(B10,'пр.взв'!B7:G86,4,FALSE)</f>
        <v>УФО, Свердловская, В.Пышма, "Динамо"</v>
      </c>
      <c r="F10" s="263">
        <f>VLOOKUP(B10,'пр.взв'!B7:G86,5,FALSE)</f>
        <v>0</v>
      </c>
      <c r="G10" s="260" t="str">
        <f>VLOOKUP(B10,'пр.взв'!B7:G86,6,FALSE)</f>
        <v>Стенников В.Г.  Мельников А.Н.</v>
      </c>
    </row>
    <row r="11" spans="1:7" ht="12" customHeight="1">
      <c r="A11" s="257"/>
      <c r="B11" s="259"/>
      <c r="C11" s="260"/>
      <c r="D11" s="261"/>
      <c r="E11" s="262"/>
      <c r="F11" s="263"/>
      <c r="G11" s="260"/>
    </row>
    <row r="12" spans="1:7" ht="12" customHeight="1">
      <c r="A12" s="257">
        <f>'пр.хода'!AB22</f>
        <v>3</v>
      </c>
      <c r="B12" s="258">
        <v>8</v>
      </c>
      <c r="C12" s="260" t="str">
        <f>VLOOKUP(B12,'пр.взв'!B7:G86,2,FALSE)</f>
        <v>Панюхин Иван Владиславович</v>
      </c>
      <c r="D12" s="261" t="str">
        <f>VLOOKUP(B12,'пр.взв'!B7:G86,3,FALSE)</f>
        <v>20.04.94,мсмк</v>
      </c>
      <c r="E12" s="262" t="str">
        <f>VLOOKUP(B12,'пр.взв'!B7:G86,4,FALSE)</f>
        <v>УФО, Челябинская, Челябинск</v>
      </c>
      <c r="F12" s="263">
        <f>VLOOKUP(B12,'пр.взв'!B7:G86,5,FALSE)</f>
        <v>0</v>
      </c>
      <c r="G12" s="260" t="str">
        <f>VLOOKUP(B12,'пр.взв'!B7:G86,6,FALSE)</f>
        <v>Абдурахманов С.А.     Кадолин В.И.</v>
      </c>
    </row>
    <row r="13" spans="1:7" ht="12" customHeight="1">
      <c r="A13" s="257"/>
      <c r="B13" s="259"/>
      <c r="C13" s="260"/>
      <c r="D13" s="261"/>
      <c r="E13" s="262"/>
      <c r="F13" s="263"/>
      <c r="G13" s="260"/>
    </row>
    <row r="14" spans="1:7" ht="12" customHeight="1">
      <c r="A14" s="257">
        <f>'пр.хода'!AB10</f>
        <v>5</v>
      </c>
      <c r="B14" s="258">
        <v>3</v>
      </c>
      <c r="C14" s="260" t="str">
        <f>VLOOKUP(B14,'пр.взв'!B9:G88,2,FALSE)</f>
        <v>Кисткин Алексей Юрьевич</v>
      </c>
      <c r="D14" s="261" t="str">
        <f>VLOOKUP(B14,'пр.взв'!B7:G86,3,FALSE)</f>
        <v>12.02.95,кмс</v>
      </c>
      <c r="E14" s="262" t="str">
        <f>VLOOKUP(B14,'пр.взв'!B7:G86,4,FALSE)</f>
        <v>ЦФО,Рязанская,Рязань,  ФСОП "Россия"</v>
      </c>
      <c r="F14" s="263">
        <f>VLOOKUP(B14,'пр.взв'!B7:G86,5,FALSE)</f>
        <v>0</v>
      </c>
      <c r="G14" s="260" t="str">
        <f>VLOOKUP(B14,'пр.взв'!B7:G86,6,FALSE)</f>
        <v>Яковенко Д.В.          Брагин И.Е.</v>
      </c>
    </row>
    <row r="15" spans="1:7" ht="12" customHeight="1">
      <c r="A15" s="257"/>
      <c r="B15" s="259"/>
      <c r="C15" s="260"/>
      <c r="D15" s="261"/>
      <c r="E15" s="262"/>
      <c r="F15" s="263"/>
      <c r="G15" s="260"/>
    </row>
    <row r="16" spans="1:7" ht="12" customHeight="1">
      <c r="A16" s="257">
        <f>'пр.хода'!AB24</f>
        <v>6</v>
      </c>
      <c r="B16" s="258">
        <v>9</v>
      </c>
      <c r="C16" s="260" t="str">
        <f>VLOOKUP(B16,'пр.взв'!B7:G86,2,FALSE)</f>
        <v>Никифоров Станислав Александрович</v>
      </c>
      <c r="D16" s="261" t="str">
        <f>VLOOKUP(B16,'пр.взв'!B9:G88,3,FALSE)</f>
        <v>20.07.97,кмс</v>
      </c>
      <c r="E16" s="262" t="str">
        <f>VLOOKUP(B16,'пр.взв'!B7:G86,4,FALSE)</f>
        <v>ПФО,Чувашская р.,       Чебоксары</v>
      </c>
      <c r="F16" s="263">
        <f>VLOOKUP(B16,'пр.взв'!B7:G86,5,FALSE)</f>
        <v>0</v>
      </c>
      <c r="G16" s="260" t="str">
        <f>VLOOKUP(B16,'пр.взв'!B7:G86,6,FALSE)</f>
        <v>Малов С.А.        Пегасов С.В.</v>
      </c>
    </row>
    <row r="17" spans="1:7" ht="12" customHeight="1">
      <c r="A17" s="257"/>
      <c r="B17" s="259"/>
      <c r="C17" s="260"/>
      <c r="D17" s="261"/>
      <c r="E17" s="262"/>
      <c r="F17" s="263"/>
      <c r="G17" s="260"/>
    </row>
    <row r="18" spans="1:7" ht="12" customHeight="1">
      <c r="A18" s="257">
        <f>'пр.хода'!AB26</f>
        <v>7</v>
      </c>
      <c r="B18" s="258">
        <v>10</v>
      </c>
      <c r="C18" s="260" t="str">
        <f>VLOOKUP(B18,'пр.взв'!B7:G86,2,FALSE)</f>
        <v>Иванов Евгений Сергеевич</v>
      </c>
      <c r="D18" s="261" t="str">
        <f>VLOOKUP(B18,'пр.взв'!B7:G86,3,FALSE)</f>
        <v>22.05.94,кмс</v>
      </c>
      <c r="E18" s="262" t="str">
        <f>VLOOKUP(B18,'пр.взв'!B7:G86,4,FALSE)</f>
        <v>С-Петербург, КШВСМ-МО</v>
      </c>
      <c r="F18" s="263">
        <f>VLOOKUP(B18,'пр.взв'!B7:G86,5,FALSE)</f>
        <v>0</v>
      </c>
      <c r="G18" s="260" t="str">
        <f>VLOOKUP(B18,'пр.взв'!B7:G86,6,FALSE)</f>
        <v>Савельев А.В.         Зверев С.А.</v>
      </c>
    </row>
    <row r="19" spans="1:7" ht="12" customHeight="1">
      <c r="A19" s="257"/>
      <c r="B19" s="259"/>
      <c r="C19" s="260"/>
      <c r="D19" s="261"/>
      <c r="E19" s="262"/>
      <c r="F19" s="263"/>
      <c r="G19" s="260"/>
    </row>
    <row r="20" spans="1:7" ht="12" customHeight="1">
      <c r="A20" s="257">
        <f>'пр.хода'!AB12</f>
        <v>8</v>
      </c>
      <c r="B20" s="258">
        <v>4</v>
      </c>
      <c r="C20" s="260" t="str">
        <f>VLOOKUP(B20,'пр.взв'!B7:G86,2,FALSE)</f>
        <v>Ли Анатолий Сергеевич</v>
      </c>
      <c r="D20" s="261" t="str">
        <f>VLOOKUP(B20,'пр.взв'!B7:G86,3,FALSE)</f>
        <v>01.08.94,кмс</v>
      </c>
      <c r="E20" s="262" t="str">
        <f>VLOOKUP(B20,'пр.взв'!B7:G86,4,FALSE)</f>
        <v>С-Петербург,МО</v>
      </c>
      <c r="F20" s="263">
        <f>VLOOKUP(B20,'пр.взв'!B7:G86,5,FALSE)</f>
        <v>0</v>
      </c>
      <c r="G20" s="260" t="str">
        <f>VLOOKUP(B20,'пр.взв'!B7:G86,6,FALSE)</f>
        <v>Архипов А.П.</v>
      </c>
    </row>
    <row r="21" spans="1:7" ht="12" customHeight="1">
      <c r="A21" s="257"/>
      <c r="B21" s="259"/>
      <c r="C21" s="260"/>
      <c r="D21" s="261"/>
      <c r="E21" s="262"/>
      <c r="F21" s="263"/>
      <c r="G21" s="260"/>
    </row>
    <row r="22" spans="1:7" ht="12" customHeight="1">
      <c r="A22" s="257">
        <f>'пр.хода'!AB20</f>
        <v>9</v>
      </c>
      <c r="B22" s="258">
        <v>7</v>
      </c>
      <c r="C22" s="260" t="str">
        <f>VLOOKUP(B22,'пр.взв'!B7:G86,2,FALSE)</f>
        <v>Узбеков Мекан Шохратколиевич</v>
      </c>
      <c r="D22" s="261" t="str">
        <f>VLOOKUP(B22,'пр.взв'!B7:G86,3,FALSE)</f>
        <v>19.01.96,кмс</v>
      </c>
      <c r="E22" s="262" t="str">
        <f>VLOOKUP(B22,'пр.взв'!B7:G86,4,FALSE)</f>
        <v>ПФО,Пермский кр., Пермь,ВС</v>
      </c>
      <c r="F22" s="263">
        <f>VLOOKUP(B22,'пр.взв'!B7:G86,5,FALSE)</f>
        <v>0</v>
      </c>
      <c r="G22" s="260" t="str">
        <f>VLOOKUP(B22,'пр.взв'!B7:G86,6,FALSE)</f>
        <v>Лузин С.В.</v>
      </c>
    </row>
    <row r="23" spans="1:7" ht="12" customHeight="1">
      <c r="A23" s="257"/>
      <c r="B23" s="259"/>
      <c r="C23" s="260"/>
      <c r="D23" s="261"/>
      <c r="E23" s="262"/>
      <c r="F23" s="263"/>
      <c r="G23" s="260"/>
    </row>
    <row r="24" spans="1:7" ht="12" customHeight="1">
      <c r="A24" s="257">
        <f>'пр.хода'!AB16</f>
        <v>10</v>
      </c>
      <c r="B24" s="258">
        <v>6</v>
      </c>
      <c r="C24" s="260" t="str">
        <f>VLOOKUP(B24,'пр.взв'!B7:G86,2,FALSE)</f>
        <v>Киржа Дмитрий Владимирович</v>
      </c>
      <c r="D24" s="261" t="str">
        <f>VLOOKUP(B24,'пр.взв'!B7:G86,3,FALSE)</f>
        <v>07.04.96,кмс</v>
      </c>
      <c r="E24" s="262" t="str">
        <f>VLOOKUP(B24,'пр.взв'!B7:G86,4,FALSE)</f>
        <v>ПФО,Чувашская р.,       Чебоксары</v>
      </c>
      <c r="F24" s="263">
        <f>VLOOKUP(B24,'пр.взв'!B7:G86,5,FALSE)</f>
        <v>0</v>
      </c>
      <c r="G24" s="260" t="str">
        <f>VLOOKUP(B24,'пр.взв'!B7:G86,6,FALSE)</f>
        <v>Малов С.А.       Рыбаков А.Б.</v>
      </c>
    </row>
    <row r="25" spans="1:7" ht="12" customHeight="1">
      <c r="A25" s="257"/>
      <c r="B25" s="259"/>
      <c r="C25" s="260"/>
      <c r="D25" s="261"/>
      <c r="E25" s="262"/>
      <c r="F25" s="263"/>
      <c r="G25" s="260"/>
    </row>
    <row r="26" spans="1:7" ht="12" customHeight="1">
      <c r="A26" s="257">
        <f>'пр.хода'!AB6</f>
        <v>11</v>
      </c>
      <c r="B26" s="258">
        <v>1</v>
      </c>
      <c r="C26" s="260" t="str">
        <f>VLOOKUP(B26,'пр.взв'!B7:G86,2,FALSE)</f>
        <v>Бурый Константин Олегович</v>
      </c>
      <c r="D26" s="261" t="str">
        <f>VLOOKUP(B26,'пр.взв'!B7:G86,3,FALSE)</f>
        <v>10.07.94,мс</v>
      </c>
      <c r="E26" s="262" t="str">
        <f>VLOOKUP(B26,'пр.взв'!B7:G86,4,FALSE)</f>
        <v>ДВФО,Хабаровский кр.,Комсомольск,МО</v>
      </c>
      <c r="F26" s="263">
        <f>VLOOKUP(B26,'пр.взв'!B7:G86,5,FALSE)</f>
        <v>0</v>
      </c>
      <c r="G26" s="260" t="str">
        <f>VLOOKUP(B26,'пр.взв'!B7:G86,6,FALSE)</f>
        <v>Федюнин И.С.     Кириллин А.В.</v>
      </c>
    </row>
    <row r="27" spans="1:7" ht="12" customHeight="1">
      <c r="A27" s="257"/>
      <c r="B27" s="259"/>
      <c r="C27" s="260"/>
      <c r="D27" s="261"/>
      <c r="E27" s="262"/>
      <c r="F27" s="263"/>
      <c r="G27" s="260"/>
    </row>
    <row r="28" spans="1:10" ht="12.75">
      <c r="A28" s="264"/>
      <c r="B28" s="224"/>
      <c r="C28" s="223"/>
      <c r="D28" s="219"/>
      <c r="E28" s="265"/>
      <c r="F28" s="266"/>
      <c r="G28" s="223"/>
      <c r="H28" s="2"/>
      <c r="I28" s="2"/>
      <c r="J28" s="2"/>
    </row>
    <row r="29" spans="1:10" ht="12.75">
      <c r="A29" s="264"/>
      <c r="B29" s="225"/>
      <c r="C29" s="223"/>
      <c r="D29" s="219"/>
      <c r="E29" s="265"/>
      <c r="F29" s="266"/>
      <c r="G29" s="223"/>
      <c r="H29" s="2"/>
      <c r="I29" s="2"/>
      <c r="J29" s="2"/>
    </row>
    <row r="30" spans="1:10" ht="16.5">
      <c r="A30" s="30" t="str">
        <f>HYPERLINK('[1]реквизиты'!$A$6)</f>
        <v>Гл. судья, судья МК</v>
      </c>
      <c r="B30" s="31"/>
      <c r="C30" s="31"/>
      <c r="D30" s="32"/>
      <c r="E30" s="34" t="str">
        <f>HYPERLINK('[1]реквизиты'!$G$6)</f>
        <v>Р.Г. Залеев</v>
      </c>
      <c r="G30" s="36" t="str">
        <f>HYPERLINK('[1]реквизиты'!$G$7)</f>
        <v>/Октябрьский/</v>
      </c>
      <c r="H30" s="2"/>
      <c r="I30" s="2"/>
      <c r="J30" s="2"/>
    </row>
    <row r="31" spans="1:10" ht="35.25" customHeight="1">
      <c r="A31" s="38" t="str">
        <f>HYPERLINK('[1]реквизиты'!$A$8)</f>
        <v>Гл. секретарь, судья ВК</v>
      </c>
      <c r="B31" s="31"/>
      <c r="C31" s="44"/>
      <c r="D31" s="39"/>
      <c r="E31" s="34" t="str">
        <f>HYPERLINK('[1]реквизиты'!$G$8)</f>
        <v>В.И. Рожков</v>
      </c>
      <c r="F31" s="2"/>
      <c r="G31" s="36" t="str">
        <f>HYPERLINK('[1]реквизиты'!$G$9)</f>
        <v>/Саратов/</v>
      </c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</sheetData>
  <sheetProtection/>
  <mergeCells count="95">
    <mergeCell ref="F26:F27"/>
    <mergeCell ref="C24:C25"/>
    <mergeCell ref="A26:A27"/>
    <mergeCell ref="B26:B27"/>
    <mergeCell ref="C26:C27"/>
    <mergeCell ref="A24:A25"/>
    <mergeCell ref="G24:G25"/>
    <mergeCell ref="D26:D27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28:F29"/>
    <mergeCell ref="G28:G29"/>
    <mergeCell ref="A28:A29"/>
    <mergeCell ref="B28:B29"/>
    <mergeCell ref="C28:C29"/>
    <mergeCell ref="D28:D29"/>
    <mergeCell ref="E28:E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1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1" t="str">
        <f>HYPERLINK('пр.взв'!D4)</f>
        <v>В.к.    52   кг.</v>
      </c>
    </row>
    <row r="2" ht="12.75">
      <c r="C2" s="4" t="s">
        <v>30</v>
      </c>
    </row>
    <row r="3" ht="12.75">
      <c r="C3" s="5" t="s">
        <v>31</v>
      </c>
    </row>
    <row r="4" spans="1:9" ht="12.75">
      <c r="A4" s="228" t="s">
        <v>32</v>
      </c>
      <c r="B4" s="228" t="s">
        <v>5</v>
      </c>
      <c r="C4" s="244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48"/>
      <c r="B5" s="248"/>
      <c r="C5" s="248"/>
      <c r="D5" s="248"/>
      <c r="E5" s="248"/>
      <c r="F5" s="248"/>
      <c r="G5" s="248"/>
      <c r="H5" s="248"/>
      <c r="I5" s="248"/>
    </row>
    <row r="6" spans="1:9" ht="12.75">
      <c r="A6" s="285"/>
      <c r="B6" s="286">
        <v>2</v>
      </c>
      <c r="C6" s="287" t="str">
        <f>VLOOKUP(B6,'пр.взв'!B7:E30,2,FALSE)</f>
        <v>Яврумян Рудольф Александрович</v>
      </c>
      <c r="D6" s="287" t="str">
        <f>VLOOKUP(C6,'пр.взв'!C7:F30,2,FALSE)</f>
        <v>11.05.97,мс</v>
      </c>
      <c r="E6" s="287" t="str">
        <f>VLOOKUP(D6,'пр.взв'!D7:G30,2,FALSE)</f>
        <v>ЮФО,Краснодарский кр.,Армавир,"Динамо"</v>
      </c>
      <c r="F6" s="288"/>
      <c r="G6" s="289"/>
      <c r="H6" s="256"/>
      <c r="I6" s="228"/>
    </row>
    <row r="7" spans="1:9" ht="12.75">
      <c r="A7" s="285"/>
      <c r="B7" s="228"/>
      <c r="C7" s="287"/>
      <c r="D7" s="287"/>
      <c r="E7" s="287"/>
      <c r="F7" s="288"/>
      <c r="G7" s="288"/>
      <c r="H7" s="256"/>
      <c r="I7" s="228"/>
    </row>
    <row r="8" spans="1:9" ht="12.75">
      <c r="A8" s="290"/>
      <c r="B8" s="286">
        <v>8</v>
      </c>
      <c r="C8" s="287" t="str">
        <f>VLOOKUP(B8,'пр.взв'!B7:E60,2,FALSE)</f>
        <v>Панюхин Иван Владиславович</v>
      </c>
      <c r="D8" s="287" t="str">
        <f>VLOOKUP(C8,'пр.взв'!C7:F60,2,FALSE)</f>
        <v>20.04.94,мсмк</v>
      </c>
      <c r="E8" s="287" t="str">
        <f>VLOOKUP(D8,'пр.взв'!D7:G60,2,FALSE)</f>
        <v>УФО, Челябинская, Челябинск</v>
      </c>
      <c r="F8" s="288"/>
      <c r="G8" s="288"/>
      <c r="H8" s="228"/>
      <c r="I8" s="228"/>
    </row>
    <row r="9" spans="1:9" ht="12.75">
      <c r="A9" s="290"/>
      <c r="B9" s="228"/>
      <c r="C9" s="287"/>
      <c r="D9" s="287"/>
      <c r="E9" s="287"/>
      <c r="F9" s="288"/>
      <c r="G9" s="288"/>
      <c r="H9" s="228"/>
      <c r="I9" s="228"/>
    </row>
    <row r="10" ht="24.75" customHeight="1">
      <c r="E10" s="6" t="s">
        <v>33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34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35</v>
      </c>
      <c r="E15" s="6"/>
      <c r="F15" s="41" t="str">
        <f>HYPERLINK('пр.взв'!D4)</f>
        <v>В.к.    52   кг.</v>
      </c>
    </row>
    <row r="16" spans="1:9" ht="12.75">
      <c r="A16" s="228" t="s">
        <v>32</v>
      </c>
      <c r="B16" s="228" t="s">
        <v>5</v>
      </c>
      <c r="C16" s="244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48"/>
      <c r="B17" s="248"/>
      <c r="C17" s="248"/>
      <c r="D17" s="248"/>
      <c r="E17" s="248"/>
      <c r="F17" s="248"/>
      <c r="G17" s="248"/>
      <c r="H17" s="248"/>
      <c r="I17" s="248"/>
    </row>
    <row r="18" spans="1:9" ht="12.75">
      <c r="A18" s="285"/>
      <c r="B18" s="286">
        <v>11</v>
      </c>
      <c r="C18" s="287" t="str">
        <f>VLOOKUP(B18,'пр.взв'!B3:E90,2,FALSE)</f>
        <v>Пискунов Алексей Вячеславович</v>
      </c>
      <c r="D18" s="287" t="str">
        <f>VLOOKUP(C18,'пр.взв'!C3:F90,2,FALSE)</f>
        <v>03.12.95,мс</v>
      </c>
      <c r="E18" s="287" t="str">
        <f>VLOOKUP(D18,'пр.взв'!D3:G90,2,FALSE)</f>
        <v>ЦФО,Рязанская, Рязань,  ФСОП "Россия"</v>
      </c>
      <c r="F18" s="288"/>
      <c r="G18" s="289"/>
      <c r="H18" s="256"/>
      <c r="I18" s="228"/>
    </row>
    <row r="19" spans="1:9" ht="12.75">
      <c r="A19" s="285"/>
      <c r="B19" s="228"/>
      <c r="C19" s="287"/>
      <c r="D19" s="287"/>
      <c r="E19" s="287"/>
      <c r="F19" s="288"/>
      <c r="G19" s="288"/>
      <c r="H19" s="256"/>
      <c r="I19" s="228"/>
    </row>
    <row r="20" spans="1:9" ht="12.75">
      <c r="A20" s="290"/>
      <c r="B20" s="286">
        <v>5</v>
      </c>
      <c r="C20" s="291" t="str">
        <f>VLOOKUP(B20,'пр.взв'!B9:E72,2,FALSE)</f>
        <v>Чадин Амыр Васильевич</v>
      </c>
      <c r="D20" s="287" t="str">
        <f>VLOOKUP(C20,'пр.взв'!C9:F72,2,FALSE)</f>
        <v>17.09.96,мс</v>
      </c>
      <c r="E20" s="287" t="str">
        <f>VLOOKUP(D20,'пр.взв'!D9:G72,2,FALSE)</f>
        <v>УФО, Свердловская, В.Пышма, "Динамо"</v>
      </c>
      <c r="F20" s="288"/>
      <c r="G20" s="288"/>
      <c r="H20" s="228"/>
      <c r="I20" s="228"/>
    </row>
    <row r="21" spans="1:9" ht="12.75">
      <c r="A21" s="290"/>
      <c r="B21" s="228"/>
      <c r="C21" s="292"/>
      <c r="D21" s="287"/>
      <c r="E21" s="287"/>
      <c r="F21" s="288"/>
      <c r="G21" s="288"/>
      <c r="H21" s="228"/>
      <c r="I21" s="228"/>
    </row>
    <row r="22" ht="24.75" customHeight="1">
      <c r="E22" s="6" t="s">
        <v>33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34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36</v>
      </c>
      <c r="F28" s="41" t="str">
        <f>HYPERLINK('пр.взв'!D4)</f>
        <v>В.к.    52   кг.</v>
      </c>
    </row>
    <row r="29" spans="1:9" ht="12.75">
      <c r="A29" s="228" t="s">
        <v>32</v>
      </c>
      <c r="B29" s="228" t="s">
        <v>5</v>
      </c>
      <c r="C29" s="244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48"/>
      <c r="B30" s="248"/>
      <c r="C30" s="248"/>
      <c r="D30" s="248"/>
      <c r="E30" s="248"/>
      <c r="F30" s="248"/>
      <c r="G30" s="248"/>
      <c r="H30" s="248"/>
      <c r="I30" s="248"/>
    </row>
    <row r="31" spans="1:9" ht="12.75">
      <c r="A31" s="285"/>
      <c r="B31" s="228">
        <v>2</v>
      </c>
      <c r="C31" s="287" t="str">
        <f>VLOOKUP(B31,'пр.взв'!B7:D70,2,FALSE)</f>
        <v>Яврумян Рудольф Александрович</v>
      </c>
      <c r="D31" s="287" t="str">
        <f>VLOOKUP(C31,'пр.взв'!C7:E70,2,FALSE)</f>
        <v>11.05.97,мс</v>
      </c>
      <c r="E31" s="287" t="str">
        <f>VLOOKUP(D31,'пр.взв'!D7:F70,2,FALSE)</f>
        <v>ЮФО,Краснодарский кр.,Армавир,"Динамо"</v>
      </c>
      <c r="F31" s="288"/>
      <c r="G31" s="289"/>
      <c r="H31" s="256"/>
      <c r="I31" s="228"/>
    </row>
    <row r="32" spans="1:9" ht="12.75">
      <c r="A32" s="285"/>
      <c r="B32" s="228"/>
      <c r="C32" s="287"/>
      <c r="D32" s="287"/>
      <c r="E32" s="287"/>
      <c r="F32" s="288"/>
      <c r="G32" s="288"/>
      <c r="H32" s="256"/>
      <c r="I32" s="228"/>
    </row>
    <row r="33" spans="1:9" ht="12.75" customHeight="1">
      <c r="A33" s="290"/>
      <c r="B33" s="228">
        <v>11</v>
      </c>
      <c r="C33" s="287" t="str">
        <f>VLOOKUP(B33,'пр.взв'!B3:D90,2,FALSE)</f>
        <v>Пискунов Алексей Вячеславович</v>
      </c>
      <c r="D33" s="287" t="str">
        <f>VLOOKUP(C33,'пр.взв'!C3:E90,2,FALSE)</f>
        <v>03.12.95,мс</v>
      </c>
      <c r="E33" s="287" t="str">
        <f>VLOOKUP(D33,'пр.взв'!D3:F90,2,FALSE)</f>
        <v>ЦФО,Рязанская, Рязань,  ФСОП "Россия"</v>
      </c>
      <c r="F33" s="288"/>
      <c r="G33" s="288"/>
      <c r="H33" s="228"/>
      <c r="I33" s="228"/>
    </row>
    <row r="34" spans="1:9" ht="12.75">
      <c r="A34" s="290"/>
      <c r="B34" s="228"/>
      <c r="C34" s="287"/>
      <c r="D34" s="287"/>
      <c r="E34" s="287"/>
      <c r="F34" s="288"/>
      <c r="G34" s="288"/>
      <c r="H34" s="228"/>
      <c r="I34" s="228"/>
    </row>
    <row r="35" ht="24.75" customHeight="1">
      <c r="E35" s="6" t="s">
        <v>33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34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E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5" t="s">
        <v>23</v>
      </c>
      <c r="C1" s="95"/>
      <c r="D1" s="95"/>
      <c r="E1" s="95"/>
      <c r="F1" s="95"/>
      <c r="G1" s="95"/>
      <c r="H1" s="95"/>
      <c r="I1" s="95"/>
      <c r="K1" s="108" t="s">
        <v>23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0"/>
      <c r="B2" s="12"/>
      <c r="C2" s="12" t="s">
        <v>81</v>
      </c>
      <c r="D2" s="51" t="s">
        <v>0</v>
      </c>
      <c r="E2" s="12"/>
      <c r="F2" s="29" t="str">
        <f>HYPERLINK('пр.взв'!D4)</f>
        <v>В.к.    52   кг.</v>
      </c>
      <c r="G2" s="12"/>
      <c r="H2" s="12"/>
      <c r="I2" s="12"/>
      <c r="K2" s="1"/>
      <c r="L2" s="1" t="s">
        <v>81</v>
      </c>
      <c r="M2" s="52" t="s">
        <v>79</v>
      </c>
      <c r="N2" s="1"/>
      <c r="O2" s="29" t="str">
        <f>HYPERLINK('пр.взв'!D4)</f>
        <v>В.к.    52   кг.</v>
      </c>
      <c r="P2" s="1"/>
      <c r="Q2" s="1"/>
      <c r="R2" s="1"/>
    </row>
    <row r="3" spans="1:18" ht="12.75">
      <c r="A3" s="87"/>
      <c r="B3" s="96" t="s">
        <v>5</v>
      </c>
      <c r="C3" s="98" t="s">
        <v>2</v>
      </c>
      <c r="D3" s="100" t="s">
        <v>24</v>
      </c>
      <c r="E3" s="98" t="s">
        <v>25</v>
      </c>
      <c r="F3" s="98" t="s">
        <v>26</v>
      </c>
      <c r="G3" s="100" t="s">
        <v>27</v>
      </c>
      <c r="H3" s="98" t="s">
        <v>28</v>
      </c>
      <c r="I3" s="93" t="s">
        <v>29</v>
      </c>
      <c r="K3" s="109" t="s">
        <v>5</v>
      </c>
      <c r="L3" s="111" t="s">
        <v>2</v>
      </c>
      <c r="M3" s="113" t="s">
        <v>24</v>
      </c>
      <c r="N3" s="111" t="s">
        <v>25</v>
      </c>
      <c r="O3" s="111" t="s">
        <v>26</v>
      </c>
      <c r="P3" s="113" t="s">
        <v>27</v>
      </c>
      <c r="Q3" s="111" t="s">
        <v>28</v>
      </c>
      <c r="R3" s="115" t="s">
        <v>29</v>
      </c>
    </row>
    <row r="4" spans="1:18" ht="13.5" thickBot="1">
      <c r="A4" s="87"/>
      <c r="B4" s="97"/>
      <c r="C4" s="99"/>
      <c r="D4" s="101"/>
      <c r="E4" s="99"/>
      <c r="F4" s="99"/>
      <c r="G4" s="101"/>
      <c r="H4" s="99"/>
      <c r="I4" s="94"/>
      <c r="K4" s="110"/>
      <c r="L4" s="112"/>
      <c r="M4" s="114"/>
      <c r="N4" s="112"/>
      <c r="O4" s="112"/>
      <c r="P4" s="114"/>
      <c r="Q4" s="112"/>
      <c r="R4" s="116"/>
    </row>
    <row r="5" spans="1:18" ht="12.75">
      <c r="A5" s="87"/>
      <c r="B5" s="90">
        <v>2</v>
      </c>
      <c r="C5" s="82" t="str">
        <f>VLOOKUP(B5,'пр.взв'!B7:E85,2,FALSE)</f>
        <v>Яврумян Рудольф Александрович</v>
      </c>
      <c r="D5" s="91" t="str">
        <f>VLOOKUP(B5,'пр.взв'!B7:F85,3,FALSE)</f>
        <v>11.05.97,мс</v>
      </c>
      <c r="E5" s="91" t="str">
        <f>VLOOKUP(B5,'пр.взв'!B5:G85,4,FALSE)</f>
        <v>ЮФО,Краснодарский кр.,Армавир,"Динамо"</v>
      </c>
      <c r="F5" s="84"/>
      <c r="G5" s="84"/>
      <c r="H5" s="85"/>
      <c r="I5" s="86"/>
      <c r="K5" s="90">
        <v>8</v>
      </c>
      <c r="L5" s="82" t="str">
        <f>VLOOKUP(K5,'пр.взв'!B7:E86,2,FALSE)</f>
        <v>Панюхин Иван Владиславович</v>
      </c>
      <c r="M5" s="82" t="str">
        <f>VLOOKUP(K5,'пр.взв'!B7:G86,3,FALSE)</f>
        <v>20.04.94,мсмк</v>
      </c>
      <c r="N5" s="82" t="str">
        <f>VLOOKUP(K5,'пр.взв'!B7:G86,4,FALSE)</f>
        <v>УФО, Челябинская, Челябинск</v>
      </c>
      <c r="O5" s="84"/>
      <c r="P5" s="84"/>
      <c r="Q5" s="85"/>
      <c r="R5" s="86"/>
    </row>
    <row r="6" spans="1:18" ht="12.75">
      <c r="A6" s="87"/>
      <c r="B6" s="79"/>
      <c r="C6" s="69"/>
      <c r="D6" s="88"/>
      <c r="E6" s="88"/>
      <c r="F6" s="73"/>
      <c r="G6" s="73"/>
      <c r="H6" s="75"/>
      <c r="I6" s="77"/>
      <c r="K6" s="79"/>
      <c r="L6" s="69"/>
      <c r="M6" s="69"/>
      <c r="N6" s="69"/>
      <c r="O6" s="73"/>
      <c r="P6" s="73"/>
      <c r="Q6" s="75"/>
      <c r="R6" s="77"/>
    </row>
    <row r="7" spans="1:18" ht="12.75">
      <c r="A7" s="87"/>
      <c r="B7" s="79">
        <v>3</v>
      </c>
      <c r="C7" s="81" t="str">
        <f>VLOOKUP(B7,'пр.взв'!B7:G86,2,FALSE)</f>
        <v>Кисткин Алексей Юрьевич</v>
      </c>
      <c r="D7" s="88" t="str">
        <f>VLOOKUP(B7,'пр.взв'!B7:G86,3,FALSE)</f>
        <v>12.02.95,кмс</v>
      </c>
      <c r="E7" s="88" t="str">
        <f>VLOOKUP(B7,'пр.взв'!B7:G86,4,FALSE)</f>
        <v>ЦФО,Рязанская,Рязань,  ФСОП "Россия"</v>
      </c>
      <c r="F7" s="73"/>
      <c r="G7" s="73"/>
      <c r="H7" s="75"/>
      <c r="I7" s="77"/>
      <c r="K7" s="79">
        <v>9</v>
      </c>
      <c r="L7" s="81" t="str">
        <f>VLOOKUP(K7,'пр.взв'!B7:E86,2,FALSE)</f>
        <v>Никифоров Станислав Александрович</v>
      </c>
      <c r="M7" s="81" t="str">
        <f>VLOOKUP(K7,'пр.взв'!B7:G88,3,FALSE)</f>
        <v>20.07.97,кмс</v>
      </c>
      <c r="N7" s="81" t="str">
        <f>VLOOKUP(K7,'пр.взв'!B7:G88,4,FALSE)</f>
        <v>ПФО,Чувашская р.,       Чебоксары</v>
      </c>
      <c r="O7" s="73"/>
      <c r="P7" s="73"/>
      <c r="Q7" s="75"/>
      <c r="R7" s="77"/>
    </row>
    <row r="8" spans="1:18" ht="13.5" thickBot="1">
      <c r="A8" s="87"/>
      <c r="B8" s="80"/>
      <c r="C8" s="70"/>
      <c r="D8" s="89"/>
      <c r="E8" s="89"/>
      <c r="F8" s="74"/>
      <c r="G8" s="74"/>
      <c r="H8" s="76"/>
      <c r="I8" s="78"/>
      <c r="K8" s="80"/>
      <c r="L8" s="69"/>
      <c r="M8" s="69"/>
      <c r="N8" s="69"/>
      <c r="O8" s="74"/>
      <c r="P8" s="74"/>
      <c r="Q8" s="76"/>
      <c r="R8" s="78"/>
    </row>
    <row r="9" spans="1:18" ht="12.75">
      <c r="A9" s="87"/>
      <c r="B9" s="90">
        <v>4</v>
      </c>
      <c r="C9" s="82" t="str">
        <f>VLOOKUP(B9,'пр.взв'!B7:E876,2,FALSE)</f>
        <v>Ли Анатолий Сергеевич</v>
      </c>
      <c r="D9" s="91" t="str">
        <f>VLOOKUP(B9,'пр.взв'!B7:F89,3,FALSE)</f>
        <v>01.08.94,кмс</v>
      </c>
      <c r="E9" s="91" t="str">
        <f>VLOOKUP(B9,'пр.взв'!B7:G89,4,FALSE)</f>
        <v>С-Петербург,МО</v>
      </c>
      <c r="F9" s="84"/>
      <c r="G9" s="84"/>
      <c r="H9" s="85"/>
      <c r="I9" s="86"/>
      <c r="K9" s="90">
        <v>10</v>
      </c>
      <c r="L9" s="82" t="str">
        <f>VLOOKUP(K9,'пр.взв'!B7:E86,2,FALSE)</f>
        <v>Иванов Евгений Сергеевич</v>
      </c>
      <c r="M9" s="82" t="str">
        <f>VLOOKUP(K9,'пр.взв'!B7:G90,3,FALSE)</f>
        <v>22.05.94,кмс</v>
      </c>
      <c r="N9" s="82" t="str">
        <f>VLOOKUP(K9,'пр.взв'!B7:G90,4,FALSE)</f>
        <v>С-Петербург, КШВСМ-МО</v>
      </c>
      <c r="O9" s="84"/>
      <c r="P9" s="84"/>
      <c r="Q9" s="85"/>
      <c r="R9" s="86"/>
    </row>
    <row r="10" spans="1:18" ht="12.75">
      <c r="A10" s="87"/>
      <c r="B10" s="79"/>
      <c r="C10" s="69"/>
      <c r="D10" s="88"/>
      <c r="E10" s="88"/>
      <c r="F10" s="73"/>
      <c r="G10" s="73"/>
      <c r="H10" s="75"/>
      <c r="I10" s="77"/>
      <c r="K10" s="79"/>
      <c r="L10" s="69"/>
      <c r="M10" s="69"/>
      <c r="N10" s="69"/>
      <c r="O10" s="73"/>
      <c r="P10" s="73"/>
      <c r="Q10" s="75"/>
      <c r="R10" s="77"/>
    </row>
    <row r="11" spans="1:18" ht="12.75">
      <c r="A11" s="87"/>
      <c r="B11" s="79">
        <v>5</v>
      </c>
      <c r="C11" s="81" t="str">
        <f>VLOOKUP(B11,'пр.взв'!B7:E86,2,FALSE)</f>
        <v>Чадин Амыр Васильевич</v>
      </c>
      <c r="D11" s="88" t="str">
        <f>VLOOKUP(B11,'пр.взв'!B7:G90,3,FALSE)</f>
        <v>17.09.96,мс</v>
      </c>
      <c r="E11" s="88" t="str">
        <f>VLOOKUP(B11,'пр.взв'!B7:G90,4,FALSE)</f>
        <v>УФО, Свердловская, В.Пышма, "Динамо"</v>
      </c>
      <c r="F11" s="73"/>
      <c r="G11" s="73"/>
      <c r="H11" s="75"/>
      <c r="I11" s="77"/>
      <c r="K11" s="79">
        <v>11</v>
      </c>
      <c r="L11" s="81" t="str">
        <f>VLOOKUP(K11,'пр.взв'!B7:E86,2,FALSE)</f>
        <v>Пискунов Алексей Вячеславович</v>
      </c>
      <c r="M11" s="81" t="str">
        <f>VLOOKUP(K11,'пр.взв'!B7:G92,3,FALSE)</f>
        <v>03.12.95,мс</v>
      </c>
      <c r="N11" s="81" t="str">
        <f>VLOOKUP(K11,'пр.взв'!B7:G92,4,FALSE)</f>
        <v>ЦФО,Рязанская, Рязань,  ФСОП "Россия"</v>
      </c>
      <c r="O11" s="73"/>
      <c r="P11" s="73"/>
      <c r="Q11" s="75"/>
      <c r="R11" s="77"/>
    </row>
    <row r="12" spans="1:18" ht="13.5" thickBot="1">
      <c r="A12" s="87"/>
      <c r="B12" s="80"/>
      <c r="C12" s="70"/>
      <c r="D12" s="89"/>
      <c r="E12" s="89"/>
      <c r="F12" s="74"/>
      <c r="G12" s="74"/>
      <c r="H12" s="76"/>
      <c r="I12" s="78"/>
      <c r="K12" s="80"/>
      <c r="L12" s="69"/>
      <c r="M12" s="69"/>
      <c r="N12" s="69"/>
      <c r="O12" s="74"/>
      <c r="P12" s="74"/>
      <c r="Q12" s="76"/>
      <c r="R12" s="78"/>
    </row>
    <row r="13" spans="1:18" ht="12.75">
      <c r="A13" s="87"/>
      <c r="B13" s="90"/>
      <c r="C13" s="82" t="e">
        <f>VLOOKUP(B13,'пр.взв'!B7:E86,2,FALSE)</f>
        <v>#N/A</v>
      </c>
      <c r="D13" s="91" t="e">
        <f>VLOOKUP(B13,'пр.взв'!B5:F93,3,FALSE)</f>
        <v>#N/A</v>
      </c>
      <c r="E13" s="91" t="e">
        <f>VLOOKUP(B13,'пр.взв'!B3:G93,4,FALSE)</f>
        <v>#N/A</v>
      </c>
      <c r="F13" s="84"/>
      <c r="G13" s="84"/>
      <c r="H13" s="85"/>
      <c r="I13" s="86"/>
      <c r="K13" s="90"/>
      <c r="L13" s="82" t="e">
        <f>VLOOKUP(K13,'пр.взв'!B7:E86,2,FALSE)</f>
        <v>#N/A</v>
      </c>
      <c r="M13" s="82" t="e">
        <f>VLOOKUP(K13,'пр.взв'!B5:G94,3,FALSE)</f>
        <v>#N/A</v>
      </c>
      <c r="N13" s="82" t="e">
        <f>VLOOKUP(K13,'пр.взв'!B5:G94,4,FALSE)</f>
        <v>#N/A</v>
      </c>
      <c r="O13" s="84"/>
      <c r="P13" s="84"/>
      <c r="Q13" s="85"/>
      <c r="R13" s="86"/>
    </row>
    <row r="14" spans="1:18" ht="12.75">
      <c r="A14" s="87"/>
      <c r="B14" s="79"/>
      <c r="C14" s="69"/>
      <c r="D14" s="88"/>
      <c r="E14" s="88"/>
      <c r="F14" s="73"/>
      <c r="G14" s="73"/>
      <c r="H14" s="75"/>
      <c r="I14" s="77"/>
      <c r="K14" s="79"/>
      <c r="L14" s="69"/>
      <c r="M14" s="69"/>
      <c r="N14" s="69"/>
      <c r="O14" s="73"/>
      <c r="P14" s="73"/>
      <c r="Q14" s="75"/>
      <c r="R14" s="77"/>
    </row>
    <row r="15" spans="1:18" ht="12.75">
      <c r="A15" s="87"/>
      <c r="B15" s="79"/>
      <c r="C15" s="81" t="e">
        <f>VLOOKUP(B15,'пр.взв'!B7:E86,2,FALSE)</f>
        <v>#N/A</v>
      </c>
      <c r="D15" s="88" t="e">
        <f>VLOOKUP(B15,'пр.взв'!B5:G94,3,FALSE)</f>
        <v>#N/A</v>
      </c>
      <c r="E15" s="88" t="e">
        <f>VLOOKUP(B15,'пр.взв'!B5:G94,4,FALSE)</f>
        <v>#N/A</v>
      </c>
      <c r="F15" s="73"/>
      <c r="G15" s="73"/>
      <c r="H15" s="75"/>
      <c r="I15" s="77"/>
      <c r="K15" s="79"/>
      <c r="L15" s="81" t="e">
        <f>VLOOKUP(K15,'пр.взв'!B7:E86,2,FALSE)</f>
        <v>#N/A</v>
      </c>
      <c r="M15" s="81" t="e">
        <f>VLOOKUP(K15,'пр.взв'!B5:G96,3,FALSE)</f>
        <v>#N/A</v>
      </c>
      <c r="N15" s="81" t="e">
        <f>VLOOKUP(K15,'пр.взв'!B5:G96,4,FALSE)</f>
        <v>#N/A</v>
      </c>
      <c r="O15" s="73"/>
      <c r="P15" s="73"/>
      <c r="Q15" s="75"/>
      <c r="R15" s="77"/>
    </row>
    <row r="16" spans="1:18" ht="13.5" thickBot="1">
      <c r="A16" s="87"/>
      <c r="B16" s="80"/>
      <c r="C16" s="70"/>
      <c r="D16" s="89"/>
      <c r="E16" s="89"/>
      <c r="F16" s="74"/>
      <c r="G16" s="74"/>
      <c r="H16" s="76"/>
      <c r="I16" s="78"/>
      <c r="K16" s="80"/>
      <c r="L16" s="69"/>
      <c r="M16" s="69"/>
      <c r="N16" s="69"/>
      <c r="O16" s="74"/>
      <c r="P16" s="74"/>
      <c r="Q16" s="76"/>
      <c r="R16" s="78"/>
    </row>
    <row r="17" spans="1:18" ht="12.75">
      <c r="A17" s="87"/>
      <c r="B17" s="90"/>
      <c r="C17" s="82" t="e">
        <f>VLOOKUP(B17,'пр.взв'!B7:E86,2,FALSE)</f>
        <v>#N/A</v>
      </c>
      <c r="D17" s="91" t="e">
        <f>VLOOKUP(B17,'пр.взв'!B7:F97,3,FALSE)</f>
        <v>#N/A</v>
      </c>
      <c r="E17" s="91" t="e">
        <f>VLOOKUP(B17,'пр.взв'!B7:G97,4,FALSE)</f>
        <v>#N/A</v>
      </c>
      <c r="F17" s="84"/>
      <c r="G17" s="84"/>
      <c r="H17" s="85"/>
      <c r="I17" s="86"/>
      <c r="K17" s="90"/>
      <c r="L17" s="82" t="e">
        <f>VLOOKUP(K17,'пр.взв'!B7:E86,2,FALSE)</f>
        <v>#N/A</v>
      </c>
      <c r="M17" s="82" t="e">
        <f>VLOOKUP(K17,'пр.взв'!B7:G98,3,FALSE)</f>
        <v>#N/A</v>
      </c>
      <c r="N17" s="82" t="e">
        <f>VLOOKUP(K17,'пр.взв'!B7:G98,4,FALSE)</f>
        <v>#N/A</v>
      </c>
      <c r="O17" s="84"/>
      <c r="P17" s="84"/>
      <c r="Q17" s="85"/>
      <c r="R17" s="86"/>
    </row>
    <row r="18" spans="1:18" ht="12.75">
      <c r="A18" s="87"/>
      <c r="B18" s="79"/>
      <c r="C18" s="69"/>
      <c r="D18" s="88"/>
      <c r="E18" s="88"/>
      <c r="F18" s="73"/>
      <c r="G18" s="73"/>
      <c r="H18" s="75"/>
      <c r="I18" s="77"/>
      <c r="K18" s="79"/>
      <c r="L18" s="69"/>
      <c r="M18" s="69"/>
      <c r="N18" s="69"/>
      <c r="O18" s="73"/>
      <c r="P18" s="73"/>
      <c r="Q18" s="75"/>
      <c r="R18" s="77"/>
    </row>
    <row r="19" spans="1:18" ht="12.75">
      <c r="A19" s="87"/>
      <c r="B19" s="79"/>
      <c r="C19" s="81" t="e">
        <f>VLOOKUP(B19,'пр.взв'!B7:E86,2,FALSE)</f>
        <v>#N/A</v>
      </c>
      <c r="D19" s="88" t="e">
        <f>VLOOKUP(B19,'пр.взв'!B7:G98,3,FALSE)</f>
        <v>#N/A</v>
      </c>
      <c r="E19" s="88" t="e">
        <f>VLOOKUP(B19,'пр.взв'!B7:G98,4,FALSE)</f>
        <v>#N/A</v>
      </c>
      <c r="F19" s="73"/>
      <c r="G19" s="73"/>
      <c r="H19" s="75"/>
      <c r="I19" s="77"/>
      <c r="K19" s="79"/>
      <c r="L19" s="81" t="e">
        <f>VLOOKUP(K19,'пр.взв'!B7:E86,2,FALSE)</f>
        <v>#N/A</v>
      </c>
      <c r="M19" s="81" t="e">
        <f>VLOOKUP(K19,'пр.взв'!B7:G100,3,FALSE)</f>
        <v>#N/A</v>
      </c>
      <c r="N19" s="81" t="e">
        <f>VLOOKUP(K19,'пр.взв'!B7:G100,4,FALSE)</f>
        <v>#N/A</v>
      </c>
      <c r="O19" s="73"/>
      <c r="P19" s="73"/>
      <c r="Q19" s="75"/>
      <c r="R19" s="77"/>
    </row>
    <row r="20" spans="1:18" ht="13.5" thickBot="1">
      <c r="A20" s="87"/>
      <c r="B20" s="80"/>
      <c r="C20" s="70"/>
      <c r="D20" s="89"/>
      <c r="E20" s="89"/>
      <c r="F20" s="74"/>
      <c r="G20" s="74"/>
      <c r="H20" s="76"/>
      <c r="I20" s="78"/>
      <c r="K20" s="80"/>
      <c r="L20" s="69"/>
      <c r="M20" s="69"/>
      <c r="N20" s="69"/>
      <c r="O20" s="74"/>
      <c r="P20" s="74"/>
      <c r="Q20" s="76"/>
      <c r="R20" s="78"/>
    </row>
    <row r="21" spans="1:18" ht="12.75">
      <c r="A21" s="87"/>
      <c r="B21" s="90"/>
      <c r="C21" s="82" t="e">
        <f>VLOOKUP(B21,'пр.взв'!B7:E86,2,FALSE)</f>
        <v>#N/A</v>
      </c>
      <c r="D21" s="91" t="e">
        <f>VLOOKUP(B21,'пр.взв'!B3:F101,3,FALSE)</f>
        <v>#N/A</v>
      </c>
      <c r="E21" s="91" t="e">
        <f>VLOOKUP(B21,'пр.взв'!B2:G101,4,FALSE)</f>
        <v>#N/A</v>
      </c>
      <c r="F21" s="84"/>
      <c r="G21" s="84"/>
      <c r="H21" s="85"/>
      <c r="I21" s="86"/>
      <c r="K21" s="90"/>
      <c r="L21" s="82" t="e">
        <f>VLOOKUP(K21,'пр.взв'!B7:E86,2,FALSE)</f>
        <v>#N/A</v>
      </c>
      <c r="M21" s="82" t="e">
        <f>VLOOKUP(K21,'пр.взв'!B3:G102,3,FALSE)</f>
        <v>#N/A</v>
      </c>
      <c r="N21" s="82" t="e">
        <f>VLOOKUP(K21,'пр.взв'!B3:G102,4,FALSE)</f>
        <v>#N/A</v>
      </c>
      <c r="O21" s="84"/>
      <c r="P21" s="84"/>
      <c r="Q21" s="85"/>
      <c r="R21" s="86"/>
    </row>
    <row r="22" spans="1:18" ht="12.75">
      <c r="A22" s="87"/>
      <c r="B22" s="79"/>
      <c r="C22" s="69"/>
      <c r="D22" s="88"/>
      <c r="E22" s="88"/>
      <c r="F22" s="73"/>
      <c r="G22" s="73"/>
      <c r="H22" s="75"/>
      <c r="I22" s="77"/>
      <c r="K22" s="79"/>
      <c r="L22" s="69"/>
      <c r="M22" s="69"/>
      <c r="N22" s="69"/>
      <c r="O22" s="73"/>
      <c r="P22" s="73"/>
      <c r="Q22" s="75"/>
      <c r="R22" s="77"/>
    </row>
    <row r="23" spans="1:18" ht="12.75">
      <c r="A23" s="87"/>
      <c r="B23" s="79"/>
      <c r="C23" s="81" t="e">
        <f>VLOOKUP(B23,'пр.взв'!B7:E86,2,FALSE)</f>
        <v>#N/A</v>
      </c>
      <c r="D23" s="88" t="e">
        <f>VLOOKUP(B23,'пр.взв'!B3:G102,3,FALSE)</f>
        <v>#N/A</v>
      </c>
      <c r="E23" s="88" t="e">
        <f>VLOOKUP(B23,'пр.взв'!B2:G102,4,FALSE)</f>
        <v>#N/A</v>
      </c>
      <c r="F23" s="73"/>
      <c r="G23" s="73"/>
      <c r="H23" s="75"/>
      <c r="I23" s="77"/>
      <c r="K23" s="79"/>
      <c r="L23" s="81" t="e">
        <f>VLOOKUP(K23,'пр.взв'!B6:E90,2,FALSE)</f>
        <v>#N/A</v>
      </c>
      <c r="M23" s="81" t="e">
        <f>VLOOKUP(K23,'пр.взв'!B3:G104,3,FALSE)</f>
        <v>#N/A</v>
      </c>
      <c r="N23" s="81" t="e">
        <f>VLOOKUP(K23,'пр.взв'!B3:G104,4,FALSE)</f>
        <v>#N/A</v>
      </c>
      <c r="O23" s="73"/>
      <c r="P23" s="73"/>
      <c r="Q23" s="75"/>
      <c r="R23" s="77"/>
    </row>
    <row r="24" spans="1:18" ht="13.5" thickBot="1">
      <c r="A24" s="87"/>
      <c r="B24" s="80"/>
      <c r="C24" s="70"/>
      <c r="D24" s="89"/>
      <c r="E24" s="89"/>
      <c r="F24" s="74"/>
      <c r="G24" s="74"/>
      <c r="H24" s="76"/>
      <c r="I24" s="78"/>
      <c r="K24" s="80"/>
      <c r="L24" s="69"/>
      <c r="M24" s="69"/>
      <c r="N24" s="69"/>
      <c r="O24" s="74"/>
      <c r="P24" s="74"/>
      <c r="Q24" s="76"/>
      <c r="R24" s="78"/>
    </row>
    <row r="25" spans="1:18" ht="12.75">
      <c r="A25" s="87"/>
      <c r="B25" s="90"/>
      <c r="C25" s="82" t="e">
        <f>VLOOKUP(B25,'пр.взв'!B7:E86,2,FALSE)</f>
        <v>#N/A</v>
      </c>
      <c r="D25" s="91" t="e">
        <f>VLOOKUP(B25,'пр.взв'!B7:F105,3,FALSE)</f>
        <v>#N/A</v>
      </c>
      <c r="E25" s="91" t="e">
        <f>VLOOKUP(B25,'пр.взв'!B2:G105,4,FALSE)</f>
        <v>#N/A</v>
      </c>
      <c r="F25" s="84"/>
      <c r="G25" s="84"/>
      <c r="H25" s="85"/>
      <c r="I25" s="86"/>
      <c r="K25" s="90"/>
      <c r="L25" s="82" t="e">
        <f>VLOOKUP(K25,'пр.взв'!B7:E86,2,FALSE)</f>
        <v>#N/A</v>
      </c>
      <c r="M25" s="82" t="e">
        <f>VLOOKUP(K25,'пр.взв'!B2:G106,3,FALSE)</f>
        <v>#N/A</v>
      </c>
      <c r="N25" s="82" t="e">
        <f>VLOOKUP(K25,'пр.взв'!B7:G106,4,FALSE)</f>
        <v>#N/A</v>
      </c>
      <c r="O25" s="84"/>
      <c r="P25" s="84"/>
      <c r="Q25" s="85"/>
      <c r="R25" s="86"/>
    </row>
    <row r="26" spans="1:18" ht="12.75">
      <c r="A26" s="87"/>
      <c r="B26" s="79"/>
      <c r="C26" s="69"/>
      <c r="D26" s="88"/>
      <c r="E26" s="88"/>
      <c r="F26" s="73"/>
      <c r="G26" s="73"/>
      <c r="H26" s="75"/>
      <c r="I26" s="77"/>
      <c r="K26" s="79"/>
      <c r="L26" s="69"/>
      <c r="M26" s="69"/>
      <c r="N26" s="69"/>
      <c r="O26" s="73"/>
      <c r="P26" s="73"/>
      <c r="Q26" s="75"/>
      <c r="R26" s="77"/>
    </row>
    <row r="27" spans="1:18" ht="12.75">
      <c r="A27" s="87"/>
      <c r="B27" s="79"/>
      <c r="C27" s="81" t="e">
        <f>VLOOKUP(B27,'пр.взв'!B7:E86,2,FALSE)</f>
        <v>#N/A</v>
      </c>
      <c r="D27" s="88" t="e">
        <f>VLOOKUP(B27,'пр.взв'!B7:G106,3,FALSE)</f>
        <v>#N/A</v>
      </c>
      <c r="E27" s="88" t="e">
        <f>VLOOKUP(B27,'пр.взв'!B2:G106,4,FALSE)</f>
        <v>#N/A</v>
      </c>
      <c r="F27" s="73"/>
      <c r="G27" s="73"/>
      <c r="H27" s="75"/>
      <c r="I27" s="77"/>
      <c r="K27" s="79"/>
      <c r="L27" s="81" t="e">
        <f>VLOOKUP(K27,'пр.взв'!B7:E86,2,FALSE)</f>
        <v>#N/A</v>
      </c>
      <c r="M27" s="81" t="e">
        <f>VLOOKUP(K27,'пр.взв'!B2:G108,3,FALSE)</f>
        <v>#N/A</v>
      </c>
      <c r="N27" s="81" t="e">
        <f>VLOOKUP(K27,'пр.взв'!B7:G108,4,FALSE)</f>
        <v>#N/A</v>
      </c>
      <c r="O27" s="73"/>
      <c r="P27" s="73"/>
      <c r="Q27" s="75"/>
      <c r="R27" s="77"/>
    </row>
    <row r="28" spans="1:18" ht="13.5" thickBot="1">
      <c r="A28" s="87"/>
      <c r="B28" s="80"/>
      <c r="C28" s="70"/>
      <c r="D28" s="89"/>
      <c r="E28" s="89"/>
      <c r="F28" s="74"/>
      <c r="G28" s="74"/>
      <c r="H28" s="76"/>
      <c r="I28" s="78"/>
      <c r="K28" s="80"/>
      <c r="L28" s="69"/>
      <c r="M28" s="69"/>
      <c r="N28" s="69"/>
      <c r="O28" s="74"/>
      <c r="P28" s="74"/>
      <c r="Q28" s="76"/>
      <c r="R28" s="78"/>
    </row>
    <row r="29" spans="1:18" ht="12.75">
      <c r="A29" s="87"/>
      <c r="B29" s="90"/>
      <c r="C29" s="82" t="e">
        <f>VLOOKUP(B29,'пр.взв'!B7:E86,2,FALSE)</f>
        <v>#N/A</v>
      </c>
      <c r="D29" s="91" t="e">
        <f>VLOOKUP(B29,'пр.взв'!B3:F109,3,FALSE)</f>
        <v>#N/A</v>
      </c>
      <c r="E29" s="91" t="e">
        <f>VLOOKUP(B29,'пр.взв'!B2:G109,4,FALSE)</f>
        <v>#N/A</v>
      </c>
      <c r="F29" s="84"/>
      <c r="G29" s="84"/>
      <c r="H29" s="85"/>
      <c r="I29" s="86"/>
      <c r="K29" s="90"/>
      <c r="L29" s="82" t="e">
        <f>VLOOKUP(K29,'пр.взв'!B7:E86,2,FALSE)</f>
        <v>#N/A</v>
      </c>
      <c r="M29" s="82" t="e">
        <f>VLOOKUP(K29,'пр.взв'!B3:G110,3,FALSE)</f>
        <v>#N/A</v>
      </c>
      <c r="N29" s="82" t="e">
        <f>VLOOKUP(K29,'пр.взв'!B3:G110,4,FALSE)</f>
        <v>#N/A</v>
      </c>
      <c r="O29" s="84"/>
      <c r="P29" s="84"/>
      <c r="Q29" s="85"/>
      <c r="R29" s="86"/>
    </row>
    <row r="30" spans="1:18" ht="12.75">
      <c r="A30" s="87"/>
      <c r="B30" s="79"/>
      <c r="C30" s="69"/>
      <c r="D30" s="88"/>
      <c r="E30" s="88"/>
      <c r="F30" s="73"/>
      <c r="G30" s="73"/>
      <c r="H30" s="75"/>
      <c r="I30" s="77"/>
      <c r="K30" s="79"/>
      <c r="L30" s="69"/>
      <c r="M30" s="69"/>
      <c r="N30" s="69"/>
      <c r="O30" s="73"/>
      <c r="P30" s="73"/>
      <c r="Q30" s="75"/>
      <c r="R30" s="77"/>
    </row>
    <row r="31" spans="1:18" ht="12.75">
      <c r="A31" s="87"/>
      <c r="B31" s="79"/>
      <c r="C31" s="81" t="e">
        <f>VLOOKUP(B31,'пр.взв'!B7:E86,2,FALSE)</f>
        <v>#N/A</v>
      </c>
      <c r="D31" s="88" t="e">
        <f>VLOOKUP(B31,'пр.взв'!B3:G110,3,FALSE)</f>
        <v>#N/A</v>
      </c>
      <c r="E31" s="88" t="e">
        <f>VLOOKUP(B31,'пр.взв'!B3:G110,4,FALSE)</f>
        <v>#N/A</v>
      </c>
      <c r="F31" s="73"/>
      <c r="G31" s="73"/>
      <c r="H31" s="75"/>
      <c r="I31" s="77"/>
      <c r="K31" s="79"/>
      <c r="L31" s="81" t="e">
        <f>VLOOKUP(K31,'пр.взв'!B7:E86,2,FALSE)</f>
        <v>#N/A</v>
      </c>
      <c r="M31" s="81" t="e">
        <f>VLOOKUP(K31,'пр.взв'!B3:G112,3,FALSE)</f>
        <v>#N/A</v>
      </c>
      <c r="N31" s="81" t="e">
        <f>VLOOKUP(K31,'пр.взв'!B3:G112,4,FALSE)</f>
        <v>#N/A</v>
      </c>
      <c r="O31" s="73"/>
      <c r="P31" s="73"/>
      <c r="Q31" s="75"/>
      <c r="R31" s="77"/>
    </row>
    <row r="32" spans="1:18" ht="13.5" thickBot="1">
      <c r="A32" s="87"/>
      <c r="B32" s="80"/>
      <c r="C32" s="70"/>
      <c r="D32" s="89"/>
      <c r="E32" s="89"/>
      <c r="F32" s="74"/>
      <c r="G32" s="74"/>
      <c r="H32" s="76"/>
      <c r="I32" s="78"/>
      <c r="K32" s="80"/>
      <c r="L32" s="69"/>
      <c r="M32" s="69"/>
      <c r="N32" s="69"/>
      <c r="O32" s="74"/>
      <c r="P32" s="74"/>
      <c r="Q32" s="76"/>
      <c r="R32" s="78"/>
    </row>
    <row r="33" spans="1:18" ht="12.75">
      <c r="A33" s="87"/>
      <c r="B33" s="90"/>
      <c r="C33" s="82" t="e">
        <f>VLOOKUP(B33,'пр.взв'!B7:E86,2,FALSE)</f>
        <v>#N/A</v>
      </c>
      <c r="D33" s="91" t="e">
        <f>VLOOKUP(B33,'пр.взв'!B5:F113,3,FALSE)</f>
        <v>#N/A</v>
      </c>
      <c r="E33" s="91" t="e">
        <f>VLOOKUP(B33,'пр.взв'!B3:G113,4,FALSE)</f>
        <v>#N/A</v>
      </c>
      <c r="F33" s="84"/>
      <c r="G33" s="84"/>
      <c r="H33" s="85"/>
      <c r="I33" s="86"/>
      <c r="K33" s="90"/>
      <c r="L33" s="82" t="e">
        <f>VLOOKUP(K33,'пр.взв'!B7:E86,2,FALSE)</f>
        <v>#N/A</v>
      </c>
      <c r="M33" s="82" t="e">
        <f>VLOOKUP(K33,'пр.взв'!B3:G114,3,FALSE)</f>
        <v>#N/A</v>
      </c>
      <c r="N33" s="82" t="e">
        <f>VLOOKUP(K33,'пр.взв'!B3:G114,4,FALSE)</f>
        <v>#N/A</v>
      </c>
      <c r="O33" s="84"/>
      <c r="P33" s="84"/>
      <c r="Q33" s="85"/>
      <c r="R33" s="86"/>
    </row>
    <row r="34" spans="1:18" ht="12.75">
      <c r="A34" s="87"/>
      <c r="B34" s="79"/>
      <c r="C34" s="69"/>
      <c r="D34" s="88"/>
      <c r="E34" s="88"/>
      <c r="F34" s="73"/>
      <c r="G34" s="73"/>
      <c r="H34" s="75"/>
      <c r="I34" s="77"/>
      <c r="K34" s="79"/>
      <c r="L34" s="69"/>
      <c r="M34" s="69"/>
      <c r="N34" s="69"/>
      <c r="O34" s="73"/>
      <c r="P34" s="73"/>
      <c r="Q34" s="75"/>
      <c r="R34" s="77"/>
    </row>
    <row r="35" spans="1:18" ht="12.75">
      <c r="A35" s="87"/>
      <c r="B35" s="79"/>
      <c r="C35" s="81" t="e">
        <f>VLOOKUP(B35,'пр.взв'!B7:E86,2,FALSE)</f>
        <v>#N/A</v>
      </c>
      <c r="D35" s="88" t="e">
        <f>VLOOKUP(B35,'пр.взв'!B5:G114,3,FALSE)</f>
        <v>#N/A</v>
      </c>
      <c r="E35" s="88" t="e">
        <f>VLOOKUP(B35,'пр.взв'!B3:G114,4,FALSE)</f>
        <v>#N/A</v>
      </c>
      <c r="F35" s="73"/>
      <c r="G35" s="73"/>
      <c r="H35" s="75"/>
      <c r="I35" s="77"/>
      <c r="K35" s="79"/>
      <c r="L35" s="81" t="e">
        <f>VLOOKUP(K35,'пр.взв'!B7:E86,2,FALSE)</f>
        <v>#N/A</v>
      </c>
      <c r="M35" s="81" t="e">
        <f>VLOOKUP(K35,'пр.взв'!B3:G116,3,FALSE)</f>
        <v>#N/A</v>
      </c>
      <c r="N35" s="81" t="e">
        <f>VLOOKUP(K35,'пр.взв'!B3:G116,4,FALSE)</f>
        <v>#N/A</v>
      </c>
      <c r="O35" s="73"/>
      <c r="P35" s="73"/>
      <c r="Q35" s="75"/>
      <c r="R35" s="77"/>
    </row>
    <row r="36" spans="1:18" ht="13.5" thickBot="1">
      <c r="A36" s="87"/>
      <c r="B36" s="80"/>
      <c r="C36" s="70"/>
      <c r="D36" s="89"/>
      <c r="E36" s="89"/>
      <c r="F36" s="74"/>
      <c r="G36" s="74"/>
      <c r="H36" s="76"/>
      <c r="I36" s="78"/>
      <c r="K36" s="80"/>
      <c r="L36" s="69"/>
      <c r="M36" s="69"/>
      <c r="N36" s="69"/>
      <c r="O36" s="74"/>
      <c r="P36" s="74"/>
      <c r="Q36" s="76"/>
      <c r="R36" s="78"/>
    </row>
    <row r="37" spans="1:18" ht="12.75">
      <c r="A37" s="87"/>
      <c r="B37" s="90"/>
      <c r="C37" s="82" t="e">
        <f>VLOOKUP(B37,'пр.взв'!B7:E86,2,FALSE)</f>
        <v>#N/A</v>
      </c>
      <c r="D37" s="91" t="e">
        <f>VLOOKUP(B37,'пр.взв'!B3:F117,3,FALSE)</f>
        <v>#N/A</v>
      </c>
      <c r="E37" s="91" t="e">
        <f>VLOOKUP(B37,'пр.взв'!B7:G117,4,FALSE)</f>
        <v>#N/A</v>
      </c>
      <c r="F37" s="84"/>
      <c r="G37" s="84"/>
      <c r="H37" s="85"/>
      <c r="I37" s="86"/>
      <c r="K37" s="90"/>
      <c r="L37" s="82" t="e">
        <f>VLOOKUP(K37,'пр.взв'!B7:E86,2,FALSE)</f>
        <v>#N/A</v>
      </c>
      <c r="M37" s="82" t="e">
        <f>VLOOKUP(K37,'пр.взв'!B3:G118,3,FALSE)</f>
        <v>#N/A</v>
      </c>
      <c r="N37" s="82" t="e">
        <f>VLOOKUP(K37,'пр.взв'!B3:G118,4,FALSE)</f>
        <v>#N/A</v>
      </c>
      <c r="O37" s="84"/>
      <c r="P37" s="84"/>
      <c r="Q37" s="85"/>
      <c r="R37" s="86"/>
    </row>
    <row r="38" spans="1:18" ht="12.75">
      <c r="A38" s="87"/>
      <c r="B38" s="79"/>
      <c r="C38" s="69"/>
      <c r="D38" s="88"/>
      <c r="E38" s="88"/>
      <c r="F38" s="73"/>
      <c r="G38" s="73"/>
      <c r="H38" s="75"/>
      <c r="I38" s="77"/>
      <c r="K38" s="79"/>
      <c r="L38" s="69"/>
      <c r="M38" s="69"/>
      <c r="N38" s="69"/>
      <c r="O38" s="73"/>
      <c r="P38" s="73"/>
      <c r="Q38" s="75"/>
      <c r="R38" s="77"/>
    </row>
    <row r="39" spans="1:18" ht="12.75">
      <c r="A39" s="87"/>
      <c r="B39" s="79"/>
      <c r="C39" s="81" t="e">
        <f>VLOOKUP(B39,'пр.взв'!B7:E86,2,FALSE)</f>
        <v>#N/A</v>
      </c>
      <c r="D39" s="88" t="e">
        <f>VLOOKUP(B39,'пр.взв'!B3:G118,3,FALSE)</f>
        <v>#N/A</v>
      </c>
      <c r="E39" s="88" t="e">
        <f>VLOOKUP(B39,'пр.взв'!B3:G118,4,FALSE)</f>
        <v>#N/A</v>
      </c>
      <c r="F39" s="73"/>
      <c r="G39" s="73"/>
      <c r="H39" s="75"/>
      <c r="I39" s="77"/>
      <c r="K39" s="79"/>
      <c r="L39" s="81" t="e">
        <f>VLOOKUP(K39,'пр.взв'!B7:E86,2,FALSE)</f>
        <v>#N/A</v>
      </c>
      <c r="M39" s="81" t="e">
        <f>VLOOKUP(K39,'пр.взв'!B3:G120,3,FALSE)</f>
        <v>#N/A</v>
      </c>
      <c r="N39" s="81" t="e">
        <f>VLOOKUP(K39,'пр.взв'!B3:G120,4,FALSE)</f>
        <v>#N/A</v>
      </c>
      <c r="O39" s="73"/>
      <c r="P39" s="73"/>
      <c r="Q39" s="75"/>
      <c r="R39" s="77"/>
    </row>
    <row r="40" spans="1:18" ht="13.5" thickBot="1">
      <c r="A40" s="87"/>
      <c r="B40" s="80"/>
      <c r="C40" s="70"/>
      <c r="D40" s="89"/>
      <c r="E40" s="89"/>
      <c r="F40" s="74"/>
      <c r="G40" s="74"/>
      <c r="H40" s="76"/>
      <c r="I40" s="78"/>
      <c r="K40" s="80"/>
      <c r="L40" s="69"/>
      <c r="M40" s="69"/>
      <c r="N40" s="69"/>
      <c r="O40" s="74"/>
      <c r="P40" s="74"/>
      <c r="Q40" s="76"/>
      <c r="R40" s="78"/>
    </row>
    <row r="41" spans="1:18" ht="12.75">
      <c r="A41" s="87"/>
      <c r="B41" s="90"/>
      <c r="C41" s="82" t="e">
        <f>VLOOKUP(B41,'пр.взв'!B7:E86,2,FALSE)</f>
        <v>#N/A</v>
      </c>
      <c r="D41" s="91" t="e">
        <f>VLOOKUP(B41,'пр.взв'!B3:F121,3,FALSE)</f>
        <v>#N/A</v>
      </c>
      <c r="E41" s="91" t="e">
        <f>VLOOKUP(B41,'пр.взв'!B4:G121,4,FALSE)</f>
        <v>#N/A</v>
      </c>
      <c r="F41" s="84"/>
      <c r="G41" s="84"/>
      <c r="H41" s="85"/>
      <c r="I41" s="86"/>
      <c r="K41" s="90"/>
      <c r="L41" s="82" t="e">
        <f>VLOOKUP(K41,'пр.взв'!B7:E86,2,FALSE)</f>
        <v>#N/A</v>
      </c>
      <c r="M41" s="82" t="e">
        <f>VLOOKUP(K41,'пр.взв'!B4:G122,3,FALSE)</f>
        <v>#N/A</v>
      </c>
      <c r="N41" s="82" t="e">
        <f>VLOOKUP(K41,'пр.взв'!B4:G122,4,FALSE)</f>
        <v>#N/A</v>
      </c>
      <c r="O41" s="84"/>
      <c r="P41" s="84"/>
      <c r="Q41" s="85"/>
      <c r="R41" s="86"/>
    </row>
    <row r="42" spans="1:18" ht="12.75">
      <c r="A42" s="87"/>
      <c r="B42" s="79"/>
      <c r="C42" s="69"/>
      <c r="D42" s="88"/>
      <c r="E42" s="88"/>
      <c r="F42" s="73"/>
      <c r="G42" s="73"/>
      <c r="H42" s="75"/>
      <c r="I42" s="77"/>
      <c r="K42" s="79"/>
      <c r="L42" s="69"/>
      <c r="M42" s="69"/>
      <c r="N42" s="69"/>
      <c r="O42" s="73"/>
      <c r="P42" s="73"/>
      <c r="Q42" s="75"/>
      <c r="R42" s="77"/>
    </row>
    <row r="43" spans="1:18" ht="12.75">
      <c r="A43" s="87"/>
      <c r="B43" s="79"/>
      <c r="C43" s="81" t="e">
        <f>VLOOKUP(B43,'пр.взв'!B7:E86,2,FALSE)</f>
        <v>#N/A</v>
      </c>
      <c r="D43" s="88" t="e">
        <f>VLOOKUP(B43,'пр.взв'!B3:G122,3,FALSE)</f>
        <v>#N/A</v>
      </c>
      <c r="E43" s="88" t="e">
        <f>VLOOKUP(B43,'пр.взв'!B4:G122,4,FALSE)</f>
        <v>#N/A</v>
      </c>
      <c r="F43" s="73"/>
      <c r="G43" s="73"/>
      <c r="H43" s="75"/>
      <c r="I43" s="77"/>
      <c r="K43" s="79"/>
      <c r="L43" s="81" t="e">
        <f>VLOOKUP(K43,'пр.взв'!B7:F86,2,FALSE)</f>
        <v>#N/A</v>
      </c>
      <c r="M43" s="81" t="e">
        <f>VLOOKUP(K43,'пр.взв'!B4:G124,3,FALSE)</f>
        <v>#N/A</v>
      </c>
      <c r="N43" s="81" t="e">
        <f>VLOOKUP(K43,'пр.взв'!B4:G124,4,FALSE)</f>
        <v>#N/A</v>
      </c>
      <c r="O43" s="73"/>
      <c r="P43" s="73"/>
      <c r="Q43" s="75"/>
      <c r="R43" s="77"/>
    </row>
    <row r="44" spans="1:18" ht="13.5" thickBot="1">
      <c r="A44" s="87"/>
      <c r="B44" s="80"/>
      <c r="C44" s="70"/>
      <c r="D44" s="89"/>
      <c r="E44" s="89"/>
      <c r="F44" s="74"/>
      <c r="G44" s="74"/>
      <c r="H44" s="76"/>
      <c r="I44" s="78"/>
      <c r="K44" s="80"/>
      <c r="L44" s="69"/>
      <c r="M44" s="69"/>
      <c r="N44" s="69"/>
      <c r="O44" s="74"/>
      <c r="P44" s="74"/>
      <c r="Q44" s="76"/>
      <c r="R44" s="78"/>
    </row>
    <row r="45" spans="1:18" ht="12.75">
      <c r="A45" s="87"/>
      <c r="B45" s="90"/>
      <c r="C45" s="82" t="e">
        <f>VLOOKUP(B45,'пр.взв'!B7:E86,2,FALSE)</f>
        <v>#N/A</v>
      </c>
      <c r="D45" s="91" t="e">
        <f>VLOOKUP(B45,'пр.взв'!B7:F125,3,FALSE)</f>
        <v>#N/A</v>
      </c>
      <c r="E45" s="91" t="e">
        <f>VLOOKUP(B45,'пр.взв'!B4:G125,4,FALSE)</f>
        <v>#N/A</v>
      </c>
      <c r="F45" s="84"/>
      <c r="G45" s="84"/>
      <c r="H45" s="85"/>
      <c r="I45" s="86"/>
      <c r="K45" s="90"/>
      <c r="L45" s="82" t="e">
        <f>VLOOKUP(K45,'пр.взв'!B7:E86,2,FALSE)</f>
        <v>#N/A</v>
      </c>
      <c r="M45" s="82" t="e">
        <f>VLOOKUP(K45,'пр.взв'!B4:G126,3,FALSE)</f>
        <v>#N/A</v>
      </c>
      <c r="N45" s="82" t="e">
        <f>VLOOKUP(K45,'пр.взв'!B4:G126,4,FALSE)</f>
        <v>#N/A</v>
      </c>
      <c r="O45" s="84"/>
      <c r="P45" s="84"/>
      <c r="Q45" s="85"/>
      <c r="R45" s="86"/>
    </row>
    <row r="46" spans="1:18" ht="12.75">
      <c r="A46" s="87"/>
      <c r="B46" s="79"/>
      <c r="C46" s="69"/>
      <c r="D46" s="88"/>
      <c r="E46" s="88"/>
      <c r="F46" s="73"/>
      <c r="G46" s="73"/>
      <c r="H46" s="75"/>
      <c r="I46" s="77"/>
      <c r="K46" s="79"/>
      <c r="L46" s="69"/>
      <c r="M46" s="69"/>
      <c r="N46" s="69"/>
      <c r="O46" s="73"/>
      <c r="P46" s="73"/>
      <c r="Q46" s="75"/>
      <c r="R46" s="77"/>
    </row>
    <row r="47" spans="1:18" ht="12.75">
      <c r="A47" s="87"/>
      <c r="B47" s="79"/>
      <c r="C47" s="81" t="e">
        <f>VLOOKUP(B47,'пр.взв'!B7:E86,2,FALSE)</f>
        <v>#N/A</v>
      </c>
      <c r="D47" s="88" t="e">
        <f>VLOOKUP(B47,'пр.взв'!B7:G126,3,FALSE)</f>
        <v>#N/A</v>
      </c>
      <c r="E47" s="88" t="e">
        <f>VLOOKUP(B47,'пр.взв'!B4:G126,4,FALSE)</f>
        <v>#N/A</v>
      </c>
      <c r="F47" s="73"/>
      <c r="G47" s="73"/>
      <c r="H47" s="75"/>
      <c r="I47" s="77"/>
      <c r="K47" s="79"/>
      <c r="L47" s="81" t="e">
        <f>VLOOKUP(K47,'пр.взв'!B7:E86,2,FALSE)</f>
        <v>#N/A</v>
      </c>
      <c r="M47" s="81" t="e">
        <f>VLOOKUP(K47,'пр.взв'!B4:G128,3,FALSE)</f>
        <v>#N/A</v>
      </c>
      <c r="N47" s="81" t="e">
        <f>VLOOKUP(K47,'пр.взв'!B4:G128,4,FALSE)</f>
        <v>#N/A</v>
      </c>
      <c r="O47" s="73"/>
      <c r="P47" s="73"/>
      <c r="Q47" s="75"/>
      <c r="R47" s="77"/>
    </row>
    <row r="48" spans="1:18" ht="13.5" thickBot="1">
      <c r="A48" s="87"/>
      <c r="B48" s="80"/>
      <c r="C48" s="70"/>
      <c r="D48" s="89"/>
      <c r="E48" s="89"/>
      <c r="F48" s="74"/>
      <c r="G48" s="74"/>
      <c r="H48" s="76"/>
      <c r="I48" s="78"/>
      <c r="K48" s="80"/>
      <c r="L48" s="69"/>
      <c r="M48" s="69"/>
      <c r="N48" s="69"/>
      <c r="O48" s="74"/>
      <c r="P48" s="74"/>
      <c r="Q48" s="76"/>
      <c r="R48" s="78"/>
    </row>
    <row r="49" spans="1:18" ht="12.75">
      <c r="A49" s="87"/>
      <c r="B49" s="90"/>
      <c r="C49" s="82" t="e">
        <f>VLOOKUP(B49,'пр.взв'!B3:E86,2,FALSE)</f>
        <v>#N/A</v>
      </c>
      <c r="D49" s="91" t="e">
        <f>VLOOKUP(B49,'пр.взв'!B5:F129,3,FALSE)</f>
        <v>#N/A</v>
      </c>
      <c r="E49" s="91" t="e">
        <f>VLOOKUP(B49,'пр.взв'!B4:G129,4,FALSE)</f>
        <v>#N/A</v>
      </c>
      <c r="F49" s="84"/>
      <c r="G49" s="84"/>
      <c r="H49" s="85"/>
      <c r="I49" s="86"/>
      <c r="K49" s="90"/>
      <c r="L49" s="82" t="e">
        <f>VLOOKUP(K49,'пр.взв'!B7:E86,2,FALSE)</f>
        <v>#N/A</v>
      </c>
      <c r="M49" s="82" t="e">
        <f>VLOOKUP(K49,'пр.взв'!B5:G130,3,FALSE)</f>
        <v>#N/A</v>
      </c>
      <c r="N49" s="82" t="e">
        <f>VLOOKUP(K49,'пр.взв'!B5:G130,4,FALSE)</f>
        <v>#N/A</v>
      </c>
      <c r="O49" s="84"/>
      <c r="P49" s="84"/>
      <c r="Q49" s="85"/>
      <c r="R49" s="86"/>
    </row>
    <row r="50" spans="1:18" ht="12.75">
      <c r="A50" s="87"/>
      <c r="B50" s="79"/>
      <c r="C50" s="69"/>
      <c r="D50" s="88"/>
      <c r="E50" s="88"/>
      <c r="F50" s="73"/>
      <c r="G50" s="73"/>
      <c r="H50" s="75"/>
      <c r="I50" s="77"/>
      <c r="K50" s="79"/>
      <c r="L50" s="69"/>
      <c r="M50" s="69"/>
      <c r="N50" s="69"/>
      <c r="O50" s="73"/>
      <c r="P50" s="73"/>
      <c r="Q50" s="75"/>
      <c r="R50" s="77"/>
    </row>
    <row r="51" spans="1:18" ht="12.75">
      <c r="A51" s="87"/>
      <c r="B51" s="79"/>
      <c r="C51" s="81" t="e">
        <f>VLOOKUP(B51,'пр.взв'!B7:E86,2,FALSE)</f>
        <v>#N/A</v>
      </c>
      <c r="D51" s="88" t="e">
        <f>VLOOKUP(B51,'пр.взв'!B5:G130,3,FALSE)</f>
        <v>#N/A</v>
      </c>
      <c r="E51" s="88" t="e">
        <f>VLOOKUP(B51,'пр.взв'!B5:G130,4,FALSE)</f>
        <v>#N/A</v>
      </c>
      <c r="F51" s="73"/>
      <c r="G51" s="73"/>
      <c r="H51" s="75"/>
      <c r="I51" s="77"/>
      <c r="K51" s="79"/>
      <c r="L51" s="81" t="e">
        <f>VLOOKUP(K51,'пр.взв'!B7:E86,2,FALSE)</f>
        <v>#N/A</v>
      </c>
      <c r="M51" s="81" t="e">
        <f>VLOOKUP(K51,'пр.взв'!B5:G132,3,FALSE)</f>
        <v>#N/A</v>
      </c>
      <c r="N51" s="81" t="e">
        <f>VLOOKUP(K51,'пр.взв'!B5:G132,4,FALSE)</f>
        <v>#N/A</v>
      </c>
      <c r="O51" s="73"/>
      <c r="P51" s="73"/>
      <c r="Q51" s="75"/>
      <c r="R51" s="77"/>
    </row>
    <row r="52" spans="1:18" ht="13.5" thickBot="1">
      <c r="A52" s="87"/>
      <c r="B52" s="80"/>
      <c r="C52" s="70"/>
      <c r="D52" s="89"/>
      <c r="E52" s="89"/>
      <c r="F52" s="74"/>
      <c r="G52" s="74"/>
      <c r="H52" s="76"/>
      <c r="I52" s="78"/>
      <c r="K52" s="80"/>
      <c r="L52" s="69"/>
      <c r="M52" s="69"/>
      <c r="N52" s="69"/>
      <c r="O52" s="74"/>
      <c r="P52" s="74"/>
      <c r="Q52" s="76"/>
      <c r="R52" s="78"/>
    </row>
    <row r="53" spans="1:18" ht="12.75">
      <c r="A53" s="87"/>
      <c r="B53" s="90"/>
      <c r="C53" s="82" t="e">
        <f>VLOOKUP(B53,'пр.взв'!B7:E86,2,FALSE)</f>
        <v>#N/A</v>
      </c>
      <c r="D53" s="91" t="e">
        <f>VLOOKUP(B53,'пр.взв'!B5:F133,3,FALSE)</f>
        <v>#N/A</v>
      </c>
      <c r="E53" s="91" t="e">
        <f>VLOOKUP(B53,'пр.взв'!B5:G133,4,FALSE)</f>
        <v>#N/A</v>
      </c>
      <c r="F53" s="84"/>
      <c r="G53" s="84"/>
      <c r="H53" s="85"/>
      <c r="I53" s="86"/>
      <c r="K53" s="90"/>
      <c r="L53" s="82" t="e">
        <f>VLOOKUP(K53,'пр.взв'!B7:E86,2,FALSE)</f>
        <v>#N/A</v>
      </c>
      <c r="M53" s="82" t="e">
        <f>VLOOKUP(K53,'пр.взв'!B5:G134,3,FALSE)</f>
        <v>#N/A</v>
      </c>
      <c r="N53" s="82" t="e">
        <f>VLOOKUP(K53,'пр.взв'!B5:G134,4,FALSE)</f>
        <v>#N/A</v>
      </c>
      <c r="O53" s="84"/>
      <c r="P53" s="84"/>
      <c r="Q53" s="85"/>
      <c r="R53" s="86"/>
    </row>
    <row r="54" spans="1:18" ht="12.75">
      <c r="A54" s="87"/>
      <c r="B54" s="79"/>
      <c r="C54" s="69"/>
      <c r="D54" s="88"/>
      <c r="E54" s="88"/>
      <c r="F54" s="73"/>
      <c r="G54" s="73"/>
      <c r="H54" s="75"/>
      <c r="I54" s="77"/>
      <c r="K54" s="79"/>
      <c r="L54" s="69"/>
      <c r="M54" s="69"/>
      <c r="N54" s="69"/>
      <c r="O54" s="73"/>
      <c r="P54" s="73"/>
      <c r="Q54" s="75"/>
      <c r="R54" s="77"/>
    </row>
    <row r="55" spans="1:18" ht="12.75">
      <c r="A55" s="87"/>
      <c r="B55" s="79"/>
      <c r="C55" s="81" t="e">
        <f>VLOOKUP(B55,'пр.взв'!B7:E86,2,FALSE)</f>
        <v>#N/A</v>
      </c>
      <c r="D55" s="88" t="e">
        <f>VLOOKUP(B55,'пр.взв'!B5:G134,3,FALSE)</f>
        <v>#N/A</v>
      </c>
      <c r="E55" s="88" t="e">
        <f>VLOOKUP(B55,'пр.взв'!B5:G134,4,FALSE)</f>
        <v>#N/A</v>
      </c>
      <c r="F55" s="73"/>
      <c r="G55" s="73"/>
      <c r="H55" s="75"/>
      <c r="I55" s="77"/>
      <c r="K55" s="79"/>
      <c r="L55" s="81" t="e">
        <f>VLOOKUP(K55,'пр.взв'!B7:E86,2,FALSE)</f>
        <v>#N/A</v>
      </c>
      <c r="M55" s="81" t="e">
        <f>VLOOKUP(K55,'пр.взв'!B5:G136,3,FALSE)</f>
        <v>#N/A</v>
      </c>
      <c r="N55" s="81" t="e">
        <f>VLOOKUP(K55,'пр.взв'!B5:G136,4,FALSE)</f>
        <v>#N/A</v>
      </c>
      <c r="O55" s="73"/>
      <c r="P55" s="73"/>
      <c r="Q55" s="75"/>
      <c r="R55" s="77"/>
    </row>
    <row r="56" spans="1:18" ht="13.5" thickBot="1">
      <c r="A56" s="87"/>
      <c r="B56" s="80"/>
      <c r="C56" s="70"/>
      <c r="D56" s="89"/>
      <c r="E56" s="89"/>
      <c r="F56" s="74"/>
      <c r="G56" s="74"/>
      <c r="H56" s="76"/>
      <c r="I56" s="78"/>
      <c r="K56" s="80"/>
      <c r="L56" s="69"/>
      <c r="M56" s="69"/>
      <c r="N56" s="69"/>
      <c r="O56" s="74"/>
      <c r="P56" s="74"/>
      <c r="Q56" s="76"/>
      <c r="R56" s="78"/>
    </row>
    <row r="57" spans="1:18" ht="12.75">
      <c r="A57" s="87"/>
      <c r="B57" s="90"/>
      <c r="C57" s="82" t="e">
        <f>VLOOKUP(B57,'пр.взв'!B7:E86,2,FALSE)</f>
        <v>#N/A</v>
      </c>
      <c r="D57" s="91" t="e">
        <f>VLOOKUP(B57,'пр.взв'!B5:F137,3,FALSE)</f>
        <v>#N/A</v>
      </c>
      <c r="E57" s="91" t="e">
        <f>VLOOKUP(B57,'пр.взв'!B5:G137,4,FALSE)</f>
        <v>#N/A</v>
      </c>
      <c r="F57" s="83"/>
      <c r="G57" s="84"/>
      <c r="H57" s="85"/>
      <c r="I57" s="86"/>
      <c r="K57" s="90"/>
      <c r="L57" s="82" t="e">
        <f>VLOOKUP(K57,'пр.взв'!B7:E86,2,FALSE)</f>
        <v>#N/A</v>
      </c>
      <c r="M57" s="82" t="e">
        <f>VLOOKUP(K57,'пр.взв'!B5:G138,3,FALSE)</f>
        <v>#N/A</v>
      </c>
      <c r="N57" s="82" t="e">
        <f>VLOOKUP(K57,'пр.взв'!B5:G138,4,FALSE)</f>
        <v>#N/A</v>
      </c>
      <c r="O57" s="83"/>
      <c r="P57" s="84"/>
      <c r="Q57" s="85"/>
      <c r="R57" s="86"/>
    </row>
    <row r="58" spans="1:18" ht="12.75">
      <c r="A58" s="87"/>
      <c r="B58" s="79"/>
      <c r="C58" s="69"/>
      <c r="D58" s="88"/>
      <c r="E58" s="88"/>
      <c r="F58" s="71"/>
      <c r="G58" s="73"/>
      <c r="H58" s="75"/>
      <c r="I58" s="77"/>
      <c r="K58" s="79"/>
      <c r="L58" s="69"/>
      <c r="M58" s="69"/>
      <c r="N58" s="69"/>
      <c r="O58" s="71"/>
      <c r="P58" s="73"/>
      <c r="Q58" s="75"/>
      <c r="R58" s="77"/>
    </row>
    <row r="59" spans="1:18" ht="12.75">
      <c r="A59" s="87"/>
      <c r="B59" s="79"/>
      <c r="C59" s="81" t="e">
        <f>VLOOKUP(B59,'пр.взв'!B7:E86,2,FALSE)</f>
        <v>#N/A</v>
      </c>
      <c r="D59" s="88" t="e">
        <f>VLOOKUP(B59,'пр.взв'!B5:G138,3,FALSE)</f>
        <v>#N/A</v>
      </c>
      <c r="E59" s="88" t="e">
        <f>VLOOKUP(B59,'пр.взв'!B5:G138,4,FALSE)</f>
        <v>#N/A</v>
      </c>
      <c r="F59" s="71"/>
      <c r="G59" s="73"/>
      <c r="H59" s="75"/>
      <c r="I59" s="77"/>
      <c r="K59" s="79"/>
      <c r="L59" s="81" t="e">
        <f>VLOOKUP(K59,'пр.взв'!B7:E86,2,FALSE)</f>
        <v>#N/A</v>
      </c>
      <c r="M59" s="69" t="e">
        <f>VLOOKUP(K59,'пр.взв'!B5:G140,3,FALSE)</f>
        <v>#N/A</v>
      </c>
      <c r="N59" s="69" t="e">
        <f>VLOOKUP(K59,'пр.взв'!B5:G140,4,FALSE)</f>
        <v>#N/A</v>
      </c>
      <c r="O59" s="71"/>
      <c r="P59" s="73"/>
      <c r="Q59" s="75"/>
      <c r="R59" s="77"/>
    </row>
    <row r="60" spans="1:18" ht="13.5" thickBot="1">
      <c r="A60" s="87"/>
      <c r="B60" s="80"/>
      <c r="C60" s="70"/>
      <c r="D60" s="89"/>
      <c r="E60" s="89"/>
      <c r="F60" s="72"/>
      <c r="G60" s="74"/>
      <c r="H60" s="76"/>
      <c r="I60" s="78"/>
      <c r="K60" s="80"/>
      <c r="L60" s="70"/>
      <c r="M60" s="70"/>
      <c r="N60" s="70"/>
      <c r="O60" s="72"/>
      <c r="P60" s="74"/>
      <c r="Q60" s="76"/>
      <c r="R60" s="78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5" t="s">
        <v>23</v>
      </c>
      <c r="C1" s="95"/>
      <c r="D1" s="95"/>
      <c r="E1" s="95"/>
      <c r="F1" s="95"/>
      <c r="G1" s="95"/>
      <c r="H1" s="95"/>
      <c r="I1" s="95"/>
      <c r="K1" s="108" t="s">
        <v>23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0"/>
      <c r="B2" s="12"/>
      <c r="C2" s="12" t="s">
        <v>82</v>
      </c>
      <c r="D2" s="51" t="s">
        <v>0</v>
      </c>
      <c r="E2" s="12"/>
      <c r="F2" s="29" t="str">
        <f>HYPERLINK('пр.взв'!D4)</f>
        <v>В.к.    52   кг.</v>
      </c>
      <c r="G2" s="12"/>
      <c r="H2" s="12"/>
      <c r="I2" s="12"/>
      <c r="K2" s="1"/>
      <c r="L2" s="1" t="s">
        <v>82</v>
      </c>
      <c r="M2" s="52" t="s">
        <v>79</v>
      </c>
      <c r="N2" s="1"/>
      <c r="O2" s="29" t="str">
        <f>HYPERLINK('пр.взв'!D4)</f>
        <v>В.к.    52   кг.</v>
      </c>
      <c r="P2" s="1"/>
      <c r="Q2" s="1"/>
      <c r="R2" s="1"/>
    </row>
    <row r="3" spans="1:18" ht="12.75">
      <c r="A3" s="87"/>
      <c r="B3" s="96" t="s">
        <v>5</v>
      </c>
      <c r="C3" s="98" t="s">
        <v>2</v>
      </c>
      <c r="D3" s="100" t="s">
        <v>24</v>
      </c>
      <c r="E3" s="98" t="s">
        <v>25</v>
      </c>
      <c r="F3" s="98" t="s">
        <v>26</v>
      </c>
      <c r="G3" s="100" t="s">
        <v>27</v>
      </c>
      <c r="H3" s="98" t="s">
        <v>28</v>
      </c>
      <c r="I3" s="93" t="s">
        <v>29</v>
      </c>
      <c r="K3" s="109" t="s">
        <v>5</v>
      </c>
      <c r="L3" s="111" t="s">
        <v>2</v>
      </c>
      <c r="M3" s="113" t="s">
        <v>24</v>
      </c>
      <c r="N3" s="111" t="s">
        <v>25</v>
      </c>
      <c r="O3" s="111" t="s">
        <v>26</v>
      </c>
      <c r="P3" s="113" t="s">
        <v>27</v>
      </c>
      <c r="Q3" s="111" t="s">
        <v>28</v>
      </c>
      <c r="R3" s="115" t="s">
        <v>29</v>
      </c>
    </row>
    <row r="4" spans="1:18" ht="13.5" thickBot="1">
      <c r="A4" s="87"/>
      <c r="B4" s="97"/>
      <c r="C4" s="99"/>
      <c r="D4" s="101"/>
      <c r="E4" s="99"/>
      <c r="F4" s="99"/>
      <c r="G4" s="101"/>
      <c r="H4" s="99"/>
      <c r="I4" s="94"/>
      <c r="K4" s="110"/>
      <c r="L4" s="112"/>
      <c r="M4" s="114"/>
      <c r="N4" s="112"/>
      <c r="O4" s="112"/>
      <c r="P4" s="114"/>
      <c r="Q4" s="112"/>
      <c r="R4" s="116"/>
    </row>
    <row r="5" spans="1:18" ht="12.75">
      <c r="A5" s="87"/>
      <c r="B5" s="90">
        <v>3</v>
      </c>
      <c r="C5" s="82" t="str">
        <f>VLOOKUP(B5,'пр.взв'!B7:E85,2,FALSE)</f>
        <v>Кисткин Алексей Юрьевич</v>
      </c>
      <c r="D5" s="91" t="str">
        <f>VLOOKUP(B5,'пр.взв'!B7:F85,3,FALSE)</f>
        <v>12.02.95,кмс</v>
      </c>
      <c r="E5" s="91" t="str">
        <f>VLOOKUP(B5,'пр.взв'!B5:G85,4,FALSE)</f>
        <v>ЦФО,Рязанская,Рязань,  ФСОП "Россия"</v>
      </c>
      <c r="F5" s="84"/>
      <c r="G5" s="84"/>
      <c r="H5" s="85"/>
      <c r="I5" s="86"/>
      <c r="K5" s="90"/>
      <c r="L5" s="82" t="e">
        <f>VLOOKUP(K5,'пр.взв'!B7:E86,2,FALSE)</f>
        <v>#N/A</v>
      </c>
      <c r="M5" s="82" t="e">
        <f>VLOOKUP(K5,'пр.взв'!B7:G86,3,FALSE)</f>
        <v>#N/A</v>
      </c>
      <c r="N5" s="82" t="e">
        <f>VLOOKUP(K5,'пр.взв'!B7:G86,4,FALSE)</f>
        <v>#N/A</v>
      </c>
      <c r="O5" s="84"/>
      <c r="P5" s="84"/>
      <c r="Q5" s="85"/>
      <c r="R5" s="86"/>
    </row>
    <row r="6" spans="1:18" ht="12.75">
      <c r="A6" s="87"/>
      <c r="B6" s="79"/>
      <c r="C6" s="69"/>
      <c r="D6" s="88"/>
      <c r="E6" s="88"/>
      <c r="F6" s="73"/>
      <c r="G6" s="73"/>
      <c r="H6" s="75"/>
      <c r="I6" s="77"/>
      <c r="K6" s="79"/>
      <c r="L6" s="69"/>
      <c r="M6" s="69"/>
      <c r="N6" s="69"/>
      <c r="O6" s="73"/>
      <c r="P6" s="73"/>
      <c r="Q6" s="75"/>
      <c r="R6" s="77"/>
    </row>
    <row r="7" spans="1:18" ht="12.75">
      <c r="A7" s="87"/>
      <c r="B7" s="79">
        <v>5</v>
      </c>
      <c r="C7" s="81" t="str">
        <f>VLOOKUP(B7,'пр.взв'!B7:G86,2,FALSE)</f>
        <v>Чадин Амыр Васильевич</v>
      </c>
      <c r="D7" s="88" t="str">
        <f>VLOOKUP(B7,'пр.взв'!B7:G86,3,FALSE)</f>
        <v>17.09.96,мс</v>
      </c>
      <c r="E7" s="88" t="str">
        <f>VLOOKUP(B7,'пр.взв'!B7:G86,4,FALSE)</f>
        <v>УФО, Свердловская, В.Пышма, "Динамо"</v>
      </c>
      <c r="F7" s="73"/>
      <c r="G7" s="73"/>
      <c r="H7" s="75"/>
      <c r="I7" s="77"/>
      <c r="K7" s="79"/>
      <c r="L7" s="81" t="e">
        <f>VLOOKUP(K7,'пр.взв'!B7:E86,2,FALSE)</f>
        <v>#N/A</v>
      </c>
      <c r="M7" s="81" t="e">
        <f>VLOOKUP(K7,'пр.взв'!B7:G88,3,FALSE)</f>
        <v>#N/A</v>
      </c>
      <c r="N7" s="81" t="e">
        <f>VLOOKUP(K7,'пр.взв'!B7:G88,4,FALSE)</f>
        <v>#N/A</v>
      </c>
      <c r="O7" s="73"/>
      <c r="P7" s="73"/>
      <c r="Q7" s="75"/>
      <c r="R7" s="77"/>
    </row>
    <row r="8" spans="1:18" ht="13.5" thickBot="1">
      <c r="A8" s="87"/>
      <c r="B8" s="80"/>
      <c r="C8" s="70"/>
      <c r="D8" s="89"/>
      <c r="E8" s="89"/>
      <c r="F8" s="74"/>
      <c r="G8" s="74"/>
      <c r="H8" s="76"/>
      <c r="I8" s="78"/>
      <c r="K8" s="80"/>
      <c r="L8" s="69"/>
      <c r="M8" s="69"/>
      <c r="N8" s="69"/>
      <c r="O8" s="74"/>
      <c r="P8" s="74"/>
      <c r="Q8" s="76"/>
      <c r="R8" s="78"/>
    </row>
    <row r="9" spans="1:18" ht="12.75">
      <c r="A9" s="87"/>
      <c r="B9" s="90">
        <v>2</v>
      </c>
      <c r="C9" s="82" t="str">
        <f>VLOOKUP(B9,'пр.взв'!B7:E876,2,FALSE)</f>
        <v>Яврумян Рудольф Александрович</v>
      </c>
      <c r="D9" s="91" t="str">
        <f>VLOOKUP(B9,'пр.взв'!B7:F89,3,FALSE)</f>
        <v>11.05.97,мс</v>
      </c>
      <c r="E9" s="91" t="str">
        <f>VLOOKUP(B9,'пр.взв'!B7:G89,4,FALSE)</f>
        <v>ЮФО,Краснодарский кр.,Армавир,"Динамо"</v>
      </c>
      <c r="F9" s="84" t="s">
        <v>145</v>
      </c>
      <c r="G9" s="84"/>
      <c r="H9" s="85"/>
      <c r="I9" s="86"/>
      <c r="K9" s="90"/>
      <c r="L9" s="82" t="e">
        <f>VLOOKUP(K9,'пр.взв'!B7:E86,2,FALSE)</f>
        <v>#N/A</v>
      </c>
      <c r="M9" s="82" t="e">
        <f>VLOOKUP(K9,'пр.взв'!B7:G90,3,FALSE)</f>
        <v>#N/A</v>
      </c>
      <c r="N9" s="82" t="e">
        <f>VLOOKUP(K9,'пр.взв'!B7:G90,4,FALSE)</f>
        <v>#N/A</v>
      </c>
      <c r="O9" s="84"/>
      <c r="P9" s="84"/>
      <c r="Q9" s="85"/>
      <c r="R9" s="86"/>
    </row>
    <row r="10" spans="1:18" ht="12.75">
      <c r="A10" s="87"/>
      <c r="B10" s="79"/>
      <c r="C10" s="69"/>
      <c r="D10" s="88"/>
      <c r="E10" s="88"/>
      <c r="F10" s="73"/>
      <c r="G10" s="73"/>
      <c r="H10" s="75"/>
      <c r="I10" s="77"/>
      <c r="K10" s="79"/>
      <c r="L10" s="69"/>
      <c r="M10" s="69"/>
      <c r="N10" s="69"/>
      <c r="O10" s="73"/>
      <c r="P10" s="73"/>
      <c r="Q10" s="75"/>
      <c r="R10" s="77"/>
    </row>
    <row r="11" spans="1:18" ht="12.75">
      <c r="A11" s="87"/>
      <c r="B11" s="79"/>
      <c r="C11" s="81" t="e">
        <f>VLOOKUP(B11,'пр.взв'!B7:E86,2,FALSE)</f>
        <v>#N/A</v>
      </c>
      <c r="D11" s="88" t="e">
        <f>VLOOKUP(B11,'пр.взв'!B7:G90,3,FALSE)</f>
        <v>#N/A</v>
      </c>
      <c r="E11" s="88" t="e">
        <f>VLOOKUP(B11,'пр.взв'!B7:G90,4,FALSE)</f>
        <v>#N/A</v>
      </c>
      <c r="F11" s="73"/>
      <c r="G11" s="73"/>
      <c r="H11" s="75"/>
      <c r="I11" s="77"/>
      <c r="K11" s="79"/>
      <c r="L11" s="81" t="e">
        <f>VLOOKUP(K11,'пр.взв'!B7:E86,2,FALSE)</f>
        <v>#N/A</v>
      </c>
      <c r="M11" s="81" t="e">
        <f>VLOOKUP(K11,'пр.взв'!B7:G92,3,FALSE)</f>
        <v>#N/A</v>
      </c>
      <c r="N11" s="81" t="e">
        <f>VLOOKUP(K11,'пр.взв'!B7:G92,4,FALSE)</f>
        <v>#N/A</v>
      </c>
      <c r="O11" s="73"/>
      <c r="P11" s="73"/>
      <c r="Q11" s="75"/>
      <c r="R11" s="77"/>
    </row>
    <row r="12" spans="1:18" ht="13.5" thickBot="1">
      <c r="A12" s="87"/>
      <c r="B12" s="80"/>
      <c r="C12" s="70"/>
      <c r="D12" s="89"/>
      <c r="E12" s="89"/>
      <c r="F12" s="74"/>
      <c r="G12" s="74"/>
      <c r="H12" s="76"/>
      <c r="I12" s="78"/>
      <c r="K12" s="80"/>
      <c r="L12" s="69"/>
      <c r="M12" s="69"/>
      <c r="N12" s="69"/>
      <c r="O12" s="74"/>
      <c r="P12" s="74"/>
      <c r="Q12" s="76"/>
      <c r="R12" s="78"/>
    </row>
    <row r="13" spans="1:18" ht="12.75">
      <c r="A13" s="87"/>
      <c r="B13" s="90"/>
      <c r="C13" s="82" t="e">
        <f>VLOOKUP(B13,'пр.взв'!B7:E86,2,FALSE)</f>
        <v>#N/A</v>
      </c>
      <c r="D13" s="91" t="e">
        <f>VLOOKUP(B13,'пр.взв'!B5:F93,3,FALSE)</f>
        <v>#N/A</v>
      </c>
      <c r="E13" s="91" t="e">
        <f>VLOOKUP(B13,'пр.взв'!B3:G93,4,FALSE)</f>
        <v>#N/A</v>
      </c>
      <c r="F13" s="84"/>
      <c r="G13" s="84"/>
      <c r="H13" s="85"/>
      <c r="I13" s="86"/>
      <c r="K13" s="90"/>
      <c r="L13" s="82" t="e">
        <f>VLOOKUP(K13,'пр.взв'!B7:E86,2,FALSE)</f>
        <v>#N/A</v>
      </c>
      <c r="M13" s="82" t="e">
        <f>VLOOKUP(K13,'пр.взв'!B5:G94,3,FALSE)</f>
        <v>#N/A</v>
      </c>
      <c r="N13" s="82" t="e">
        <f>VLOOKUP(K13,'пр.взв'!B5:G94,4,FALSE)</f>
        <v>#N/A</v>
      </c>
      <c r="O13" s="84"/>
      <c r="P13" s="84"/>
      <c r="Q13" s="85"/>
      <c r="R13" s="86"/>
    </row>
    <row r="14" spans="1:18" ht="12.75">
      <c r="A14" s="87"/>
      <c r="B14" s="79"/>
      <c r="C14" s="69"/>
      <c r="D14" s="88"/>
      <c r="E14" s="88"/>
      <c r="F14" s="73"/>
      <c r="G14" s="73"/>
      <c r="H14" s="75"/>
      <c r="I14" s="77"/>
      <c r="K14" s="79"/>
      <c r="L14" s="69"/>
      <c r="M14" s="69"/>
      <c r="N14" s="69"/>
      <c r="O14" s="73"/>
      <c r="P14" s="73"/>
      <c r="Q14" s="75"/>
      <c r="R14" s="77"/>
    </row>
    <row r="15" spans="1:18" ht="12.75">
      <c r="A15" s="87"/>
      <c r="B15" s="79"/>
      <c r="C15" s="81" t="e">
        <f>VLOOKUP(B15,'пр.взв'!B7:E86,2,FALSE)</f>
        <v>#N/A</v>
      </c>
      <c r="D15" s="88" t="e">
        <f>VLOOKUP(B15,'пр.взв'!B5:G94,3,FALSE)</f>
        <v>#N/A</v>
      </c>
      <c r="E15" s="88" t="e">
        <f>VLOOKUP(B15,'пр.взв'!B5:G94,4,FALSE)</f>
        <v>#N/A</v>
      </c>
      <c r="F15" s="73"/>
      <c r="G15" s="73"/>
      <c r="H15" s="75"/>
      <c r="I15" s="77"/>
      <c r="K15" s="79"/>
      <c r="L15" s="81" t="e">
        <f>VLOOKUP(K15,'пр.взв'!B7:E86,2,FALSE)</f>
        <v>#N/A</v>
      </c>
      <c r="M15" s="81" t="e">
        <f>VLOOKUP(K15,'пр.взв'!B5:G96,3,FALSE)</f>
        <v>#N/A</v>
      </c>
      <c r="N15" s="81" t="e">
        <f>VLOOKUP(K15,'пр.взв'!B5:G96,4,FALSE)</f>
        <v>#N/A</v>
      </c>
      <c r="O15" s="73"/>
      <c r="P15" s="73"/>
      <c r="Q15" s="75"/>
      <c r="R15" s="77"/>
    </row>
    <row r="16" spans="1:18" ht="13.5" thickBot="1">
      <c r="A16" s="87"/>
      <c r="B16" s="80"/>
      <c r="C16" s="70"/>
      <c r="D16" s="89"/>
      <c r="E16" s="89"/>
      <c r="F16" s="74"/>
      <c r="G16" s="74"/>
      <c r="H16" s="76"/>
      <c r="I16" s="78"/>
      <c r="K16" s="80"/>
      <c r="L16" s="69"/>
      <c r="M16" s="69"/>
      <c r="N16" s="69"/>
      <c r="O16" s="74"/>
      <c r="P16" s="74"/>
      <c r="Q16" s="76"/>
      <c r="R16" s="78"/>
    </row>
    <row r="17" spans="1:18" ht="12.75">
      <c r="A17" s="87"/>
      <c r="B17" s="90"/>
      <c r="C17" s="82" t="e">
        <f>VLOOKUP(B17,'пр.взв'!B7:E86,2,FALSE)</f>
        <v>#N/A</v>
      </c>
      <c r="D17" s="91" t="e">
        <f>VLOOKUP(B17,'пр.взв'!B7:F97,3,FALSE)</f>
        <v>#N/A</v>
      </c>
      <c r="E17" s="91" t="e">
        <f>VLOOKUP(B17,'пр.взв'!B7:G97,4,FALSE)</f>
        <v>#N/A</v>
      </c>
      <c r="F17" s="84"/>
      <c r="G17" s="84"/>
      <c r="H17" s="85"/>
      <c r="I17" s="86"/>
      <c r="K17" s="90"/>
      <c r="L17" s="82" t="e">
        <f>VLOOKUP(K17,'пр.взв'!B7:E86,2,FALSE)</f>
        <v>#N/A</v>
      </c>
      <c r="M17" s="82" t="e">
        <f>VLOOKUP(K17,'пр.взв'!B7:G98,3,FALSE)</f>
        <v>#N/A</v>
      </c>
      <c r="N17" s="82" t="e">
        <f>VLOOKUP(K17,'пр.взв'!B7:G98,4,FALSE)</f>
        <v>#N/A</v>
      </c>
      <c r="O17" s="84"/>
      <c r="P17" s="84"/>
      <c r="Q17" s="85"/>
      <c r="R17" s="86"/>
    </row>
    <row r="18" spans="1:18" ht="12.75">
      <c r="A18" s="87"/>
      <c r="B18" s="79"/>
      <c r="C18" s="69"/>
      <c r="D18" s="88"/>
      <c r="E18" s="88"/>
      <c r="F18" s="73"/>
      <c r="G18" s="73"/>
      <c r="H18" s="75"/>
      <c r="I18" s="77"/>
      <c r="K18" s="79"/>
      <c r="L18" s="69"/>
      <c r="M18" s="69"/>
      <c r="N18" s="69"/>
      <c r="O18" s="73"/>
      <c r="P18" s="73"/>
      <c r="Q18" s="75"/>
      <c r="R18" s="77"/>
    </row>
    <row r="19" spans="1:18" ht="12.75">
      <c r="A19" s="87"/>
      <c r="B19" s="79"/>
      <c r="C19" s="81" t="e">
        <f>VLOOKUP(B19,'пр.взв'!B7:E86,2,FALSE)</f>
        <v>#N/A</v>
      </c>
      <c r="D19" s="88" t="e">
        <f>VLOOKUP(B19,'пр.взв'!B7:G98,3,FALSE)</f>
        <v>#N/A</v>
      </c>
      <c r="E19" s="88" t="e">
        <f>VLOOKUP(B19,'пр.взв'!B7:G98,4,FALSE)</f>
        <v>#N/A</v>
      </c>
      <c r="F19" s="73"/>
      <c r="G19" s="73"/>
      <c r="H19" s="75"/>
      <c r="I19" s="77"/>
      <c r="K19" s="79"/>
      <c r="L19" s="81" t="e">
        <f>VLOOKUP(K19,'пр.взв'!B7:E86,2,FALSE)</f>
        <v>#N/A</v>
      </c>
      <c r="M19" s="81" t="e">
        <f>VLOOKUP(K19,'пр.взв'!B7:G100,3,FALSE)</f>
        <v>#N/A</v>
      </c>
      <c r="N19" s="81" t="e">
        <f>VLOOKUP(K19,'пр.взв'!B7:G100,4,FALSE)</f>
        <v>#N/A</v>
      </c>
      <c r="O19" s="73"/>
      <c r="P19" s="73"/>
      <c r="Q19" s="75"/>
      <c r="R19" s="77"/>
    </row>
    <row r="20" spans="1:18" ht="13.5" thickBot="1">
      <c r="A20" s="87"/>
      <c r="B20" s="80"/>
      <c r="C20" s="70"/>
      <c r="D20" s="89"/>
      <c r="E20" s="89"/>
      <c r="F20" s="74"/>
      <c r="G20" s="74"/>
      <c r="H20" s="76"/>
      <c r="I20" s="78"/>
      <c r="K20" s="80"/>
      <c r="L20" s="69"/>
      <c r="M20" s="69"/>
      <c r="N20" s="69"/>
      <c r="O20" s="74"/>
      <c r="P20" s="74"/>
      <c r="Q20" s="76"/>
      <c r="R20" s="78"/>
    </row>
    <row r="21" spans="1:18" ht="12.75">
      <c r="A21" s="87"/>
      <c r="B21" s="90"/>
      <c r="C21" s="82" t="e">
        <f>VLOOKUP(B21,'пр.взв'!B7:E86,2,FALSE)</f>
        <v>#N/A</v>
      </c>
      <c r="D21" s="91" t="e">
        <f>VLOOKUP(B21,'пр.взв'!B3:F101,3,FALSE)</f>
        <v>#N/A</v>
      </c>
      <c r="E21" s="91" t="e">
        <f>VLOOKUP(B21,'пр.взв'!B2:G101,4,FALSE)</f>
        <v>#N/A</v>
      </c>
      <c r="F21" s="84"/>
      <c r="G21" s="84"/>
      <c r="H21" s="85"/>
      <c r="I21" s="86"/>
      <c r="K21" s="90"/>
      <c r="L21" s="82" t="e">
        <f>VLOOKUP(K21,'пр.взв'!B7:E86,2,FALSE)</f>
        <v>#N/A</v>
      </c>
      <c r="M21" s="82" t="e">
        <f>VLOOKUP(K21,'пр.взв'!B3:G102,3,FALSE)</f>
        <v>#N/A</v>
      </c>
      <c r="N21" s="82" t="e">
        <f>VLOOKUP(K21,'пр.взв'!B3:G102,4,FALSE)</f>
        <v>#N/A</v>
      </c>
      <c r="O21" s="84"/>
      <c r="P21" s="84"/>
      <c r="Q21" s="85"/>
      <c r="R21" s="86"/>
    </row>
    <row r="22" spans="1:18" ht="12.75">
      <c r="A22" s="87"/>
      <c r="B22" s="79"/>
      <c r="C22" s="69"/>
      <c r="D22" s="88"/>
      <c r="E22" s="88"/>
      <c r="F22" s="73"/>
      <c r="G22" s="73"/>
      <c r="H22" s="75"/>
      <c r="I22" s="77"/>
      <c r="K22" s="79"/>
      <c r="L22" s="69"/>
      <c r="M22" s="69"/>
      <c r="N22" s="69"/>
      <c r="O22" s="73"/>
      <c r="P22" s="73"/>
      <c r="Q22" s="75"/>
      <c r="R22" s="77"/>
    </row>
    <row r="23" spans="1:18" ht="12.75">
      <c r="A23" s="87"/>
      <c r="B23" s="79"/>
      <c r="C23" s="81" t="e">
        <f>VLOOKUP(B23,'пр.взв'!B7:E86,2,FALSE)</f>
        <v>#N/A</v>
      </c>
      <c r="D23" s="88" t="e">
        <f>VLOOKUP(B23,'пр.взв'!B3:G102,3,FALSE)</f>
        <v>#N/A</v>
      </c>
      <c r="E23" s="88" t="e">
        <f>VLOOKUP(B23,'пр.взв'!B2:G102,4,FALSE)</f>
        <v>#N/A</v>
      </c>
      <c r="F23" s="73"/>
      <c r="G23" s="73"/>
      <c r="H23" s="75"/>
      <c r="I23" s="77"/>
      <c r="K23" s="79"/>
      <c r="L23" s="81" t="e">
        <f>VLOOKUP(K23,'пр.взв'!B6:E90,2,FALSE)</f>
        <v>#N/A</v>
      </c>
      <c r="M23" s="81" t="e">
        <f>VLOOKUP(K23,'пр.взв'!B3:G104,3,FALSE)</f>
        <v>#N/A</v>
      </c>
      <c r="N23" s="81" t="e">
        <f>VLOOKUP(K23,'пр.взв'!B3:G104,4,FALSE)</f>
        <v>#N/A</v>
      </c>
      <c r="O23" s="73"/>
      <c r="P23" s="73"/>
      <c r="Q23" s="75"/>
      <c r="R23" s="77"/>
    </row>
    <row r="24" spans="1:18" ht="13.5" thickBot="1">
      <c r="A24" s="87"/>
      <c r="B24" s="80"/>
      <c r="C24" s="70"/>
      <c r="D24" s="89"/>
      <c r="E24" s="89"/>
      <c r="F24" s="74"/>
      <c r="G24" s="74"/>
      <c r="H24" s="76"/>
      <c r="I24" s="78"/>
      <c r="K24" s="80"/>
      <c r="L24" s="69"/>
      <c r="M24" s="69"/>
      <c r="N24" s="69"/>
      <c r="O24" s="74"/>
      <c r="P24" s="74"/>
      <c r="Q24" s="76"/>
      <c r="R24" s="78"/>
    </row>
    <row r="25" spans="1:18" ht="12.75">
      <c r="A25" s="87"/>
      <c r="B25" s="90"/>
      <c r="C25" s="82" t="e">
        <f>VLOOKUP(B25,'пр.взв'!B7:E86,2,FALSE)</f>
        <v>#N/A</v>
      </c>
      <c r="D25" s="91" t="e">
        <f>VLOOKUP(B25,'пр.взв'!B7:F105,3,FALSE)</f>
        <v>#N/A</v>
      </c>
      <c r="E25" s="91" t="e">
        <f>VLOOKUP(B25,'пр.взв'!B2:G105,4,FALSE)</f>
        <v>#N/A</v>
      </c>
      <c r="F25" s="84"/>
      <c r="G25" s="84"/>
      <c r="H25" s="85"/>
      <c r="I25" s="86"/>
      <c r="K25" s="90"/>
      <c r="L25" s="82" t="e">
        <f>VLOOKUP(K25,'пр.взв'!B7:E86,2,FALSE)</f>
        <v>#N/A</v>
      </c>
      <c r="M25" s="82" t="e">
        <f>VLOOKUP(K25,'пр.взв'!B2:G106,3,FALSE)</f>
        <v>#N/A</v>
      </c>
      <c r="N25" s="82" t="e">
        <f>VLOOKUP(K25,'пр.взв'!B7:G106,4,FALSE)</f>
        <v>#N/A</v>
      </c>
      <c r="O25" s="84"/>
      <c r="P25" s="84"/>
      <c r="Q25" s="85"/>
      <c r="R25" s="86"/>
    </row>
    <row r="26" spans="1:18" ht="12.75">
      <c r="A26" s="87"/>
      <c r="B26" s="79"/>
      <c r="C26" s="69"/>
      <c r="D26" s="88"/>
      <c r="E26" s="88"/>
      <c r="F26" s="73"/>
      <c r="G26" s="73"/>
      <c r="H26" s="75"/>
      <c r="I26" s="77"/>
      <c r="K26" s="79"/>
      <c r="L26" s="69"/>
      <c r="M26" s="69"/>
      <c r="N26" s="69"/>
      <c r="O26" s="73"/>
      <c r="P26" s="73"/>
      <c r="Q26" s="75"/>
      <c r="R26" s="77"/>
    </row>
    <row r="27" spans="1:18" ht="12.75">
      <c r="A27" s="87"/>
      <c r="B27" s="79"/>
      <c r="C27" s="81" t="e">
        <f>VLOOKUP(B27,'пр.взв'!B7:E86,2,FALSE)</f>
        <v>#N/A</v>
      </c>
      <c r="D27" s="88" t="e">
        <f>VLOOKUP(B27,'пр.взв'!B7:G106,3,FALSE)</f>
        <v>#N/A</v>
      </c>
      <c r="E27" s="88" t="e">
        <f>VLOOKUP(B27,'пр.взв'!B2:G106,4,FALSE)</f>
        <v>#N/A</v>
      </c>
      <c r="F27" s="73"/>
      <c r="G27" s="73"/>
      <c r="H27" s="75"/>
      <c r="I27" s="77"/>
      <c r="K27" s="79"/>
      <c r="L27" s="81" t="e">
        <f>VLOOKUP(K27,'пр.взв'!B7:E86,2,FALSE)</f>
        <v>#N/A</v>
      </c>
      <c r="M27" s="81" t="e">
        <f>VLOOKUP(K27,'пр.взв'!B2:G108,3,FALSE)</f>
        <v>#N/A</v>
      </c>
      <c r="N27" s="81" t="e">
        <f>VLOOKUP(K27,'пр.взв'!B7:G108,4,FALSE)</f>
        <v>#N/A</v>
      </c>
      <c r="O27" s="73"/>
      <c r="P27" s="73"/>
      <c r="Q27" s="75"/>
      <c r="R27" s="77"/>
    </row>
    <row r="28" spans="1:18" ht="13.5" thickBot="1">
      <c r="A28" s="87"/>
      <c r="B28" s="80"/>
      <c r="C28" s="70"/>
      <c r="D28" s="89"/>
      <c r="E28" s="89"/>
      <c r="F28" s="74"/>
      <c r="G28" s="74"/>
      <c r="H28" s="76"/>
      <c r="I28" s="78"/>
      <c r="K28" s="80"/>
      <c r="L28" s="69"/>
      <c r="M28" s="69"/>
      <c r="N28" s="69"/>
      <c r="O28" s="74"/>
      <c r="P28" s="74"/>
      <c r="Q28" s="76"/>
      <c r="R28" s="78"/>
    </row>
    <row r="29" spans="1:18" ht="12.75">
      <c r="A29" s="87"/>
      <c r="B29" s="90"/>
      <c r="C29" s="82" t="e">
        <f>VLOOKUP(B29,'пр.взв'!B7:E86,2,FALSE)</f>
        <v>#N/A</v>
      </c>
      <c r="D29" s="91" t="e">
        <f>VLOOKUP(B29,'пр.взв'!B3:F109,3,FALSE)</f>
        <v>#N/A</v>
      </c>
      <c r="E29" s="91" t="e">
        <f>VLOOKUP(B29,'пр.взв'!B2:G109,4,FALSE)</f>
        <v>#N/A</v>
      </c>
      <c r="F29" s="84"/>
      <c r="G29" s="84"/>
      <c r="H29" s="85"/>
      <c r="I29" s="86"/>
      <c r="K29" s="90"/>
      <c r="L29" s="82" t="e">
        <f>VLOOKUP(K29,'пр.взв'!B7:E86,2,FALSE)</f>
        <v>#N/A</v>
      </c>
      <c r="M29" s="82" t="e">
        <f>VLOOKUP(K29,'пр.взв'!B3:G110,3,FALSE)</f>
        <v>#N/A</v>
      </c>
      <c r="N29" s="82" t="e">
        <f>VLOOKUP(K29,'пр.взв'!B3:G110,4,FALSE)</f>
        <v>#N/A</v>
      </c>
      <c r="O29" s="84"/>
      <c r="P29" s="84"/>
      <c r="Q29" s="85"/>
      <c r="R29" s="86"/>
    </row>
    <row r="30" spans="1:18" ht="12.75">
      <c r="A30" s="87"/>
      <c r="B30" s="79"/>
      <c r="C30" s="69"/>
      <c r="D30" s="88"/>
      <c r="E30" s="88"/>
      <c r="F30" s="73"/>
      <c r="G30" s="73"/>
      <c r="H30" s="75"/>
      <c r="I30" s="77"/>
      <c r="K30" s="79"/>
      <c r="L30" s="69"/>
      <c r="M30" s="69"/>
      <c r="N30" s="69"/>
      <c r="O30" s="73"/>
      <c r="P30" s="73"/>
      <c r="Q30" s="75"/>
      <c r="R30" s="77"/>
    </row>
    <row r="31" spans="1:18" ht="12.75">
      <c r="A31" s="87"/>
      <c r="B31" s="79"/>
      <c r="C31" s="81" t="e">
        <f>VLOOKUP(B31,'пр.взв'!B7:E86,2,FALSE)</f>
        <v>#N/A</v>
      </c>
      <c r="D31" s="88" t="e">
        <f>VLOOKUP(B31,'пр.взв'!B3:G110,3,FALSE)</f>
        <v>#N/A</v>
      </c>
      <c r="E31" s="88" t="e">
        <f>VLOOKUP(B31,'пр.взв'!B3:G110,4,FALSE)</f>
        <v>#N/A</v>
      </c>
      <c r="F31" s="73"/>
      <c r="G31" s="73"/>
      <c r="H31" s="75"/>
      <c r="I31" s="77"/>
      <c r="K31" s="79"/>
      <c r="L31" s="81" t="e">
        <f>VLOOKUP(K31,'пр.взв'!B7:E86,2,FALSE)</f>
        <v>#N/A</v>
      </c>
      <c r="M31" s="81" t="e">
        <f>VLOOKUP(K31,'пр.взв'!B3:G112,3,FALSE)</f>
        <v>#N/A</v>
      </c>
      <c r="N31" s="81" t="e">
        <f>VLOOKUP(K31,'пр.взв'!B3:G112,4,FALSE)</f>
        <v>#N/A</v>
      </c>
      <c r="O31" s="73"/>
      <c r="P31" s="73"/>
      <c r="Q31" s="75"/>
      <c r="R31" s="77"/>
    </row>
    <row r="32" spans="1:18" ht="13.5" thickBot="1">
      <c r="A32" s="87"/>
      <c r="B32" s="80"/>
      <c r="C32" s="70"/>
      <c r="D32" s="89"/>
      <c r="E32" s="89"/>
      <c r="F32" s="74"/>
      <c r="G32" s="74"/>
      <c r="H32" s="76"/>
      <c r="I32" s="78"/>
      <c r="K32" s="80"/>
      <c r="L32" s="69"/>
      <c r="M32" s="69"/>
      <c r="N32" s="69"/>
      <c r="O32" s="74"/>
      <c r="P32" s="74"/>
      <c r="Q32" s="76"/>
      <c r="R32" s="78"/>
    </row>
    <row r="33" spans="1:18" ht="12.75">
      <c r="A33" s="87"/>
      <c r="B33" s="90"/>
      <c r="C33" s="82" t="e">
        <f>VLOOKUP(B33,'пр.взв'!B7:E86,2,FALSE)</f>
        <v>#N/A</v>
      </c>
      <c r="D33" s="91" t="e">
        <f>VLOOKUP(B33,'пр.взв'!B5:F113,3,FALSE)</f>
        <v>#N/A</v>
      </c>
      <c r="E33" s="91" t="e">
        <f>VLOOKUP(B33,'пр.взв'!B3:G113,4,FALSE)</f>
        <v>#N/A</v>
      </c>
      <c r="F33" s="84"/>
      <c r="G33" s="84"/>
      <c r="H33" s="85"/>
      <c r="I33" s="86"/>
      <c r="K33" s="90"/>
      <c r="L33" s="82" t="e">
        <f>VLOOKUP(K33,'пр.взв'!B7:E86,2,FALSE)</f>
        <v>#N/A</v>
      </c>
      <c r="M33" s="82" t="e">
        <f>VLOOKUP(K33,'пр.взв'!B3:G114,3,FALSE)</f>
        <v>#N/A</v>
      </c>
      <c r="N33" s="82" t="e">
        <f>VLOOKUP(K33,'пр.взв'!B3:G114,4,FALSE)</f>
        <v>#N/A</v>
      </c>
      <c r="O33" s="84"/>
      <c r="P33" s="84"/>
      <c r="Q33" s="85"/>
      <c r="R33" s="86"/>
    </row>
    <row r="34" spans="1:18" ht="12.75">
      <c r="A34" s="87"/>
      <c r="B34" s="79"/>
      <c r="C34" s="69"/>
      <c r="D34" s="88"/>
      <c r="E34" s="88"/>
      <c r="F34" s="73"/>
      <c r="G34" s="73"/>
      <c r="H34" s="75"/>
      <c r="I34" s="77"/>
      <c r="K34" s="79"/>
      <c r="L34" s="69"/>
      <c r="M34" s="69"/>
      <c r="N34" s="69"/>
      <c r="O34" s="73"/>
      <c r="P34" s="73"/>
      <c r="Q34" s="75"/>
      <c r="R34" s="77"/>
    </row>
    <row r="35" spans="1:18" ht="12.75">
      <c r="A35" s="87"/>
      <c r="B35" s="79"/>
      <c r="C35" s="81" t="e">
        <f>VLOOKUP(B35,'пр.взв'!B7:E86,2,FALSE)</f>
        <v>#N/A</v>
      </c>
      <c r="D35" s="88" t="e">
        <f>VLOOKUP(B35,'пр.взв'!B5:G114,3,FALSE)</f>
        <v>#N/A</v>
      </c>
      <c r="E35" s="88" t="e">
        <f>VLOOKUP(B35,'пр.взв'!B3:G114,4,FALSE)</f>
        <v>#N/A</v>
      </c>
      <c r="F35" s="73"/>
      <c r="G35" s="73"/>
      <c r="H35" s="75"/>
      <c r="I35" s="77"/>
      <c r="K35" s="79"/>
      <c r="L35" s="81" t="e">
        <f>VLOOKUP(K35,'пр.взв'!B7:E86,2,FALSE)</f>
        <v>#N/A</v>
      </c>
      <c r="M35" s="81" t="e">
        <f>VLOOKUP(K35,'пр.взв'!B3:G116,3,FALSE)</f>
        <v>#N/A</v>
      </c>
      <c r="N35" s="81" t="e">
        <f>VLOOKUP(K35,'пр.взв'!B3:G116,4,FALSE)</f>
        <v>#N/A</v>
      </c>
      <c r="O35" s="73"/>
      <c r="P35" s="73"/>
      <c r="Q35" s="75"/>
      <c r="R35" s="77"/>
    </row>
    <row r="36" spans="1:18" ht="13.5" thickBot="1">
      <c r="A36" s="87"/>
      <c r="B36" s="80"/>
      <c r="C36" s="70"/>
      <c r="D36" s="89"/>
      <c r="E36" s="89"/>
      <c r="F36" s="74"/>
      <c r="G36" s="74"/>
      <c r="H36" s="76"/>
      <c r="I36" s="78"/>
      <c r="K36" s="80"/>
      <c r="L36" s="69"/>
      <c r="M36" s="69"/>
      <c r="N36" s="69"/>
      <c r="O36" s="74"/>
      <c r="P36" s="74"/>
      <c r="Q36" s="76"/>
      <c r="R36" s="78"/>
    </row>
    <row r="37" spans="1:18" ht="12.75">
      <c r="A37" s="87"/>
      <c r="B37" s="90"/>
      <c r="C37" s="82" t="e">
        <f>VLOOKUP(B37,'пр.взв'!B7:E86,2,FALSE)</f>
        <v>#N/A</v>
      </c>
      <c r="D37" s="91" t="e">
        <f>VLOOKUP(B37,'пр.взв'!B3:F117,3,FALSE)</f>
        <v>#N/A</v>
      </c>
      <c r="E37" s="91" t="e">
        <f>VLOOKUP(B37,'пр.взв'!B7:G117,4,FALSE)</f>
        <v>#N/A</v>
      </c>
      <c r="F37" s="84"/>
      <c r="G37" s="84"/>
      <c r="H37" s="85"/>
      <c r="I37" s="86"/>
      <c r="K37" s="90"/>
      <c r="L37" s="82" t="e">
        <f>VLOOKUP(K37,'пр.взв'!B7:E86,2,FALSE)</f>
        <v>#N/A</v>
      </c>
      <c r="M37" s="82" t="e">
        <f>VLOOKUP(K37,'пр.взв'!B3:G118,3,FALSE)</f>
        <v>#N/A</v>
      </c>
      <c r="N37" s="82" t="e">
        <f>VLOOKUP(K37,'пр.взв'!B3:G118,4,FALSE)</f>
        <v>#N/A</v>
      </c>
      <c r="O37" s="84"/>
      <c r="P37" s="84"/>
      <c r="Q37" s="85"/>
      <c r="R37" s="86"/>
    </row>
    <row r="38" spans="1:18" ht="12.75">
      <c r="A38" s="87"/>
      <c r="B38" s="79"/>
      <c r="C38" s="69"/>
      <c r="D38" s="88"/>
      <c r="E38" s="88"/>
      <c r="F38" s="73"/>
      <c r="G38" s="73"/>
      <c r="H38" s="75"/>
      <c r="I38" s="77"/>
      <c r="K38" s="79"/>
      <c r="L38" s="69"/>
      <c r="M38" s="69"/>
      <c r="N38" s="69"/>
      <c r="O38" s="73"/>
      <c r="P38" s="73"/>
      <c r="Q38" s="75"/>
      <c r="R38" s="77"/>
    </row>
    <row r="39" spans="1:18" ht="12.75">
      <c r="A39" s="87"/>
      <c r="B39" s="79"/>
      <c r="C39" s="81" t="e">
        <f>VLOOKUP(B39,'пр.взв'!B7:E86,2,FALSE)</f>
        <v>#N/A</v>
      </c>
      <c r="D39" s="88" t="e">
        <f>VLOOKUP(B39,'пр.взв'!B3:G118,3,FALSE)</f>
        <v>#N/A</v>
      </c>
      <c r="E39" s="88" t="e">
        <f>VLOOKUP(B39,'пр.взв'!B3:G118,4,FALSE)</f>
        <v>#N/A</v>
      </c>
      <c r="F39" s="73"/>
      <c r="G39" s="73"/>
      <c r="H39" s="75"/>
      <c r="I39" s="77"/>
      <c r="K39" s="79"/>
      <c r="L39" s="81" t="e">
        <f>VLOOKUP(K39,'пр.взв'!B7:E86,2,FALSE)</f>
        <v>#N/A</v>
      </c>
      <c r="M39" s="81" t="e">
        <f>VLOOKUP(K39,'пр.взв'!B3:G120,3,FALSE)</f>
        <v>#N/A</v>
      </c>
      <c r="N39" s="81" t="e">
        <f>VLOOKUP(K39,'пр.взв'!B3:G120,4,FALSE)</f>
        <v>#N/A</v>
      </c>
      <c r="O39" s="73"/>
      <c r="P39" s="73"/>
      <c r="Q39" s="75"/>
      <c r="R39" s="77"/>
    </row>
    <row r="40" spans="1:18" ht="13.5" thickBot="1">
      <c r="A40" s="87"/>
      <c r="B40" s="80"/>
      <c r="C40" s="70"/>
      <c r="D40" s="89"/>
      <c r="E40" s="89"/>
      <c r="F40" s="74"/>
      <c r="G40" s="74"/>
      <c r="H40" s="76"/>
      <c r="I40" s="78"/>
      <c r="K40" s="80"/>
      <c r="L40" s="69"/>
      <c r="M40" s="69"/>
      <c r="N40" s="69"/>
      <c r="O40" s="74"/>
      <c r="P40" s="74"/>
      <c r="Q40" s="76"/>
      <c r="R40" s="78"/>
    </row>
    <row r="41" spans="1:18" ht="12.75">
      <c r="A41" s="87"/>
      <c r="B41" s="90"/>
      <c r="C41" s="82" t="e">
        <f>VLOOKUP(B41,'пр.взв'!B7:E86,2,FALSE)</f>
        <v>#N/A</v>
      </c>
      <c r="D41" s="91" t="e">
        <f>VLOOKUP(B41,'пр.взв'!B3:F121,3,FALSE)</f>
        <v>#N/A</v>
      </c>
      <c r="E41" s="91" t="e">
        <f>VLOOKUP(B41,'пр.взв'!B4:G121,4,FALSE)</f>
        <v>#N/A</v>
      </c>
      <c r="F41" s="84"/>
      <c r="G41" s="84"/>
      <c r="H41" s="85"/>
      <c r="I41" s="86"/>
      <c r="K41" s="90"/>
      <c r="L41" s="82" t="e">
        <f>VLOOKUP(K41,'пр.взв'!B7:E86,2,FALSE)</f>
        <v>#N/A</v>
      </c>
      <c r="M41" s="82" t="e">
        <f>VLOOKUP(K41,'пр.взв'!B4:G122,3,FALSE)</f>
        <v>#N/A</v>
      </c>
      <c r="N41" s="82" t="e">
        <f>VLOOKUP(K41,'пр.взв'!B4:G122,4,FALSE)</f>
        <v>#N/A</v>
      </c>
      <c r="O41" s="84"/>
      <c r="P41" s="84"/>
      <c r="Q41" s="85"/>
      <c r="R41" s="86"/>
    </row>
    <row r="42" spans="1:18" ht="12.75">
      <c r="A42" s="87"/>
      <c r="B42" s="79"/>
      <c r="C42" s="69"/>
      <c r="D42" s="88"/>
      <c r="E42" s="88"/>
      <c r="F42" s="73"/>
      <c r="G42" s="73"/>
      <c r="H42" s="75"/>
      <c r="I42" s="77"/>
      <c r="K42" s="79"/>
      <c r="L42" s="69"/>
      <c r="M42" s="69"/>
      <c r="N42" s="69"/>
      <c r="O42" s="73"/>
      <c r="P42" s="73"/>
      <c r="Q42" s="75"/>
      <c r="R42" s="77"/>
    </row>
    <row r="43" spans="1:18" ht="12.75">
      <c r="A43" s="87"/>
      <c r="B43" s="79"/>
      <c r="C43" s="81" t="e">
        <f>VLOOKUP(B43,'пр.взв'!B7:E86,2,FALSE)</f>
        <v>#N/A</v>
      </c>
      <c r="D43" s="88" t="e">
        <f>VLOOKUP(B43,'пр.взв'!B3:G122,3,FALSE)</f>
        <v>#N/A</v>
      </c>
      <c r="E43" s="88" t="e">
        <f>VLOOKUP(B43,'пр.взв'!B4:G122,4,FALSE)</f>
        <v>#N/A</v>
      </c>
      <c r="F43" s="73"/>
      <c r="G43" s="73"/>
      <c r="H43" s="75"/>
      <c r="I43" s="77"/>
      <c r="K43" s="79"/>
      <c r="L43" s="81" t="e">
        <f>VLOOKUP(K43,'пр.взв'!B7:F86,2,FALSE)</f>
        <v>#N/A</v>
      </c>
      <c r="M43" s="81" t="e">
        <f>VLOOKUP(K43,'пр.взв'!B4:G124,3,FALSE)</f>
        <v>#N/A</v>
      </c>
      <c r="N43" s="81" t="e">
        <f>VLOOKUP(K43,'пр.взв'!B4:G124,4,FALSE)</f>
        <v>#N/A</v>
      </c>
      <c r="O43" s="73"/>
      <c r="P43" s="73"/>
      <c r="Q43" s="75"/>
      <c r="R43" s="77"/>
    </row>
    <row r="44" spans="1:18" ht="13.5" thickBot="1">
      <c r="A44" s="87"/>
      <c r="B44" s="80"/>
      <c r="C44" s="70"/>
      <c r="D44" s="89"/>
      <c r="E44" s="89"/>
      <c r="F44" s="74"/>
      <c r="G44" s="74"/>
      <c r="H44" s="76"/>
      <c r="I44" s="78"/>
      <c r="K44" s="80"/>
      <c r="L44" s="69"/>
      <c r="M44" s="69"/>
      <c r="N44" s="69"/>
      <c r="O44" s="74"/>
      <c r="P44" s="74"/>
      <c r="Q44" s="76"/>
      <c r="R44" s="78"/>
    </row>
    <row r="45" spans="1:18" ht="12.75">
      <c r="A45" s="87"/>
      <c r="B45" s="90"/>
      <c r="C45" s="82" t="e">
        <f>VLOOKUP(B45,'пр.взв'!B7:E86,2,FALSE)</f>
        <v>#N/A</v>
      </c>
      <c r="D45" s="91" t="e">
        <f>VLOOKUP(B45,'пр.взв'!B7:F125,3,FALSE)</f>
        <v>#N/A</v>
      </c>
      <c r="E45" s="91" t="e">
        <f>VLOOKUP(B45,'пр.взв'!B4:G125,4,FALSE)</f>
        <v>#N/A</v>
      </c>
      <c r="F45" s="84"/>
      <c r="G45" s="84"/>
      <c r="H45" s="85"/>
      <c r="I45" s="86"/>
      <c r="K45" s="90"/>
      <c r="L45" s="82" t="e">
        <f>VLOOKUP(K45,'пр.взв'!B7:E86,2,FALSE)</f>
        <v>#N/A</v>
      </c>
      <c r="M45" s="82" t="e">
        <f>VLOOKUP(K45,'пр.взв'!B4:G126,3,FALSE)</f>
        <v>#N/A</v>
      </c>
      <c r="N45" s="82" t="e">
        <f>VLOOKUP(K45,'пр.взв'!B4:G126,4,FALSE)</f>
        <v>#N/A</v>
      </c>
      <c r="O45" s="84"/>
      <c r="P45" s="84"/>
      <c r="Q45" s="85"/>
      <c r="R45" s="86"/>
    </row>
    <row r="46" spans="1:18" ht="12.75">
      <c r="A46" s="87"/>
      <c r="B46" s="79"/>
      <c r="C46" s="69"/>
      <c r="D46" s="88"/>
      <c r="E46" s="88"/>
      <c r="F46" s="73"/>
      <c r="G46" s="73"/>
      <c r="H46" s="75"/>
      <c r="I46" s="77"/>
      <c r="K46" s="79"/>
      <c r="L46" s="69"/>
      <c r="M46" s="69"/>
      <c r="N46" s="69"/>
      <c r="O46" s="73"/>
      <c r="P46" s="73"/>
      <c r="Q46" s="75"/>
      <c r="R46" s="77"/>
    </row>
    <row r="47" spans="1:18" ht="12.75">
      <c r="A47" s="87"/>
      <c r="B47" s="79"/>
      <c r="C47" s="81" t="e">
        <f>VLOOKUP(B47,'пр.взв'!B7:E86,2,FALSE)</f>
        <v>#N/A</v>
      </c>
      <c r="D47" s="88" t="e">
        <f>VLOOKUP(B47,'пр.взв'!B7:G126,3,FALSE)</f>
        <v>#N/A</v>
      </c>
      <c r="E47" s="88" t="e">
        <f>VLOOKUP(B47,'пр.взв'!B4:G126,4,FALSE)</f>
        <v>#N/A</v>
      </c>
      <c r="F47" s="73"/>
      <c r="G47" s="73"/>
      <c r="H47" s="75"/>
      <c r="I47" s="77"/>
      <c r="K47" s="79"/>
      <c r="L47" s="81" t="e">
        <f>VLOOKUP(K47,'пр.взв'!B7:E86,2,FALSE)</f>
        <v>#N/A</v>
      </c>
      <c r="M47" s="81" t="e">
        <f>VLOOKUP(K47,'пр.взв'!B4:G128,3,FALSE)</f>
        <v>#N/A</v>
      </c>
      <c r="N47" s="81" t="e">
        <f>VLOOKUP(K47,'пр.взв'!B4:G128,4,FALSE)</f>
        <v>#N/A</v>
      </c>
      <c r="O47" s="73"/>
      <c r="P47" s="73"/>
      <c r="Q47" s="75"/>
      <c r="R47" s="77"/>
    </row>
    <row r="48" spans="1:18" ht="13.5" thickBot="1">
      <c r="A48" s="87"/>
      <c r="B48" s="80"/>
      <c r="C48" s="70"/>
      <c r="D48" s="89"/>
      <c r="E48" s="89"/>
      <c r="F48" s="74"/>
      <c r="G48" s="74"/>
      <c r="H48" s="76"/>
      <c r="I48" s="78"/>
      <c r="K48" s="80"/>
      <c r="L48" s="69"/>
      <c r="M48" s="69"/>
      <c r="N48" s="69"/>
      <c r="O48" s="74"/>
      <c r="P48" s="74"/>
      <c r="Q48" s="76"/>
      <c r="R48" s="78"/>
    </row>
    <row r="49" spans="1:18" ht="12.75">
      <c r="A49" s="87"/>
      <c r="B49" s="90"/>
      <c r="C49" s="82" t="e">
        <f>VLOOKUP(B49,'пр.взв'!B3:E86,2,FALSE)</f>
        <v>#N/A</v>
      </c>
      <c r="D49" s="91" t="e">
        <f>VLOOKUP(B49,'пр.взв'!B5:F129,3,FALSE)</f>
        <v>#N/A</v>
      </c>
      <c r="E49" s="91" t="e">
        <f>VLOOKUP(B49,'пр.взв'!B4:G129,4,FALSE)</f>
        <v>#N/A</v>
      </c>
      <c r="F49" s="84"/>
      <c r="G49" s="84"/>
      <c r="H49" s="85"/>
      <c r="I49" s="86"/>
      <c r="K49" s="90"/>
      <c r="L49" s="82" t="e">
        <f>VLOOKUP(K49,'пр.взв'!B7:E86,2,FALSE)</f>
        <v>#N/A</v>
      </c>
      <c r="M49" s="82" t="e">
        <f>VLOOKUP(K49,'пр.взв'!B5:G130,3,FALSE)</f>
        <v>#N/A</v>
      </c>
      <c r="N49" s="82" t="e">
        <f>VLOOKUP(K49,'пр.взв'!B5:G130,4,FALSE)</f>
        <v>#N/A</v>
      </c>
      <c r="O49" s="84"/>
      <c r="P49" s="84"/>
      <c r="Q49" s="85"/>
      <c r="R49" s="86"/>
    </row>
    <row r="50" spans="1:18" ht="12.75">
      <c r="A50" s="87"/>
      <c r="B50" s="79"/>
      <c r="C50" s="69"/>
      <c r="D50" s="88"/>
      <c r="E50" s="88"/>
      <c r="F50" s="73"/>
      <c r="G50" s="73"/>
      <c r="H50" s="75"/>
      <c r="I50" s="77"/>
      <c r="K50" s="79"/>
      <c r="L50" s="69"/>
      <c r="M50" s="69"/>
      <c r="N50" s="69"/>
      <c r="O50" s="73"/>
      <c r="P50" s="73"/>
      <c r="Q50" s="75"/>
      <c r="R50" s="77"/>
    </row>
    <row r="51" spans="1:18" ht="12.75">
      <c r="A51" s="87"/>
      <c r="B51" s="79"/>
      <c r="C51" s="81" t="e">
        <f>VLOOKUP(B51,'пр.взв'!B7:E86,2,FALSE)</f>
        <v>#N/A</v>
      </c>
      <c r="D51" s="88" t="e">
        <f>VLOOKUP(B51,'пр.взв'!B5:G130,3,FALSE)</f>
        <v>#N/A</v>
      </c>
      <c r="E51" s="88" t="e">
        <f>VLOOKUP(B51,'пр.взв'!B5:G130,4,FALSE)</f>
        <v>#N/A</v>
      </c>
      <c r="F51" s="73"/>
      <c r="G51" s="73"/>
      <c r="H51" s="75"/>
      <c r="I51" s="77"/>
      <c r="K51" s="79"/>
      <c r="L51" s="81" t="e">
        <f>VLOOKUP(K51,'пр.взв'!B7:E86,2,FALSE)</f>
        <v>#N/A</v>
      </c>
      <c r="M51" s="81" t="e">
        <f>VLOOKUP(K51,'пр.взв'!B5:G132,3,FALSE)</f>
        <v>#N/A</v>
      </c>
      <c r="N51" s="81" t="e">
        <f>VLOOKUP(K51,'пр.взв'!B5:G132,4,FALSE)</f>
        <v>#N/A</v>
      </c>
      <c r="O51" s="73"/>
      <c r="P51" s="73"/>
      <c r="Q51" s="75"/>
      <c r="R51" s="77"/>
    </row>
    <row r="52" spans="1:18" ht="13.5" thickBot="1">
      <c r="A52" s="87"/>
      <c r="B52" s="80"/>
      <c r="C52" s="70"/>
      <c r="D52" s="89"/>
      <c r="E52" s="89"/>
      <c r="F52" s="74"/>
      <c r="G52" s="74"/>
      <c r="H52" s="76"/>
      <c r="I52" s="78"/>
      <c r="K52" s="80"/>
      <c r="L52" s="69"/>
      <c r="M52" s="69"/>
      <c r="N52" s="69"/>
      <c r="O52" s="74"/>
      <c r="P52" s="74"/>
      <c r="Q52" s="76"/>
      <c r="R52" s="78"/>
    </row>
    <row r="53" spans="1:18" ht="12.75">
      <c r="A53" s="87"/>
      <c r="B53" s="90"/>
      <c r="C53" s="82" t="e">
        <f>VLOOKUP(B53,'пр.взв'!B7:E86,2,FALSE)</f>
        <v>#N/A</v>
      </c>
      <c r="D53" s="91" t="e">
        <f>VLOOKUP(B53,'пр.взв'!B5:F133,3,FALSE)</f>
        <v>#N/A</v>
      </c>
      <c r="E53" s="91" t="e">
        <f>VLOOKUP(B53,'пр.взв'!B5:G133,4,FALSE)</f>
        <v>#N/A</v>
      </c>
      <c r="F53" s="84"/>
      <c r="G53" s="84"/>
      <c r="H53" s="85"/>
      <c r="I53" s="86"/>
      <c r="K53" s="90"/>
      <c r="L53" s="82" t="e">
        <f>VLOOKUP(K53,'пр.взв'!B7:E86,2,FALSE)</f>
        <v>#N/A</v>
      </c>
      <c r="M53" s="82" t="e">
        <f>VLOOKUP(K53,'пр.взв'!B5:G134,3,FALSE)</f>
        <v>#N/A</v>
      </c>
      <c r="N53" s="82" t="e">
        <f>VLOOKUP(K53,'пр.взв'!B5:G134,4,FALSE)</f>
        <v>#N/A</v>
      </c>
      <c r="O53" s="84"/>
      <c r="P53" s="84"/>
      <c r="Q53" s="85"/>
      <c r="R53" s="86"/>
    </row>
    <row r="54" spans="1:18" ht="12.75">
      <c r="A54" s="87"/>
      <c r="B54" s="79"/>
      <c r="C54" s="69"/>
      <c r="D54" s="88"/>
      <c r="E54" s="88"/>
      <c r="F54" s="73"/>
      <c r="G54" s="73"/>
      <c r="H54" s="75"/>
      <c r="I54" s="77"/>
      <c r="K54" s="79"/>
      <c r="L54" s="69"/>
      <c r="M54" s="69"/>
      <c r="N54" s="69"/>
      <c r="O54" s="73"/>
      <c r="P54" s="73"/>
      <c r="Q54" s="75"/>
      <c r="R54" s="77"/>
    </row>
    <row r="55" spans="1:18" ht="12.75">
      <c r="A55" s="87"/>
      <c r="B55" s="79"/>
      <c r="C55" s="81" t="e">
        <f>VLOOKUP(B55,'пр.взв'!B7:E86,2,FALSE)</f>
        <v>#N/A</v>
      </c>
      <c r="D55" s="88" t="e">
        <f>VLOOKUP(B55,'пр.взв'!B5:G134,3,FALSE)</f>
        <v>#N/A</v>
      </c>
      <c r="E55" s="88" t="e">
        <f>VLOOKUP(B55,'пр.взв'!B5:G134,4,FALSE)</f>
        <v>#N/A</v>
      </c>
      <c r="F55" s="73"/>
      <c r="G55" s="73"/>
      <c r="H55" s="75"/>
      <c r="I55" s="77"/>
      <c r="K55" s="79"/>
      <c r="L55" s="81" t="e">
        <f>VLOOKUP(K55,'пр.взв'!B7:E86,2,FALSE)</f>
        <v>#N/A</v>
      </c>
      <c r="M55" s="81" t="e">
        <f>VLOOKUP(K55,'пр.взв'!B5:G136,3,FALSE)</f>
        <v>#N/A</v>
      </c>
      <c r="N55" s="81" t="e">
        <f>VLOOKUP(K55,'пр.взв'!B5:G136,4,FALSE)</f>
        <v>#N/A</v>
      </c>
      <c r="O55" s="73"/>
      <c r="P55" s="73"/>
      <c r="Q55" s="75"/>
      <c r="R55" s="77"/>
    </row>
    <row r="56" spans="1:18" ht="13.5" thickBot="1">
      <c r="A56" s="87"/>
      <c r="B56" s="80"/>
      <c r="C56" s="70"/>
      <c r="D56" s="89"/>
      <c r="E56" s="89"/>
      <c r="F56" s="74"/>
      <c r="G56" s="74"/>
      <c r="H56" s="76"/>
      <c r="I56" s="78"/>
      <c r="K56" s="80"/>
      <c r="L56" s="69"/>
      <c r="M56" s="69"/>
      <c r="N56" s="69"/>
      <c r="O56" s="74"/>
      <c r="P56" s="74"/>
      <c r="Q56" s="76"/>
      <c r="R56" s="78"/>
    </row>
    <row r="57" spans="1:18" ht="12.75">
      <c r="A57" s="87"/>
      <c r="B57" s="90"/>
      <c r="C57" s="82" t="e">
        <f>VLOOKUP(B57,'пр.взв'!B7:E86,2,FALSE)</f>
        <v>#N/A</v>
      </c>
      <c r="D57" s="91" t="e">
        <f>VLOOKUP(B57,'пр.взв'!B5:F137,3,FALSE)</f>
        <v>#N/A</v>
      </c>
      <c r="E57" s="91" t="e">
        <f>VLOOKUP(B57,'пр.взв'!B5:G137,4,FALSE)</f>
        <v>#N/A</v>
      </c>
      <c r="F57" s="83"/>
      <c r="G57" s="84"/>
      <c r="H57" s="85"/>
      <c r="I57" s="86"/>
      <c r="K57" s="90"/>
      <c r="L57" s="82" t="e">
        <f>VLOOKUP(K57,'пр.взв'!B7:E86,2,FALSE)</f>
        <v>#N/A</v>
      </c>
      <c r="M57" s="82" t="e">
        <f>VLOOKUP(K57,'пр.взв'!B5:G138,3,FALSE)</f>
        <v>#N/A</v>
      </c>
      <c r="N57" s="82" t="e">
        <f>VLOOKUP(K57,'пр.взв'!B5:G138,4,FALSE)</f>
        <v>#N/A</v>
      </c>
      <c r="O57" s="83"/>
      <c r="P57" s="84"/>
      <c r="Q57" s="85"/>
      <c r="R57" s="86"/>
    </row>
    <row r="58" spans="1:18" ht="12.75">
      <c r="A58" s="87"/>
      <c r="B58" s="79"/>
      <c r="C58" s="69"/>
      <c r="D58" s="88"/>
      <c r="E58" s="88"/>
      <c r="F58" s="71"/>
      <c r="G58" s="73"/>
      <c r="H58" s="75"/>
      <c r="I58" s="77"/>
      <c r="K58" s="79"/>
      <c r="L58" s="69"/>
      <c r="M58" s="69"/>
      <c r="N58" s="69"/>
      <c r="O58" s="71"/>
      <c r="P58" s="73"/>
      <c r="Q58" s="75"/>
      <c r="R58" s="77"/>
    </row>
    <row r="59" spans="1:18" ht="12.75">
      <c r="A59" s="87"/>
      <c r="B59" s="79"/>
      <c r="C59" s="81" t="e">
        <f>VLOOKUP(B59,'пр.взв'!B7:E86,2,FALSE)</f>
        <v>#N/A</v>
      </c>
      <c r="D59" s="88" t="e">
        <f>VLOOKUP(B59,'пр.взв'!B5:G138,3,FALSE)</f>
        <v>#N/A</v>
      </c>
      <c r="E59" s="88" t="e">
        <f>VLOOKUP(B59,'пр.взв'!B5:G138,4,FALSE)</f>
        <v>#N/A</v>
      </c>
      <c r="F59" s="71"/>
      <c r="G59" s="73"/>
      <c r="H59" s="75"/>
      <c r="I59" s="77"/>
      <c r="K59" s="79"/>
      <c r="L59" s="81" t="e">
        <f>VLOOKUP(K59,'пр.взв'!B7:E86,2,FALSE)</f>
        <v>#N/A</v>
      </c>
      <c r="M59" s="69" t="e">
        <f>VLOOKUP(K59,'пр.взв'!B5:G140,3,FALSE)</f>
        <v>#N/A</v>
      </c>
      <c r="N59" s="69" t="e">
        <f>VLOOKUP(K59,'пр.взв'!B5:G140,4,FALSE)</f>
        <v>#N/A</v>
      </c>
      <c r="O59" s="71"/>
      <c r="P59" s="73"/>
      <c r="Q59" s="75"/>
      <c r="R59" s="77"/>
    </row>
    <row r="60" spans="1:18" ht="13.5" thickBot="1">
      <c r="A60" s="87"/>
      <c r="B60" s="80"/>
      <c r="C60" s="70"/>
      <c r="D60" s="89"/>
      <c r="E60" s="89"/>
      <c r="F60" s="72"/>
      <c r="G60" s="74"/>
      <c r="H60" s="76"/>
      <c r="I60" s="78"/>
      <c r="K60" s="80"/>
      <c r="L60" s="70"/>
      <c r="M60" s="70"/>
      <c r="N60" s="70"/>
      <c r="O60" s="72"/>
      <c r="P60" s="74"/>
      <c r="Q60" s="76"/>
      <c r="R60" s="78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K5" sqref="K5:K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5" t="s">
        <v>23</v>
      </c>
      <c r="C1" s="95"/>
      <c r="D1" s="95"/>
      <c r="E1" s="95"/>
      <c r="F1" s="95"/>
      <c r="G1" s="95"/>
      <c r="H1" s="95"/>
      <c r="I1" s="95"/>
      <c r="K1" s="108" t="s">
        <v>23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0"/>
      <c r="B2" s="12"/>
      <c r="C2" s="12" t="s">
        <v>85</v>
      </c>
      <c r="D2" s="51" t="s">
        <v>0</v>
      </c>
      <c r="E2" s="12"/>
      <c r="F2" s="29" t="str">
        <f>HYPERLINK('пр.взв'!D4)</f>
        <v>В.к.    52   кг.</v>
      </c>
      <c r="G2" s="12"/>
      <c r="H2" s="12"/>
      <c r="I2" s="12"/>
      <c r="K2" s="1"/>
      <c r="L2" s="1" t="s">
        <v>83</v>
      </c>
      <c r="M2" s="52" t="s">
        <v>79</v>
      </c>
      <c r="N2" s="1"/>
      <c r="O2" s="29" t="str">
        <f>HYPERLINK('пр.взв'!D4)</f>
        <v>В.к.    52   кг.</v>
      </c>
      <c r="P2" s="1"/>
      <c r="Q2" s="1"/>
      <c r="R2" s="1"/>
    </row>
    <row r="3" spans="1:18" ht="12.75">
      <c r="A3" s="87"/>
      <c r="B3" s="96" t="s">
        <v>5</v>
      </c>
      <c r="C3" s="98" t="s">
        <v>2</v>
      </c>
      <c r="D3" s="100" t="s">
        <v>24</v>
      </c>
      <c r="E3" s="98" t="s">
        <v>25</v>
      </c>
      <c r="F3" s="98" t="s">
        <v>26</v>
      </c>
      <c r="G3" s="100" t="s">
        <v>27</v>
      </c>
      <c r="H3" s="98" t="s">
        <v>28</v>
      </c>
      <c r="I3" s="93" t="s">
        <v>29</v>
      </c>
      <c r="K3" s="109" t="s">
        <v>5</v>
      </c>
      <c r="L3" s="111" t="s">
        <v>2</v>
      </c>
      <c r="M3" s="113" t="s">
        <v>24</v>
      </c>
      <c r="N3" s="111" t="s">
        <v>25</v>
      </c>
      <c r="O3" s="111" t="s">
        <v>26</v>
      </c>
      <c r="P3" s="113" t="s">
        <v>27</v>
      </c>
      <c r="Q3" s="111" t="s">
        <v>28</v>
      </c>
      <c r="R3" s="115" t="s">
        <v>29</v>
      </c>
    </row>
    <row r="4" spans="1:18" ht="13.5" thickBot="1">
      <c r="A4" s="87"/>
      <c r="B4" s="97"/>
      <c r="C4" s="99"/>
      <c r="D4" s="101"/>
      <c r="E4" s="99"/>
      <c r="F4" s="99"/>
      <c r="G4" s="101"/>
      <c r="H4" s="99"/>
      <c r="I4" s="94"/>
      <c r="K4" s="110"/>
      <c r="L4" s="112"/>
      <c r="M4" s="114"/>
      <c r="N4" s="112"/>
      <c r="O4" s="112"/>
      <c r="P4" s="114"/>
      <c r="Q4" s="112"/>
      <c r="R4" s="116"/>
    </row>
    <row r="5" spans="1:18" ht="12.75">
      <c r="A5" s="87"/>
      <c r="B5" s="90"/>
      <c r="C5" s="82" t="e">
        <f>VLOOKUP(B5,'пр.взв'!B7:E85,2,FALSE)</f>
        <v>#N/A</v>
      </c>
      <c r="D5" s="91" t="e">
        <f>VLOOKUP(B5,'пр.взв'!B7:F85,3,FALSE)</f>
        <v>#N/A</v>
      </c>
      <c r="E5" s="91" t="e">
        <f>VLOOKUP(B5,'пр.взв'!B5:G85,4,FALSE)</f>
        <v>#N/A</v>
      </c>
      <c r="F5" s="84"/>
      <c r="G5" s="84"/>
      <c r="H5" s="85"/>
      <c r="I5" s="86"/>
      <c r="K5" s="90"/>
      <c r="L5" s="82" t="e">
        <f>VLOOKUP(K5,'пр.взв'!B7:E86,2,FALSE)</f>
        <v>#N/A</v>
      </c>
      <c r="M5" s="82" t="e">
        <f>VLOOKUP(K5,'пр.взв'!B7:G86,3,FALSE)</f>
        <v>#N/A</v>
      </c>
      <c r="N5" s="82" t="e">
        <f>VLOOKUP(K5,'пр.взв'!B7:G86,4,FALSE)</f>
        <v>#N/A</v>
      </c>
      <c r="O5" s="84"/>
      <c r="P5" s="84"/>
      <c r="Q5" s="85"/>
      <c r="R5" s="86"/>
    </row>
    <row r="6" spans="1:18" ht="12.75">
      <c r="A6" s="87"/>
      <c r="B6" s="79"/>
      <c r="C6" s="69"/>
      <c r="D6" s="88"/>
      <c r="E6" s="88"/>
      <c r="F6" s="73"/>
      <c r="G6" s="73"/>
      <c r="H6" s="75"/>
      <c r="I6" s="77"/>
      <c r="K6" s="79"/>
      <c r="L6" s="69"/>
      <c r="M6" s="69"/>
      <c r="N6" s="69"/>
      <c r="O6" s="73"/>
      <c r="P6" s="73"/>
      <c r="Q6" s="75"/>
      <c r="R6" s="77"/>
    </row>
    <row r="7" spans="1:18" ht="12.75">
      <c r="A7" s="87"/>
      <c r="B7" s="79"/>
      <c r="C7" s="81" t="e">
        <f>VLOOKUP(B7,'пр.взв'!B7:G86,2,FALSE)</f>
        <v>#N/A</v>
      </c>
      <c r="D7" s="88" t="e">
        <f>VLOOKUP(B7,'пр.взв'!B7:G86,3,FALSE)</f>
        <v>#N/A</v>
      </c>
      <c r="E7" s="88" t="e">
        <f>VLOOKUP(B7,'пр.взв'!B7:G86,4,FALSE)</f>
        <v>#N/A</v>
      </c>
      <c r="F7" s="73"/>
      <c r="G7" s="73"/>
      <c r="H7" s="75"/>
      <c r="I7" s="77"/>
      <c r="K7" s="79"/>
      <c r="L7" s="81" t="e">
        <f>VLOOKUP(K7,'пр.взв'!B7:E86,2,FALSE)</f>
        <v>#N/A</v>
      </c>
      <c r="M7" s="81" t="e">
        <f>VLOOKUP(K7,'пр.взв'!B7:G88,3,FALSE)</f>
        <v>#N/A</v>
      </c>
      <c r="N7" s="81" t="e">
        <f>VLOOKUP(K7,'пр.взв'!B7:G88,4,FALSE)</f>
        <v>#N/A</v>
      </c>
      <c r="O7" s="73"/>
      <c r="P7" s="73"/>
      <c r="Q7" s="75"/>
      <c r="R7" s="77"/>
    </row>
    <row r="8" spans="1:18" ht="13.5" thickBot="1">
      <c r="A8" s="87"/>
      <c r="B8" s="80"/>
      <c r="C8" s="70"/>
      <c r="D8" s="89"/>
      <c r="E8" s="89"/>
      <c r="F8" s="74"/>
      <c r="G8" s="74"/>
      <c r="H8" s="76"/>
      <c r="I8" s="78"/>
      <c r="K8" s="80"/>
      <c r="L8" s="69"/>
      <c r="M8" s="69"/>
      <c r="N8" s="69"/>
      <c r="O8" s="74"/>
      <c r="P8" s="74"/>
      <c r="Q8" s="76"/>
      <c r="R8" s="78"/>
    </row>
    <row r="9" spans="1:18" ht="12.75">
      <c r="A9" s="87"/>
      <c r="B9" s="90"/>
      <c r="C9" s="82" t="e">
        <f>VLOOKUP(B9,'пр.взв'!B7:E876,2,FALSE)</f>
        <v>#N/A</v>
      </c>
      <c r="D9" s="91" t="e">
        <f>VLOOKUP(B9,'пр.взв'!B7:F89,3,FALSE)</f>
        <v>#N/A</v>
      </c>
      <c r="E9" s="91" t="e">
        <f>VLOOKUP(B9,'пр.взв'!B7:G89,4,FALSE)</f>
        <v>#N/A</v>
      </c>
      <c r="F9" s="84"/>
      <c r="G9" s="84"/>
      <c r="H9" s="85"/>
      <c r="I9" s="86"/>
      <c r="K9" s="90"/>
      <c r="L9" s="82" t="e">
        <f>VLOOKUP(K9,'пр.взв'!B7:E86,2,FALSE)</f>
        <v>#N/A</v>
      </c>
      <c r="M9" s="82" t="e">
        <f>VLOOKUP(K9,'пр.взв'!B7:G90,3,FALSE)</f>
        <v>#N/A</v>
      </c>
      <c r="N9" s="82" t="e">
        <f>VLOOKUP(K9,'пр.взв'!B7:G90,4,FALSE)</f>
        <v>#N/A</v>
      </c>
      <c r="O9" s="84"/>
      <c r="P9" s="84"/>
      <c r="Q9" s="85"/>
      <c r="R9" s="86"/>
    </row>
    <row r="10" spans="1:18" ht="12.75">
      <c r="A10" s="87"/>
      <c r="B10" s="79"/>
      <c r="C10" s="69"/>
      <c r="D10" s="88"/>
      <c r="E10" s="88"/>
      <c r="F10" s="73"/>
      <c r="G10" s="73"/>
      <c r="H10" s="75"/>
      <c r="I10" s="77"/>
      <c r="K10" s="79"/>
      <c r="L10" s="69"/>
      <c r="M10" s="69"/>
      <c r="N10" s="69"/>
      <c r="O10" s="73"/>
      <c r="P10" s="73"/>
      <c r="Q10" s="75"/>
      <c r="R10" s="77"/>
    </row>
    <row r="11" spans="1:18" ht="12.75">
      <c r="A11" s="87"/>
      <c r="B11" s="79"/>
      <c r="C11" s="81" t="e">
        <f>VLOOKUP(B11,'пр.взв'!B7:E86,2,FALSE)</f>
        <v>#N/A</v>
      </c>
      <c r="D11" s="88" t="e">
        <f>VLOOKUP(B11,'пр.взв'!B7:G90,3,FALSE)</f>
        <v>#N/A</v>
      </c>
      <c r="E11" s="88" t="e">
        <f>VLOOKUP(B11,'пр.взв'!B7:G90,4,FALSE)</f>
        <v>#N/A</v>
      </c>
      <c r="F11" s="73"/>
      <c r="G11" s="73"/>
      <c r="H11" s="75"/>
      <c r="I11" s="77"/>
      <c r="K11" s="79"/>
      <c r="L11" s="81" t="e">
        <f>VLOOKUP(K11,'пр.взв'!B7:E86,2,FALSE)</f>
        <v>#N/A</v>
      </c>
      <c r="M11" s="81" t="e">
        <f>VLOOKUP(K11,'пр.взв'!B7:G92,3,FALSE)</f>
        <v>#N/A</v>
      </c>
      <c r="N11" s="81" t="e">
        <f>VLOOKUP(K11,'пр.взв'!B7:G92,4,FALSE)</f>
        <v>#N/A</v>
      </c>
      <c r="O11" s="73"/>
      <c r="P11" s="73"/>
      <c r="Q11" s="75"/>
      <c r="R11" s="77"/>
    </row>
    <row r="12" spans="1:18" ht="13.5" thickBot="1">
      <c r="A12" s="87"/>
      <c r="B12" s="80"/>
      <c r="C12" s="70"/>
      <c r="D12" s="89"/>
      <c r="E12" s="89"/>
      <c r="F12" s="74"/>
      <c r="G12" s="74"/>
      <c r="H12" s="76"/>
      <c r="I12" s="78"/>
      <c r="K12" s="80"/>
      <c r="L12" s="69"/>
      <c r="M12" s="69"/>
      <c r="N12" s="69"/>
      <c r="O12" s="74"/>
      <c r="P12" s="74"/>
      <c r="Q12" s="76"/>
      <c r="R12" s="78"/>
    </row>
    <row r="13" spans="1:18" ht="12.75">
      <c r="A13" s="87"/>
      <c r="B13" s="90"/>
      <c r="C13" s="82" t="e">
        <f>VLOOKUP(B13,'пр.взв'!B7:E86,2,FALSE)</f>
        <v>#N/A</v>
      </c>
      <c r="D13" s="91" t="e">
        <f>VLOOKUP(B13,'пр.взв'!B5:F93,3,FALSE)</f>
        <v>#N/A</v>
      </c>
      <c r="E13" s="91" t="e">
        <f>VLOOKUP(B13,'пр.взв'!B3:G93,4,FALSE)</f>
        <v>#N/A</v>
      </c>
      <c r="F13" s="84"/>
      <c r="G13" s="84"/>
      <c r="H13" s="85"/>
      <c r="I13" s="86"/>
      <c r="K13" s="90"/>
      <c r="L13" s="82" t="e">
        <f>VLOOKUP(K13,'пр.взв'!B7:E86,2,FALSE)</f>
        <v>#N/A</v>
      </c>
      <c r="M13" s="82" t="e">
        <f>VLOOKUP(K13,'пр.взв'!B5:G94,3,FALSE)</f>
        <v>#N/A</v>
      </c>
      <c r="N13" s="82" t="e">
        <f>VLOOKUP(K13,'пр.взв'!B5:G94,4,FALSE)</f>
        <v>#N/A</v>
      </c>
      <c r="O13" s="84"/>
      <c r="P13" s="84"/>
      <c r="Q13" s="85"/>
      <c r="R13" s="86"/>
    </row>
    <row r="14" spans="1:18" ht="12.75">
      <c r="A14" s="87"/>
      <c r="B14" s="79"/>
      <c r="C14" s="69"/>
      <c r="D14" s="88"/>
      <c r="E14" s="88"/>
      <c r="F14" s="73"/>
      <c r="G14" s="73"/>
      <c r="H14" s="75"/>
      <c r="I14" s="77"/>
      <c r="K14" s="79"/>
      <c r="L14" s="69"/>
      <c r="M14" s="69"/>
      <c r="N14" s="69"/>
      <c r="O14" s="73"/>
      <c r="P14" s="73"/>
      <c r="Q14" s="75"/>
      <c r="R14" s="77"/>
    </row>
    <row r="15" spans="1:18" ht="12.75">
      <c r="A15" s="87"/>
      <c r="B15" s="79"/>
      <c r="C15" s="81" t="e">
        <f>VLOOKUP(B15,'пр.взв'!B7:E86,2,FALSE)</f>
        <v>#N/A</v>
      </c>
      <c r="D15" s="88" t="e">
        <f>VLOOKUP(B15,'пр.взв'!B5:G94,3,FALSE)</f>
        <v>#N/A</v>
      </c>
      <c r="E15" s="88" t="e">
        <f>VLOOKUP(B15,'пр.взв'!B5:G94,4,FALSE)</f>
        <v>#N/A</v>
      </c>
      <c r="F15" s="73"/>
      <c r="G15" s="73"/>
      <c r="H15" s="75"/>
      <c r="I15" s="77"/>
      <c r="K15" s="79"/>
      <c r="L15" s="81" t="e">
        <f>VLOOKUP(K15,'пр.взв'!B7:E86,2,FALSE)</f>
        <v>#N/A</v>
      </c>
      <c r="M15" s="81" t="e">
        <f>VLOOKUP(K15,'пр.взв'!B5:G96,3,FALSE)</f>
        <v>#N/A</v>
      </c>
      <c r="N15" s="81" t="e">
        <f>VLOOKUP(K15,'пр.взв'!B5:G96,4,FALSE)</f>
        <v>#N/A</v>
      </c>
      <c r="O15" s="73"/>
      <c r="P15" s="73"/>
      <c r="Q15" s="75"/>
      <c r="R15" s="77"/>
    </row>
    <row r="16" spans="1:18" ht="13.5" thickBot="1">
      <c r="A16" s="87"/>
      <c r="B16" s="80"/>
      <c r="C16" s="70"/>
      <c r="D16" s="89"/>
      <c r="E16" s="89"/>
      <c r="F16" s="74"/>
      <c r="G16" s="74"/>
      <c r="H16" s="76"/>
      <c r="I16" s="78"/>
      <c r="K16" s="80"/>
      <c r="L16" s="69"/>
      <c r="M16" s="69"/>
      <c r="N16" s="69"/>
      <c r="O16" s="74"/>
      <c r="P16" s="74"/>
      <c r="Q16" s="76"/>
      <c r="R16" s="78"/>
    </row>
    <row r="17" spans="1:18" ht="12.75">
      <c r="A17" s="87"/>
      <c r="B17" s="90"/>
      <c r="C17" s="82" t="e">
        <f>VLOOKUP(B17,'пр.взв'!B7:E86,2,FALSE)</f>
        <v>#N/A</v>
      </c>
      <c r="D17" s="91" t="e">
        <f>VLOOKUP(B17,'пр.взв'!B7:F97,3,FALSE)</f>
        <v>#N/A</v>
      </c>
      <c r="E17" s="91" t="e">
        <f>VLOOKUP(B17,'пр.взв'!B7:G97,4,FALSE)</f>
        <v>#N/A</v>
      </c>
      <c r="F17" s="84"/>
      <c r="G17" s="84"/>
      <c r="H17" s="85"/>
      <c r="I17" s="86"/>
      <c r="K17" s="90"/>
      <c r="L17" s="82" t="e">
        <f>VLOOKUP(K17,'пр.взв'!B7:E86,2,FALSE)</f>
        <v>#N/A</v>
      </c>
      <c r="M17" s="82" t="e">
        <f>VLOOKUP(K17,'пр.взв'!B7:G98,3,FALSE)</f>
        <v>#N/A</v>
      </c>
      <c r="N17" s="82" t="e">
        <f>VLOOKUP(K17,'пр.взв'!B7:G98,4,FALSE)</f>
        <v>#N/A</v>
      </c>
      <c r="O17" s="84"/>
      <c r="P17" s="84"/>
      <c r="Q17" s="85"/>
      <c r="R17" s="86"/>
    </row>
    <row r="18" spans="1:18" ht="12.75">
      <c r="A18" s="87"/>
      <c r="B18" s="79"/>
      <c r="C18" s="69"/>
      <c r="D18" s="88"/>
      <c r="E18" s="88"/>
      <c r="F18" s="73"/>
      <c r="G18" s="73"/>
      <c r="H18" s="75"/>
      <c r="I18" s="77"/>
      <c r="K18" s="79"/>
      <c r="L18" s="69"/>
      <c r="M18" s="69"/>
      <c r="N18" s="69"/>
      <c r="O18" s="73"/>
      <c r="P18" s="73"/>
      <c r="Q18" s="75"/>
      <c r="R18" s="77"/>
    </row>
    <row r="19" spans="1:18" ht="12.75">
      <c r="A19" s="87"/>
      <c r="B19" s="79"/>
      <c r="C19" s="81" t="e">
        <f>VLOOKUP(B19,'пр.взв'!B7:E86,2,FALSE)</f>
        <v>#N/A</v>
      </c>
      <c r="D19" s="88" t="e">
        <f>VLOOKUP(B19,'пр.взв'!B7:G98,3,FALSE)</f>
        <v>#N/A</v>
      </c>
      <c r="E19" s="88" t="e">
        <f>VLOOKUP(B19,'пр.взв'!B7:G98,4,FALSE)</f>
        <v>#N/A</v>
      </c>
      <c r="F19" s="73"/>
      <c r="G19" s="73"/>
      <c r="H19" s="75"/>
      <c r="I19" s="77"/>
      <c r="K19" s="79"/>
      <c r="L19" s="81" t="e">
        <f>VLOOKUP(K19,'пр.взв'!B7:E86,2,FALSE)</f>
        <v>#N/A</v>
      </c>
      <c r="M19" s="81" t="e">
        <f>VLOOKUP(K19,'пр.взв'!B7:G100,3,FALSE)</f>
        <v>#N/A</v>
      </c>
      <c r="N19" s="81" t="e">
        <f>VLOOKUP(K19,'пр.взв'!B7:G100,4,FALSE)</f>
        <v>#N/A</v>
      </c>
      <c r="O19" s="73"/>
      <c r="P19" s="73"/>
      <c r="Q19" s="75"/>
      <c r="R19" s="77"/>
    </row>
    <row r="20" spans="1:18" ht="13.5" thickBot="1">
      <c r="A20" s="87"/>
      <c r="B20" s="80"/>
      <c r="C20" s="70"/>
      <c r="D20" s="89"/>
      <c r="E20" s="89"/>
      <c r="F20" s="74"/>
      <c r="G20" s="74"/>
      <c r="H20" s="76"/>
      <c r="I20" s="78"/>
      <c r="K20" s="80"/>
      <c r="L20" s="69"/>
      <c r="M20" s="69"/>
      <c r="N20" s="69"/>
      <c r="O20" s="74"/>
      <c r="P20" s="74"/>
      <c r="Q20" s="76"/>
      <c r="R20" s="78"/>
    </row>
    <row r="21" spans="1:18" ht="12.75">
      <c r="A21" s="87"/>
      <c r="B21" s="90"/>
      <c r="C21" s="82" t="e">
        <f>VLOOKUP(B21,'пр.взв'!B7:E86,2,FALSE)</f>
        <v>#N/A</v>
      </c>
      <c r="D21" s="91" t="e">
        <f>VLOOKUP(B21,'пр.взв'!B3:F101,3,FALSE)</f>
        <v>#N/A</v>
      </c>
      <c r="E21" s="91" t="e">
        <f>VLOOKUP(B21,'пр.взв'!B2:G101,4,FALSE)</f>
        <v>#N/A</v>
      </c>
      <c r="F21" s="84"/>
      <c r="G21" s="84"/>
      <c r="H21" s="85"/>
      <c r="I21" s="86"/>
      <c r="K21" s="90"/>
      <c r="L21" s="82" t="e">
        <f>VLOOKUP(K21,'пр.взв'!B7:E86,2,FALSE)</f>
        <v>#N/A</v>
      </c>
      <c r="M21" s="82" t="e">
        <f>VLOOKUP(K21,'пр.взв'!B3:G102,3,FALSE)</f>
        <v>#N/A</v>
      </c>
      <c r="N21" s="82" t="e">
        <f>VLOOKUP(K21,'пр.взв'!B3:G102,4,FALSE)</f>
        <v>#N/A</v>
      </c>
      <c r="O21" s="84"/>
      <c r="P21" s="84"/>
      <c r="Q21" s="85"/>
      <c r="R21" s="86"/>
    </row>
    <row r="22" spans="1:18" ht="12.75">
      <c r="A22" s="87"/>
      <c r="B22" s="79"/>
      <c r="C22" s="69"/>
      <c r="D22" s="88"/>
      <c r="E22" s="88"/>
      <c r="F22" s="73"/>
      <c r="G22" s="73"/>
      <c r="H22" s="75"/>
      <c r="I22" s="77"/>
      <c r="K22" s="79"/>
      <c r="L22" s="69"/>
      <c r="M22" s="69"/>
      <c r="N22" s="69"/>
      <c r="O22" s="73"/>
      <c r="P22" s="73"/>
      <c r="Q22" s="75"/>
      <c r="R22" s="77"/>
    </row>
    <row r="23" spans="1:18" ht="12.75">
      <c r="A23" s="87"/>
      <c r="B23" s="79"/>
      <c r="C23" s="81" t="e">
        <f>VLOOKUP(B23,'пр.взв'!B7:E86,2,FALSE)</f>
        <v>#N/A</v>
      </c>
      <c r="D23" s="88" t="e">
        <f>VLOOKUP(B23,'пр.взв'!B3:G102,3,FALSE)</f>
        <v>#N/A</v>
      </c>
      <c r="E23" s="88" t="e">
        <f>VLOOKUP(B23,'пр.взв'!B2:G102,4,FALSE)</f>
        <v>#N/A</v>
      </c>
      <c r="F23" s="73"/>
      <c r="G23" s="73"/>
      <c r="H23" s="75"/>
      <c r="I23" s="77"/>
      <c r="K23" s="79"/>
      <c r="L23" s="81" t="e">
        <f>VLOOKUP(K23,'пр.взв'!B6:E90,2,FALSE)</f>
        <v>#N/A</v>
      </c>
      <c r="M23" s="81" t="e">
        <f>VLOOKUP(K23,'пр.взв'!B3:G104,3,FALSE)</f>
        <v>#N/A</v>
      </c>
      <c r="N23" s="81" t="e">
        <f>VLOOKUP(K23,'пр.взв'!B3:G104,4,FALSE)</f>
        <v>#N/A</v>
      </c>
      <c r="O23" s="73"/>
      <c r="P23" s="73"/>
      <c r="Q23" s="75"/>
      <c r="R23" s="77"/>
    </row>
    <row r="24" spans="1:18" ht="13.5" thickBot="1">
      <c r="A24" s="87"/>
      <c r="B24" s="80"/>
      <c r="C24" s="70"/>
      <c r="D24" s="89"/>
      <c r="E24" s="89"/>
      <c r="F24" s="74"/>
      <c r="G24" s="74"/>
      <c r="H24" s="76"/>
      <c r="I24" s="78"/>
      <c r="K24" s="80"/>
      <c r="L24" s="69"/>
      <c r="M24" s="69"/>
      <c r="N24" s="69"/>
      <c r="O24" s="74"/>
      <c r="P24" s="74"/>
      <c r="Q24" s="76"/>
      <c r="R24" s="78"/>
    </row>
    <row r="25" spans="1:18" ht="12.75">
      <c r="A25" s="87"/>
      <c r="B25" s="90"/>
      <c r="C25" s="82" t="e">
        <f>VLOOKUP(B25,'пр.взв'!B7:E86,2,FALSE)</f>
        <v>#N/A</v>
      </c>
      <c r="D25" s="91" t="e">
        <f>VLOOKUP(B25,'пр.взв'!B7:F105,3,FALSE)</f>
        <v>#N/A</v>
      </c>
      <c r="E25" s="91" t="e">
        <f>VLOOKUP(B25,'пр.взв'!B2:G105,4,FALSE)</f>
        <v>#N/A</v>
      </c>
      <c r="F25" s="84"/>
      <c r="G25" s="84"/>
      <c r="H25" s="85"/>
      <c r="I25" s="86"/>
      <c r="K25" s="90"/>
      <c r="L25" s="82" t="e">
        <f>VLOOKUP(K25,'пр.взв'!B7:E86,2,FALSE)</f>
        <v>#N/A</v>
      </c>
      <c r="M25" s="82" t="e">
        <f>VLOOKUP(K25,'пр.взв'!B2:G106,3,FALSE)</f>
        <v>#N/A</v>
      </c>
      <c r="N25" s="82" t="e">
        <f>VLOOKUP(K25,'пр.взв'!B7:G106,4,FALSE)</f>
        <v>#N/A</v>
      </c>
      <c r="O25" s="84"/>
      <c r="P25" s="84"/>
      <c r="Q25" s="85"/>
      <c r="R25" s="86"/>
    </row>
    <row r="26" spans="1:18" ht="12.75">
      <c r="A26" s="87"/>
      <c r="B26" s="79"/>
      <c r="C26" s="69"/>
      <c r="D26" s="88"/>
      <c r="E26" s="88"/>
      <c r="F26" s="73"/>
      <c r="G26" s="73"/>
      <c r="H26" s="75"/>
      <c r="I26" s="77"/>
      <c r="K26" s="79"/>
      <c r="L26" s="69"/>
      <c r="M26" s="69"/>
      <c r="N26" s="69"/>
      <c r="O26" s="73"/>
      <c r="P26" s="73"/>
      <c r="Q26" s="75"/>
      <c r="R26" s="77"/>
    </row>
    <row r="27" spans="1:18" ht="12.75">
      <c r="A27" s="87"/>
      <c r="B27" s="79"/>
      <c r="C27" s="81" t="e">
        <f>VLOOKUP(B27,'пр.взв'!B7:E86,2,FALSE)</f>
        <v>#N/A</v>
      </c>
      <c r="D27" s="88" t="e">
        <f>VLOOKUP(B27,'пр.взв'!B7:G106,3,FALSE)</f>
        <v>#N/A</v>
      </c>
      <c r="E27" s="88" t="e">
        <f>VLOOKUP(B27,'пр.взв'!B2:G106,4,FALSE)</f>
        <v>#N/A</v>
      </c>
      <c r="F27" s="73"/>
      <c r="G27" s="73"/>
      <c r="H27" s="75"/>
      <c r="I27" s="77"/>
      <c r="K27" s="79"/>
      <c r="L27" s="81" t="e">
        <f>VLOOKUP(K27,'пр.взв'!B7:E86,2,FALSE)</f>
        <v>#N/A</v>
      </c>
      <c r="M27" s="81" t="e">
        <f>VLOOKUP(K27,'пр.взв'!B2:G108,3,FALSE)</f>
        <v>#N/A</v>
      </c>
      <c r="N27" s="81" t="e">
        <f>VLOOKUP(K27,'пр.взв'!B7:G108,4,FALSE)</f>
        <v>#N/A</v>
      </c>
      <c r="O27" s="73"/>
      <c r="P27" s="73"/>
      <c r="Q27" s="75"/>
      <c r="R27" s="77"/>
    </row>
    <row r="28" spans="1:18" ht="13.5" thickBot="1">
      <c r="A28" s="87"/>
      <c r="B28" s="80"/>
      <c r="C28" s="70"/>
      <c r="D28" s="89"/>
      <c r="E28" s="89"/>
      <c r="F28" s="74"/>
      <c r="G28" s="74"/>
      <c r="H28" s="76"/>
      <c r="I28" s="78"/>
      <c r="K28" s="80"/>
      <c r="L28" s="69"/>
      <c r="M28" s="69"/>
      <c r="N28" s="69"/>
      <c r="O28" s="74"/>
      <c r="P28" s="74"/>
      <c r="Q28" s="76"/>
      <c r="R28" s="78"/>
    </row>
    <row r="29" spans="1:18" ht="12.75">
      <c r="A29" s="87"/>
      <c r="B29" s="90"/>
      <c r="C29" s="82" t="e">
        <f>VLOOKUP(B29,'пр.взв'!B7:E86,2,FALSE)</f>
        <v>#N/A</v>
      </c>
      <c r="D29" s="91" t="e">
        <f>VLOOKUP(B29,'пр.взв'!B3:F109,3,FALSE)</f>
        <v>#N/A</v>
      </c>
      <c r="E29" s="91" t="e">
        <f>VLOOKUP(B29,'пр.взв'!B2:G109,4,FALSE)</f>
        <v>#N/A</v>
      </c>
      <c r="F29" s="84"/>
      <c r="G29" s="84"/>
      <c r="H29" s="85"/>
      <c r="I29" s="86"/>
      <c r="K29" s="90"/>
      <c r="L29" s="82" t="e">
        <f>VLOOKUP(K29,'пр.взв'!B7:E86,2,FALSE)</f>
        <v>#N/A</v>
      </c>
      <c r="M29" s="82" t="e">
        <f>VLOOKUP(K29,'пр.взв'!B3:G110,3,FALSE)</f>
        <v>#N/A</v>
      </c>
      <c r="N29" s="82" t="e">
        <f>VLOOKUP(K29,'пр.взв'!B3:G110,4,FALSE)</f>
        <v>#N/A</v>
      </c>
      <c r="O29" s="84"/>
      <c r="P29" s="84"/>
      <c r="Q29" s="85"/>
      <c r="R29" s="86"/>
    </row>
    <row r="30" spans="1:18" ht="12.75">
      <c r="A30" s="87"/>
      <c r="B30" s="79"/>
      <c r="C30" s="69"/>
      <c r="D30" s="88"/>
      <c r="E30" s="88"/>
      <c r="F30" s="73"/>
      <c r="G30" s="73"/>
      <c r="H30" s="75"/>
      <c r="I30" s="77"/>
      <c r="K30" s="79"/>
      <c r="L30" s="69"/>
      <c r="M30" s="69"/>
      <c r="N30" s="69"/>
      <c r="O30" s="73"/>
      <c r="P30" s="73"/>
      <c r="Q30" s="75"/>
      <c r="R30" s="77"/>
    </row>
    <row r="31" spans="1:18" ht="12.75">
      <c r="A31" s="87"/>
      <c r="B31" s="79"/>
      <c r="C31" s="81" t="e">
        <f>VLOOKUP(B31,'пр.взв'!B7:E86,2,FALSE)</f>
        <v>#N/A</v>
      </c>
      <c r="D31" s="88" t="e">
        <f>VLOOKUP(B31,'пр.взв'!B3:G110,3,FALSE)</f>
        <v>#N/A</v>
      </c>
      <c r="E31" s="88" t="e">
        <f>VLOOKUP(B31,'пр.взв'!B3:G110,4,FALSE)</f>
        <v>#N/A</v>
      </c>
      <c r="F31" s="73"/>
      <c r="G31" s="73"/>
      <c r="H31" s="75"/>
      <c r="I31" s="77"/>
      <c r="K31" s="79"/>
      <c r="L31" s="81" t="e">
        <f>VLOOKUP(K31,'пр.взв'!B7:E86,2,FALSE)</f>
        <v>#N/A</v>
      </c>
      <c r="M31" s="81" t="e">
        <f>VLOOKUP(K31,'пр.взв'!B3:G112,3,FALSE)</f>
        <v>#N/A</v>
      </c>
      <c r="N31" s="81" t="e">
        <f>VLOOKUP(K31,'пр.взв'!B3:G112,4,FALSE)</f>
        <v>#N/A</v>
      </c>
      <c r="O31" s="73"/>
      <c r="P31" s="73"/>
      <c r="Q31" s="75"/>
      <c r="R31" s="77"/>
    </row>
    <row r="32" spans="1:18" ht="13.5" thickBot="1">
      <c r="A32" s="87"/>
      <c r="B32" s="80"/>
      <c r="C32" s="70"/>
      <c r="D32" s="89"/>
      <c r="E32" s="89"/>
      <c r="F32" s="74"/>
      <c r="G32" s="74"/>
      <c r="H32" s="76"/>
      <c r="I32" s="78"/>
      <c r="K32" s="80"/>
      <c r="L32" s="69"/>
      <c r="M32" s="69"/>
      <c r="N32" s="69"/>
      <c r="O32" s="74"/>
      <c r="P32" s="74"/>
      <c r="Q32" s="76"/>
      <c r="R32" s="78"/>
    </row>
    <row r="33" spans="1:18" ht="12.75">
      <c r="A33" s="87"/>
      <c r="B33" s="90"/>
      <c r="C33" s="82" t="e">
        <f>VLOOKUP(B33,'пр.взв'!B7:E86,2,FALSE)</f>
        <v>#N/A</v>
      </c>
      <c r="D33" s="91" t="e">
        <f>VLOOKUP(B33,'пр.взв'!B5:F113,3,FALSE)</f>
        <v>#N/A</v>
      </c>
      <c r="E33" s="91" t="e">
        <f>VLOOKUP(B33,'пр.взв'!B3:G113,4,FALSE)</f>
        <v>#N/A</v>
      </c>
      <c r="F33" s="84"/>
      <c r="G33" s="84"/>
      <c r="H33" s="85"/>
      <c r="I33" s="86"/>
      <c r="K33" s="90"/>
      <c r="L33" s="82" t="e">
        <f>VLOOKUP(K33,'пр.взв'!B7:E86,2,FALSE)</f>
        <v>#N/A</v>
      </c>
      <c r="M33" s="82" t="e">
        <f>VLOOKUP(K33,'пр.взв'!B3:G114,3,FALSE)</f>
        <v>#N/A</v>
      </c>
      <c r="N33" s="82" t="e">
        <f>VLOOKUP(K33,'пр.взв'!B3:G114,4,FALSE)</f>
        <v>#N/A</v>
      </c>
      <c r="O33" s="84"/>
      <c r="P33" s="84"/>
      <c r="Q33" s="85"/>
      <c r="R33" s="86"/>
    </row>
    <row r="34" spans="1:18" ht="12.75">
      <c r="A34" s="87"/>
      <c r="B34" s="79"/>
      <c r="C34" s="69"/>
      <c r="D34" s="88"/>
      <c r="E34" s="88"/>
      <c r="F34" s="73"/>
      <c r="G34" s="73"/>
      <c r="H34" s="75"/>
      <c r="I34" s="77"/>
      <c r="K34" s="79"/>
      <c r="L34" s="69"/>
      <c r="M34" s="69"/>
      <c r="N34" s="69"/>
      <c r="O34" s="73"/>
      <c r="P34" s="73"/>
      <c r="Q34" s="75"/>
      <c r="R34" s="77"/>
    </row>
    <row r="35" spans="1:18" ht="12.75">
      <c r="A35" s="87"/>
      <c r="B35" s="79"/>
      <c r="C35" s="81" t="e">
        <f>VLOOKUP(B35,'пр.взв'!B7:E86,2,FALSE)</f>
        <v>#N/A</v>
      </c>
      <c r="D35" s="88" t="e">
        <f>VLOOKUP(B35,'пр.взв'!B5:G114,3,FALSE)</f>
        <v>#N/A</v>
      </c>
      <c r="E35" s="88" t="e">
        <f>VLOOKUP(B35,'пр.взв'!B3:G114,4,FALSE)</f>
        <v>#N/A</v>
      </c>
      <c r="F35" s="73"/>
      <c r="G35" s="73"/>
      <c r="H35" s="75"/>
      <c r="I35" s="77"/>
      <c r="K35" s="79"/>
      <c r="L35" s="81" t="e">
        <f>VLOOKUP(K35,'пр.взв'!B7:E86,2,FALSE)</f>
        <v>#N/A</v>
      </c>
      <c r="M35" s="81" t="e">
        <f>VLOOKUP(K35,'пр.взв'!B3:G116,3,FALSE)</f>
        <v>#N/A</v>
      </c>
      <c r="N35" s="81" t="e">
        <f>VLOOKUP(K35,'пр.взв'!B3:G116,4,FALSE)</f>
        <v>#N/A</v>
      </c>
      <c r="O35" s="73"/>
      <c r="P35" s="73"/>
      <c r="Q35" s="75"/>
      <c r="R35" s="77"/>
    </row>
    <row r="36" spans="1:18" ht="13.5" thickBot="1">
      <c r="A36" s="87"/>
      <c r="B36" s="80"/>
      <c r="C36" s="70"/>
      <c r="D36" s="89"/>
      <c r="E36" s="89"/>
      <c r="F36" s="74"/>
      <c r="G36" s="74"/>
      <c r="H36" s="76"/>
      <c r="I36" s="78"/>
      <c r="K36" s="80"/>
      <c r="L36" s="69"/>
      <c r="M36" s="69"/>
      <c r="N36" s="69"/>
      <c r="O36" s="74"/>
      <c r="P36" s="74"/>
      <c r="Q36" s="76"/>
      <c r="R36" s="78"/>
    </row>
    <row r="37" spans="1:18" ht="12.75">
      <c r="A37" s="87"/>
      <c r="B37" s="90"/>
      <c r="C37" s="82" t="e">
        <f>VLOOKUP(B37,'пр.взв'!B7:E86,2,FALSE)</f>
        <v>#N/A</v>
      </c>
      <c r="D37" s="91" t="e">
        <f>VLOOKUP(B37,'пр.взв'!B3:F117,3,FALSE)</f>
        <v>#N/A</v>
      </c>
      <c r="E37" s="91" t="e">
        <f>VLOOKUP(B37,'пр.взв'!B7:G117,4,FALSE)</f>
        <v>#N/A</v>
      </c>
      <c r="F37" s="84"/>
      <c r="G37" s="84"/>
      <c r="H37" s="85"/>
      <c r="I37" s="86"/>
      <c r="K37" s="90"/>
      <c r="L37" s="82" t="e">
        <f>VLOOKUP(K37,'пр.взв'!B7:E86,2,FALSE)</f>
        <v>#N/A</v>
      </c>
      <c r="M37" s="82" t="e">
        <f>VLOOKUP(K37,'пр.взв'!B3:G118,3,FALSE)</f>
        <v>#N/A</v>
      </c>
      <c r="N37" s="82" t="e">
        <f>VLOOKUP(K37,'пр.взв'!B3:G118,4,FALSE)</f>
        <v>#N/A</v>
      </c>
      <c r="O37" s="84"/>
      <c r="P37" s="84"/>
      <c r="Q37" s="85"/>
      <c r="R37" s="86"/>
    </row>
    <row r="38" spans="1:18" ht="12.75">
      <c r="A38" s="87"/>
      <c r="B38" s="79"/>
      <c r="C38" s="69"/>
      <c r="D38" s="88"/>
      <c r="E38" s="88"/>
      <c r="F38" s="73"/>
      <c r="G38" s="73"/>
      <c r="H38" s="75"/>
      <c r="I38" s="77"/>
      <c r="K38" s="79"/>
      <c r="L38" s="69"/>
      <c r="M38" s="69"/>
      <c r="N38" s="69"/>
      <c r="O38" s="73"/>
      <c r="P38" s="73"/>
      <c r="Q38" s="75"/>
      <c r="R38" s="77"/>
    </row>
    <row r="39" spans="1:18" ht="12.75">
      <c r="A39" s="87"/>
      <c r="B39" s="79"/>
      <c r="C39" s="81" t="e">
        <f>VLOOKUP(B39,'пр.взв'!B7:E86,2,FALSE)</f>
        <v>#N/A</v>
      </c>
      <c r="D39" s="88" t="e">
        <f>VLOOKUP(B39,'пр.взв'!B3:G118,3,FALSE)</f>
        <v>#N/A</v>
      </c>
      <c r="E39" s="88" t="e">
        <f>VLOOKUP(B39,'пр.взв'!B3:G118,4,FALSE)</f>
        <v>#N/A</v>
      </c>
      <c r="F39" s="73"/>
      <c r="G39" s="73"/>
      <c r="H39" s="75"/>
      <c r="I39" s="77"/>
      <c r="K39" s="79"/>
      <c r="L39" s="81" t="e">
        <f>VLOOKUP(K39,'пр.взв'!B7:E86,2,FALSE)</f>
        <v>#N/A</v>
      </c>
      <c r="M39" s="81" t="e">
        <f>VLOOKUP(K39,'пр.взв'!B3:G120,3,FALSE)</f>
        <v>#N/A</v>
      </c>
      <c r="N39" s="81" t="e">
        <f>VLOOKUP(K39,'пр.взв'!B3:G120,4,FALSE)</f>
        <v>#N/A</v>
      </c>
      <c r="O39" s="73"/>
      <c r="P39" s="73"/>
      <c r="Q39" s="75"/>
      <c r="R39" s="77"/>
    </row>
    <row r="40" spans="1:18" ht="13.5" thickBot="1">
      <c r="A40" s="87"/>
      <c r="B40" s="80"/>
      <c r="C40" s="70"/>
      <c r="D40" s="89"/>
      <c r="E40" s="89"/>
      <c r="F40" s="74"/>
      <c r="G40" s="74"/>
      <c r="H40" s="76"/>
      <c r="I40" s="78"/>
      <c r="K40" s="80"/>
      <c r="L40" s="69"/>
      <c r="M40" s="69"/>
      <c r="N40" s="69"/>
      <c r="O40" s="74"/>
      <c r="P40" s="74"/>
      <c r="Q40" s="76"/>
      <c r="R40" s="78"/>
    </row>
    <row r="41" spans="1:18" ht="12.75">
      <c r="A41" s="87"/>
      <c r="B41" s="90"/>
      <c r="C41" s="82" t="e">
        <f>VLOOKUP(B41,'пр.взв'!B7:E86,2,FALSE)</f>
        <v>#N/A</v>
      </c>
      <c r="D41" s="91" t="e">
        <f>VLOOKUP(B41,'пр.взв'!B3:F121,3,FALSE)</f>
        <v>#N/A</v>
      </c>
      <c r="E41" s="91" t="e">
        <f>VLOOKUP(B41,'пр.взв'!B4:G121,4,FALSE)</f>
        <v>#N/A</v>
      </c>
      <c r="F41" s="84"/>
      <c r="G41" s="84"/>
      <c r="H41" s="85"/>
      <c r="I41" s="86"/>
      <c r="K41" s="90"/>
      <c r="L41" s="82" t="e">
        <f>VLOOKUP(K41,'пр.взв'!B7:E86,2,FALSE)</f>
        <v>#N/A</v>
      </c>
      <c r="M41" s="82" t="e">
        <f>VLOOKUP(K41,'пр.взв'!B4:G122,3,FALSE)</f>
        <v>#N/A</v>
      </c>
      <c r="N41" s="82" t="e">
        <f>VLOOKUP(K41,'пр.взв'!B4:G122,4,FALSE)</f>
        <v>#N/A</v>
      </c>
      <c r="O41" s="84"/>
      <c r="P41" s="84"/>
      <c r="Q41" s="85"/>
      <c r="R41" s="86"/>
    </row>
    <row r="42" spans="1:18" ht="12.75">
      <c r="A42" s="87"/>
      <c r="B42" s="79"/>
      <c r="C42" s="69"/>
      <c r="D42" s="88"/>
      <c r="E42" s="88"/>
      <c r="F42" s="73"/>
      <c r="G42" s="73"/>
      <c r="H42" s="75"/>
      <c r="I42" s="77"/>
      <c r="K42" s="79"/>
      <c r="L42" s="69"/>
      <c r="M42" s="69"/>
      <c r="N42" s="69"/>
      <c r="O42" s="73"/>
      <c r="P42" s="73"/>
      <c r="Q42" s="75"/>
      <c r="R42" s="77"/>
    </row>
    <row r="43" spans="1:18" ht="12.75">
      <c r="A43" s="87"/>
      <c r="B43" s="79"/>
      <c r="C43" s="81" t="e">
        <f>VLOOKUP(B43,'пр.взв'!B7:E86,2,FALSE)</f>
        <v>#N/A</v>
      </c>
      <c r="D43" s="88" t="e">
        <f>VLOOKUP(B43,'пр.взв'!B3:G122,3,FALSE)</f>
        <v>#N/A</v>
      </c>
      <c r="E43" s="88" t="e">
        <f>VLOOKUP(B43,'пр.взв'!B4:G122,4,FALSE)</f>
        <v>#N/A</v>
      </c>
      <c r="F43" s="73"/>
      <c r="G43" s="73"/>
      <c r="H43" s="75"/>
      <c r="I43" s="77"/>
      <c r="K43" s="79"/>
      <c r="L43" s="81" t="e">
        <f>VLOOKUP(K43,'пр.взв'!B7:F86,2,FALSE)</f>
        <v>#N/A</v>
      </c>
      <c r="M43" s="81" t="e">
        <f>VLOOKUP(K43,'пр.взв'!B4:G124,3,FALSE)</f>
        <v>#N/A</v>
      </c>
      <c r="N43" s="81" t="e">
        <f>VLOOKUP(K43,'пр.взв'!B4:G124,4,FALSE)</f>
        <v>#N/A</v>
      </c>
      <c r="O43" s="73"/>
      <c r="P43" s="73"/>
      <c r="Q43" s="75"/>
      <c r="R43" s="77"/>
    </row>
    <row r="44" spans="1:18" ht="13.5" thickBot="1">
      <c r="A44" s="87"/>
      <c r="B44" s="80"/>
      <c r="C44" s="70"/>
      <c r="D44" s="89"/>
      <c r="E44" s="89"/>
      <c r="F44" s="74"/>
      <c r="G44" s="74"/>
      <c r="H44" s="76"/>
      <c r="I44" s="78"/>
      <c r="K44" s="80"/>
      <c r="L44" s="69"/>
      <c r="M44" s="69"/>
      <c r="N44" s="69"/>
      <c r="O44" s="74"/>
      <c r="P44" s="74"/>
      <c r="Q44" s="76"/>
      <c r="R44" s="78"/>
    </row>
    <row r="45" spans="1:18" ht="12.75">
      <c r="A45" s="87"/>
      <c r="B45" s="90"/>
      <c r="C45" s="82" t="e">
        <f>VLOOKUP(B45,'пр.взв'!B7:E86,2,FALSE)</f>
        <v>#N/A</v>
      </c>
      <c r="D45" s="91" t="e">
        <f>VLOOKUP(B45,'пр.взв'!B7:F125,3,FALSE)</f>
        <v>#N/A</v>
      </c>
      <c r="E45" s="91" t="e">
        <f>VLOOKUP(B45,'пр.взв'!B4:G125,4,FALSE)</f>
        <v>#N/A</v>
      </c>
      <c r="F45" s="84"/>
      <c r="G45" s="84"/>
      <c r="H45" s="85"/>
      <c r="I45" s="86"/>
      <c r="K45" s="90"/>
      <c r="L45" s="82" t="e">
        <f>VLOOKUP(K45,'пр.взв'!B7:E86,2,FALSE)</f>
        <v>#N/A</v>
      </c>
      <c r="M45" s="82" t="e">
        <f>VLOOKUP(K45,'пр.взв'!B4:G126,3,FALSE)</f>
        <v>#N/A</v>
      </c>
      <c r="N45" s="82" t="e">
        <f>VLOOKUP(K45,'пр.взв'!B4:G126,4,FALSE)</f>
        <v>#N/A</v>
      </c>
      <c r="O45" s="84"/>
      <c r="P45" s="84"/>
      <c r="Q45" s="85"/>
      <c r="R45" s="86"/>
    </row>
    <row r="46" spans="1:18" ht="12.75">
      <c r="A46" s="87"/>
      <c r="B46" s="79"/>
      <c r="C46" s="69"/>
      <c r="D46" s="88"/>
      <c r="E46" s="88"/>
      <c r="F46" s="73"/>
      <c r="G46" s="73"/>
      <c r="H46" s="75"/>
      <c r="I46" s="77"/>
      <c r="K46" s="79"/>
      <c r="L46" s="69"/>
      <c r="M46" s="69"/>
      <c r="N46" s="69"/>
      <c r="O46" s="73"/>
      <c r="P46" s="73"/>
      <c r="Q46" s="75"/>
      <c r="R46" s="77"/>
    </row>
    <row r="47" spans="1:18" ht="12.75">
      <c r="A47" s="87"/>
      <c r="B47" s="79"/>
      <c r="C47" s="81" t="e">
        <f>VLOOKUP(B47,'пр.взв'!B7:E86,2,FALSE)</f>
        <v>#N/A</v>
      </c>
      <c r="D47" s="88" t="e">
        <f>VLOOKUP(B47,'пр.взв'!B7:G126,3,FALSE)</f>
        <v>#N/A</v>
      </c>
      <c r="E47" s="88" t="e">
        <f>VLOOKUP(B47,'пр.взв'!B4:G126,4,FALSE)</f>
        <v>#N/A</v>
      </c>
      <c r="F47" s="73"/>
      <c r="G47" s="73"/>
      <c r="H47" s="75"/>
      <c r="I47" s="77"/>
      <c r="K47" s="79"/>
      <c r="L47" s="81" t="e">
        <f>VLOOKUP(K47,'пр.взв'!B7:E86,2,FALSE)</f>
        <v>#N/A</v>
      </c>
      <c r="M47" s="81" t="e">
        <f>VLOOKUP(K47,'пр.взв'!B4:G128,3,FALSE)</f>
        <v>#N/A</v>
      </c>
      <c r="N47" s="81" t="e">
        <f>VLOOKUP(K47,'пр.взв'!B4:G128,4,FALSE)</f>
        <v>#N/A</v>
      </c>
      <c r="O47" s="73"/>
      <c r="P47" s="73"/>
      <c r="Q47" s="75"/>
      <c r="R47" s="77"/>
    </row>
    <row r="48" spans="1:18" ht="13.5" thickBot="1">
      <c r="A48" s="87"/>
      <c r="B48" s="80"/>
      <c r="C48" s="70"/>
      <c r="D48" s="89"/>
      <c r="E48" s="89"/>
      <c r="F48" s="74"/>
      <c r="G48" s="74"/>
      <c r="H48" s="76"/>
      <c r="I48" s="78"/>
      <c r="K48" s="80"/>
      <c r="L48" s="69"/>
      <c r="M48" s="69"/>
      <c r="N48" s="69"/>
      <c r="O48" s="74"/>
      <c r="P48" s="74"/>
      <c r="Q48" s="76"/>
      <c r="R48" s="78"/>
    </row>
    <row r="49" spans="1:18" ht="12.75">
      <c r="A49" s="87"/>
      <c r="B49" s="90"/>
      <c r="C49" s="82" t="e">
        <f>VLOOKUP(B49,'пр.взв'!B3:E86,2,FALSE)</f>
        <v>#N/A</v>
      </c>
      <c r="D49" s="91" t="e">
        <f>VLOOKUP(B49,'пр.взв'!B5:F129,3,FALSE)</f>
        <v>#N/A</v>
      </c>
      <c r="E49" s="91" t="e">
        <f>VLOOKUP(B49,'пр.взв'!B4:G129,4,FALSE)</f>
        <v>#N/A</v>
      </c>
      <c r="F49" s="84"/>
      <c r="G49" s="84"/>
      <c r="H49" s="85"/>
      <c r="I49" s="86"/>
      <c r="K49" s="90"/>
      <c r="L49" s="82" t="e">
        <f>VLOOKUP(K49,'пр.взв'!B7:E86,2,FALSE)</f>
        <v>#N/A</v>
      </c>
      <c r="M49" s="82" t="e">
        <f>VLOOKUP(K49,'пр.взв'!B5:G130,3,FALSE)</f>
        <v>#N/A</v>
      </c>
      <c r="N49" s="82" t="e">
        <f>VLOOKUP(K49,'пр.взв'!B5:G130,4,FALSE)</f>
        <v>#N/A</v>
      </c>
      <c r="O49" s="84"/>
      <c r="P49" s="84"/>
      <c r="Q49" s="85"/>
      <c r="R49" s="86"/>
    </row>
    <row r="50" spans="1:18" ht="12.75">
      <c r="A50" s="87"/>
      <c r="B50" s="79"/>
      <c r="C50" s="69"/>
      <c r="D50" s="88"/>
      <c r="E50" s="88"/>
      <c r="F50" s="73"/>
      <c r="G50" s="73"/>
      <c r="H50" s="75"/>
      <c r="I50" s="77"/>
      <c r="K50" s="79"/>
      <c r="L50" s="69"/>
      <c r="M50" s="69"/>
      <c r="N50" s="69"/>
      <c r="O50" s="73"/>
      <c r="P50" s="73"/>
      <c r="Q50" s="75"/>
      <c r="R50" s="77"/>
    </row>
    <row r="51" spans="1:18" ht="12.75">
      <c r="A51" s="87"/>
      <c r="B51" s="79"/>
      <c r="C51" s="81" t="e">
        <f>VLOOKUP(B51,'пр.взв'!B7:E86,2,FALSE)</f>
        <v>#N/A</v>
      </c>
      <c r="D51" s="88" t="e">
        <f>VLOOKUP(B51,'пр.взв'!B5:G130,3,FALSE)</f>
        <v>#N/A</v>
      </c>
      <c r="E51" s="88" t="e">
        <f>VLOOKUP(B51,'пр.взв'!B5:G130,4,FALSE)</f>
        <v>#N/A</v>
      </c>
      <c r="F51" s="73"/>
      <c r="G51" s="73"/>
      <c r="H51" s="75"/>
      <c r="I51" s="77"/>
      <c r="K51" s="79"/>
      <c r="L51" s="81" t="e">
        <f>VLOOKUP(K51,'пр.взв'!B7:E86,2,FALSE)</f>
        <v>#N/A</v>
      </c>
      <c r="M51" s="81" t="e">
        <f>VLOOKUP(K51,'пр.взв'!B5:G132,3,FALSE)</f>
        <v>#N/A</v>
      </c>
      <c r="N51" s="81" t="e">
        <f>VLOOKUP(K51,'пр.взв'!B5:G132,4,FALSE)</f>
        <v>#N/A</v>
      </c>
      <c r="O51" s="73"/>
      <c r="P51" s="73"/>
      <c r="Q51" s="75"/>
      <c r="R51" s="77"/>
    </row>
    <row r="52" spans="1:18" ht="13.5" thickBot="1">
      <c r="A52" s="87"/>
      <c r="B52" s="80"/>
      <c r="C52" s="70"/>
      <c r="D52" s="89"/>
      <c r="E52" s="89"/>
      <c r="F52" s="74"/>
      <c r="G52" s="74"/>
      <c r="H52" s="76"/>
      <c r="I52" s="78"/>
      <c r="K52" s="80"/>
      <c r="L52" s="69"/>
      <c r="M52" s="69"/>
      <c r="N52" s="69"/>
      <c r="O52" s="74"/>
      <c r="P52" s="74"/>
      <c r="Q52" s="76"/>
      <c r="R52" s="78"/>
    </row>
    <row r="53" spans="1:18" ht="12.75">
      <c r="A53" s="87"/>
      <c r="B53" s="90"/>
      <c r="C53" s="82" t="e">
        <f>VLOOKUP(B53,'пр.взв'!B7:E86,2,FALSE)</f>
        <v>#N/A</v>
      </c>
      <c r="D53" s="91" t="e">
        <f>VLOOKUP(B53,'пр.взв'!B5:F133,3,FALSE)</f>
        <v>#N/A</v>
      </c>
      <c r="E53" s="91" t="e">
        <f>VLOOKUP(B53,'пр.взв'!B5:G133,4,FALSE)</f>
        <v>#N/A</v>
      </c>
      <c r="F53" s="84"/>
      <c r="G53" s="84"/>
      <c r="H53" s="85"/>
      <c r="I53" s="86"/>
      <c r="K53" s="90"/>
      <c r="L53" s="82" t="e">
        <f>VLOOKUP(K53,'пр.взв'!B7:E86,2,FALSE)</f>
        <v>#N/A</v>
      </c>
      <c r="M53" s="82" t="e">
        <f>VLOOKUP(K53,'пр.взв'!B5:G134,3,FALSE)</f>
        <v>#N/A</v>
      </c>
      <c r="N53" s="82" t="e">
        <f>VLOOKUP(K53,'пр.взв'!B5:G134,4,FALSE)</f>
        <v>#N/A</v>
      </c>
      <c r="O53" s="84"/>
      <c r="P53" s="84"/>
      <c r="Q53" s="85"/>
      <c r="R53" s="86"/>
    </row>
    <row r="54" spans="1:18" ht="12.75">
      <c r="A54" s="87"/>
      <c r="B54" s="79"/>
      <c r="C54" s="69"/>
      <c r="D54" s="88"/>
      <c r="E54" s="88"/>
      <c r="F54" s="73"/>
      <c r="G54" s="73"/>
      <c r="H54" s="75"/>
      <c r="I54" s="77"/>
      <c r="K54" s="79"/>
      <c r="L54" s="69"/>
      <c r="M54" s="69"/>
      <c r="N54" s="69"/>
      <c r="O54" s="73"/>
      <c r="P54" s="73"/>
      <c r="Q54" s="75"/>
      <c r="R54" s="77"/>
    </row>
    <row r="55" spans="1:18" ht="12.75">
      <c r="A55" s="87"/>
      <c r="B55" s="79"/>
      <c r="C55" s="81" t="e">
        <f>VLOOKUP(B55,'пр.взв'!B7:E86,2,FALSE)</f>
        <v>#N/A</v>
      </c>
      <c r="D55" s="88" t="e">
        <f>VLOOKUP(B55,'пр.взв'!B5:G134,3,FALSE)</f>
        <v>#N/A</v>
      </c>
      <c r="E55" s="88" t="e">
        <f>VLOOKUP(B55,'пр.взв'!B5:G134,4,FALSE)</f>
        <v>#N/A</v>
      </c>
      <c r="F55" s="73"/>
      <c r="G55" s="73"/>
      <c r="H55" s="75"/>
      <c r="I55" s="77"/>
      <c r="K55" s="79"/>
      <c r="L55" s="81" t="e">
        <f>VLOOKUP(K55,'пр.взв'!B7:E86,2,FALSE)</f>
        <v>#N/A</v>
      </c>
      <c r="M55" s="81" t="e">
        <f>VLOOKUP(K55,'пр.взв'!B5:G136,3,FALSE)</f>
        <v>#N/A</v>
      </c>
      <c r="N55" s="81" t="e">
        <f>VLOOKUP(K55,'пр.взв'!B5:G136,4,FALSE)</f>
        <v>#N/A</v>
      </c>
      <c r="O55" s="73"/>
      <c r="P55" s="73"/>
      <c r="Q55" s="75"/>
      <c r="R55" s="77"/>
    </row>
    <row r="56" spans="1:18" ht="13.5" thickBot="1">
      <c r="A56" s="87"/>
      <c r="B56" s="80"/>
      <c r="C56" s="70"/>
      <c r="D56" s="89"/>
      <c r="E56" s="89"/>
      <c r="F56" s="74"/>
      <c r="G56" s="74"/>
      <c r="H56" s="76"/>
      <c r="I56" s="78"/>
      <c r="K56" s="80"/>
      <c r="L56" s="69"/>
      <c r="M56" s="69"/>
      <c r="N56" s="69"/>
      <c r="O56" s="74"/>
      <c r="P56" s="74"/>
      <c r="Q56" s="76"/>
      <c r="R56" s="78"/>
    </row>
    <row r="57" spans="1:18" ht="12.75">
      <c r="A57" s="87"/>
      <c r="B57" s="90"/>
      <c r="C57" s="82" t="e">
        <f>VLOOKUP(B57,'пр.взв'!B7:E86,2,FALSE)</f>
        <v>#N/A</v>
      </c>
      <c r="D57" s="91" t="e">
        <f>VLOOKUP(B57,'пр.взв'!B5:F137,3,FALSE)</f>
        <v>#N/A</v>
      </c>
      <c r="E57" s="91" t="e">
        <f>VLOOKUP(B57,'пр.взв'!B5:G137,4,FALSE)</f>
        <v>#N/A</v>
      </c>
      <c r="F57" s="83"/>
      <c r="G57" s="84"/>
      <c r="H57" s="85"/>
      <c r="I57" s="86"/>
      <c r="K57" s="90"/>
      <c r="L57" s="82" t="e">
        <f>VLOOKUP(K57,'пр.взв'!B7:E86,2,FALSE)</f>
        <v>#N/A</v>
      </c>
      <c r="M57" s="82" t="e">
        <f>VLOOKUP(K57,'пр.взв'!B5:G138,3,FALSE)</f>
        <v>#N/A</v>
      </c>
      <c r="N57" s="82" t="e">
        <f>VLOOKUP(K57,'пр.взв'!B5:G138,4,FALSE)</f>
        <v>#N/A</v>
      </c>
      <c r="O57" s="83"/>
      <c r="P57" s="84"/>
      <c r="Q57" s="85"/>
      <c r="R57" s="86"/>
    </row>
    <row r="58" spans="1:18" ht="12.75">
      <c r="A58" s="87"/>
      <c r="B58" s="79"/>
      <c r="C58" s="69"/>
      <c r="D58" s="88"/>
      <c r="E58" s="88"/>
      <c r="F58" s="71"/>
      <c r="G58" s="73"/>
      <c r="H58" s="75"/>
      <c r="I58" s="77"/>
      <c r="K58" s="79"/>
      <c r="L58" s="69"/>
      <c r="M58" s="69"/>
      <c r="N58" s="69"/>
      <c r="O58" s="71"/>
      <c r="P58" s="73"/>
      <c r="Q58" s="75"/>
      <c r="R58" s="77"/>
    </row>
    <row r="59" spans="1:18" ht="12.75">
      <c r="A59" s="87"/>
      <c r="B59" s="79"/>
      <c r="C59" s="81" t="e">
        <f>VLOOKUP(B59,'пр.взв'!B7:E86,2,FALSE)</f>
        <v>#N/A</v>
      </c>
      <c r="D59" s="88" t="e">
        <f>VLOOKUP(B59,'пр.взв'!B5:G138,3,FALSE)</f>
        <v>#N/A</v>
      </c>
      <c r="E59" s="88" t="e">
        <f>VLOOKUP(B59,'пр.взв'!B5:G138,4,FALSE)</f>
        <v>#N/A</v>
      </c>
      <c r="F59" s="71"/>
      <c r="G59" s="73"/>
      <c r="H59" s="75"/>
      <c r="I59" s="77"/>
      <c r="K59" s="79"/>
      <c r="L59" s="81" t="e">
        <f>VLOOKUP(K59,'пр.взв'!B7:E86,2,FALSE)</f>
        <v>#N/A</v>
      </c>
      <c r="M59" s="69" t="e">
        <f>VLOOKUP(K59,'пр.взв'!B5:G140,3,FALSE)</f>
        <v>#N/A</v>
      </c>
      <c r="N59" s="69" t="e">
        <f>VLOOKUP(K59,'пр.взв'!B5:G140,4,FALSE)</f>
        <v>#N/A</v>
      </c>
      <c r="O59" s="71"/>
      <c r="P59" s="73"/>
      <c r="Q59" s="75"/>
      <c r="R59" s="77"/>
    </row>
    <row r="60" spans="1:18" ht="13.5" thickBot="1">
      <c r="A60" s="87"/>
      <c r="B60" s="80"/>
      <c r="C60" s="70"/>
      <c r="D60" s="89"/>
      <c r="E60" s="89"/>
      <c r="F60" s="72"/>
      <c r="G60" s="74"/>
      <c r="H60" s="76"/>
      <c r="I60" s="78"/>
      <c r="K60" s="80"/>
      <c r="L60" s="70"/>
      <c r="M60" s="70"/>
      <c r="N60" s="70"/>
      <c r="O60" s="72"/>
      <c r="P60" s="74"/>
      <c r="Q60" s="76"/>
      <c r="R60" s="78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2016-01-19T16:26:33Z</cp:lastPrinted>
  <dcterms:created xsi:type="dcterms:W3CDTF">1996-10-08T23:32:33Z</dcterms:created>
  <dcterms:modified xsi:type="dcterms:W3CDTF">2016-01-19T16:27:41Z</dcterms:modified>
  <cp:category/>
  <cp:version/>
  <cp:contentType/>
  <cp:contentStatus/>
</cp:coreProperties>
</file>