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<sst xmlns="http://schemas.openxmlformats.org/spreadsheetml/2006/main" count="235" uniqueCount="97">
  <si>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</si>
  <si>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</si>
  <si>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</si>
  <si>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</si>
  <si>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</si>
  <si>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</si>
  <si>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</si>
  <si>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</si>
  <si>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</si>
  <si>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</si>
  <si>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</si>
  <si>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</si>
  <si>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</si>
  <si>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 xml:space="preserve"> КГ</t>
  </si>
  <si>
    <t>ПОЛФИНАЛ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</si>
  <si>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</si>
  <si>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</si>
  <si>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</si>
  <si>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</si>
  <si>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</si>
  <si>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</si>
  <si>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</si>
  <si>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</si>
  <si>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</si>
  <si>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</si>
  <si>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1988 мс</t>
  </si>
  <si>
    <r>
      <t xml:space="preserve">25-28  ноября 2008           </t>
    </r>
    <r>
      <rPr>
        <b/>
        <sz val="10"/>
        <rFont val="Arial"/>
        <family val="2"/>
      </rPr>
      <t>Вес  +100 кг</t>
    </r>
    <r>
      <rPr>
        <sz val="10"/>
        <rFont val="Arial"/>
        <family val="0"/>
      </rPr>
      <t xml:space="preserve">                     г. Кстово</t>
    </r>
  </si>
  <si>
    <t>Вороков Анзор Ладинович</t>
  </si>
  <si>
    <t>09.03.87 мс</t>
  </si>
  <si>
    <t>ЮФО КБР ВС</t>
  </si>
  <si>
    <t>001217</t>
  </si>
  <si>
    <t>Ошхунов СМ Иванов ДА</t>
  </si>
  <si>
    <t>Завьялов Илья Юрьевич</t>
  </si>
  <si>
    <t>14.10.89 КМС</t>
  </si>
  <si>
    <t>ПФО Пенза Д</t>
  </si>
  <si>
    <t>001236</t>
  </si>
  <si>
    <t>Мялькин ВВ</t>
  </si>
  <si>
    <t>Пахомов Александр Васильевич</t>
  </si>
  <si>
    <t>30.12.86 МСМК</t>
  </si>
  <si>
    <t>ПФО Чувашск Чебоксары ПР</t>
  </si>
  <si>
    <t>000300</t>
  </si>
  <si>
    <t>Рыбаков АБ, Семенов АВ</t>
  </si>
  <si>
    <t>Тливасов Тимур Каншаубиевич</t>
  </si>
  <si>
    <t>02.10.85 мсмк</t>
  </si>
  <si>
    <t>001438</t>
  </si>
  <si>
    <t>Федоров Евгений Викторович</t>
  </si>
  <si>
    <t>15.03.1981 мс</t>
  </si>
  <si>
    <t xml:space="preserve">СЗФО Псковская </t>
  </si>
  <si>
    <t>007009</t>
  </si>
  <si>
    <t>Хмелев П.И.</t>
  </si>
  <si>
    <t>Савин Андрей Сергеевич</t>
  </si>
  <si>
    <t>1990 кмс</t>
  </si>
  <si>
    <t>ЦФО Тульская Тула Д</t>
  </si>
  <si>
    <t>Самборский С.В.</t>
  </si>
  <si>
    <t>Иванов Сергей Евгеньевич</t>
  </si>
  <si>
    <t>17.01.1990 кмс</t>
  </si>
  <si>
    <t xml:space="preserve">ПФО Чувашск Чебоксары </t>
  </si>
  <si>
    <t>001655</t>
  </si>
  <si>
    <t>Тимофеев А.Ф., Рыбаков А.Б.</t>
  </si>
  <si>
    <t>Арапочкин Алексей Сергеевич</t>
  </si>
  <si>
    <t>21.03.1990 кмс</t>
  </si>
  <si>
    <t>Москва ВС</t>
  </si>
  <si>
    <t>001064</t>
  </si>
  <si>
    <t>Лебедев А.А., Жизневский В.А.</t>
  </si>
  <si>
    <t>Гибадуллин Тимур Рашитович</t>
  </si>
  <si>
    <t>ПФО Башкортостан Октябрьский Д</t>
  </si>
  <si>
    <t>001488</t>
  </si>
  <si>
    <t>Ахуньянов Р.М., Залеев Р.Г.</t>
  </si>
  <si>
    <t>Аглеев Артур Маратович</t>
  </si>
  <si>
    <t>ПФО Башкортостан Октябрьский МНО</t>
  </si>
  <si>
    <t>001167</t>
  </si>
  <si>
    <t>Козлов Роман Витальевич</t>
  </si>
  <si>
    <t>04.05.1990 мс</t>
  </si>
  <si>
    <t>ЦФО Рязанская ПР</t>
  </si>
  <si>
    <t>001669</t>
  </si>
  <si>
    <t>Быстров О., Мальцев С.</t>
  </si>
  <si>
    <t xml:space="preserve"> вес   52  кг.</t>
  </si>
  <si>
    <t xml:space="preserve"> Вес   52 кг.</t>
  </si>
  <si>
    <t>001645</t>
  </si>
  <si>
    <t>17.05.85 мс</t>
  </si>
  <si>
    <t>вес   52 кг</t>
  </si>
  <si>
    <t>9</t>
  </si>
  <si>
    <t>3:0</t>
  </si>
  <si>
    <t>5</t>
  </si>
  <si>
    <t>3</t>
  </si>
  <si>
    <t>7</t>
  </si>
  <si>
    <t>3:1</t>
  </si>
  <si>
    <t>10</t>
  </si>
  <si>
    <t>6</t>
  </si>
  <si>
    <t>4</t>
  </si>
  <si>
    <t>8</t>
  </si>
  <si>
    <t>11</t>
  </si>
  <si>
    <t>Попов НГ, Майсурадзе А</t>
  </si>
  <si>
    <t>Попов НГ Майсурадзе АЛ</t>
  </si>
  <si>
    <t>1м</t>
  </si>
  <si>
    <t>8-9</t>
  </si>
  <si>
    <t>10-11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</si>
</sst>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9"/>
      <name val="Arial Narrow"/>
      <family val="2"/>
    </font>
    <font>
      <sz val="10"/>
      <color indexed="9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0" xfId="15" applyFont="1" applyBorder="1" applyAlignment="1">
      <alignment horizontal="center"/>
    </xf>
    <xf numFmtId="0" fontId="5" fillId="0" borderId="1" xfId="15" applyFont="1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15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14" fontId="7" fillId="0" borderId="18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0" fontId="7" fillId="0" borderId="15" xfId="0" applyFont="1" applyBorder="1" applyAlignment="1">
      <alignment horizontal="left" vertical="center" wrapText="1"/>
    </xf>
    <xf numFmtId="0" fontId="5" fillId="0" borderId="19" xfId="15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0" fillId="0" borderId="0" xfId="15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18" xfId="15" applyFont="1" applyBorder="1" applyAlignment="1">
      <alignment horizontal="center" vertical="center" wrapText="1"/>
    </xf>
    <xf numFmtId="0" fontId="6" fillId="0" borderId="18" xfId="15" applyFont="1" applyFill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22" xfId="15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22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4" fillId="0" borderId="0" xfId="15" applyBorder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25" xfId="15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5" xfId="15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28" xfId="15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28" xfId="15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12" fillId="0" borderId="28" xfId="15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28" xfId="15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14" fontId="6" fillId="0" borderId="18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2" fillId="0" borderId="25" xfId="15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5" fillId="0" borderId="20" xfId="15" applyFont="1" applyBorder="1" applyAlignment="1">
      <alignment horizontal="center" vertical="center" wrapText="1"/>
    </xf>
    <xf numFmtId="0" fontId="5" fillId="0" borderId="21" xfId="15" applyFont="1" applyBorder="1" applyAlignment="1">
      <alignment horizontal="center" vertical="center" wrapText="1"/>
    </xf>
    <xf numFmtId="0" fontId="12" fillId="0" borderId="32" xfId="15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15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31" xfId="15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4" borderId="28" xfId="15" applyFont="1" applyFill="1" applyBorder="1" applyAlignment="1">
      <alignment horizontal="left" vertical="center" wrapText="1"/>
    </xf>
    <xf numFmtId="0" fontId="6" fillId="4" borderId="26" xfId="0" applyFont="1" applyFill="1" applyBorder="1" applyAlignment="1">
      <alignment horizontal="left" vertical="center" wrapText="1"/>
    </xf>
    <xf numFmtId="0" fontId="2" fillId="5" borderId="36" xfId="0" applyNumberFormat="1" applyFont="1" applyFill="1" applyBorder="1" applyAlignment="1">
      <alignment horizontal="center" vertical="center" wrapText="1"/>
    </xf>
    <xf numFmtId="0" fontId="2" fillId="5" borderId="31" xfId="0" applyNumberFormat="1" applyFont="1" applyFill="1" applyBorder="1" applyAlignment="1">
      <alignment horizontal="center" vertical="center" wrapText="1"/>
    </xf>
    <xf numFmtId="0" fontId="2" fillId="5" borderId="37" xfId="0" applyNumberFormat="1" applyFont="1" applyFill="1" applyBorder="1" applyAlignment="1">
      <alignment horizontal="center" vertical="center" wrapText="1"/>
    </xf>
    <xf numFmtId="0" fontId="2" fillId="5" borderId="38" xfId="0" applyNumberFormat="1" applyFont="1" applyFill="1" applyBorder="1" applyAlignment="1">
      <alignment horizontal="center" vertical="center" wrapText="1"/>
    </xf>
    <xf numFmtId="0" fontId="2" fillId="5" borderId="11" xfId="0" applyNumberFormat="1" applyFont="1" applyFill="1" applyBorder="1" applyAlignment="1">
      <alignment horizontal="center" vertical="center" wrapText="1"/>
    </xf>
    <xf numFmtId="0" fontId="2" fillId="5" borderId="14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6" borderId="36" xfId="0" applyNumberFormat="1" applyFont="1" applyFill="1" applyBorder="1" applyAlignment="1">
      <alignment horizontal="center" vertical="center" wrapText="1"/>
    </xf>
    <xf numFmtId="0" fontId="1" fillId="6" borderId="31" xfId="0" applyNumberFormat="1" applyFont="1" applyFill="1" applyBorder="1" applyAlignment="1">
      <alignment horizontal="center" vertical="center" wrapText="1"/>
    </xf>
    <xf numFmtId="0" fontId="1" fillId="6" borderId="37" xfId="0" applyNumberFormat="1" applyFont="1" applyFill="1" applyBorder="1" applyAlignment="1">
      <alignment horizontal="center" vertical="center" wrapText="1"/>
    </xf>
    <xf numFmtId="0" fontId="1" fillId="6" borderId="38" xfId="0" applyNumberFormat="1" applyFont="1" applyFill="1" applyBorder="1" applyAlignment="1">
      <alignment horizontal="center" vertical="center" wrapText="1"/>
    </xf>
    <xf numFmtId="0" fontId="1" fillId="6" borderId="11" xfId="0" applyNumberFormat="1" applyFont="1" applyFill="1" applyBorder="1" applyAlignment="1">
      <alignment horizontal="center" vertical="center" wrapText="1"/>
    </xf>
    <xf numFmtId="0" fontId="1" fillId="6" borderId="14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</xdr:col>
      <xdr:colOff>409575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333375</xdr:colOff>
      <xdr:row>25</xdr:row>
      <xdr:rowOff>0</xdr:rowOff>
    </xdr:from>
    <xdr:to>
      <xdr:col>19</xdr:col>
      <xdr:colOff>742950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>
          <a:off x="8382000" y="44958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923925</xdr:colOff>
      <xdr:row>51</xdr:row>
      <xdr:rowOff>0</xdr:rowOff>
    </xdr:from>
    <xdr:to>
      <xdr:col>18</xdr:col>
      <xdr:colOff>333375</xdr:colOff>
      <xdr:row>51</xdr:row>
      <xdr:rowOff>0</xdr:rowOff>
    </xdr:to>
    <xdr:sp>
      <xdr:nvSpPr>
        <xdr:cNvPr id="3" name="Line 3"/>
        <xdr:cNvSpPr>
          <a:spLocks/>
        </xdr:cNvSpPr>
      </xdr:nvSpPr>
      <xdr:spPr>
        <a:xfrm>
          <a:off x="7524750" y="87820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25</xdr:row>
      <xdr:rowOff>0</xdr:rowOff>
    </xdr:from>
    <xdr:to>
      <xdr:col>1</xdr:col>
      <xdr:colOff>419100</xdr:colOff>
      <xdr:row>25</xdr:row>
      <xdr:rowOff>0</xdr:rowOff>
    </xdr:to>
    <xdr:sp>
      <xdr:nvSpPr>
        <xdr:cNvPr id="4" name="Line 4"/>
        <xdr:cNvSpPr>
          <a:spLocks/>
        </xdr:cNvSpPr>
      </xdr:nvSpPr>
      <xdr:spPr>
        <a:xfrm>
          <a:off x="333375" y="44958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23</xdr:row>
      <xdr:rowOff>9525</xdr:rowOff>
    </xdr:from>
    <xdr:to>
      <xdr:col>1</xdr:col>
      <xdr:colOff>419100</xdr:colOff>
      <xdr:row>25</xdr:row>
      <xdr:rowOff>9525</xdr:rowOff>
    </xdr:to>
    <xdr:sp>
      <xdr:nvSpPr>
        <xdr:cNvPr id="5" name="Line 7"/>
        <xdr:cNvSpPr>
          <a:spLocks/>
        </xdr:cNvSpPr>
      </xdr:nvSpPr>
      <xdr:spPr>
        <a:xfrm>
          <a:off x="733425" y="4181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23</xdr:row>
      <xdr:rowOff>152400</xdr:rowOff>
    </xdr:from>
    <xdr:to>
      <xdr:col>1</xdr:col>
      <xdr:colOff>914400</xdr:colOff>
      <xdr:row>23</xdr:row>
      <xdr:rowOff>152400</xdr:rowOff>
    </xdr:to>
    <xdr:sp>
      <xdr:nvSpPr>
        <xdr:cNvPr id="6" name="Line 9"/>
        <xdr:cNvSpPr>
          <a:spLocks/>
        </xdr:cNvSpPr>
      </xdr:nvSpPr>
      <xdr:spPr>
        <a:xfrm>
          <a:off x="742950" y="43243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25</xdr:row>
      <xdr:rowOff>152400</xdr:rowOff>
    </xdr:from>
    <xdr:to>
      <xdr:col>1</xdr:col>
      <xdr:colOff>923925</xdr:colOff>
      <xdr:row>25</xdr:row>
      <xdr:rowOff>152400</xdr:rowOff>
    </xdr:to>
    <xdr:sp>
      <xdr:nvSpPr>
        <xdr:cNvPr id="7" name="Line 12"/>
        <xdr:cNvSpPr>
          <a:spLocks/>
        </xdr:cNvSpPr>
      </xdr:nvSpPr>
      <xdr:spPr>
        <a:xfrm>
          <a:off x="752475" y="46482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904875</xdr:colOff>
      <xdr:row>48</xdr:row>
      <xdr:rowOff>9525</xdr:rowOff>
    </xdr:to>
    <xdr:grpSp>
      <xdr:nvGrpSpPr>
        <xdr:cNvPr id="8" name="Group 14"/>
        <xdr:cNvGrpSpPr>
          <a:grpSpLocks/>
        </xdr:cNvGrpSpPr>
      </xdr:nvGrpSpPr>
      <xdr:grpSpPr>
        <a:xfrm>
          <a:off x="314325" y="7791450"/>
          <a:ext cx="904875" cy="514350"/>
          <a:chOff x="33" y="519"/>
          <a:chExt cx="95" cy="55"/>
        </a:xfrm>
        <a:solidFill>
          <a:srgbClr val="FFFFFF"/>
        </a:solidFill>
      </xdr:grpSpPr>
      <xdr:sp>
        <xdr:nvSpPr>
          <xdr:cNvPr id="9" name="Line 5"/>
          <xdr:cNvSpPr>
            <a:spLocks/>
          </xdr:cNvSpPr>
        </xdr:nvSpPr>
        <xdr:spPr>
          <a:xfrm>
            <a:off x="33" y="519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6"/>
          <xdr:cNvSpPr>
            <a:spLocks/>
          </xdr:cNvSpPr>
        </xdr:nvSpPr>
        <xdr:spPr>
          <a:xfrm>
            <a:off x="33" y="555"/>
            <a:ext cx="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8"/>
          <xdr:cNvSpPr>
            <a:spLocks/>
          </xdr:cNvSpPr>
        </xdr:nvSpPr>
        <xdr:spPr>
          <a:xfrm>
            <a:off x="76" y="519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0"/>
          <xdr:cNvSpPr>
            <a:spLocks/>
          </xdr:cNvSpPr>
        </xdr:nvSpPr>
        <xdr:spPr>
          <a:xfrm>
            <a:off x="77" y="537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77" y="574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22</xdr:row>
      <xdr:rowOff>152400</xdr:rowOff>
    </xdr:from>
    <xdr:to>
      <xdr:col>1</xdr:col>
      <xdr:colOff>419100</xdr:colOff>
      <xdr:row>22</xdr:row>
      <xdr:rowOff>152400</xdr:rowOff>
    </xdr:to>
    <xdr:sp>
      <xdr:nvSpPr>
        <xdr:cNvPr id="14" name="Line 21"/>
        <xdr:cNvSpPr>
          <a:spLocks/>
        </xdr:cNvSpPr>
      </xdr:nvSpPr>
      <xdr:spPr>
        <a:xfrm>
          <a:off x="323850" y="41624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342900</xdr:colOff>
      <xdr:row>23</xdr:row>
      <xdr:rowOff>0</xdr:rowOff>
    </xdr:from>
    <xdr:to>
      <xdr:col>20</xdr:col>
      <xdr:colOff>0</xdr:colOff>
      <xdr:row>23</xdr:row>
      <xdr:rowOff>0</xdr:rowOff>
    </xdr:to>
    <xdr:sp>
      <xdr:nvSpPr>
        <xdr:cNvPr id="15" name="Line 22"/>
        <xdr:cNvSpPr>
          <a:spLocks/>
        </xdr:cNvSpPr>
      </xdr:nvSpPr>
      <xdr:spPr>
        <a:xfrm>
          <a:off x="8391525" y="4171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28</xdr:row>
      <xdr:rowOff>161925</xdr:rowOff>
    </xdr:from>
    <xdr:to>
      <xdr:col>19</xdr:col>
      <xdr:colOff>733425</xdr:colOff>
      <xdr:row>28</xdr:row>
      <xdr:rowOff>161925</xdr:rowOff>
    </xdr:to>
    <xdr:sp>
      <xdr:nvSpPr>
        <xdr:cNvPr id="16" name="Line 23"/>
        <xdr:cNvSpPr>
          <a:spLocks/>
        </xdr:cNvSpPr>
      </xdr:nvSpPr>
      <xdr:spPr>
        <a:xfrm>
          <a:off x="8372475" y="51530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371475</xdr:colOff>
      <xdr:row>25</xdr:row>
      <xdr:rowOff>0</xdr:rowOff>
    </xdr:from>
    <xdr:to>
      <xdr:col>20</xdr:col>
      <xdr:colOff>28575</xdr:colOff>
      <xdr:row>25</xdr:row>
      <xdr:rowOff>0</xdr:rowOff>
    </xdr:to>
    <xdr:sp>
      <xdr:nvSpPr>
        <xdr:cNvPr id="17" name="Line 24"/>
        <xdr:cNvSpPr>
          <a:spLocks/>
        </xdr:cNvSpPr>
      </xdr:nvSpPr>
      <xdr:spPr>
        <a:xfrm>
          <a:off x="8420100" y="44958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49</xdr:row>
      <xdr:rowOff>0</xdr:rowOff>
    </xdr:from>
    <xdr:to>
      <xdr:col>19</xdr:col>
      <xdr:colOff>733425</xdr:colOff>
      <xdr:row>49</xdr:row>
      <xdr:rowOff>0</xdr:rowOff>
    </xdr:to>
    <xdr:sp>
      <xdr:nvSpPr>
        <xdr:cNvPr id="18" name="Line 25"/>
        <xdr:cNvSpPr>
          <a:spLocks/>
        </xdr:cNvSpPr>
      </xdr:nvSpPr>
      <xdr:spPr>
        <a:xfrm>
          <a:off x="8372475" y="84582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23</xdr:row>
      <xdr:rowOff>0</xdr:rowOff>
    </xdr:from>
    <xdr:to>
      <xdr:col>19</xdr:col>
      <xdr:colOff>314325</xdr:colOff>
      <xdr:row>25</xdr:row>
      <xdr:rowOff>0</xdr:rowOff>
    </xdr:to>
    <xdr:sp>
      <xdr:nvSpPr>
        <xdr:cNvPr id="19" name="Line 26"/>
        <xdr:cNvSpPr>
          <a:spLocks/>
        </xdr:cNvSpPr>
      </xdr:nvSpPr>
      <xdr:spPr>
        <a:xfrm>
          <a:off x="8362950" y="41719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46</xdr:row>
      <xdr:rowOff>161925</xdr:rowOff>
    </xdr:from>
    <xdr:to>
      <xdr:col>19</xdr:col>
      <xdr:colOff>323850</xdr:colOff>
      <xdr:row>48</xdr:row>
      <xdr:rowOff>142875</xdr:rowOff>
    </xdr:to>
    <xdr:sp>
      <xdr:nvSpPr>
        <xdr:cNvPr id="20" name="Line 27"/>
        <xdr:cNvSpPr>
          <a:spLocks/>
        </xdr:cNvSpPr>
      </xdr:nvSpPr>
      <xdr:spPr>
        <a:xfrm>
          <a:off x="8372475" y="81248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23</xdr:row>
      <xdr:rowOff>152400</xdr:rowOff>
    </xdr:from>
    <xdr:to>
      <xdr:col>19</xdr:col>
      <xdr:colOff>323850</xdr:colOff>
      <xdr:row>23</xdr:row>
      <xdr:rowOff>152400</xdr:rowOff>
    </xdr:to>
    <xdr:sp>
      <xdr:nvSpPr>
        <xdr:cNvPr id="21" name="Line 28"/>
        <xdr:cNvSpPr>
          <a:spLocks/>
        </xdr:cNvSpPr>
      </xdr:nvSpPr>
      <xdr:spPr>
        <a:xfrm>
          <a:off x="7962900" y="43243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48</xdr:row>
      <xdr:rowOff>9525</xdr:rowOff>
    </xdr:from>
    <xdr:to>
      <xdr:col>19</xdr:col>
      <xdr:colOff>304800</xdr:colOff>
      <xdr:row>48</xdr:row>
      <xdr:rowOff>9525</xdr:rowOff>
    </xdr:to>
    <xdr:sp>
      <xdr:nvSpPr>
        <xdr:cNvPr id="22" name="Line 29"/>
        <xdr:cNvSpPr>
          <a:spLocks/>
        </xdr:cNvSpPr>
      </xdr:nvSpPr>
      <xdr:spPr>
        <a:xfrm>
          <a:off x="7943850" y="83058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23</xdr:row>
      <xdr:rowOff>152400</xdr:rowOff>
    </xdr:from>
    <xdr:to>
      <xdr:col>18</xdr:col>
      <xdr:colOff>438150</xdr:colOff>
      <xdr:row>25</xdr:row>
      <xdr:rowOff>152400</xdr:rowOff>
    </xdr:to>
    <xdr:sp>
      <xdr:nvSpPr>
        <xdr:cNvPr id="23" name="Line 30"/>
        <xdr:cNvSpPr>
          <a:spLocks/>
        </xdr:cNvSpPr>
      </xdr:nvSpPr>
      <xdr:spPr>
        <a:xfrm>
          <a:off x="7972425" y="4324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48</xdr:row>
      <xdr:rowOff>28575</xdr:rowOff>
    </xdr:from>
    <xdr:to>
      <xdr:col>18</xdr:col>
      <xdr:colOff>409575</xdr:colOff>
      <xdr:row>50</xdr:row>
      <xdr:rowOff>19050</xdr:rowOff>
    </xdr:to>
    <xdr:sp>
      <xdr:nvSpPr>
        <xdr:cNvPr id="24" name="Line 31"/>
        <xdr:cNvSpPr>
          <a:spLocks/>
        </xdr:cNvSpPr>
      </xdr:nvSpPr>
      <xdr:spPr>
        <a:xfrm>
          <a:off x="7943850" y="8324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26</xdr:row>
      <xdr:rowOff>9525</xdr:rowOff>
    </xdr:from>
    <xdr:to>
      <xdr:col>19</xdr:col>
      <xdr:colOff>333375</xdr:colOff>
      <xdr:row>26</xdr:row>
      <xdr:rowOff>9525</xdr:rowOff>
    </xdr:to>
    <xdr:sp>
      <xdr:nvSpPr>
        <xdr:cNvPr id="25" name="Line 32"/>
        <xdr:cNvSpPr>
          <a:spLocks/>
        </xdr:cNvSpPr>
      </xdr:nvSpPr>
      <xdr:spPr>
        <a:xfrm>
          <a:off x="7972425" y="46672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419100</xdr:colOff>
      <xdr:row>50</xdr:row>
      <xdr:rowOff>19050</xdr:rowOff>
    </xdr:from>
    <xdr:to>
      <xdr:col>19</xdr:col>
      <xdr:colOff>314325</xdr:colOff>
      <xdr:row>50</xdr:row>
      <xdr:rowOff>19050</xdr:rowOff>
    </xdr:to>
    <xdr:sp>
      <xdr:nvSpPr>
        <xdr:cNvPr id="26" name="Line 33"/>
        <xdr:cNvSpPr>
          <a:spLocks/>
        </xdr:cNvSpPr>
      </xdr:nvSpPr>
      <xdr:spPr>
        <a:xfrm>
          <a:off x="7953375" y="86391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25</xdr:row>
      <xdr:rowOff>9525</xdr:rowOff>
    </xdr:from>
    <xdr:to>
      <xdr:col>18</xdr:col>
      <xdr:colOff>428625</xdr:colOff>
      <xdr:row>25</xdr:row>
      <xdr:rowOff>9525</xdr:rowOff>
    </xdr:to>
    <xdr:sp>
      <xdr:nvSpPr>
        <xdr:cNvPr id="27" name="Line 36"/>
        <xdr:cNvSpPr>
          <a:spLocks/>
        </xdr:cNvSpPr>
      </xdr:nvSpPr>
      <xdr:spPr>
        <a:xfrm>
          <a:off x="7553325" y="45053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49</xdr:row>
      <xdr:rowOff>0</xdr:rowOff>
    </xdr:from>
    <xdr:to>
      <xdr:col>18</xdr:col>
      <xdr:colOff>428625</xdr:colOff>
      <xdr:row>49</xdr:row>
      <xdr:rowOff>0</xdr:rowOff>
    </xdr:to>
    <xdr:sp>
      <xdr:nvSpPr>
        <xdr:cNvPr id="28" name="Line 37"/>
        <xdr:cNvSpPr>
          <a:spLocks/>
        </xdr:cNvSpPr>
      </xdr:nvSpPr>
      <xdr:spPr>
        <a:xfrm>
          <a:off x="7553325" y="84582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9525</xdr:rowOff>
    </xdr:from>
    <xdr:to>
      <xdr:col>18</xdr:col>
      <xdr:colOff>409575</xdr:colOff>
      <xdr:row>27</xdr:row>
      <xdr:rowOff>9525</xdr:rowOff>
    </xdr:to>
    <xdr:sp>
      <xdr:nvSpPr>
        <xdr:cNvPr id="29" name="Line 41"/>
        <xdr:cNvSpPr>
          <a:spLocks/>
        </xdr:cNvSpPr>
      </xdr:nvSpPr>
      <xdr:spPr>
        <a:xfrm>
          <a:off x="7534275" y="48291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65</xdr:row>
      <xdr:rowOff>133350</xdr:rowOff>
    </xdr:from>
    <xdr:to>
      <xdr:col>29</xdr:col>
      <xdr:colOff>571500</xdr:colOff>
      <xdr:row>65</xdr:row>
      <xdr:rowOff>133350</xdr:rowOff>
    </xdr:to>
    <xdr:sp>
      <xdr:nvSpPr>
        <xdr:cNvPr id="30" name="Line 42"/>
        <xdr:cNvSpPr>
          <a:spLocks/>
        </xdr:cNvSpPr>
      </xdr:nvSpPr>
      <xdr:spPr>
        <a:xfrm>
          <a:off x="14154150" y="111823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ПРОТОКОЛ ХОДА СОРЕВНОВАНИЙ                                                                                                                                           Кубок России по САМБО среди мужчин</v>
          </cell>
        </row>
        <row r="3">
          <cell r="A3" t="str">
            <v>25-28  ноября 2008 г. г. Кстово</v>
          </cell>
        </row>
        <row r="7">
          <cell r="A7" t="str">
            <v>ИТОГОВЫЙ ПРОТОКОЛ                                                                                                                                                          Кубок  России по САМБО среди мужчин</v>
          </cell>
        </row>
        <row r="20">
          <cell r="A20" t="str">
            <v>Гл. судья, судья МК</v>
          </cell>
          <cell r="G20" t="str">
            <v>В.С. Зинчак</v>
          </cell>
        </row>
        <row r="21">
          <cell r="G21" t="str">
            <v>/г.Дзержинск /</v>
          </cell>
        </row>
        <row r="22">
          <cell r="A22" t="str">
            <v>Гл. секретарь, судья МК</v>
          </cell>
          <cell r="G22" t="str">
            <v>Р.М. Закиров</v>
          </cell>
        </row>
        <row r="23">
          <cell r="G23" t="str">
            <v>/г.Пермь/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4"/>
  <sheetViews>
    <sheetView tabSelected="1" workbookViewId="0" topLeftCell="A2">
      <selection activeCell="B6" sqref="B6:G17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32.25" customHeight="1" thickBot="1">
      <c r="A1" s="126" t="str">
        <f>HYPERLINK('[1]реквизиты'!$A$7)</f>
        <v>ИТОГОВЫЙ ПРОТОКОЛ                                                                                                                                                          Кубок  России по САМБО среди мужчин</v>
      </c>
      <c r="B1" s="127"/>
      <c r="C1" s="127"/>
      <c r="D1" s="127"/>
      <c r="E1" s="127"/>
      <c r="F1" s="127"/>
      <c r="G1" s="128"/>
    </row>
    <row r="2" spans="1:7" ht="15" customHeight="1">
      <c r="A2" s="131" t="str">
        <f>HYPERLINK('[1]реквизиты'!$A$3)</f>
        <v>25-28  ноября 2008 г. г. Кстово</v>
      </c>
      <c r="B2" s="131"/>
      <c r="C2" s="131"/>
      <c r="D2" s="131"/>
      <c r="E2" s="131"/>
      <c r="F2" s="131"/>
      <c r="G2" s="131"/>
    </row>
    <row r="3" spans="4:5" ht="24" customHeight="1">
      <c r="D3" s="132" t="s">
        <v>80</v>
      </c>
      <c r="E3" s="132"/>
    </row>
    <row r="4" spans="1:7" ht="12.75" customHeight="1">
      <c r="A4" s="113" t="s">
        <v>9</v>
      </c>
      <c r="B4" s="113" t="s">
        <v>4</v>
      </c>
      <c r="C4" s="113" t="s">
        <v>5</v>
      </c>
      <c r="D4" s="115" t="s">
        <v>6</v>
      </c>
      <c r="E4" s="115" t="s">
        <v>7</v>
      </c>
      <c r="F4" s="113" t="s">
        <v>11</v>
      </c>
      <c r="G4" s="113" t="s">
        <v>8</v>
      </c>
    </row>
    <row r="5" spans="1:7" ht="12.75">
      <c r="A5" s="114"/>
      <c r="B5" s="114"/>
      <c r="C5" s="114"/>
      <c r="D5" s="114"/>
      <c r="E5" s="114"/>
      <c r="F5" s="114"/>
      <c r="G5" s="114"/>
    </row>
    <row r="6" spans="1:7" ht="12.75" customHeight="1">
      <c r="A6" s="116">
        <v>1</v>
      </c>
      <c r="B6" s="118">
        <v>6</v>
      </c>
      <c r="C6" s="119" t="s">
        <v>59</v>
      </c>
      <c r="D6" s="120" t="s">
        <v>60</v>
      </c>
      <c r="E6" s="121" t="s">
        <v>61</v>
      </c>
      <c r="F6" s="122" t="s">
        <v>62</v>
      </c>
      <c r="G6" s="119" t="s">
        <v>63</v>
      </c>
    </row>
    <row r="7" spans="1:7" ht="12.75">
      <c r="A7" s="117"/>
      <c r="B7" s="118"/>
      <c r="C7" s="119"/>
      <c r="D7" s="120"/>
      <c r="E7" s="121"/>
      <c r="F7" s="122"/>
      <c r="G7" s="125"/>
    </row>
    <row r="8" spans="1:7" ht="12.75" customHeight="1">
      <c r="A8" s="116">
        <v>2</v>
      </c>
      <c r="B8" s="118">
        <v>3</v>
      </c>
      <c r="C8" s="119" t="s">
        <v>50</v>
      </c>
      <c r="D8" s="120" t="s">
        <v>51</v>
      </c>
      <c r="E8" s="129" t="s">
        <v>52</v>
      </c>
      <c r="F8" s="122" t="s">
        <v>78</v>
      </c>
      <c r="G8" s="119" t="s">
        <v>53</v>
      </c>
    </row>
    <row r="9" spans="1:7" ht="12.75">
      <c r="A9" s="117"/>
      <c r="B9" s="118"/>
      <c r="C9" s="119"/>
      <c r="D9" s="120"/>
      <c r="E9" s="130"/>
      <c r="F9" s="122"/>
      <c r="G9" s="119"/>
    </row>
    <row r="10" spans="1:7" ht="12.75" customHeight="1">
      <c r="A10" s="116">
        <v>3</v>
      </c>
      <c r="B10" s="118">
        <v>7</v>
      </c>
      <c r="C10" s="119" t="s">
        <v>42</v>
      </c>
      <c r="D10" s="120" t="s">
        <v>43</v>
      </c>
      <c r="E10" s="121" t="s">
        <v>29</v>
      </c>
      <c r="F10" s="122" t="s">
        <v>44</v>
      </c>
      <c r="G10" s="119" t="s">
        <v>93</v>
      </c>
    </row>
    <row r="11" spans="1:7" ht="12.75">
      <c r="A11" s="117"/>
      <c r="B11" s="118"/>
      <c r="C11" s="119"/>
      <c r="D11" s="120"/>
      <c r="E11" s="121"/>
      <c r="F11" s="122"/>
      <c r="G11" s="125"/>
    </row>
    <row r="12" spans="1:7" ht="12.75" customHeight="1">
      <c r="A12" s="116">
        <v>3</v>
      </c>
      <c r="B12" s="118">
        <v>8</v>
      </c>
      <c r="C12" s="119" t="s">
        <v>71</v>
      </c>
      <c r="D12" s="120" t="s">
        <v>72</v>
      </c>
      <c r="E12" s="121" t="s">
        <v>73</v>
      </c>
      <c r="F12" s="122" t="s">
        <v>74</v>
      </c>
      <c r="G12" s="119" t="s">
        <v>75</v>
      </c>
    </row>
    <row r="13" spans="1:7" ht="12.75">
      <c r="A13" s="117"/>
      <c r="B13" s="118"/>
      <c r="C13" s="119"/>
      <c r="D13" s="120"/>
      <c r="E13" s="121"/>
      <c r="F13" s="122"/>
      <c r="G13" s="119"/>
    </row>
    <row r="14" spans="1:7" ht="12.75" customHeight="1">
      <c r="A14" s="116">
        <v>5</v>
      </c>
      <c r="B14" s="118">
        <v>10</v>
      </c>
      <c r="C14" s="119" t="s">
        <v>27</v>
      </c>
      <c r="D14" s="120" t="s">
        <v>28</v>
      </c>
      <c r="E14" s="121" t="s">
        <v>29</v>
      </c>
      <c r="F14" s="122" t="s">
        <v>30</v>
      </c>
      <c r="G14" s="119" t="s">
        <v>31</v>
      </c>
    </row>
    <row r="15" spans="1:7" ht="12.75">
      <c r="A15" s="117"/>
      <c r="B15" s="118"/>
      <c r="C15" s="119"/>
      <c r="D15" s="120"/>
      <c r="E15" s="121"/>
      <c r="F15" s="122"/>
      <c r="G15" s="125"/>
    </row>
    <row r="16" spans="1:7" ht="12.75" customHeight="1">
      <c r="A16" s="116">
        <v>5</v>
      </c>
      <c r="B16" s="118">
        <v>9</v>
      </c>
      <c r="C16" s="119" t="s">
        <v>54</v>
      </c>
      <c r="D16" s="120" t="s">
        <v>55</v>
      </c>
      <c r="E16" s="121" t="s">
        <v>56</v>
      </c>
      <c r="F16" s="122" t="s">
        <v>57</v>
      </c>
      <c r="G16" s="119" t="s">
        <v>58</v>
      </c>
    </row>
    <row r="17" spans="1:7" ht="12.75">
      <c r="A17" s="117"/>
      <c r="B17" s="118"/>
      <c r="C17" s="119"/>
      <c r="D17" s="120"/>
      <c r="E17" s="121"/>
      <c r="F17" s="122"/>
      <c r="G17" s="119"/>
    </row>
    <row r="18" spans="1:7" ht="12.75" customHeight="1">
      <c r="A18" s="116">
        <v>7</v>
      </c>
      <c r="B18" s="118">
        <v>11</v>
      </c>
      <c r="C18" s="119" t="s">
        <v>32</v>
      </c>
      <c r="D18" s="123" t="s">
        <v>33</v>
      </c>
      <c r="E18" s="121" t="s">
        <v>34</v>
      </c>
      <c r="F18" s="122" t="s">
        <v>35</v>
      </c>
      <c r="G18" s="119" t="s">
        <v>36</v>
      </c>
    </row>
    <row r="19" spans="1:7" ht="12.75">
      <c r="A19" s="117"/>
      <c r="B19" s="118"/>
      <c r="C19" s="119"/>
      <c r="D19" s="120"/>
      <c r="E19" s="121"/>
      <c r="F19" s="122"/>
      <c r="G19" s="125"/>
    </row>
    <row r="20" spans="1:7" ht="12.75" customHeight="1">
      <c r="A20" s="116" t="s">
        <v>95</v>
      </c>
      <c r="B20" s="118">
        <v>4</v>
      </c>
      <c r="C20" s="119" t="s">
        <v>37</v>
      </c>
      <c r="D20" s="123" t="s">
        <v>38</v>
      </c>
      <c r="E20" s="121" t="s">
        <v>39</v>
      </c>
      <c r="F20" s="122" t="s">
        <v>40</v>
      </c>
      <c r="G20" s="119" t="s">
        <v>41</v>
      </c>
    </row>
    <row r="21" spans="1:7" ht="12.75">
      <c r="A21" s="117"/>
      <c r="B21" s="118"/>
      <c r="C21" s="119"/>
      <c r="D21" s="120"/>
      <c r="E21" s="121"/>
      <c r="F21" s="122"/>
      <c r="G21" s="119"/>
    </row>
    <row r="22" spans="1:7" ht="12.75" customHeight="1">
      <c r="A22" s="116" t="s">
        <v>95</v>
      </c>
      <c r="B22" s="118">
        <v>5</v>
      </c>
      <c r="C22" s="119" t="s">
        <v>64</v>
      </c>
      <c r="D22" s="120" t="s">
        <v>79</v>
      </c>
      <c r="E22" s="124" t="s">
        <v>65</v>
      </c>
      <c r="F22" s="122" t="s">
        <v>66</v>
      </c>
      <c r="G22" s="119" t="s">
        <v>67</v>
      </c>
    </row>
    <row r="23" spans="1:7" ht="12.75">
      <c r="A23" s="117"/>
      <c r="B23" s="118"/>
      <c r="C23" s="119"/>
      <c r="D23" s="120"/>
      <c r="E23" s="124"/>
      <c r="F23" s="122"/>
      <c r="G23" s="125"/>
    </row>
    <row r="24" spans="1:7" ht="12.75" customHeight="1">
      <c r="A24" s="116" t="s">
        <v>96</v>
      </c>
      <c r="B24" s="118">
        <v>1</v>
      </c>
      <c r="C24" s="119" t="s">
        <v>45</v>
      </c>
      <c r="D24" s="120" t="s">
        <v>46</v>
      </c>
      <c r="E24" s="121" t="s">
        <v>47</v>
      </c>
      <c r="F24" s="122" t="s">
        <v>48</v>
      </c>
      <c r="G24" s="119" t="s">
        <v>49</v>
      </c>
    </row>
    <row r="25" spans="1:7" ht="12.75">
      <c r="A25" s="117"/>
      <c r="B25" s="118"/>
      <c r="C25" s="119"/>
      <c r="D25" s="120"/>
      <c r="E25" s="121"/>
      <c r="F25" s="122"/>
      <c r="G25" s="119"/>
    </row>
    <row r="26" spans="1:7" ht="12.75" customHeight="1">
      <c r="A26" s="116" t="s">
        <v>96</v>
      </c>
      <c r="B26" s="118">
        <v>2</v>
      </c>
      <c r="C26" s="119" t="s">
        <v>68</v>
      </c>
      <c r="D26" s="120" t="s">
        <v>25</v>
      </c>
      <c r="E26" s="124" t="s">
        <v>69</v>
      </c>
      <c r="F26" s="122" t="s">
        <v>70</v>
      </c>
      <c r="G26" s="119" t="s">
        <v>67</v>
      </c>
    </row>
    <row r="27" spans="1:7" ht="12.75">
      <c r="A27" s="117"/>
      <c r="B27" s="118"/>
      <c r="C27" s="119"/>
      <c r="D27" s="120"/>
      <c r="E27" s="124"/>
      <c r="F27" s="122"/>
      <c r="G27" s="119"/>
    </row>
    <row r="31" spans="1:6" ht="12.75">
      <c r="A31" s="56" t="str">
        <f>HYPERLINK('[1]реквизиты'!$A$20)</f>
        <v>Гл. судья, судья МК</v>
      </c>
      <c r="B31" s="57"/>
      <c r="C31" s="57"/>
      <c r="D31" s="57"/>
      <c r="E31" s="58" t="str">
        <f>HYPERLINK('[1]реквизиты'!$G$20)</f>
        <v>В.С. Зинчак</v>
      </c>
      <c r="F31" s="59" t="str">
        <f>HYPERLINK('[1]реквизиты'!$G$21)</f>
        <v>/г.Дзержинск /</v>
      </c>
    </row>
    <row r="32" spans="1:4" ht="12.75">
      <c r="A32" s="57"/>
      <c r="B32" s="57"/>
      <c r="C32" s="57"/>
      <c r="D32" s="60"/>
    </row>
    <row r="33" spans="1:6" ht="12.75">
      <c r="A33" s="61" t="str">
        <f>HYPERLINK('[1]реквизиты'!$A$22)</f>
        <v>Гл. секретарь, судья МК</v>
      </c>
      <c r="B33" s="57"/>
      <c r="C33" s="57"/>
      <c r="D33" s="62"/>
      <c r="E33" s="58" t="str">
        <f>HYPERLINK('[1]реквизиты'!$G$22)</f>
        <v>Р.М. Закиров</v>
      </c>
      <c r="F33" s="63" t="str">
        <f>HYPERLINK('[1]реквизиты'!$G$23)</f>
        <v>/г.Пермь/</v>
      </c>
    </row>
    <row r="34" spans="1:4" ht="12.75">
      <c r="A34" s="2"/>
      <c r="B34" s="2"/>
      <c r="C34" s="2"/>
      <c r="D34" s="2"/>
    </row>
  </sheetData>
  <mergeCells count="87">
    <mergeCell ref="G26:G27"/>
    <mergeCell ref="G18:G19"/>
    <mergeCell ref="G20:G21"/>
    <mergeCell ref="G22:G23"/>
    <mergeCell ref="G24:G25"/>
    <mergeCell ref="A2:G2"/>
    <mergeCell ref="D3:E3"/>
    <mergeCell ref="A1:G1"/>
    <mergeCell ref="G4:G5"/>
    <mergeCell ref="G6:G7"/>
    <mergeCell ref="G8:G9"/>
    <mergeCell ref="E4:E5"/>
    <mergeCell ref="F4:F5"/>
    <mergeCell ref="E6:E7"/>
    <mergeCell ref="F6:F7"/>
    <mergeCell ref="E8:E9"/>
    <mergeCell ref="F8:F9"/>
    <mergeCell ref="G10:G11"/>
    <mergeCell ref="G12:G13"/>
    <mergeCell ref="G14:G15"/>
    <mergeCell ref="G16:G17"/>
    <mergeCell ref="E20:E21"/>
    <mergeCell ref="F20:F21"/>
    <mergeCell ref="F22:F23"/>
    <mergeCell ref="F26:F27"/>
    <mergeCell ref="F24:F25"/>
    <mergeCell ref="A22:A23"/>
    <mergeCell ref="B22:B23"/>
    <mergeCell ref="C22:C23"/>
    <mergeCell ref="E26:E27"/>
    <mergeCell ref="D22:D23"/>
    <mergeCell ref="E22:E23"/>
    <mergeCell ref="E24:E25"/>
    <mergeCell ref="A24:A25"/>
    <mergeCell ref="B24:B25"/>
    <mergeCell ref="C24:C25"/>
    <mergeCell ref="D24:D25"/>
    <mergeCell ref="A26:A27"/>
    <mergeCell ref="B26:B27"/>
    <mergeCell ref="C26:C27"/>
    <mergeCell ref="D26:D27"/>
    <mergeCell ref="A20:A21"/>
    <mergeCell ref="B20:B21"/>
    <mergeCell ref="C20:C21"/>
    <mergeCell ref="D20:D21"/>
    <mergeCell ref="E18:E19"/>
    <mergeCell ref="F18:F19"/>
    <mergeCell ref="A16:A17"/>
    <mergeCell ref="B16:B17"/>
    <mergeCell ref="A18:A19"/>
    <mergeCell ref="B18:B19"/>
    <mergeCell ref="C18:C19"/>
    <mergeCell ref="D18:D19"/>
    <mergeCell ref="C16:C17"/>
    <mergeCell ref="D16:D17"/>
    <mergeCell ref="E12:E13"/>
    <mergeCell ref="F12:F13"/>
    <mergeCell ref="E14:E15"/>
    <mergeCell ref="F14:F15"/>
    <mergeCell ref="E16:E17"/>
    <mergeCell ref="F16:F17"/>
    <mergeCell ref="A14:A15"/>
    <mergeCell ref="B14:B15"/>
    <mergeCell ref="C14:C15"/>
    <mergeCell ref="D14:D15"/>
    <mergeCell ref="A12:A13"/>
    <mergeCell ref="B12:B13"/>
    <mergeCell ref="C12:C13"/>
    <mergeCell ref="D12:D13"/>
    <mergeCell ref="E10:E11"/>
    <mergeCell ref="F10:F11"/>
    <mergeCell ref="A8:A9"/>
    <mergeCell ref="B8:B9"/>
    <mergeCell ref="A10:A11"/>
    <mergeCell ref="B10:B11"/>
    <mergeCell ref="C10:C11"/>
    <mergeCell ref="D10:D11"/>
    <mergeCell ref="C8:C9"/>
    <mergeCell ref="D8:D9"/>
    <mergeCell ref="A6:A7"/>
    <mergeCell ref="B6:B7"/>
    <mergeCell ref="C6:C7"/>
    <mergeCell ref="D6:D7"/>
    <mergeCell ref="A4:A5"/>
    <mergeCell ref="B4:B5"/>
    <mergeCell ref="C4:C5"/>
    <mergeCell ref="D4:D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3"/>
  <sheetViews>
    <sheetView workbookViewId="0" topLeftCell="A1">
      <selection activeCell="D25" sqref="D25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4:5" ht="27" customHeight="1">
      <c r="D1" s="64" t="s">
        <v>12</v>
      </c>
      <c r="E1" s="64" t="s">
        <v>13</v>
      </c>
    </row>
    <row r="2" ht="12.75">
      <c r="C2" s="65" t="s">
        <v>14</v>
      </c>
    </row>
    <row r="3" ht="12.75">
      <c r="C3" s="66" t="s">
        <v>15</v>
      </c>
    </row>
    <row r="4" spans="1:8" ht="12.75">
      <c r="A4" s="133" t="s">
        <v>16</v>
      </c>
      <c r="B4" s="133" t="s">
        <v>4</v>
      </c>
      <c r="C4" s="114" t="s">
        <v>5</v>
      </c>
      <c r="D4" s="133" t="s">
        <v>17</v>
      </c>
      <c r="E4" s="133" t="s">
        <v>18</v>
      </c>
      <c r="F4" s="133" t="s">
        <v>19</v>
      </c>
      <c r="G4" s="133" t="s">
        <v>20</v>
      </c>
      <c r="H4" s="133" t="s">
        <v>21</v>
      </c>
    </row>
    <row r="5" spans="1:8" ht="12.75">
      <c r="A5" s="113"/>
      <c r="B5" s="113"/>
      <c r="C5" s="113"/>
      <c r="D5" s="113"/>
      <c r="E5" s="113"/>
      <c r="F5" s="113"/>
      <c r="G5" s="113"/>
      <c r="H5" s="113"/>
    </row>
    <row r="6" spans="1:8" ht="12.75">
      <c r="A6" s="134"/>
      <c r="B6" s="135"/>
      <c r="C6" s="136" t="e">
        <f>VLOOKUP(B6,'пр.взв.'!B6:E37,2,FALSE)</f>
        <v>#N/A</v>
      </c>
      <c r="D6" s="136" t="e">
        <f>VLOOKUP(C6,'пр.взв.'!C6:F37,2,FALSE)</f>
        <v>#N/A</v>
      </c>
      <c r="E6" s="136" t="e">
        <f>VLOOKUP(D6,'пр.взв.'!D6:G37,2,FALSE)</f>
        <v>#N/A</v>
      </c>
      <c r="F6" s="120"/>
      <c r="G6" s="137"/>
      <c r="H6" s="133"/>
    </row>
    <row r="7" spans="1:8" ht="12.75">
      <c r="A7" s="134"/>
      <c r="B7" s="133"/>
      <c r="C7" s="136"/>
      <c r="D7" s="136"/>
      <c r="E7" s="136"/>
      <c r="F7" s="120"/>
      <c r="G7" s="137"/>
      <c r="H7" s="133"/>
    </row>
    <row r="8" spans="1:8" ht="12.75">
      <c r="A8" s="138"/>
      <c r="B8" s="135"/>
      <c r="C8" s="136" t="e">
        <f>VLOOKUP(B8,'пр.взв.'!B8:E39,2,FALSE)</f>
        <v>#N/A</v>
      </c>
      <c r="D8" s="136" t="e">
        <f>VLOOKUP(C8,'пр.взв.'!C8:F39,2,FALSE)</f>
        <v>#N/A</v>
      </c>
      <c r="E8" s="136" t="e">
        <f>VLOOKUP(D8,'пр.взв.'!D8:G39,2,FALSE)</f>
        <v>#N/A</v>
      </c>
      <c r="F8" s="120"/>
      <c r="G8" s="133"/>
      <c r="H8" s="133"/>
    </row>
    <row r="9" spans="1:8" ht="12.75">
      <c r="A9" s="138"/>
      <c r="B9" s="133"/>
      <c r="C9" s="136"/>
      <c r="D9" s="136"/>
      <c r="E9" s="136"/>
      <c r="F9" s="120"/>
      <c r="G9" s="133"/>
      <c r="H9" s="133"/>
    </row>
    <row r="10" spans="1:2" ht="29.25" customHeight="1">
      <c r="A10" s="2" t="s">
        <v>22</v>
      </c>
      <c r="B10" s="2"/>
    </row>
    <row r="11" spans="2:8" ht="19.5" customHeight="1">
      <c r="B11" s="2" t="s">
        <v>0</v>
      </c>
      <c r="C11" s="67"/>
      <c r="D11" s="67"/>
      <c r="E11" s="67"/>
      <c r="F11" s="67"/>
      <c r="G11" s="67"/>
      <c r="H11" s="67"/>
    </row>
    <row r="12" spans="2:8" ht="19.5" customHeight="1">
      <c r="B12" s="2" t="s">
        <v>1</v>
      </c>
      <c r="C12" s="67"/>
      <c r="D12" s="67"/>
      <c r="E12" s="67"/>
      <c r="F12" s="67"/>
      <c r="G12" s="67"/>
      <c r="H12" s="67"/>
    </row>
    <row r="13" ht="19.5" customHeight="1"/>
    <row r="14" ht="19.5" customHeight="1"/>
    <row r="15" spans="3:5" ht="12.75">
      <c r="C15" s="66" t="s">
        <v>23</v>
      </c>
      <c r="E15" s="64" t="s">
        <v>13</v>
      </c>
    </row>
    <row r="16" spans="1:8" ht="12.75">
      <c r="A16" s="133" t="s">
        <v>16</v>
      </c>
      <c r="B16" s="133" t="s">
        <v>4</v>
      </c>
      <c r="C16" s="114" t="s">
        <v>5</v>
      </c>
      <c r="D16" s="133" t="s">
        <v>17</v>
      </c>
      <c r="E16" s="133" t="s">
        <v>18</v>
      </c>
      <c r="F16" s="133" t="s">
        <v>19</v>
      </c>
      <c r="G16" s="133" t="s">
        <v>20</v>
      </c>
      <c r="H16" s="133" t="s">
        <v>21</v>
      </c>
    </row>
    <row r="17" spans="1:8" ht="12.75">
      <c r="A17" s="113"/>
      <c r="B17" s="113"/>
      <c r="C17" s="113"/>
      <c r="D17" s="113"/>
      <c r="E17" s="113"/>
      <c r="F17" s="113"/>
      <c r="G17" s="113"/>
      <c r="H17" s="113"/>
    </row>
    <row r="18" spans="1:8" ht="12.75">
      <c r="A18" s="134"/>
      <c r="B18" s="135"/>
      <c r="C18" s="136" t="e">
        <f>VLOOKUP(B18,'пр.взв.'!B6:E37,2,FALSE)</f>
        <v>#N/A</v>
      </c>
      <c r="D18" s="136" t="e">
        <f>VLOOKUP(C18,'пр.взв.'!C6:F37,2,FALSE)</f>
        <v>#N/A</v>
      </c>
      <c r="E18" s="136" t="e">
        <f>VLOOKUP(D18,'пр.взв.'!D6:G37,2,FALSE)</f>
        <v>#N/A</v>
      </c>
      <c r="F18" s="120"/>
      <c r="G18" s="137"/>
      <c r="H18" s="133"/>
    </row>
    <row r="19" spans="1:8" ht="12.75">
      <c r="A19" s="134"/>
      <c r="B19" s="133"/>
      <c r="C19" s="136"/>
      <c r="D19" s="136"/>
      <c r="E19" s="136"/>
      <c r="F19" s="120"/>
      <c r="G19" s="137"/>
      <c r="H19" s="133"/>
    </row>
    <row r="20" spans="1:8" ht="12.75">
      <c r="A20" s="138"/>
      <c r="B20" s="135"/>
      <c r="C20" s="136" t="e">
        <f>VLOOKUP(B20,'пр.взв.'!B8:E39,2,FALSE)</f>
        <v>#N/A</v>
      </c>
      <c r="D20" s="136" t="e">
        <f>VLOOKUP(C20,'пр.взв.'!C8:F39,2,FALSE)</f>
        <v>#N/A</v>
      </c>
      <c r="E20" s="136" t="e">
        <f>VLOOKUP(D20,'пр.взв.'!D8:G39,2,FALSE)</f>
        <v>#N/A</v>
      </c>
      <c r="F20" s="120"/>
      <c r="G20" s="133"/>
      <c r="H20" s="133"/>
    </row>
    <row r="21" spans="1:8" ht="12.75">
      <c r="A21" s="138"/>
      <c r="B21" s="133"/>
      <c r="C21" s="136"/>
      <c r="D21" s="136"/>
      <c r="E21" s="136"/>
      <c r="F21" s="120"/>
      <c r="G21" s="133"/>
      <c r="H21" s="133"/>
    </row>
    <row r="22" spans="1:2" ht="29.25" customHeight="1">
      <c r="A22" s="2" t="s">
        <v>22</v>
      </c>
      <c r="B22" s="2"/>
    </row>
    <row r="23" spans="2:8" ht="19.5" customHeight="1">
      <c r="B23" s="2" t="s">
        <v>0</v>
      </c>
      <c r="C23" s="67"/>
      <c r="D23" s="67"/>
      <c r="E23" s="67"/>
      <c r="F23" s="67"/>
      <c r="G23" s="67"/>
      <c r="H23" s="67"/>
    </row>
    <row r="24" spans="2:8" ht="19.5" customHeight="1">
      <c r="B24" s="2" t="s">
        <v>1</v>
      </c>
      <c r="C24" s="67"/>
      <c r="D24" s="67"/>
      <c r="E24" s="67"/>
      <c r="F24" s="67"/>
      <c r="G24" s="67"/>
      <c r="H24" s="67"/>
    </row>
    <row r="25" ht="19.5" customHeight="1"/>
    <row r="26" ht="19.5" customHeight="1"/>
    <row r="27" ht="19.5" customHeight="1"/>
    <row r="28" spans="3:5" ht="15.75">
      <c r="C28" s="55" t="s">
        <v>24</v>
      </c>
      <c r="E28" s="64" t="s">
        <v>13</v>
      </c>
    </row>
    <row r="29" spans="1:8" ht="12.75">
      <c r="A29" s="133" t="s">
        <v>16</v>
      </c>
      <c r="B29" s="133" t="s">
        <v>4</v>
      </c>
      <c r="C29" s="114" t="s">
        <v>5</v>
      </c>
      <c r="D29" s="133" t="s">
        <v>17</v>
      </c>
      <c r="E29" s="133" t="s">
        <v>18</v>
      </c>
      <c r="F29" s="133" t="s">
        <v>19</v>
      </c>
      <c r="G29" s="133" t="s">
        <v>20</v>
      </c>
      <c r="H29" s="133" t="s">
        <v>21</v>
      </c>
    </row>
    <row r="30" spans="1:8" ht="12.75">
      <c r="A30" s="113"/>
      <c r="B30" s="113"/>
      <c r="C30" s="113"/>
      <c r="D30" s="113"/>
      <c r="E30" s="113"/>
      <c r="F30" s="113"/>
      <c r="G30" s="113"/>
      <c r="H30" s="113"/>
    </row>
    <row r="31" spans="1:8" ht="12.75">
      <c r="A31" s="134"/>
      <c r="B31" s="135"/>
      <c r="C31" s="136" t="e">
        <f>VLOOKUP(B31,'пр.взв.'!B6:D37,2,FALSE)</f>
        <v>#N/A</v>
      </c>
      <c r="D31" s="136" t="e">
        <f>VLOOKUP(C31,'пр.взв.'!C6:E37,2,FALSE)</f>
        <v>#N/A</v>
      </c>
      <c r="E31" s="136" t="e">
        <f>VLOOKUP(D31,'пр.взв.'!D6:F37,2,FALSE)</f>
        <v>#N/A</v>
      </c>
      <c r="F31" s="120"/>
      <c r="G31" s="137"/>
      <c r="H31" s="133"/>
    </row>
    <row r="32" spans="1:8" ht="12.75">
      <c r="A32" s="134"/>
      <c r="B32" s="133"/>
      <c r="C32" s="136"/>
      <c r="D32" s="136"/>
      <c r="E32" s="136"/>
      <c r="F32" s="120"/>
      <c r="G32" s="137"/>
      <c r="H32" s="133"/>
    </row>
    <row r="33" spans="1:8" ht="12.75">
      <c r="A33" s="138"/>
      <c r="B33" s="135"/>
      <c r="C33" s="136" t="e">
        <f>VLOOKUP(B33,'пр.взв.'!B8:D39,2,FALSE)</f>
        <v>#N/A</v>
      </c>
      <c r="D33" s="136" t="e">
        <f>VLOOKUP(C33,'пр.взв.'!C8:E39,2,FALSE)</f>
        <v>#N/A</v>
      </c>
      <c r="E33" s="136" t="e">
        <f>VLOOKUP(D33,'пр.взв.'!D8:F39,2,FALSE)</f>
        <v>#N/A</v>
      </c>
      <c r="F33" s="120"/>
      <c r="G33" s="133"/>
      <c r="H33" s="133"/>
    </row>
    <row r="34" spans="1:8" ht="12.75">
      <c r="A34" s="138"/>
      <c r="B34" s="133"/>
      <c r="C34" s="136"/>
      <c r="D34" s="136"/>
      <c r="E34" s="136"/>
      <c r="F34" s="120"/>
      <c r="G34" s="133"/>
      <c r="H34" s="133"/>
    </row>
    <row r="35" spans="1:2" ht="36" customHeight="1">
      <c r="A35" s="2" t="s">
        <v>22</v>
      </c>
      <c r="B35" s="2"/>
    </row>
    <row r="36" spans="2:8" ht="19.5" customHeight="1">
      <c r="B36" s="2" t="s">
        <v>0</v>
      </c>
      <c r="C36" s="67"/>
      <c r="D36" s="67"/>
      <c r="E36" s="67"/>
      <c r="F36" s="67"/>
      <c r="G36" s="67"/>
      <c r="H36" s="67"/>
    </row>
    <row r="37" spans="2:8" ht="19.5" customHeight="1">
      <c r="B37" s="2" t="s">
        <v>1</v>
      </c>
      <c r="C37" s="67"/>
      <c r="D37" s="67"/>
      <c r="E37" s="67"/>
      <c r="F37" s="67"/>
      <c r="G37" s="67"/>
      <c r="H37" s="67"/>
    </row>
    <row r="38" ht="19.5" customHeight="1"/>
    <row r="41" spans="1:7" ht="12.75">
      <c r="A41" s="56" t="str">
        <f>HYPERLINK('[1]реквизиты'!$A$20)</f>
        <v>Гл. судья, судья МК</v>
      </c>
      <c r="B41" s="57"/>
      <c r="C41" s="57"/>
      <c r="D41" s="57"/>
      <c r="E41" s="3"/>
      <c r="F41" s="68" t="str">
        <f>HYPERLINK('[1]реквизиты'!$G$20)</f>
        <v>В.С. Зинчак</v>
      </c>
      <c r="G41" s="59" t="str">
        <f>HYPERLINK('[1]реквизиты'!$G$21)</f>
        <v>/г.Дзержинск /</v>
      </c>
    </row>
    <row r="42" spans="1:7" ht="12.75">
      <c r="A42" s="57"/>
      <c r="B42" s="57"/>
      <c r="C42" s="57"/>
      <c r="D42" s="60"/>
      <c r="E42" s="4"/>
      <c r="F42" s="8"/>
      <c r="G42" s="4"/>
    </row>
    <row r="43" spans="1:7" ht="12.75">
      <c r="A43" s="61" t="str">
        <f>HYPERLINK('[1]реквизиты'!$A$22)</f>
        <v>Гл. секретарь, судья МК</v>
      </c>
      <c r="C43" s="57"/>
      <c r="D43" s="62"/>
      <c r="E43" s="69"/>
      <c r="F43" s="68" t="str">
        <f>HYPERLINK('[1]реквизиты'!$G$22)</f>
        <v>Р.М. Закиров</v>
      </c>
      <c r="G43" s="63" t="str">
        <f>HYPERLINK('[1]реквизиты'!$G$23)</f>
        <v>/г.Пермь/</v>
      </c>
    </row>
  </sheetData>
  <mergeCells count="72"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8:E9"/>
    <mergeCell ref="F8:F9"/>
    <mergeCell ref="G8:G9"/>
    <mergeCell ref="H8:H9"/>
    <mergeCell ref="A8:A9"/>
    <mergeCell ref="B8:B9"/>
    <mergeCell ref="C8:C9"/>
    <mergeCell ref="D8:D9"/>
    <mergeCell ref="E6:E7"/>
    <mergeCell ref="F6:F7"/>
    <mergeCell ref="G6:G7"/>
    <mergeCell ref="H6:H7"/>
    <mergeCell ref="A6:A7"/>
    <mergeCell ref="B6:B7"/>
    <mergeCell ref="C6:C7"/>
    <mergeCell ref="D6:D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3"/>
  <sheetViews>
    <sheetView workbookViewId="0" topLeftCell="A1">
      <selection activeCell="G12" sqref="G12:G1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>
      <c r="A1" s="141" t="str">
        <f>HYPERLINK('[1]реквизиты'!$A$7)</f>
        <v>ИТОГОВЫЙ ПРОТОКОЛ                                                                                                                                                          Кубок  России по САМБО среди мужчин</v>
      </c>
      <c r="B1" s="142"/>
      <c r="C1" s="142"/>
      <c r="D1" s="142"/>
      <c r="E1" s="142"/>
      <c r="F1" s="142"/>
      <c r="G1" s="142"/>
    </row>
    <row r="2" spans="1:7" ht="14.25" customHeight="1">
      <c r="A2" s="143" t="s">
        <v>26</v>
      </c>
      <c r="B2" s="144"/>
      <c r="C2" s="144"/>
      <c r="D2" s="144"/>
      <c r="E2" s="144"/>
      <c r="F2" s="144"/>
      <c r="G2" s="144"/>
    </row>
    <row r="3" ht="12.75" customHeight="1"/>
    <row r="4" spans="1:7" ht="12.75" customHeight="1">
      <c r="A4" s="113" t="s">
        <v>10</v>
      </c>
      <c r="B4" s="113" t="s">
        <v>4</v>
      </c>
      <c r="C4" s="113" t="s">
        <v>5</v>
      </c>
      <c r="D4" s="113" t="s">
        <v>6</v>
      </c>
      <c r="E4" s="113" t="s">
        <v>7</v>
      </c>
      <c r="F4" s="113" t="s">
        <v>11</v>
      </c>
      <c r="G4" s="113" t="s">
        <v>8</v>
      </c>
    </row>
    <row r="5" spans="1:7" ht="12.75" customHeight="1">
      <c r="A5" s="114"/>
      <c r="B5" s="114"/>
      <c r="C5" s="114"/>
      <c r="D5" s="114"/>
      <c r="E5" s="114"/>
      <c r="F5" s="114"/>
      <c r="G5" s="114"/>
    </row>
    <row r="6" spans="1:7" ht="12.75">
      <c r="A6" s="113"/>
      <c r="B6" s="118">
        <v>10</v>
      </c>
      <c r="C6" s="119" t="s">
        <v>27</v>
      </c>
      <c r="D6" s="120" t="s">
        <v>28</v>
      </c>
      <c r="E6" s="121" t="s">
        <v>29</v>
      </c>
      <c r="F6" s="122" t="s">
        <v>30</v>
      </c>
      <c r="G6" s="119" t="s">
        <v>31</v>
      </c>
    </row>
    <row r="7" spans="1:7" ht="12.75">
      <c r="A7" s="114"/>
      <c r="B7" s="118"/>
      <c r="C7" s="119"/>
      <c r="D7" s="120"/>
      <c r="E7" s="121"/>
      <c r="F7" s="122"/>
      <c r="G7" s="125"/>
    </row>
    <row r="8" spans="1:7" ht="12.75" customHeight="1">
      <c r="A8" s="113"/>
      <c r="B8" s="118">
        <v>11</v>
      </c>
      <c r="C8" s="119" t="s">
        <v>32</v>
      </c>
      <c r="D8" s="123" t="s">
        <v>33</v>
      </c>
      <c r="E8" s="129" t="s">
        <v>34</v>
      </c>
      <c r="F8" s="122" t="s">
        <v>35</v>
      </c>
      <c r="G8" s="119" t="s">
        <v>36</v>
      </c>
    </row>
    <row r="9" spans="1:7" ht="12.75" customHeight="1">
      <c r="A9" s="114"/>
      <c r="B9" s="118"/>
      <c r="C9" s="119"/>
      <c r="D9" s="120"/>
      <c r="E9" s="130"/>
      <c r="F9" s="122"/>
      <c r="G9" s="119"/>
    </row>
    <row r="10" spans="1:7" ht="15" customHeight="1">
      <c r="A10" s="113"/>
      <c r="B10" s="118">
        <v>4</v>
      </c>
      <c r="C10" s="119" t="s">
        <v>37</v>
      </c>
      <c r="D10" s="123" t="s">
        <v>38</v>
      </c>
      <c r="E10" s="121" t="s">
        <v>39</v>
      </c>
      <c r="F10" s="122" t="s">
        <v>40</v>
      </c>
      <c r="G10" s="119" t="s">
        <v>41</v>
      </c>
    </row>
    <row r="11" spans="1:7" ht="12.75">
      <c r="A11" s="114"/>
      <c r="B11" s="118"/>
      <c r="C11" s="119"/>
      <c r="D11" s="120"/>
      <c r="E11" s="121"/>
      <c r="F11" s="122"/>
      <c r="G11" s="125"/>
    </row>
    <row r="12" spans="1:7" ht="15" customHeight="1">
      <c r="A12" s="113"/>
      <c r="B12" s="118">
        <v>7</v>
      </c>
      <c r="C12" s="119" t="s">
        <v>42</v>
      </c>
      <c r="D12" s="120" t="s">
        <v>43</v>
      </c>
      <c r="E12" s="121" t="s">
        <v>29</v>
      </c>
      <c r="F12" s="122" t="s">
        <v>44</v>
      </c>
      <c r="G12" s="119" t="s">
        <v>92</v>
      </c>
    </row>
    <row r="13" spans="1:7" ht="15" customHeight="1">
      <c r="A13" s="114"/>
      <c r="B13" s="118"/>
      <c r="C13" s="119"/>
      <c r="D13" s="120"/>
      <c r="E13" s="121"/>
      <c r="F13" s="122"/>
      <c r="G13" s="119"/>
    </row>
    <row r="14" spans="1:7" ht="15.75" customHeight="1">
      <c r="A14" s="113"/>
      <c r="B14" s="118">
        <v>1</v>
      </c>
      <c r="C14" s="119" t="s">
        <v>45</v>
      </c>
      <c r="D14" s="120" t="s">
        <v>46</v>
      </c>
      <c r="E14" s="121" t="s">
        <v>47</v>
      </c>
      <c r="F14" s="122" t="s">
        <v>48</v>
      </c>
      <c r="G14" s="119" t="s">
        <v>49</v>
      </c>
    </row>
    <row r="15" spans="1:7" ht="12.75">
      <c r="A15" s="114"/>
      <c r="B15" s="118"/>
      <c r="C15" s="119"/>
      <c r="D15" s="120"/>
      <c r="E15" s="121"/>
      <c r="F15" s="122"/>
      <c r="G15" s="125"/>
    </row>
    <row r="16" spans="1:7" ht="15" customHeight="1">
      <c r="A16" s="113"/>
      <c r="B16" s="118">
        <v>3</v>
      </c>
      <c r="C16" s="119" t="s">
        <v>50</v>
      </c>
      <c r="D16" s="120" t="s">
        <v>51</v>
      </c>
      <c r="E16" s="121" t="s">
        <v>52</v>
      </c>
      <c r="F16" s="122" t="s">
        <v>78</v>
      </c>
      <c r="G16" s="119" t="s">
        <v>53</v>
      </c>
    </row>
    <row r="17" spans="1:7" ht="12.75">
      <c r="A17" s="114"/>
      <c r="B17" s="118"/>
      <c r="C17" s="119"/>
      <c r="D17" s="120"/>
      <c r="E17" s="121"/>
      <c r="F17" s="122"/>
      <c r="G17" s="119"/>
    </row>
    <row r="18" spans="1:7" ht="15" customHeight="1">
      <c r="A18" s="113"/>
      <c r="B18" s="118">
        <v>9</v>
      </c>
      <c r="C18" s="119" t="s">
        <v>54</v>
      </c>
      <c r="D18" s="120" t="s">
        <v>55</v>
      </c>
      <c r="E18" s="121" t="s">
        <v>56</v>
      </c>
      <c r="F18" s="122" t="s">
        <v>57</v>
      </c>
      <c r="G18" s="119" t="s">
        <v>58</v>
      </c>
    </row>
    <row r="19" spans="1:7" ht="12.75">
      <c r="A19" s="114"/>
      <c r="B19" s="118"/>
      <c r="C19" s="119"/>
      <c r="D19" s="120"/>
      <c r="E19" s="121"/>
      <c r="F19" s="122"/>
      <c r="G19" s="125"/>
    </row>
    <row r="20" spans="1:7" ht="15" customHeight="1">
      <c r="A20" s="113"/>
      <c r="B20" s="118">
        <v>6</v>
      </c>
      <c r="C20" s="119" t="s">
        <v>59</v>
      </c>
      <c r="D20" s="120" t="s">
        <v>60</v>
      </c>
      <c r="E20" s="121" t="s">
        <v>61</v>
      </c>
      <c r="F20" s="122" t="s">
        <v>62</v>
      </c>
      <c r="G20" s="119" t="s">
        <v>63</v>
      </c>
    </row>
    <row r="21" spans="1:7" ht="12.75" customHeight="1">
      <c r="A21" s="114"/>
      <c r="B21" s="118"/>
      <c r="C21" s="119"/>
      <c r="D21" s="120"/>
      <c r="E21" s="121"/>
      <c r="F21" s="122"/>
      <c r="G21" s="119"/>
    </row>
    <row r="22" spans="1:7" ht="15" customHeight="1">
      <c r="A22" s="113"/>
      <c r="B22" s="118">
        <v>5</v>
      </c>
      <c r="C22" s="119" t="s">
        <v>64</v>
      </c>
      <c r="D22" s="120" t="s">
        <v>79</v>
      </c>
      <c r="E22" s="124" t="s">
        <v>65</v>
      </c>
      <c r="F22" s="122" t="s">
        <v>66</v>
      </c>
      <c r="G22" s="119" t="s">
        <v>67</v>
      </c>
    </row>
    <row r="23" spans="1:7" ht="12.75">
      <c r="A23" s="114"/>
      <c r="B23" s="118"/>
      <c r="C23" s="119"/>
      <c r="D23" s="120"/>
      <c r="E23" s="124"/>
      <c r="F23" s="122"/>
      <c r="G23" s="125"/>
    </row>
    <row r="24" spans="1:7" ht="15" customHeight="1">
      <c r="A24" s="113"/>
      <c r="B24" s="118">
        <v>2</v>
      </c>
      <c r="C24" s="119" t="s">
        <v>68</v>
      </c>
      <c r="D24" s="120" t="s">
        <v>25</v>
      </c>
      <c r="E24" s="124" t="s">
        <v>69</v>
      </c>
      <c r="F24" s="122" t="s">
        <v>70</v>
      </c>
      <c r="G24" s="119" t="s">
        <v>67</v>
      </c>
    </row>
    <row r="25" spans="1:7" ht="12.75">
      <c r="A25" s="114"/>
      <c r="B25" s="118"/>
      <c r="C25" s="119"/>
      <c r="D25" s="120"/>
      <c r="E25" s="124"/>
      <c r="F25" s="122"/>
      <c r="G25" s="119"/>
    </row>
    <row r="26" spans="1:7" ht="15" customHeight="1">
      <c r="A26" s="113"/>
      <c r="B26" s="118">
        <v>8</v>
      </c>
      <c r="C26" s="119" t="s">
        <v>71</v>
      </c>
      <c r="D26" s="120" t="s">
        <v>72</v>
      </c>
      <c r="E26" s="121" t="s">
        <v>73</v>
      </c>
      <c r="F26" s="122" t="s">
        <v>74</v>
      </c>
      <c r="G26" s="119" t="s">
        <v>75</v>
      </c>
    </row>
    <row r="27" spans="1:7" ht="12.75">
      <c r="A27" s="114"/>
      <c r="B27" s="118"/>
      <c r="C27" s="119"/>
      <c r="D27" s="120"/>
      <c r="E27" s="121"/>
      <c r="F27" s="122"/>
      <c r="G27" s="125"/>
    </row>
    <row r="28" spans="1:7" ht="15" customHeight="1">
      <c r="A28" s="113"/>
      <c r="B28" s="139"/>
      <c r="C28" s="113"/>
      <c r="D28" s="113"/>
      <c r="E28" s="113"/>
      <c r="F28" s="113"/>
      <c r="G28" s="113"/>
    </row>
    <row r="29" spans="1:7" ht="12.75">
      <c r="A29" s="114"/>
      <c r="B29" s="140"/>
      <c r="C29" s="114"/>
      <c r="D29" s="114"/>
      <c r="E29" s="114"/>
      <c r="F29" s="114"/>
      <c r="G29" s="114"/>
    </row>
    <row r="30" spans="1:7" ht="15" customHeight="1">
      <c r="A30" s="113"/>
      <c r="B30" s="139"/>
      <c r="C30" s="113"/>
      <c r="D30" s="113"/>
      <c r="E30" s="113"/>
      <c r="F30" s="113"/>
      <c r="G30" s="113"/>
    </row>
    <row r="31" spans="1:7" ht="15.75" customHeight="1">
      <c r="A31" s="114"/>
      <c r="B31" s="140"/>
      <c r="C31" s="114"/>
      <c r="D31" s="114"/>
      <c r="E31" s="114"/>
      <c r="F31" s="114"/>
      <c r="G31" s="114"/>
    </row>
    <row r="32" spans="1:7" ht="15" customHeight="1">
      <c r="A32" s="113"/>
      <c r="B32" s="139"/>
      <c r="C32" s="113"/>
      <c r="D32" s="113"/>
      <c r="E32" s="113"/>
      <c r="F32" s="113"/>
      <c r="G32" s="113"/>
    </row>
    <row r="33" spans="1:7" ht="12.75">
      <c r="A33" s="114"/>
      <c r="B33" s="140"/>
      <c r="C33" s="114"/>
      <c r="D33" s="114"/>
      <c r="E33" s="114"/>
      <c r="F33" s="114"/>
      <c r="G33" s="114"/>
    </row>
    <row r="34" spans="1:7" ht="15" customHeight="1">
      <c r="A34" s="113"/>
      <c r="B34" s="139"/>
      <c r="C34" s="113"/>
      <c r="D34" s="113"/>
      <c r="E34" s="113"/>
      <c r="F34" s="113"/>
      <c r="G34" s="113"/>
    </row>
    <row r="35" spans="1:7" ht="12.75">
      <c r="A35" s="114"/>
      <c r="B35" s="140"/>
      <c r="C35" s="114"/>
      <c r="D35" s="114"/>
      <c r="E35" s="114"/>
      <c r="F35" s="114"/>
      <c r="G35" s="114"/>
    </row>
    <row r="36" spans="1:7" ht="15" customHeight="1">
      <c r="A36" s="113"/>
      <c r="B36" s="139"/>
      <c r="C36" s="113"/>
      <c r="D36" s="113"/>
      <c r="E36" s="113"/>
      <c r="F36" s="113"/>
      <c r="G36" s="113"/>
    </row>
    <row r="37" spans="1:7" ht="12.75">
      <c r="A37" s="114"/>
      <c r="B37" s="140"/>
      <c r="C37" s="114"/>
      <c r="D37" s="114"/>
      <c r="E37" s="114"/>
      <c r="F37" s="114"/>
      <c r="G37" s="114"/>
    </row>
    <row r="38" ht="15" customHeight="1"/>
    <row r="39" ht="15.75" customHeight="1"/>
    <row r="40" spans="1:6" ht="12.75">
      <c r="A40" s="56" t="str">
        <f>HYPERLINK('[1]реквизиты'!$A$20)</f>
        <v>Гл. судья, судья МК</v>
      </c>
      <c r="B40" s="57"/>
      <c r="C40" s="57"/>
      <c r="D40" s="57"/>
      <c r="E40" s="58" t="str">
        <f>HYPERLINK('[1]реквизиты'!$G$20)</f>
        <v>В.С. Зинчак</v>
      </c>
      <c r="F40" s="59" t="str">
        <f>HYPERLINK('[1]реквизиты'!$G$21)</f>
        <v>/г.Дзержинск /</v>
      </c>
    </row>
    <row r="41" spans="1:4" ht="12.75">
      <c r="A41" s="57"/>
      <c r="B41" s="57"/>
      <c r="C41" s="57"/>
      <c r="D41" s="60"/>
    </row>
    <row r="42" spans="1:6" ht="12.75">
      <c r="A42" s="61" t="str">
        <f>HYPERLINK('[1]реквизиты'!$A$22)</f>
        <v>Гл. секретарь, судья МК</v>
      </c>
      <c r="B42" s="57"/>
      <c r="C42" s="57"/>
      <c r="D42" s="62"/>
      <c r="E42" s="58" t="str">
        <f>HYPERLINK('[1]реквизиты'!$G$22)</f>
        <v>Р.М. Закиров</v>
      </c>
      <c r="F42" s="63" t="str">
        <f>HYPERLINK('[1]реквизиты'!$G$23)</f>
        <v>/г.Пермь/</v>
      </c>
    </row>
    <row r="43" spans="1:4" ht="12.75">
      <c r="A43" s="2"/>
      <c r="B43" s="2"/>
      <c r="C43" s="2"/>
      <c r="D43" s="2"/>
    </row>
  </sheetData>
  <mergeCells count="121">
    <mergeCell ref="A2:G2"/>
    <mergeCell ref="E36:E37"/>
    <mergeCell ref="F36:F37"/>
    <mergeCell ref="G36:G37"/>
    <mergeCell ref="E32:E33"/>
    <mergeCell ref="F32:F33"/>
    <mergeCell ref="G32:G33"/>
    <mergeCell ref="E34:E35"/>
    <mergeCell ref="F34:F35"/>
    <mergeCell ref="G34:G35"/>
    <mergeCell ref="A34:A35"/>
    <mergeCell ref="B34:B35"/>
    <mergeCell ref="C34:C35"/>
    <mergeCell ref="D34:D35"/>
    <mergeCell ref="A32:A33"/>
    <mergeCell ref="B32:B33"/>
    <mergeCell ref="C32:C33"/>
    <mergeCell ref="D32:D33"/>
    <mergeCell ref="E26:E27"/>
    <mergeCell ref="F26:F27"/>
    <mergeCell ref="G26:G27"/>
    <mergeCell ref="C30:C31"/>
    <mergeCell ref="D30:D31"/>
    <mergeCell ref="E30:E31"/>
    <mergeCell ref="F30:F31"/>
    <mergeCell ref="G28:G29"/>
    <mergeCell ref="G30:G31"/>
    <mergeCell ref="E28:E29"/>
    <mergeCell ref="A26:A27"/>
    <mergeCell ref="B26:B27"/>
    <mergeCell ref="C26:C27"/>
    <mergeCell ref="D26:D27"/>
    <mergeCell ref="E22:E23"/>
    <mergeCell ref="F22:F23"/>
    <mergeCell ref="A24:A25"/>
    <mergeCell ref="B24:B25"/>
    <mergeCell ref="C24:C25"/>
    <mergeCell ref="D24:D25"/>
    <mergeCell ref="E24:E25"/>
    <mergeCell ref="F24:F25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G6:G7"/>
    <mergeCell ref="A8:A9"/>
    <mergeCell ref="B8:B9"/>
    <mergeCell ref="C8:C9"/>
    <mergeCell ref="D8:D9"/>
    <mergeCell ref="E8:E9"/>
    <mergeCell ref="F8:F9"/>
    <mergeCell ref="G8:G9"/>
    <mergeCell ref="E4:E5"/>
    <mergeCell ref="F4:F5"/>
    <mergeCell ref="G4:G5"/>
    <mergeCell ref="A6:A7"/>
    <mergeCell ref="B6:B7"/>
    <mergeCell ref="F6:F7"/>
    <mergeCell ref="A4:A5"/>
    <mergeCell ref="B4:B5"/>
    <mergeCell ref="C4:C5"/>
    <mergeCell ref="D4:D5"/>
    <mergeCell ref="G20:G21"/>
    <mergeCell ref="G22:G23"/>
    <mergeCell ref="G24:G25"/>
    <mergeCell ref="G10:G11"/>
    <mergeCell ref="A1:G1"/>
    <mergeCell ref="A36:A37"/>
    <mergeCell ref="B36:B37"/>
    <mergeCell ref="C36:C37"/>
    <mergeCell ref="D36:D37"/>
    <mergeCell ref="C6:C7"/>
    <mergeCell ref="D6:D7"/>
    <mergeCell ref="E6:E7"/>
    <mergeCell ref="E10:E11"/>
    <mergeCell ref="F10:F11"/>
    <mergeCell ref="A10:A11"/>
    <mergeCell ref="B10:B11"/>
    <mergeCell ref="C10:C11"/>
    <mergeCell ref="D10:D11"/>
    <mergeCell ref="A12:A13"/>
    <mergeCell ref="B12:B13"/>
    <mergeCell ref="C12:C13"/>
    <mergeCell ref="D12:D13"/>
    <mergeCell ref="E20:E21"/>
    <mergeCell ref="F20:F21"/>
    <mergeCell ref="A22:A23"/>
    <mergeCell ref="B22:B23"/>
    <mergeCell ref="A20:A21"/>
    <mergeCell ref="B20:B21"/>
    <mergeCell ref="C20:C21"/>
    <mergeCell ref="D20:D21"/>
    <mergeCell ref="C22:C23"/>
    <mergeCell ref="D22:D23"/>
    <mergeCell ref="F28:F29"/>
    <mergeCell ref="A30:A31"/>
    <mergeCell ref="B30:B31"/>
    <mergeCell ref="A28:A29"/>
    <mergeCell ref="B28:B29"/>
    <mergeCell ref="C28:C29"/>
    <mergeCell ref="D28:D2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1">
      <selection activeCell="H4" sqref="H4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45" t="str">
        <f>HYPERLINK('[1]реквизиты'!$A$2)</f>
        <v>ПРОТОКОЛ ХОДА СОРЕВНОВАНИЙ                                                                                                                                           Кубок России по САМБО среди мужчин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52"/>
      <c r="M1" s="52"/>
      <c r="N1" s="52"/>
      <c r="O1" s="52"/>
      <c r="P1" s="52"/>
    </row>
    <row r="2" spans="1:19" ht="12.75" customHeight="1">
      <c r="A2" s="145" t="str">
        <f>HYPERLINK('[1]реквизиты'!$A$3)</f>
        <v>25-28  ноября 2008 г. г. Кстово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53"/>
      <c r="M2" s="53"/>
      <c r="N2" s="53"/>
      <c r="O2" s="53"/>
      <c r="P2" s="53"/>
      <c r="S2" s="9"/>
    </row>
    <row r="3" spans="1:12" ht="15.75">
      <c r="A3" s="147" t="s">
        <v>76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54"/>
    </row>
    <row r="4" spans="1:3" ht="16.5" thickBot="1">
      <c r="A4" s="112" t="s">
        <v>0</v>
      </c>
      <c r="B4" s="112"/>
      <c r="C4" s="5"/>
    </row>
    <row r="5" spans="1:13" ht="12.75" customHeight="1" thickBot="1">
      <c r="A5" s="148">
        <v>1</v>
      </c>
      <c r="B5" s="150" t="str">
        <f>VLOOKUP(A5,'пр.взв.'!B6:C37,2,FALSE)</f>
        <v>Федоров Евгений Викторович</v>
      </c>
      <c r="C5" s="152" t="str">
        <f>VLOOKUP(B5,'пр.взв.'!C6:D37,2,FALSE)</f>
        <v>15.03.1981 мс</v>
      </c>
      <c r="D5" s="152" t="str">
        <f>VLOOKUP(C5,'пр.взв.'!D6:E37,2,FALSE)</f>
        <v>СЗФО Псковская 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49"/>
      <c r="B6" s="151"/>
      <c r="C6" s="153"/>
      <c r="D6" s="153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49">
        <v>9</v>
      </c>
      <c r="B7" s="155" t="str">
        <f>VLOOKUP(A7,'пр.взв.'!B8:C39,2,FALSE)</f>
        <v>Иванов Сергей Евгеньевич</v>
      </c>
      <c r="C7" s="157" t="str">
        <f>VLOOKUP(B7,'пр.взв.'!C8:D39,2,FALSE)</f>
        <v>17.01.1990 кмс</v>
      </c>
      <c r="D7" s="157" t="str">
        <f>VLOOKUP(C7,'пр.взв.'!D8:E39,2,FALSE)</f>
        <v>ПФО Чувашск Чебоксары 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54"/>
      <c r="B8" s="156"/>
      <c r="C8" s="158"/>
      <c r="D8" s="158"/>
      <c r="E8" s="17"/>
      <c r="F8" s="21"/>
      <c r="G8" s="19"/>
      <c r="H8" s="13"/>
      <c r="I8" s="13"/>
      <c r="J8" s="51"/>
      <c r="K8" s="51"/>
      <c r="L8" s="51"/>
      <c r="M8" s="14"/>
    </row>
    <row r="9" spans="1:13" ht="12.75" customHeight="1" thickBot="1">
      <c r="A9" s="148">
        <v>5</v>
      </c>
      <c r="B9" s="150" t="str">
        <f>VLOOKUP(A9,'пр.взв.'!B10:C41,2,FALSE)</f>
        <v>Гибадуллин Тимур Рашитович</v>
      </c>
      <c r="C9" s="152" t="str">
        <f>VLOOKUP(B9,'пр.взв.'!C10:D41,2,FALSE)</f>
        <v>17.05.85 мс</v>
      </c>
      <c r="D9" s="152" t="str">
        <f>VLOOKUP(C9,'пр.взв.'!D10:E41,2,FALSE)</f>
        <v>ПФО Башкортостан Октябрьский Д</v>
      </c>
      <c r="E9" s="12"/>
      <c r="F9" s="21"/>
      <c r="G9" s="16"/>
      <c r="H9" s="26"/>
      <c r="I9" s="13"/>
      <c r="J9" s="51"/>
      <c r="K9" s="51"/>
      <c r="L9" s="51"/>
      <c r="M9" s="14"/>
    </row>
    <row r="10" spans="1:13" ht="12.75" customHeight="1">
      <c r="A10" s="149"/>
      <c r="B10" s="151"/>
      <c r="C10" s="153"/>
      <c r="D10" s="153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49">
        <v>13</v>
      </c>
      <c r="B11" s="160" t="e">
        <f>VLOOKUP(A11,'пр.взв.'!B6:C37,2,FALSE)</f>
        <v>#N/A</v>
      </c>
      <c r="C11" s="162" t="e">
        <f>VLOOKUP(B11,'пр.взв.'!C6:D37,2,FALSE)</f>
        <v>#N/A</v>
      </c>
      <c r="D11" s="162" t="e">
        <f>VLOOKUP(C11,'пр.взв.'!D6:E37,2,FALSE)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54"/>
      <c r="B12" s="161"/>
      <c r="C12" s="163"/>
      <c r="D12" s="163"/>
      <c r="E12" s="17"/>
      <c r="F12" s="159"/>
      <c r="G12" s="159"/>
      <c r="H12" s="25"/>
      <c r="I12" s="19"/>
      <c r="J12" s="13"/>
      <c r="K12" s="13"/>
      <c r="L12" s="13"/>
    </row>
    <row r="13" spans="1:12" ht="12.75" customHeight="1" thickBot="1">
      <c r="A13" s="148">
        <v>3</v>
      </c>
      <c r="B13" s="150" t="str">
        <f>VLOOKUP(A13,'пр.взв.'!B6:C37,2,FALSE)</f>
        <v>Савин Андрей Сергеевич</v>
      </c>
      <c r="C13" s="152" t="str">
        <f>VLOOKUP(B13,'пр.взв.'!C6:D37,2,FALSE)</f>
        <v>1990 кмс</v>
      </c>
      <c r="D13" s="152" t="str">
        <f>VLOOKUP(C13,'пр.взв.'!D6:E37,2,FALSE)</f>
        <v>ЦФО Тульская Тула Д</v>
      </c>
      <c r="E13" s="12"/>
      <c r="F13" s="15"/>
      <c r="G13" s="15"/>
      <c r="H13" s="25"/>
      <c r="I13" s="16"/>
      <c r="J13" s="50"/>
      <c r="K13" s="26"/>
      <c r="L13" s="13"/>
    </row>
    <row r="14" spans="1:13" ht="12.75" customHeight="1">
      <c r="A14" s="149"/>
      <c r="B14" s="151"/>
      <c r="C14" s="153"/>
      <c r="D14" s="153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49">
        <v>11</v>
      </c>
      <c r="B15" s="164" t="s">
        <v>32</v>
      </c>
      <c r="C15" s="165" t="s">
        <v>33</v>
      </c>
      <c r="D15" s="166" t="s">
        <v>34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54"/>
      <c r="B16" s="164"/>
      <c r="C16" s="133"/>
      <c r="D16" s="167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48">
        <v>7</v>
      </c>
      <c r="B17" s="164" t="s">
        <v>42</v>
      </c>
      <c r="C17" s="133" t="s">
        <v>43</v>
      </c>
      <c r="D17" s="168" t="s">
        <v>29</v>
      </c>
      <c r="E17" s="12"/>
      <c r="F17" s="22"/>
      <c r="G17" s="16"/>
      <c r="H17" s="10"/>
      <c r="I17" s="10"/>
      <c r="J17" s="10"/>
      <c r="K17" s="49"/>
      <c r="L17" s="10"/>
      <c r="M17" s="14"/>
    </row>
    <row r="18" spans="1:13" ht="12.75" customHeight="1">
      <c r="A18" s="149"/>
      <c r="B18" s="164"/>
      <c r="C18" s="133"/>
      <c r="D18" s="168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49">
        <v>15</v>
      </c>
      <c r="B19" s="160" t="e">
        <f>VLOOKUP(A19,'пр.взв.'!B20:C50,2,FALSE)</f>
        <v>#N/A</v>
      </c>
      <c r="C19" s="162" t="e">
        <f>VLOOKUP(B19,'пр.взв.'!C20:D50,2,FALSE)</f>
        <v>#N/A</v>
      </c>
      <c r="D19" s="162" t="e">
        <f>VLOOKUP(C19,'пр.взв.'!D20:E50,2,FALSE)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54"/>
      <c r="B20" s="161"/>
      <c r="C20" s="163"/>
      <c r="D20" s="163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8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69">
        <v>2</v>
      </c>
      <c r="B22" s="150" t="str">
        <f>VLOOKUP(СТАРТОВЫЙ!A22,'пр.взв.'!B6:C37,2,FALSE)</f>
        <v>Аглеев Артур Маратович</v>
      </c>
      <c r="C22" s="150" t="str">
        <f>VLOOKUP(СТАРТОВЫЙ!B22,'пр.взв.'!C6:D37,2,FALSE)</f>
        <v>1988 мс</v>
      </c>
      <c r="D22" s="150" t="str">
        <f>VLOOKUP(СТАРТОВЫЙ!C22,'пр.взв.'!D6:E37,2,FALSE)</f>
        <v>ПФО Башкортостан Октябрьский МНО</v>
      </c>
      <c r="E22" s="12"/>
      <c r="F22" s="13"/>
      <c r="G22" s="13"/>
      <c r="H22" s="13"/>
      <c r="I22" s="13"/>
      <c r="J22" s="4"/>
      <c r="K22" s="16"/>
    </row>
    <row r="23" spans="1:11" ht="15.75">
      <c r="A23" s="170"/>
      <c r="B23" s="151"/>
      <c r="C23" s="151"/>
      <c r="D23" s="151"/>
      <c r="E23" s="19"/>
      <c r="F23" s="15"/>
      <c r="G23" s="15"/>
      <c r="H23" s="13"/>
      <c r="I23" s="13"/>
      <c r="J23" s="4"/>
      <c r="K23" s="37"/>
    </row>
    <row r="24" spans="1:11" ht="16.5" thickBot="1">
      <c r="A24" s="170">
        <v>10</v>
      </c>
      <c r="B24" s="164" t="s">
        <v>27</v>
      </c>
      <c r="C24" s="133" t="s">
        <v>28</v>
      </c>
      <c r="D24" s="168" t="s">
        <v>29</v>
      </c>
      <c r="E24" s="16"/>
      <c r="F24" s="20"/>
      <c r="G24" s="15"/>
      <c r="H24" s="13"/>
      <c r="I24" s="13"/>
      <c r="J24" s="4"/>
      <c r="K24" s="37"/>
    </row>
    <row r="25" spans="1:11" ht="16.5" thickBot="1">
      <c r="A25" s="171"/>
      <c r="B25" s="164"/>
      <c r="C25" s="133"/>
      <c r="D25" s="168"/>
      <c r="E25" s="17"/>
      <c r="F25" s="21"/>
      <c r="G25" s="19"/>
      <c r="H25" s="13"/>
      <c r="I25" s="13"/>
      <c r="J25" s="4"/>
      <c r="K25" s="37"/>
    </row>
    <row r="26" spans="1:11" ht="16.5" thickBot="1">
      <c r="A26" s="172">
        <v>6</v>
      </c>
      <c r="B26" s="150" t="str">
        <f>VLOOKUP(СТАРТОВЫЙ!A26,'пр.взв.'!B10:C41,2,FALSE)</f>
        <v>Арапочкин Алексей Сергеевич</v>
      </c>
      <c r="C26" s="150" t="str">
        <f>VLOOKUP(СТАРТОВЫЙ!B26,'пр.взв.'!C10:D41,2,FALSE)</f>
        <v>21.03.1990 кмс</v>
      </c>
      <c r="D26" s="150" t="str">
        <f>VLOOKUP(СТАРТОВЫЙ!C26,'пр.взв.'!D10:E41,2,FALSE)</f>
        <v>Москва ВС</v>
      </c>
      <c r="E26" s="12"/>
      <c r="F26" s="21"/>
      <c r="G26" s="16"/>
      <c r="H26" s="26"/>
      <c r="I26" s="13"/>
      <c r="J26" s="4"/>
      <c r="K26" s="37"/>
    </row>
    <row r="27" spans="1:11" ht="16.5" thickBot="1">
      <c r="A27" s="170"/>
      <c r="B27" s="151"/>
      <c r="C27" s="151"/>
      <c r="D27" s="151"/>
      <c r="E27" s="19"/>
      <c r="F27" s="24"/>
      <c r="G27" s="15"/>
      <c r="H27" s="25"/>
      <c r="I27" s="13"/>
      <c r="J27" s="4"/>
      <c r="K27" s="37"/>
    </row>
    <row r="28" spans="1:11" ht="16.5" thickBot="1">
      <c r="A28" s="170">
        <v>14</v>
      </c>
      <c r="B28" s="174" t="e">
        <f>VLOOKUP(СТАРТОВЫЙ!A28,'пр.взв.'!B12:C43,2,FALSE)</f>
        <v>#N/A</v>
      </c>
      <c r="C28" s="174" t="e">
        <f>VLOOKUP(СТАРТОВЫЙ!B28,'пр.взв.'!C12:D43,2,FALSE)</f>
        <v>#N/A</v>
      </c>
      <c r="D28" s="174" t="e">
        <f>VLOOKUP(СТАРТОВЫЙ!C28,'пр.взв.'!D12:E43,2,FALSE)</f>
        <v>#N/A</v>
      </c>
      <c r="E28" s="16"/>
      <c r="F28" s="15"/>
      <c r="G28" s="15"/>
      <c r="H28" s="25"/>
      <c r="I28" s="28"/>
      <c r="J28" s="4"/>
      <c r="K28" s="37"/>
    </row>
    <row r="29" spans="1:11" ht="16.5" thickBot="1">
      <c r="A29" s="173"/>
      <c r="B29" s="175"/>
      <c r="C29" s="175"/>
      <c r="D29" s="175"/>
      <c r="E29" s="17"/>
      <c r="F29" s="159"/>
      <c r="G29" s="159"/>
      <c r="H29" s="25"/>
      <c r="I29" s="19"/>
      <c r="J29" s="3"/>
      <c r="K29" s="36"/>
    </row>
    <row r="30" spans="1:9" ht="16.5" thickBot="1">
      <c r="A30" s="169">
        <v>4</v>
      </c>
      <c r="B30" s="150" t="str">
        <f>VLOOKUP(A30,'пр.взв.'!B6:C37,2,FALSE)</f>
        <v>Пахомов Александр Васильевич</v>
      </c>
      <c r="C30" s="150" t="str">
        <f>VLOOKUP(B30,'пр.взв.'!C6:D37,2,FALSE)</f>
        <v>30.12.86 МСМК</v>
      </c>
      <c r="D30" s="150" t="str">
        <f>VLOOKUP(C30,'пр.взв.'!D6:E37,2,FALSE)</f>
        <v>ПФО Чувашск Чебоксары ПР</v>
      </c>
      <c r="E30" s="12"/>
      <c r="F30" s="15"/>
      <c r="G30" s="15"/>
      <c r="H30" s="25"/>
      <c r="I30" s="16"/>
    </row>
    <row r="31" spans="1:9" ht="16.5" thickBot="1">
      <c r="A31" s="170"/>
      <c r="B31" s="151"/>
      <c r="C31" s="151"/>
      <c r="D31" s="151"/>
      <c r="E31" s="19"/>
      <c r="F31" s="15"/>
      <c r="G31" s="15"/>
      <c r="H31" s="25"/>
      <c r="I31" s="13"/>
    </row>
    <row r="32" spans="1:9" ht="16.5" thickBot="1">
      <c r="A32" s="170">
        <v>12</v>
      </c>
      <c r="B32" s="174" t="e">
        <f>VLOOKUP(СТАРТОВЫЙ!A32,'пр.взв.'!B16:C46,2,FALSE)</f>
        <v>#N/A</v>
      </c>
      <c r="C32" s="174" t="e">
        <f>VLOOKUP(СТАРТОВЫЙ!B32,'пр.взв.'!C16:D46,2,FALSE)</f>
        <v>#N/A</v>
      </c>
      <c r="D32" s="174" t="e">
        <f>VLOOKUP(СТАРТОВЫЙ!C32,'пр.взв.'!D16:E46,2,FALSE)</f>
        <v>#N/A</v>
      </c>
      <c r="E32" s="16"/>
      <c r="F32" s="20"/>
      <c r="G32" s="15"/>
      <c r="H32" s="25"/>
      <c r="I32" s="13"/>
    </row>
    <row r="33" spans="1:9" ht="16.5" thickBot="1">
      <c r="A33" s="171"/>
      <c r="B33" s="175"/>
      <c r="C33" s="175"/>
      <c r="D33" s="175"/>
      <c r="E33" s="17"/>
      <c r="F33" s="21"/>
      <c r="G33" s="19"/>
      <c r="H33" s="27"/>
      <c r="I33" s="13"/>
    </row>
    <row r="34" spans="1:9" ht="16.5" thickBot="1">
      <c r="A34" s="172">
        <v>8</v>
      </c>
      <c r="B34" s="150" t="str">
        <f>VLOOKUP(СТАРТОВЫЙ!A34,'пр.взв.'!B18:C48,2,FALSE)</f>
        <v>Козлов Роман Витальевич</v>
      </c>
      <c r="C34" s="150" t="str">
        <f>VLOOKUP(СТАРТОВЫЙ!B34,'пр.взв.'!C18:D48,2,FALSE)</f>
        <v>04.05.1990 мс</v>
      </c>
      <c r="D34" s="150" t="str">
        <f>VLOOKUP(СТАРТОВЫЙ!C34,'пр.взв.'!D18:E48,2,FALSE)</f>
        <v>ЦФО Рязанская ПР</v>
      </c>
      <c r="E34" s="12"/>
      <c r="F34" s="22"/>
      <c r="G34" s="16"/>
      <c r="H34" s="10"/>
      <c r="I34" s="10"/>
    </row>
    <row r="35" spans="1:9" ht="16.5" thickBot="1">
      <c r="A35" s="170"/>
      <c r="B35" s="151"/>
      <c r="C35" s="151"/>
      <c r="D35" s="151"/>
      <c r="E35" s="19"/>
      <c r="F35" s="23"/>
      <c r="G35" s="17"/>
      <c r="H35" s="18"/>
      <c r="I35" s="18"/>
    </row>
    <row r="36" spans="1:9" ht="16.5" thickBot="1">
      <c r="A36" s="170">
        <v>16</v>
      </c>
      <c r="B36" s="174" t="e">
        <f>VLOOKUP(СТАРТОВЫЙ!A36,'пр.взв.'!B20:C50,2,FALSE)</f>
        <v>#N/A</v>
      </c>
      <c r="C36" s="174" t="e">
        <f>VLOOKUP(СТАРТОВЫЙ!B36,'пр.взв.'!C20:D50,2,FALSE)</f>
        <v>#N/A</v>
      </c>
      <c r="D36" s="174" t="e">
        <f>VLOOKUP(СТАРТОВЫЙ!C36,'пр.взв.'!D20:E50,2,FALSE)</f>
        <v>#N/A</v>
      </c>
      <c r="E36" s="16"/>
      <c r="F36" s="17"/>
      <c r="G36" s="17"/>
      <c r="H36" s="18"/>
      <c r="I36" s="18"/>
    </row>
    <row r="37" spans="1:9" ht="16.5" thickBot="1">
      <c r="A37" s="171"/>
      <c r="B37" s="175"/>
      <c r="C37" s="175"/>
      <c r="D37" s="175"/>
      <c r="E37" s="17"/>
      <c r="F37" s="12"/>
      <c r="G37" s="12"/>
      <c r="H37" s="18"/>
      <c r="I37" s="18"/>
    </row>
    <row r="38" ht="8.25" customHeight="1">
      <c r="A38" s="176" t="s">
        <v>2</v>
      </c>
    </row>
    <row r="39" spans="1:9" ht="12.75">
      <c r="A39" s="177"/>
      <c r="B39" s="38"/>
      <c r="C39" s="39"/>
      <c r="D39" s="40"/>
      <c r="E39" s="40"/>
      <c r="F39" s="40"/>
      <c r="G39" s="40"/>
      <c r="H39" s="40"/>
      <c r="I39" s="40"/>
    </row>
    <row r="40" spans="2:9" ht="12" customHeight="1">
      <c r="B40" s="41"/>
      <c r="C40" s="40"/>
      <c r="D40" s="40"/>
      <c r="E40" s="40"/>
      <c r="F40" s="40"/>
      <c r="G40" s="40"/>
      <c r="H40" s="40"/>
      <c r="I40" s="40"/>
    </row>
    <row r="41" spans="2:10" ht="12" customHeight="1">
      <c r="B41" s="43"/>
      <c r="C41" s="42"/>
      <c r="D41" s="35"/>
      <c r="E41" s="40"/>
      <c r="F41" s="40"/>
      <c r="G41" s="40"/>
      <c r="H41" s="40"/>
      <c r="I41" s="40"/>
      <c r="J41" s="40"/>
    </row>
    <row r="42" spans="2:11" ht="12" customHeight="1">
      <c r="B42" s="38"/>
      <c r="C42" s="45"/>
      <c r="D42" s="36"/>
      <c r="E42" s="6"/>
      <c r="F42" s="44"/>
      <c r="G42" s="40"/>
      <c r="H42" s="40"/>
      <c r="I42" s="40"/>
      <c r="J42" s="40"/>
      <c r="K42" s="40"/>
    </row>
    <row r="43" spans="2:11" ht="12" customHeight="1">
      <c r="B43" s="38"/>
      <c r="C43" s="40"/>
      <c r="E43" s="3"/>
      <c r="F43" s="43"/>
      <c r="G43" s="42"/>
      <c r="H43" s="42"/>
      <c r="I43" s="38"/>
      <c r="J43" s="38"/>
      <c r="K43" s="38"/>
    </row>
    <row r="44" spans="2:11" ht="12" customHeight="1">
      <c r="B44" s="73"/>
      <c r="C44" s="38"/>
      <c r="D44" s="38"/>
      <c r="F44" s="40"/>
      <c r="G44" s="38"/>
      <c r="H44" s="38"/>
      <c r="I44" s="38"/>
      <c r="J44" s="38"/>
      <c r="K44" s="38"/>
    </row>
    <row r="45" spans="2:11" ht="12" customHeight="1">
      <c r="B45" s="38"/>
      <c r="C45" s="38"/>
      <c r="D45" s="4"/>
      <c r="E45" s="4"/>
      <c r="F45" s="38"/>
      <c r="G45" s="38"/>
      <c r="H45" s="38"/>
      <c r="I45" s="38"/>
      <c r="J45" s="38"/>
      <c r="K45" s="38"/>
    </row>
    <row r="46" spans="2:12" ht="12" customHeight="1">
      <c r="B46" s="38"/>
      <c r="C46" s="38"/>
      <c r="D46" s="4"/>
      <c r="E46" s="4"/>
      <c r="F46" s="38"/>
      <c r="G46" s="38"/>
      <c r="H46" s="38"/>
      <c r="I46" s="38"/>
      <c r="J46" s="38"/>
      <c r="K46" s="12"/>
      <c r="L46" s="4"/>
    </row>
    <row r="47" spans="1:13" ht="12" customHeight="1">
      <c r="A47" s="177" t="s">
        <v>3</v>
      </c>
      <c r="B47" s="38"/>
      <c r="C47" s="40"/>
      <c r="E47" s="4"/>
      <c r="F47" s="38"/>
      <c r="G47" s="38"/>
      <c r="H47" s="38"/>
      <c r="I47" s="38"/>
      <c r="J47" s="38"/>
      <c r="K47" s="17"/>
      <c r="L47" s="4"/>
      <c r="M47" s="4"/>
    </row>
    <row r="48" spans="1:13" ht="12" customHeight="1">
      <c r="A48" s="177"/>
      <c r="B48" s="40"/>
      <c r="C48" s="40"/>
      <c r="E48" s="4"/>
      <c r="F48" s="38"/>
      <c r="G48" s="38"/>
      <c r="H48" s="38"/>
      <c r="I48" s="38"/>
      <c r="J48" s="38"/>
      <c r="K48" s="38"/>
      <c r="L48" s="4"/>
      <c r="M48" s="4"/>
    </row>
    <row r="49" spans="2:13" ht="12" customHeight="1">
      <c r="B49" s="41"/>
      <c r="C49" s="40"/>
      <c r="D49" s="40"/>
      <c r="F49" s="40"/>
      <c r="G49" s="40"/>
      <c r="H49" s="40"/>
      <c r="I49" s="38"/>
      <c r="J49" s="38"/>
      <c r="K49" s="4"/>
      <c r="L49" s="4"/>
      <c r="M49" s="4"/>
    </row>
    <row r="50" spans="2:13" ht="15.75" customHeight="1">
      <c r="B50" s="43"/>
      <c r="C50" s="42"/>
      <c r="D50" s="35"/>
      <c r="F50" s="40"/>
      <c r="G50" s="40"/>
      <c r="H50" s="40"/>
      <c r="I50" s="38"/>
      <c r="J50" s="38"/>
      <c r="K50" s="38"/>
      <c r="L50" s="12"/>
      <c r="M50" s="4"/>
    </row>
    <row r="51" spans="2:13" ht="15.75" customHeight="1">
      <c r="B51" s="38"/>
      <c r="C51" s="45"/>
      <c r="D51" s="36"/>
      <c r="E51" s="6"/>
      <c r="F51" s="44"/>
      <c r="G51" s="40"/>
      <c r="H51" s="40"/>
      <c r="I51" s="38"/>
      <c r="J51" s="38"/>
      <c r="K51" s="38"/>
      <c r="L51" s="17"/>
      <c r="M51" s="4"/>
    </row>
    <row r="52" spans="2:13" ht="12" customHeight="1">
      <c r="B52" s="38"/>
      <c r="C52" s="40"/>
      <c r="E52" s="3"/>
      <c r="F52" s="43"/>
      <c r="G52" s="42"/>
      <c r="H52" s="42"/>
      <c r="I52" s="38"/>
      <c r="J52" s="38"/>
      <c r="K52" s="38"/>
      <c r="L52" s="4"/>
      <c r="M52" s="4"/>
    </row>
    <row r="53" spans="2:13" ht="12" customHeight="1">
      <c r="B53" s="73"/>
      <c r="C53" s="38"/>
      <c r="D53" s="38"/>
      <c r="F53" s="40"/>
      <c r="G53" s="38"/>
      <c r="H53" s="38"/>
      <c r="I53" s="38"/>
      <c r="J53" s="38"/>
      <c r="K53" s="38"/>
      <c r="L53" s="4"/>
      <c r="M53" s="4"/>
    </row>
    <row r="54" spans="2:13" ht="12" customHeight="1">
      <c r="B54" s="38"/>
      <c r="C54" s="38"/>
      <c r="D54" s="4"/>
      <c r="E54" s="4"/>
      <c r="F54" s="38"/>
      <c r="G54" s="38"/>
      <c r="H54" s="38"/>
      <c r="I54" s="38"/>
      <c r="J54" s="38"/>
      <c r="K54" s="38"/>
      <c r="L54" s="4"/>
      <c r="M54" s="4"/>
    </row>
    <row r="55" spans="2:13" ht="12" customHeight="1">
      <c r="B55" s="38"/>
      <c r="C55" s="38"/>
      <c r="D55" s="4"/>
      <c r="E55" s="4"/>
      <c r="F55" s="38"/>
      <c r="G55" s="38"/>
      <c r="H55" s="38"/>
      <c r="I55" s="38"/>
      <c r="J55" s="38"/>
      <c r="K55" s="12"/>
      <c r="L55" s="4"/>
      <c r="M55" s="4"/>
    </row>
    <row r="56" spans="2:13" ht="12" customHeight="1">
      <c r="B56" s="38"/>
      <c r="C56" s="40"/>
      <c r="E56" s="4"/>
      <c r="F56" s="38"/>
      <c r="G56" s="38"/>
      <c r="H56" s="38"/>
      <c r="I56" s="38"/>
      <c r="J56" s="38"/>
      <c r="K56" s="17"/>
      <c r="L56" s="4"/>
      <c r="M56" s="4"/>
    </row>
    <row r="57" spans="2:12" ht="15.75">
      <c r="B57" s="40"/>
      <c r="C57" s="40"/>
      <c r="F57" s="40"/>
      <c r="G57" s="40"/>
      <c r="H57" s="40"/>
      <c r="I57" s="38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8"/>
      <c r="J59" s="4"/>
      <c r="L59" s="4"/>
    </row>
  </sheetData>
  <mergeCells count="72">
    <mergeCell ref="A38:A39"/>
    <mergeCell ref="A47:A48"/>
    <mergeCell ref="B36:B37"/>
    <mergeCell ref="C36:C3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36:D37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A1:K1"/>
    <mergeCell ref="A2:K2"/>
    <mergeCell ref="A3:K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V54"/>
  <sheetViews>
    <sheetView workbookViewId="0" topLeftCell="A1">
      <selection activeCell="A42" sqref="A1:U42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3:18" ht="33" customHeight="1" thickBot="1">
      <c r="C1" s="126" t="str">
        <f>HYPERLINK('[1]реквизиты'!$A$2)</f>
        <v>ПРОТОКОЛ ХОДА СОРЕВНОВАНИЙ                                                                                                                                           Кубок России по САМБО среди мужчин</v>
      </c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80"/>
    </row>
    <row r="2" spans="1:19" ht="15.75" customHeight="1" thickBot="1">
      <c r="A2" s="9"/>
      <c r="B2" s="9"/>
      <c r="C2" s="144" t="str">
        <f>HYPERLINK('[1]реквизиты'!$A$3)</f>
        <v>25-28  ноября 2008 г. г. Кстово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9"/>
    </row>
    <row r="3" spans="9:13" ht="20.25" customHeight="1" thickBot="1">
      <c r="I3" s="84"/>
      <c r="J3" s="195" t="s">
        <v>77</v>
      </c>
      <c r="K3" s="196"/>
      <c r="L3" s="197"/>
      <c r="M3" s="84"/>
    </row>
    <row r="4" spans="1:21" ht="18" customHeight="1" thickBot="1">
      <c r="A4" s="112" t="s">
        <v>0</v>
      </c>
      <c r="B4" s="112"/>
      <c r="C4" s="5"/>
      <c r="R4" s="48"/>
      <c r="S4" s="48"/>
      <c r="U4" s="48" t="s">
        <v>1</v>
      </c>
    </row>
    <row r="5" spans="1:21" ht="12.75" customHeight="1" thickBot="1">
      <c r="A5" s="148">
        <v>1</v>
      </c>
      <c r="B5" s="150" t="str">
        <f>VLOOKUP(A5,'пр.взв.'!B6:C37,2,FALSE)</f>
        <v>Федоров Евгений Викторович</v>
      </c>
      <c r="C5" s="152" t="str">
        <f>VLOOKUP(B5,'пр.взв.'!C6:D37,2,FALSE)</f>
        <v>15.03.1981 мс</v>
      </c>
      <c r="D5" s="152" t="str">
        <f>VLOOKUP(C5,'пр.взв.'!D6:E37,2,FALSE)</f>
        <v>СЗФО Псковская </v>
      </c>
      <c r="E5" s="12"/>
      <c r="F5" s="13"/>
      <c r="G5" s="13"/>
      <c r="H5" s="13"/>
      <c r="I5" s="13"/>
      <c r="J5" s="13"/>
      <c r="K5" s="13"/>
      <c r="L5" s="13"/>
      <c r="M5" s="14"/>
      <c r="N5" s="14"/>
      <c r="O5" s="14"/>
      <c r="P5" s="14"/>
      <c r="R5" s="150" t="str">
        <f>VLOOKUP(U5,'пр.взв.'!B6:E37,2,FALSE)</f>
        <v>Аглеев Артур Маратович</v>
      </c>
      <c r="S5" s="150" t="str">
        <f>VLOOKUP(U5,'пр.взв.'!B6:E37,3,FALSE)</f>
        <v>1988 мс</v>
      </c>
      <c r="T5" s="150" t="str">
        <f>VLOOKUP(U5,'пр.взв.'!B6:E37,4,FALSE)</f>
        <v>ПФО Башкортостан Октябрьский МНО</v>
      </c>
      <c r="U5" s="169">
        <v>2</v>
      </c>
    </row>
    <row r="6" spans="1:21" ht="12.75" customHeight="1">
      <c r="A6" s="149"/>
      <c r="B6" s="151"/>
      <c r="C6" s="153"/>
      <c r="D6" s="153"/>
      <c r="E6" s="19" t="s">
        <v>81</v>
      </c>
      <c r="F6" s="85"/>
      <c r="G6" s="85"/>
      <c r="H6" s="86"/>
      <c r="I6" s="198" t="s">
        <v>59</v>
      </c>
      <c r="J6" s="199"/>
      <c r="K6" s="199"/>
      <c r="L6" s="199"/>
      <c r="M6" s="200"/>
      <c r="N6" s="14"/>
      <c r="O6" s="14"/>
      <c r="P6" s="14"/>
      <c r="Q6" s="19" t="s">
        <v>87</v>
      </c>
      <c r="R6" s="151"/>
      <c r="S6" s="151"/>
      <c r="T6" s="151"/>
      <c r="U6" s="170"/>
    </row>
    <row r="7" spans="1:21" ht="12.75" customHeight="1" thickBot="1">
      <c r="A7" s="149">
        <v>9</v>
      </c>
      <c r="B7" s="155" t="str">
        <f>VLOOKUP(A7,'пр.взв.'!B8:C39,2,FALSE)</f>
        <v>Иванов Сергей Евгеньевич</v>
      </c>
      <c r="C7" s="157" t="str">
        <f>VLOOKUP(B7,'пр.взв.'!C8:D39,2,FALSE)</f>
        <v>17.01.1990 кмс</v>
      </c>
      <c r="D7" s="157" t="str">
        <f>VLOOKUP(C7,'пр.взв.'!D8:E39,2,FALSE)</f>
        <v>ПФО Чувашск Чебоксары </v>
      </c>
      <c r="E7" s="87" t="s">
        <v>82</v>
      </c>
      <c r="F7" s="88"/>
      <c r="G7" s="85"/>
      <c r="H7" s="85"/>
      <c r="I7" s="201"/>
      <c r="J7" s="202"/>
      <c r="K7" s="202"/>
      <c r="L7" s="202"/>
      <c r="M7" s="203"/>
      <c r="N7" s="14"/>
      <c r="O7" s="14"/>
      <c r="P7" s="30"/>
      <c r="Q7" s="16" t="s">
        <v>82</v>
      </c>
      <c r="R7" s="164" t="s">
        <v>27</v>
      </c>
      <c r="S7" s="133" t="s">
        <v>28</v>
      </c>
      <c r="T7" s="168" t="s">
        <v>29</v>
      </c>
      <c r="U7" s="170">
        <v>10</v>
      </c>
    </row>
    <row r="8" spans="1:21" ht="12.75" customHeight="1" thickBot="1">
      <c r="A8" s="154"/>
      <c r="B8" s="156"/>
      <c r="C8" s="158"/>
      <c r="D8" s="158"/>
      <c r="E8" s="12"/>
      <c r="F8" s="89"/>
      <c r="G8" s="19" t="s">
        <v>81</v>
      </c>
      <c r="H8" s="85"/>
      <c r="I8" s="90"/>
      <c r="J8" s="90"/>
      <c r="K8" s="90"/>
      <c r="L8" s="90"/>
      <c r="M8" s="91"/>
      <c r="N8" s="14"/>
      <c r="O8" s="19" t="s">
        <v>88</v>
      </c>
      <c r="P8" s="31"/>
      <c r="R8" s="164"/>
      <c r="S8" s="133"/>
      <c r="T8" s="168"/>
      <c r="U8" s="171"/>
    </row>
    <row r="9" spans="1:21" ht="12.75" customHeight="1" thickBot="1">
      <c r="A9" s="148">
        <v>5</v>
      </c>
      <c r="B9" s="150" t="str">
        <f>VLOOKUP(A9,'пр.взв.'!B10:C41,2,FALSE)</f>
        <v>Гибадуллин Тимур Рашитович</v>
      </c>
      <c r="C9" s="152" t="str">
        <f>VLOOKUP(B9,'пр.взв.'!C10:D41,2,FALSE)</f>
        <v>17.05.85 мс</v>
      </c>
      <c r="D9" s="152" t="str">
        <f>VLOOKUP(C9,'пр.взв.'!D10:E41,2,FALSE)</f>
        <v>ПФО Башкортостан Октябрьский Д</v>
      </c>
      <c r="E9" s="12"/>
      <c r="F9" s="89"/>
      <c r="G9" s="87" t="s">
        <v>82</v>
      </c>
      <c r="H9" s="88"/>
      <c r="I9" s="85"/>
      <c r="J9" s="90"/>
      <c r="K9" s="111" t="s">
        <v>94</v>
      </c>
      <c r="L9" s="90"/>
      <c r="M9" s="91"/>
      <c r="N9" s="30"/>
      <c r="O9" s="16" t="s">
        <v>82</v>
      </c>
      <c r="P9" s="31"/>
      <c r="R9" s="150" t="str">
        <f>VLOOKUP(U9,'пр.взв.'!B10:E41,2,FALSE)</f>
        <v>Арапочкин Алексей Сергеевич</v>
      </c>
      <c r="S9" s="150" t="str">
        <f>VLOOKUP(U9,'пр.взв.'!B10:E41,3,FALSE)</f>
        <v>21.03.1990 кмс</v>
      </c>
      <c r="T9" s="150" t="str">
        <f>VLOOKUP(U9,'пр.взв.'!B10:E41,4,FALSE)</f>
        <v>Москва ВС</v>
      </c>
      <c r="U9" s="172">
        <v>6</v>
      </c>
    </row>
    <row r="10" spans="1:21" ht="12.75" customHeight="1" thickBot="1">
      <c r="A10" s="149"/>
      <c r="B10" s="156"/>
      <c r="C10" s="158"/>
      <c r="D10" s="158"/>
      <c r="E10" s="19" t="s">
        <v>83</v>
      </c>
      <c r="F10" s="92"/>
      <c r="G10" s="85"/>
      <c r="H10" s="89"/>
      <c r="I10" s="85"/>
      <c r="J10" s="85"/>
      <c r="K10" s="85"/>
      <c r="L10" s="85"/>
      <c r="M10" s="91"/>
      <c r="N10" s="31"/>
      <c r="O10" s="14"/>
      <c r="P10" s="32"/>
      <c r="Q10" s="19" t="s">
        <v>88</v>
      </c>
      <c r="R10" s="151"/>
      <c r="S10" s="151"/>
      <c r="T10" s="151"/>
      <c r="U10" s="170"/>
    </row>
    <row r="11" spans="1:21" ht="12.75" customHeight="1" thickBot="1">
      <c r="A11" s="149">
        <v>13</v>
      </c>
      <c r="B11" s="183" t="e">
        <f>VLOOKUP(A11,'пр.взв.'!B6:C37,2,FALSE)</f>
        <v>#N/A</v>
      </c>
      <c r="C11" s="185" t="e">
        <f>VLOOKUP(B11,'пр.взв.'!C6:D37,2,FALSE)</f>
        <v>#N/A</v>
      </c>
      <c r="D11" s="181" t="e">
        <f>VLOOKUP(C11,'пр.взв.'!D6:E37,2,FALSE)</f>
        <v>#N/A</v>
      </c>
      <c r="E11" s="93"/>
      <c r="F11" s="85"/>
      <c r="G11" s="85"/>
      <c r="H11" s="89"/>
      <c r="I11" s="94"/>
      <c r="J11" s="95"/>
      <c r="K11" s="95"/>
      <c r="L11" s="96"/>
      <c r="M11" s="91"/>
      <c r="N11" s="31"/>
      <c r="O11" s="14"/>
      <c r="P11" s="14"/>
      <c r="Q11" s="16"/>
      <c r="R11" s="160" t="e">
        <f>VLOOKUP(U11,'пр.взв.'!B12:E43,2,FALSE)</f>
        <v>#N/A</v>
      </c>
      <c r="S11" s="160" t="e">
        <f>VLOOKUP(U11,'пр.взв.'!B12:E43,3,FALSE)</f>
        <v>#N/A</v>
      </c>
      <c r="T11" s="160" t="e">
        <f>VLOOKUP(U11,'пр.взв.'!B12:E43,4,FALSE)</f>
        <v>#N/A</v>
      </c>
      <c r="U11" s="170">
        <v>14</v>
      </c>
    </row>
    <row r="12" spans="1:21" ht="12.75" customHeight="1" thickBot="1">
      <c r="A12" s="154"/>
      <c r="B12" s="184"/>
      <c r="C12" s="186"/>
      <c r="D12" s="182"/>
      <c r="E12" s="12"/>
      <c r="F12" s="178"/>
      <c r="G12" s="178"/>
      <c r="H12" s="89"/>
      <c r="I12" s="19" t="s">
        <v>84</v>
      </c>
      <c r="J12" s="85"/>
      <c r="K12" s="110" t="s">
        <v>88</v>
      </c>
      <c r="L12" s="85"/>
      <c r="M12" s="19" t="s">
        <v>88</v>
      </c>
      <c r="N12" s="28"/>
      <c r="O12" s="14"/>
      <c r="P12" s="14"/>
      <c r="R12" s="161"/>
      <c r="S12" s="161"/>
      <c r="T12" s="161"/>
      <c r="U12" s="173"/>
    </row>
    <row r="13" spans="1:21" ht="12.75" customHeight="1" thickBot="1">
      <c r="A13" s="148">
        <v>3</v>
      </c>
      <c r="B13" s="187" t="str">
        <f>VLOOKUP(A13,'пр.взв.'!B6:C37,2,FALSE)</f>
        <v>Савин Андрей Сергеевич</v>
      </c>
      <c r="C13" s="157" t="str">
        <f>VLOOKUP(B13,'пр.взв.'!C6:D37,2,FALSE)</f>
        <v>1990 кмс</v>
      </c>
      <c r="D13" s="157" t="str">
        <f>VLOOKUP(C13,'пр.взв.'!D6:E37,2,FALSE)</f>
        <v>ЦФО Тульская Тула Д</v>
      </c>
      <c r="E13" s="12"/>
      <c r="F13" s="85"/>
      <c r="G13" s="85"/>
      <c r="H13" s="89"/>
      <c r="I13" s="87" t="s">
        <v>82</v>
      </c>
      <c r="J13" s="85"/>
      <c r="K13" s="85" t="s">
        <v>82</v>
      </c>
      <c r="L13" s="85"/>
      <c r="M13" s="87" t="s">
        <v>86</v>
      </c>
      <c r="N13" s="31"/>
      <c r="O13" s="14"/>
      <c r="P13" s="14"/>
      <c r="R13" s="150" t="str">
        <f>VLOOKUP(U13,'пр.взв.'!B6:C37,2,FALSE)</f>
        <v>Пахомов Александр Васильевич</v>
      </c>
      <c r="S13" s="150" t="str">
        <f>VLOOKUP(U13,'пр.взв.'!B6:E37,3,FALSE)</f>
        <v>30.12.86 МСМК</v>
      </c>
      <c r="T13" s="150" t="str">
        <f>VLOOKUP(U13,'пр.взв.'!B6:E37,4,FALSE)</f>
        <v>ПФО Чувашск Чебоксары ПР</v>
      </c>
      <c r="U13" s="169">
        <v>4</v>
      </c>
    </row>
    <row r="14" spans="1:21" ht="12.75" customHeight="1">
      <c r="A14" s="149"/>
      <c r="B14" s="188"/>
      <c r="C14" s="153"/>
      <c r="D14" s="153"/>
      <c r="E14" s="19" t="s">
        <v>84</v>
      </c>
      <c r="F14" s="85"/>
      <c r="G14" s="85"/>
      <c r="H14" s="89"/>
      <c r="I14" s="85"/>
      <c r="J14" s="85"/>
      <c r="K14" s="85"/>
      <c r="L14" s="85"/>
      <c r="M14" s="91"/>
      <c r="N14" s="31"/>
      <c r="O14" s="14"/>
      <c r="P14" s="14"/>
      <c r="Q14" s="19" t="s">
        <v>89</v>
      </c>
      <c r="R14" s="151"/>
      <c r="S14" s="151"/>
      <c r="T14" s="151"/>
      <c r="U14" s="170"/>
    </row>
    <row r="15" spans="1:21" ht="12.75" customHeight="1" thickBot="1">
      <c r="A15" s="149">
        <v>11</v>
      </c>
      <c r="B15" s="164" t="s">
        <v>32</v>
      </c>
      <c r="C15" s="165" t="s">
        <v>33</v>
      </c>
      <c r="D15" s="166" t="s">
        <v>34</v>
      </c>
      <c r="E15" s="87" t="s">
        <v>82</v>
      </c>
      <c r="F15" s="88"/>
      <c r="G15" s="85"/>
      <c r="H15" s="89"/>
      <c r="I15" s="85"/>
      <c r="J15" s="85"/>
      <c r="K15" s="85"/>
      <c r="L15" s="85"/>
      <c r="M15" s="91"/>
      <c r="N15" s="31"/>
      <c r="O15" s="14"/>
      <c r="P15" s="30"/>
      <c r="Q15" s="16"/>
      <c r="R15" s="160" t="e">
        <f>VLOOKUP(U15,'пр.взв.'!B16:E46,2,FALSE)</f>
        <v>#N/A</v>
      </c>
      <c r="S15" s="160" t="e">
        <f>VLOOKUP(U15,'пр.взв.'!B16:E46,3,FALSE)</f>
        <v>#N/A</v>
      </c>
      <c r="T15" s="160" t="e">
        <f>VLOOKUP(U15,'пр.взв.'!B16:E46,4,FALSE)</f>
        <v>#N/A</v>
      </c>
      <c r="U15" s="170">
        <v>12</v>
      </c>
    </row>
    <row r="16" spans="1:21" ht="12.75" customHeight="1" thickBot="1">
      <c r="A16" s="154"/>
      <c r="B16" s="164"/>
      <c r="C16" s="133"/>
      <c r="D16" s="167"/>
      <c r="E16" s="12"/>
      <c r="F16" s="89"/>
      <c r="G16" s="19" t="s">
        <v>84</v>
      </c>
      <c r="H16" s="92"/>
      <c r="I16" s="85"/>
      <c r="J16" s="85"/>
      <c r="K16" s="85"/>
      <c r="L16" s="85"/>
      <c r="M16" s="91"/>
      <c r="N16" s="32"/>
      <c r="O16" s="19" t="s">
        <v>90</v>
      </c>
      <c r="P16" s="31"/>
      <c r="R16" s="161"/>
      <c r="S16" s="161"/>
      <c r="T16" s="161"/>
      <c r="U16" s="171"/>
    </row>
    <row r="17" spans="1:21" ht="12.75" customHeight="1" thickBot="1">
      <c r="A17" s="148">
        <v>7</v>
      </c>
      <c r="B17" s="164" t="s">
        <v>42</v>
      </c>
      <c r="C17" s="133" t="s">
        <v>43</v>
      </c>
      <c r="D17" s="168" t="s">
        <v>29</v>
      </c>
      <c r="E17" s="12"/>
      <c r="F17" s="97"/>
      <c r="G17" s="87" t="s">
        <v>86</v>
      </c>
      <c r="H17" s="98"/>
      <c r="I17" s="98"/>
      <c r="J17" s="98"/>
      <c r="K17" s="98"/>
      <c r="L17" s="98"/>
      <c r="M17" s="91"/>
      <c r="N17" s="14"/>
      <c r="O17" s="16" t="s">
        <v>82</v>
      </c>
      <c r="P17" s="32"/>
      <c r="R17" s="150" t="str">
        <f>VLOOKUP(U17,'пр.взв.'!B18:E48,2,FALSE)</f>
        <v>Козлов Роман Витальевич</v>
      </c>
      <c r="S17" s="150" t="str">
        <f>VLOOKUP(U17,'пр.взв.'!B18:E48,3,FALSE)</f>
        <v>04.05.1990 мс</v>
      </c>
      <c r="T17" s="150" t="str">
        <f>VLOOKUP(U17,'пр.взв.'!B18:E48,4,FALSE)</f>
        <v>ЦФО Рязанская ПР</v>
      </c>
      <c r="U17" s="172">
        <v>8</v>
      </c>
    </row>
    <row r="18" spans="1:21" ht="12.75" customHeight="1">
      <c r="A18" s="149"/>
      <c r="B18" s="164"/>
      <c r="C18" s="133"/>
      <c r="D18" s="168"/>
      <c r="E18" s="19" t="s">
        <v>85</v>
      </c>
      <c r="F18" s="99"/>
      <c r="G18" s="12"/>
      <c r="H18" s="100"/>
      <c r="I18" s="100"/>
      <c r="J18" s="100"/>
      <c r="K18" s="100"/>
      <c r="L18" s="100"/>
      <c r="M18" s="91"/>
      <c r="N18" s="14"/>
      <c r="O18" s="14"/>
      <c r="P18" s="14"/>
      <c r="Q18" s="19" t="s">
        <v>90</v>
      </c>
      <c r="R18" s="151"/>
      <c r="S18" s="151"/>
      <c r="T18" s="151"/>
      <c r="U18" s="170"/>
    </row>
    <row r="19" spans="1:21" ht="12.75" customHeight="1" thickBot="1">
      <c r="A19" s="149">
        <v>15</v>
      </c>
      <c r="B19" s="164"/>
      <c r="C19" s="165"/>
      <c r="D19" s="166"/>
      <c r="E19" s="87"/>
      <c r="F19" s="12"/>
      <c r="G19" s="12"/>
      <c r="H19" s="100"/>
      <c r="I19" s="100"/>
      <c r="J19" s="100"/>
      <c r="K19" s="100"/>
      <c r="L19" s="100"/>
      <c r="M19" s="91"/>
      <c r="N19" s="14"/>
      <c r="O19" s="14"/>
      <c r="P19" s="14"/>
      <c r="Q19" s="16"/>
      <c r="R19" s="160" t="e">
        <f>VLOOKUP(U19,'пр.взв.'!B20:E50,2,FALSE)</f>
        <v>#N/A</v>
      </c>
      <c r="S19" s="160" t="e">
        <f>VLOOKUP(U19,'пр.взв.'!B20:E50,3,FALSE)</f>
        <v>#N/A</v>
      </c>
      <c r="T19" s="160" t="e">
        <f>VLOOKUP(U19,'пр.взв.'!B6:E37,4,FALSE)</f>
        <v>#N/A</v>
      </c>
      <c r="U19" s="170">
        <v>16</v>
      </c>
    </row>
    <row r="20" spans="1:21" ht="12.75" customHeight="1" thickBot="1">
      <c r="A20" s="154"/>
      <c r="B20" s="164"/>
      <c r="C20" s="133"/>
      <c r="D20" s="167"/>
      <c r="E20" s="17"/>
      <c r="F20" s="12"/>
      <c r="G20" s="12"/>
      <c r="H20" s="18"/>
      <c r="I20" s="18"/>
      <c r="J20" s="18"/>
      <c r="K20" s="18"/>
      <c r="L20" s="18"/>
      <c r="M20" s="13"/>
      <c r="N20" s="13"/>
      <c r="O20" s="13"/>
      <c r="P20" s="13"/>
      <c r="R20" s="161"/>
      <c r="S20" s="161"/>
      <c r="T20" s="161"/>
      <c r="U20" s="171"/>
    </row>
    <row r="21" spans="1:20" ht="12.75" customHeight="1">
      <c r="A21" s="1"/>
      <c r="B21" s="1"/>
      <c r="C21" s="7"/>
      <c r="D21" s="4"/>
      <c r="E21" s="4"/>
      <c r="F21" s="4"/>
      <c r="G21" s="4"/>
      <c r="M21" s="11"/>
      <c r="N21" s="11"/>
      <c r="O21" s="11"/>
      <c r="P21" s="11"/>
      <c r="R21" s="34"/>
      <c r="S21" s="34"/>
      <c r="T21" s="34"/>
    </row>
    <row r="22" spans="1:22" ht="12" customHeight="1">
      <c r="A22" s="71" t="s">
        <v>2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72" t="s">
        <v>3</v>
      </c>
      <c r="V22" s="4"/>
    </row>
    <row r="23" spans="1:22" ht="12.75" customHeight="1">
      <c r="A23" s="109"/>
      <c r="B23" s="38"/>
      <c r="C23" s="39"/>
      <c r="D23" s="38"/>
      <c r="E23" s="40"/>
      <c r="F23" s="40"/>
      <c r="G23" s="40"/>
      <c r="H23" s="40"/>
      <c r="I23" s="40"/>
      <c r="J23" s="40"/>
      <c r="K23" s="4"/>
      <c r="L23" s="38"/>
      <c r="M23" s="38"/>
      <c r="N23" s="38"/>
      <c r="O23" s="38"/>
      <c r="P23" s="38"/>
      <c r="Q23" s="38"/>
      <c r="R23" s="73"/>
      <c r="S23" s="38"/>
      <c r="T23" s="38"/>
      <c r="U23" s="72"/>
      <c r="V23" s="4"/>
    </row>
    <row r="24" spans="2:22" ht="12.75" customHeight="1">
      <c r="B24" s="73"/>
      <c r="C24" s="38"/>
      <c r="D24" s="38"/>
      <c r="E24" s="77"/>
      <c r="F24" s="77"/>
      <c r="G24" s="77"/>
      <c r="H24" s="77"/>
      <c r="I24" s="77"/>
      <c r="J24" s="77"/>
      <c r="K24" s="76"/>
      <c r="L24" s="76"/>
      <c r="M24" s="76"/>
      <c r="N24" s="76"/>
      <c r="O24" s="76"/>
      <c r="P24" s="76"/>
      <c r="Q24" s="76"/>
      <c r="R24" s="38"/>
      <c r="S24" s="38"/>
      <c r="T24" s="38"/>
      <c r="U24" s="4"/>
      <c r="V24" s="4"/>
    </row>
    <row r="25" spans="1:22" ht="12.75" customHeight="1">
      <c r="A25" s="4"/>
      <c r="B25" s="38"/>
      <c r="C25" s="13" t="s">
        <v>91</v>
      </c>
      <c r="D25" s="13"/>
      <c r="E25" s="76"/>
      <c r="F25" s="76"/>
      <c r="G25" s="77"/>
      <c r="H25" s="77"/>
      <c r="I25" s="77"/>
      <c r="J25" s="77"/>
      <c r="K25" s="76"/>
      <c r="L25" s="76"/>
      <c r="M25" s="76"/>
      <c r="N25" s="76"/>
      <c r="O25" s="76"/>
      <c r="P25" s="76"/>
      <c r="Q25" s="101"/>
      <c r="R25" s="13"/>
      <c r="S25" s="38"/>
      <c r="T25" s="38"/>
      <c r="U25" s="4"/>
      <c r="V25" s="4"/>
    </row>
    <row r="26" spans="2:22" ht="12.75" customHeight="1">
      <c r="B26" s="46"/>
      <c r="C26" s="26"/>
      <c r="D26" s="13" t="s">
        <v>85</v>
      </c>
      <c r="E26" s="76"/>
      <c r="F26" s="76"/>
      <c r="G26" s="77"/>
      <c r="H26" s="77"/>
      <c r="I26" s="77"/>
      <c r="J26" s="77"/>
      <c r="K26" s="76"/>
      <c r="L26" s="76"/>
      <c r="M26" s="76"/>
      <c r="N26" s="76"/>
      <c r="O26" s="76"/>
      <c r="P26" s="76"/>
      <c r="Q26" s="101"/>
      <c r="R26" s="13" t="s">
        <v>87</v>
      </c>
      <c r="S26" s="47"/>
      <c r="T26" s="38"/>
      <c r="U26" s="4"/>
      <c r="V26" s="4"/>
    </row>
    <row r="27" spans="1:22" ht="12.75" customHeight="1">
      <c r="A27" s="4"/>
      <c r="B27" s="38"/>
      <c r="C27" s="27" t="s">
        <v>85</v>
      </c>
      <c r="D27" s="26" t="s">
        <v>82</v>
      </c>
      <c r="E27" s="76"/>
      <c r="F27" s="76"/>
      <c r="G27" s="77"/>
      <c r="H27" s="77"/>
      <c r="I27" s="77"/>
      <c r="J27" s="77"/>
      <c r="K27" s="76"/>
      <c r="L27" s="76"/>
      <c r="M27" s="76"/>
      <c r="N27" s="76"/>
      <c r="O27" s="76"/>
      <c r="P27" s="76"/>
      <c r="Q27" s="101"/>
      <c r="R27" s="102"/>
      <c r="S27" s="47"/>
      <c r="T27" s="38"/>
      <c r="U27" s="4"/>
      <c r="V27" s="4"/>
    </row>
    <row r="28" spans="2:22" ht="13.5" thickBot="1">
      <c r="B28" s="73"/>
      <c r="C28" s="13"/>
      <c r="D28" s="25"/>
      <c r="E28" s="75"/>
      <c r="F28" s="76"/>
      <c r="G28" s="76"/>
      <c r="H28" s="76"/>
      <c r="I28" s="76"/>
      <c r="J28" s="77"/>
      <c r="K28" s="76"/>
      <c r="L28" s="75"/>
      <c r="M28" s="76"/>
      <c r="N28" s="76"/>
      <c r="O28" s="76"/>
      <c r="P28" s="76"/>
      <c r="Q28" s="101"/>
      <c r="R28" s="103"/>
      <c r="S28" s="38"/>
      <c r="T28" s="38"/>
      <c r="U28" s="4"/>
      <c r="V28" s="4"/>
    </row>
    <row r="29" spans="1:22" ht="13.5" customHeight="1">
      <c r="A29" s="4"/>
      <c r="B29" s="38"/>
      <c r="C29" s="13"/>
      <c r="D29" s="25"/>
      <c r="E29" s="108">
        <v>7</v>
      </c>
      <c r="F29" s="189" t="s">
        <v>42</v>
      </c>
      <c r="G29" s="190"/>
      <c r="H29" s="190"/>
      <c r="I29" s="191"/>
      <c r="J29" s="77"/>
      <c r="K29" s="76"/>
      <c r="L29" s="76"/>
      <c r="M29" s="189" t="s">
        <v>71</v>
      </c>
      <c r="N29" s="190"/>
      <c r="O29" s="190"/>
      <c r="P29" s="191"/>
      <c r="Q29" s="104">
        <v>8</v>
      </c>
      <c r="R29" s="103"/>
      <c r="S29" s="38"/>
      <c r="T29" s="38"/>
      <c r="V29" s="4"/>
    </row>
    <row r="30" spans="1:22" ht="13.5" customHeight="1" thickBot="1">
      <c r="A30" s="4"/>
      <c r="C30" s="13"/>
      <c r="D30" s="25"/>
      <c r="E30" s="107">
        <v>0.125</v>
      </c>
      <c r="F30" s="192"/>
      <c r="G30" s="193"/>
      <c r="H30" s="193"/>
      <c r="I30" s="194"/>
      <c r="J30" s="77"/>
      <c r="K30" s="78"/>
      <c r="L30" s="76"/>
      <c r="M30" s="192"/>
      <c r="N30" s="193"/>
      <c r="O30" s="193"/>
      <c r="P30" s="194"/>
      <c r="Q30" s="105">
        <v>0.125</v>
      </c>
      <c r="R30" s="103"/>
      <c r="V30" s="4"/>
    </row>
    <row r="31" spans="1:22" ht="13.5" customHeight="1">
      <c r="A31" s="4"/>
      <c r="C31" s="13"/>
      <c r="D31" s="25"/>
      <c r="E31" s="76"/>
      <c r="F31" s="76"/>
      <c r="G31" s="76"/>
      <c r="H31" s="76"/>
      <c r="I31" s="79"/>
      <c r="J31" s="77"/>
      <c r="K31" s="79"/>
      <c r="L31" s="76"/>
      <c r="M31" s="76"/>
      <c r="N31" s="76"/>
      <c r="O31" s="76"/>
      <c r="P31" s="76"/>
      <c r="Q31" s="101"/>
      <c r="R31" s="103"/>
      <c r="V31" s="4"/>
    </row>
    <row r="32" spans="2:22" ht="12.75">
      <c r="B32" s="38"/>
      <c r="C32" s="13"/>
      <c r="D32" s="27" t="s">
        <v>81</v>
      </c>
      <c r="E32" s="76"/>
      <c r="F32" s="76"/>
      <c r="G32" s="76"/>
      <c r="H32" s="76"/>
      <c r="I32" s="76"/>
      <c r="J32" s="77"/>
      <c r="K32" s="76"/>
      <c r="L32" s="76"/>
      <c r="M32" s="76"/>
      <c r="N32" s="76"/>
      <c r="O32" s="76"/>
      <c r="P32" s="76"/>
      <c r="Q32" s="101"/>
      <c r="R32" s="106" t="s">
        <v>90</v>
      </c>
      <c r="U32" s="4"/>
      <c r="V32" s="4"/>
    </row>
    <row r="33" spans="2:22" ht="12.75">
      <c r="B33" s="38"/>
      <c r="C33" s="13"/>
      <c r="D33" s="13"/>
      <c r="E33" s="76"/>
      <c r="F33" s="76"/>
      <c r="G33" s="76"/>
      <c r="H33" s="76"/>
      <c r="I33" s="76"/>
      <c r="J33" s="77"/>
      <c r="K33" s="76"/>
      <c r="L33" s="76"/>
      <c r="M33" s="76"/>
      <c r="N33" s="76"/>
      <c r="O33" s="76"/>
      <c r="P33" s="76"/>
      <c r="Q33" s="101"/>
      <c r="R33" s="13"/>
      <c r="U33" s="4"/>
      <c r="V33" s="4"/>
    </row>
    <row r="34" spans="1:22" ht="12.75">
      <c r="A34" s="33"/>
      <c r="B34" s="74"/>
      <c r="C34" s="74"/>
      <c r="D34" s="33"/>
      <c r="E34" s="80"/>
      <c r="F34" s="80"/>
      <c r="G34" s="80"/>
      <c r="H34" s="81"/>
      <c r="I34" s="81"/>
      <c r="J34" s="81"/>
      <c r="K34" s="80"/>
      <c r="L34" s="80"/>
      <c r="M34" s="80"/>
      <c r="N34" s="80"/>
      <c r="O34" s="80"/>
      <c r="P34" s="80"/>
      <c r="Q34" s="80"/>
      <c r="R34" s="74"/>
      <c r="U34" s="74"/>
      <c r="V34" s="74"/>
    </row>
    <row r="35" spans="5:22" ht="12.75">
      <c r="E35" s="82"/>
      <c r="F35" s="82"/>
      <c r="G35" s="82"/>
      <c r="H35" s="83"/>
      <c r="I35" s="83"/>
      <c r="J35" s="83"/>
      <c r="K35" s="82"/>
      <c r="L35" s="82"/>
      <c r="M35" s="82"/>
      <c r="N35" s="82"/>
      <c r="O35" s="82"/>
      <c r="P35" s="82"/>
      <c r="Q35" s="82"/>
      <c r="R35" s="4"/>
      <c r="S35" s="4"/>
      <c r="T35" s="4"/>
      <c r="U35" s="4"/>
      <c r="V35" s="4"/>
    </row>
    <row r="36" spans="5:17" ht="12.75">
      <c r="E36" s="82"/>
      <c r="F36" s="82"/>
      <c r="G36" s="82"/>
      <c r="H36" s="83"/>
      <c r="I36" s="83"/>
      <c r="J36" s="83"/>
      <c r="K36" s="83"/>
      <c r="L36" s="83"/>
      <c r="M36" s="83"/>
      <c r="N36" s="83"/>
      <c r="O36" s="83"/>
      <c r="P36" s="83"/>
      <c r="Q36" s="83"/>
    </row>
    <row r="37" spans="2:17" ht="12.75">
      <c r="B37" s="56" t="str">
        <f>HYPERLINK('[1]реквизиты'!$A$20)</f>
        <v>Гл. судья, судья МК</v>
      </c>
      <c r="C37" s="57"/>
      <c r="D37" s="57"/>
      <c r="E37" s="62"/>
      <c r="F37" s="3"/>
      <c r="G37" s="3"/>
      <c r="H37" s="3"/>
      <c r="I37" s="3"/>
      <c r="J37" s="58" t="str">
        <f>HYPERLINK('[1]реквизиты'!$G$20)</f>
        <v>В.С. Зинчак</v>
      </c>
      <c r="M37" s="59" t="str">
        <f>HYPERLINK('[1]реквизиты'!$G$21)</f>
        <v>/г.Дзержинск /</v>
      </c>
      <c r="P37" s="83"/>
      <c r="Q37" s="83"/>
    </row>
    <row r="38" spans="5:17" ht="12.75"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5:17" ht="12.75"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</row>
    <row r="40" spans="5:17" ht="12.75"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</row>
    <row r="41" spans="2:17" ht="12.75">
      <c r="B41" s="61" t="str">
        <f>HYPERLINK('[1]реквизиты'!$A$22)</f>
        <v>Гл. секретарь, судья МК</v>
      </c>
      <c r="C41" s="57"/>
      <c r="D41" s="57"/>
      <c r="E41" s="62"/>
      <c r="F41" s="3"/>
      <c r="G41" s="3"/>
      <c r="H41" s="3"/>
      <c r="I41" s="3"/>
      <c r="J41" s="58" t="str">
        <f>HYPERLINK('[1]реквизиты'!$G$22)</f>
        <v>Р.М. Закиров</v>
      </c>
      <c r="M41" s="63" t="str">
        <f>HYPERLINK('[1]реквизиты'!$G$23)</f>
        <v>/г.Пермь/</v>
      </c>
      <c r="O41" s="83"/>
      <c r="P41" s="83"/>
      <c r="Q41" s="83"/>
    </row>
    <row r="42" spans="5:17" ht="12.75"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</row>
    <row r="44" ht="13.5" thickBot="1"/>
    <row r="45" ht="13.5" thickBot="1">
      <c r="U45" s="70"/>
    </row>
    <row r="46" spans="2:21" ht="13.5" thickBot="1">
      <c r="B46" s="38"/>
      <c r="U46" s="4"/>
    </row>
    <row r="47" spans="2:21" ht="13.5" thickBot="1">
      <c r="B47" s="38"/>
      <c r="U47" s="70"/>
    </row>
    <row r="48" spans="19:20" ht="12.75">
      <c r="S48" s="38"/>
      <c r="T48" s="38"/>
    </row>
    <row r="49" spans="19:20" ht="12.75">
      <c r="S49" s="38"/>
      <c r="T49" s="38"/>
    </row>
    <row r="50" spans="19:20" ht="12.75">
      <c r="S50" s="47"/>
      <c r="T50" s="38"/>
    </row>
    <row r="51" spans="19:20" ht="12.75">
      <c r="S51" s="47"/>
      <c r="T51" s="38"/>
    </row>
    <row r="52" spans="4:20" ht="12.75">
      <c r="D52" s="4"/>
      <c r="S52" s="74"/>
      <c r="T52" s="74"/>
    </row>
    <row r="54" spans="5:9" ht="12.75">
      <c r="E54" s="4"/>
      <c r="F54" s="4"/>
      <c r="G54" s="4"/>
      <c r="H54" s="4"/>
      <c r="I54" s="4"/>
    </row>
  </sheetData>
  <mergeCells count="72">
    <mergeCell ref="M29:P30"/>
    <mergeCell ref="F29:I30"/>
    <mergeCell ref="J3:L3"/>
    <mergeCell ref="I6:M7"/>
    <mergeCell ref="R17:R18"/>
    <mergeCell ref="R19:R20"/>
    <mergeCell ref="R7:R8"/>
    <mergeCell ref="R9:R10"/>
    <mergeCell ref="R11:R12"/>
    <mergeCell ref="R13:R14"/>
    <mergeCell ref="U13:U14"/>
    <mergeCell ref="U15:U16"/>
    <mergeCell ref="U17:U18"/>
    <mergeCell ref="U19:U20"/>
    <mergeCell ref="U5:U6"/>
    <mergeCell ref="U7:U8"/>
    <mergeCell ref="U9:U10"/>
    <mergeCell ref="U11:U12"/>
    <mergeCell ref="B17:B18"/>
    <mergeCell ref="C17:C18"/>
    <mergeCell ref="D17:D18"/>
    <mergeCell ref="D19:D20"/>
    <mergeCell ref="A13:A14"/>
    <mergeCell ref="B13:B14"/>
    <mergeCell ref="C13:C14"/>
    <mergeCell ref="A19:A20"/>
    <mergeCell ref="B19:B20"/>
    <mergeCell ref="C19:C20"/>
    <mergeCell ref="A15:A16"/>
    <mergeCell ref="B15:B16"/>
    <mergeCell ref="C15:C16"/>
    <mergeCell ref="A17:A18"/>
    <mergeCell ref="A9:A10"/>
    <mergeCell ref="B9:B10"/>
    <mergeCell ref="C9:C10"/>
    <mergeCell ref="A11:A12"/>
    <mergeCell ref="B11:B12"/>
    <mergeCell ref="C11:C12"/>
    <mergeCell ref="T9:T10"/>
    <mergeCell ref="T13:T14"/>
    <mergeCell ref="T15:T16"/>
    <mergeCell ref="A4:B4"/>
    <mergeCell ref="B5:B6"/>
    <mergeCell ref="C5:C6"/>
    <mergeCell ref="A5:A6"/>
    <mergeCell ref="A7:A8"/>
    <mergeCell ref="B7:B8"/>
    <mergeCell ref="C7:C8"/>
    <mergeCell ref="T5:T6"/>
    <mergeCell ref="R5:R6"/>
    <mergeCell ref="D5:D6"/>
    <mergeCell ref="D7:D8"/>
    <mergeCell ref="T7:T8"/>
    <mergeCell ref="S7:S8"/>
    <mergeCell ref="S9:S10"/>
    <mergeCell ref="F12:G12"/>
    <mergeCell ref="C1:R1"/>
    <mergeCell ref="C2:R2"/>
    <mergeCell ref="S5:S6"/>
    <mergeCell ref="D9:D10"/>
    <mergeCell ref="D11:D12"/>
    <mergeCell ref="S11:S12"/>
    <mergeCell ref="D13:D14"/>
    <mergeCell ref="D15:D16"/>
    <mergeCell ref="T11:T12"/>
    <mergeCell ref="T19:T20"/>
    <mergeCell ref="T17:T18"/>
    <mergeCell ref="S19:S20"/>
    <mergeCell ref="S17:S18"/>
    <mergeCell ref="S15:S16"/>
    <mergeCell ref="S13:S14"/>
    <mergeCell ref="R15:R1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2008-11-26T19:18:42Z</cp:lastPrinted>
  <dcterms:created xsi:type="dcterms:W3CDTF">1996-10-08T23:32:33Z</dcterms:created>
  <dcterms:modified xsi:type="dcterms:W3CDTF">2008-11-27T03:47:07Z</dcterms:modified>
  <cp:category/>
  <cp:version/>
  <cp:contentType/>
  <cp:contentStatus/>
</cp:coreProperties>
</file>