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<sst xmlns="http://schemas.openxmlformats.org/spreadsheetml/2006/main" count="384" uniqueCount="166">
  <si>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</si>
  <si>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</si>
  <si>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</si>
  <si>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</si>
  <si>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</si>
  <si>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</si>
  <si>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</si>
  <si>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</si>
  <si>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</si>
  <si>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</si>
  <si>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</si>
  <si>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</si>
  <si>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</si>
  <si>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</si>
  <si>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 xml:space="preserve">В.К. </t>
  </si>
  <si>
    <t>ПОЛФИНАЛ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</si>
  <si>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</si>
  <si>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</si>
  <si>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</si>
  <si>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</si>
  <si>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</si>
  <si>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</si>
  <si>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</si>
  <si>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</si>
  <si>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</si>
  <si>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</si>
  <si>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</si>
  <si>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 м</t>
  </si>
  <si>
    <t xml:space="preserve"> 52 КГ</t>
  </si>
  <si>
    <t>52 КГ</t>
  </si>
  <si>
    <t>3:0</t>
  </si>
  <si>
    <t>25-28  ноября  2008 г.      г. Кстово</t>
  </si>
  <si>
    <t xml:space="preserve"> </t>
  </si>
  <si>
    <t>Изамутдинов Гасан Мугутдинович</t>
  </si>
  <si>
    <t>28.11.81 мс</t>
  </si>
  <si>
    <t>ДВФО Приморский Владивосток ВС</t>
  </si>
  <si>
    <t>002128</t>
  </si>
  <si>
    <t>Прокопенко НН</t>
  </si>
  <si>
    <t>Павлов Вячеслав Александрович</t>
  </si>
  <si>
    <t>11.07.87 мс</t>
  </si>
  <si>
    <t>ЮФО Адыгея Майкоп ВС</t>
  </si>
  <si>
    <t>000426</t>
  </si>
  <si>
    <t>Джаримок Н Джаримок Р.</t>
  </si>
  <si>
    <t>Погосян Воскан Манукович</t>
  </si>
  <si>
    <t>30.07.88 мс</t>
  </si>
  <si>
    <t>ЮФО Краснодарски Армавир Д</t>
  </si>
  <si>
    <t>001181</t>
  </si>
  <si>
    <t>Псеунов М.А.</t>
  </si>
  <si>
    <t>Юрченко Евгений Александрович</t>
  </si>
  <si>
    <t>1985 мс</t>
  </si>
  <si>
    <t>ПФО Пермский ПР</t>
  </si>
  <si>
    <t>Бузилов ВА</t>
  </si>
  <si>
    <t>Малоземов Леонид Александрович</t>
  </si>
  <si>
    <t>10.10.1982 мс</t>
  </si>
  <si>
    <t>ПФО Нижегородская ПР</t>
  </si>
  <si>
    <t>001520</t>
  </si>
  <si>
    <t>Ефремов Е.А.</t>
  </si>
  <si>
    <t>Богус Юрий Заурбечевич</t>
  </si>
  <si>
    <t>1984 мс</t>
  </si>
  <si>
    <t>С.Петербург ВС</t>
  </si>
  <si>
    <t>002144</t>
  </si>
  <si>
    <t>Кусакин С.А.</t>
  </si>
  <si>
    <t>Балыков Владимир Юрьевич</t>
  </si>
  <si>
    <t>15.02.1991 кмс</t>
  </si>
  <si>
    <t>ПФО Пензенская ВС</t>
  </si>
  <si>
    <t>001654</t>
  </si>
  <si>
    <t>Мялькин В.В.</t>
  </si>
  <si>
    <t>Бархударян Артур Самвелович</t>
  </si>
  <si>
    <t>1983 мс</t>
  </si>
  <si>
    <t>ПФО Пермский  МО</t>
  </si>
  <si>
    <t>Рахмуллин В.В.</t>
  </si>
  <si>
    <t>Саакян Артур Рачикович</t>
  </si>
  <si>
    <t>04.11.83 мс</t>
  </si>
  <si>
    <t>ЮФО Краснодарский Армавир Д</t>
  </si>
  <si>
    <t>001439</t>
  </si>
  <si>
    <t>Маркарьян А.Ю.</t>
  </si>
  <si>
    <t>Антонян Руслан Аршакович</t>
  </si>
  <si>
    <t>11.09.79 мсмк</t>
  </si>
  <si>
    <t>ЮФО Краснодарский Сочи Д</t>
  </si>
  <si>
    <t>006357</t>
  </si>
  <si>
    <t>Воскобоев СН</t>
  </si>
  <si>
    <t>Изамутдинов Гусен Мугутдинович</t>
  </si>
  <si>
    <t>28.11.1981 мс</t>
  </si>
  <si>
    <t xml:space="preserve">ДВФО Приморский Б.Камень </t>
  </si>
  <si>
    <t>000709</t>
  </si>
  <si>
    <t>Тухфатуллин Илья Шамильевич</t>
  </si>
  <si>
    <t>21.08.1988 мсмк</t>
  </si>
  <si>
    <t>Москва Д</t>
  </si>
  <si>
    <t>000990</t>
  </si>
  <si>
    <t>Жиляев ДС  Коробейников МЮ</t>
  </si>
  <si>
    <t>Мамренко Андрей Викторович</t>
  </si>
  <si>
    <t>09.11.1989 кмс</t>
  </si>
  <si>
    <t>Москва ВС</t>
  </si>
  <si>
    <t>012063</t>
  </si>
  <si>
    <t>Лебедев А.А., Жизневский В.А.</t>
  </si>
  <si>
    <t>Егоров Алексей Геннадьевич</t>
  </si>
  <si>
    <t>26.01.1980 мсмк</t>
  </si>
  <si>
    <t>УФО Свердловская Екатеринбург ПР</t>
  </si>
  <si>
    <t>001431</t>
  </si>
  <si>
    <t>Козлов А.А.</t>
  </si>
  <si>
    <t>Недобельский Алексей Алексеевич</t>
  </si>
  <si>
    <t>1984 мсмк</t>
  </si>
  <si>
    <t>ЦФО Костромская Кострома ПР</t>
  </si>
  <si>
    <t>Коркин Ю.Д.</t>
  </si>
  <si>
    <t>Воеводин Александр Владимирович</t>
  </si>
  <si>
    <t>1990 кмс</t>
  </si>
  <si>
    <t>ПФО Самарская МО</t>
  </si>
  <si>
    <t>Киргизов В.В., Коновалов А.П.</t>
  </si>
  <si>
    <t>Володин Андрей Николаевич</t>
  </si>
  <si>
    <t>05.10.77 мс</t>
  </si>
  <si>
    <t xml:space="preserve">ЦФО Ивановская </t>
  </si>
  <si>
    <t>002587</t>
  </si>
  <si>
    <t>Изместьев ВП</t>
  </si>
  <si>
    <t>Ерофеев Юрий Владимирович</t>
  </si>
  <si>
    <t>1989 мс</t>
  </si>
  <si>
    <t>ЦФО Владимир</t>
  </si>
  <si>
    <t>Малинкин Юрий Валерьевич</t>
  </si>
  <si>
    <t>Шукюров Рамиль Дадашалиевич</t>
  </si>
  <si>
    <t>11.01.87 мс</t>
  </si>
  <si>
    <t>УФО ХМАО Радужный МО</t>
  </si>
  <si>
    <t>Стеннков ВГ Мельников АН</t>
  </si>
  <si>
    <t>в.к. 57 кг</t>
  </si>
  <si>
    <t>в.к 57 кг</t>
  </si>
  <si>
    <t>в.к  57 кг</t>
  </si>
  <si>
    <r>
      <t>ПРОТОКОЛ ХОДА СОРЕВНОВАНИЙ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Кубок  России по САМБО среди мужчин</t>
    </r>
    <r>
      <rPr>
        <sz val="10"/>
        <rFont val="Arial"/>
        <family val="2"/>
      </rPr>
      <t xml:space="preserve">                                                                                    25-28 ноября 2008 г. г.Кстово</t>
    </r>
  </si>
  <si>
    <t>001486</t>
  </si>
  <si>
    <t>25.05.84 мс</t>
  </si>
  <si>
    <t>015109</t>
  </si>
  <si>
    <t>003703</t>
  </si>
  <si>
    <t>016921</t>
  </si>
  <si>
    <t>001143</t>
  </si>
  <si>
    <t xml:space="preserve"> 57 кг</t>
  </si>
  <si>
    <t xml:space="preserve">Б </t>
  </si>
  <si>
    <t xml:space="preserve">А </t>
  </si>
  <si>
    <t>001587</t>
  </si>
  <si>
    <t>Стахеев АР, логвинов АВ</t>
  </si>
  <si>
    <t>000281</t>
  </si>
  <si>
    <t>Гаврилов СВ</t>
  </si>
  <si>
    <t>1</t>
  </si>
  <si>
    <t>4:0</t>
  </si>
  <si>
    <t>9</t>
  </si>
  <si>
    <t>5</t>
  </si>
  <si>
    <t>13</t>
  </si>
  <si>
    <t>19</t>
  </si>
  <si>
    <t>11</t>
  </si>
  <si>
    <t>7</t>
  </si>
  <si>
    <t>15</t>
  </si>
  <si>
    <t>2</t>
  </si>
  <si>
    <t>2:0</t>
  </si>
  <si>
    <t>10</t>
  </si>
  <si>
    <t>6</t>
  </si>
  <si>
    <t>14</t>
  </si>
  <si>
    <t>20</t>
  </si>
  <si>
    <t>12</t>
  </si>
  <si>
    <t>8</t>
  </si>
  <si>
    <t>16</t>
  </si>
  <si>
    <t>3:1</t>
  </si>
  <si>
    <t>б/м</t>
  </si>
  <si>
    <t>3</t>
  </si>
  <si>
    <t xml:space="preserve">Малоземов Леонид  </t>
  </si>
  <si>
    <t>снят</t>
  </si>
  <si>
    <t>гл.суд</t>
  </si>
  <si>
    <t>7-8</t>
  </si>
  <si>
    <t>10-11</t>
  </si>
  <si>
    <t>12-17</t>
  </si>
  <si>
    <t>18-19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</si>
</sst>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0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sz val="12"/>
      <color indexed="9"/>
      <name val="Arial Narrow"/>
      <family val="2"/>
    </font>
    <font>
      <sz val="10"/>
      <color indexed="9"/>
      <name val="Arial"/>
      <family val="0"/>
    </font>
    <font>
      <b/>
      <sz val="10"/>
      <color indexed="17"/>
      <name val="Arial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2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5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15" applyNumberFormat="1" applyFont="1" applyAlignment="1">
      <alignment vertical="center" wrapText="1"/>
    </xf>
    <xf numFmtId="0" fontId="7" fillId="0" borderId="0" xfId="0" applyFont="1" applyAlignment="1">
      <alignment/>
    </xf>
    <xf numFmtId="0" fontId="6" fillId="0" borderId="0" xfId="15" applyFont="1" applyFill="1" applyBorder="1" applyAlignment="1">
      <alignment horizontal="left"/>
    </xf>
    <xf numFmtId="0" fontId="6" fillId="0" borderId="0" xfId="15" applyFont="1" applyBorder="1" applyAlignment="1">
      <alignment/>
    </xf>
    <xf numFmtId="0" fontId="6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9" xfId="0" applyNumberFormat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15" applyNumberFormat="1" applyFont="1" applyBorder="1" applyAlignment="1">
      <alignment/>
    </xf>
    <xf numFmtId="49" fontId="0" fillId="0" borderId="0" xfId="15" applyNumberFormat="1" applyFont="1" applyBorder="1" applyAlignment="1">
      <alignment/>
    </xf>
    <xf numFmtId="49" fontId="0" fillId="0" borderId="0" xfId="15" applyNumberFormat="1" applyFont="1" applyAlignment="1">
      <alignment/>
    </xf>
    <xf numFmtId="49" fontId="7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20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6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9" xfId="15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49" fontId="0" fillId="0" borderId="18" xfId="0" applyNumberFormat="1" applyBorder="1" applyAlignment="1">
      <alignment/>
    </xf>
    <xf numFmtId="0" fontId="4" fillId="0" borderId="23" xfId="0" applyFont="1" applyBorder="1" applyAlignment="1">
      <alignment vertical="center" wrapText="1"/>
    </xf>
    <xf numFmtId="49" fontId="7" fillId="0" borderId="8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1" fillId="0" borderId="25" xfId="0" applyFont="1" applyBorder="1" applyAlignment="1">
      <alignment vertical="center" wrapText="1"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49" fontId="6" fillId="0" borderId="0" xfId="15" applyNumberFormat="1" applyFont="1" applyBorder="1" applyAlignment="1">
      <alignment/>
    </xf>
    <xf numFmtId="0" fontId="6" fillId="0" borderId="9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4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1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/>
    </xf>
    <xf numFmtId="0" fontId="15" fillId="0" borderId="27" xfId="0" applyFont="1" applyBorder="1" applyAlignment="1">
      <alignment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27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8" fillId="2" borderId="27" xfId="0" applyNumberFormat="1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14" fontId="8" fillId="0" borderId="27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8" fillId="0" borderId="27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49" fontId="8" fillId="3" borderId="27" xfId="0" applyNumberFormat="1" applyFont="1" applyFill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49" fontId="8" fillId="4" borderId="27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5" borderId="27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28" xfId="15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49" fontId="0" fillId="0" borderId="27" xfId="0" applyNumberForma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14" fontId="7" fillId="0" borderId="27" xfId="0" applyNumberFormat="1" applyFont="1" applyBorder="1" applyAlignment="1">
      <alignment horizontal="center" vertical="center" wrapText="1"/>
    </xf>
    <xf numFmtId="0" fontId="5" fillId="0" borderId="0" xfId="15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7" fillId="0" borderId="27" xfId="15" applyFont="1" applyFill="1" applyBorder="1" applyAlignment="1">
      <alignment horizontal="left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0" fillId="0" borderId="27" xfId="15" applyFont="1" applyBorder="1" applyAlignment="1">
      <alignment horizontal="center" vertical="center" wrapText="1"/>
    </xf>
    <xf numFmtId="0" fontId="7" fillId="7" borderId="27" xfId="0" applyFont="1" applyFill="1" applyBorder="1" applyAlignment="1">
      <alignment horizontal="center" vertical="center" wrapText="1"/>
    </xf>
    <xf numFmtId="0" fontId="4" fillId="0" borderId="0" xfId="15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31" xfId="15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12" xfId="15" applyFont="1" applyBorder="1" applyAlignment="1">
      <alignment horizontal="left" vertical="center" wrapText="1"/>
    </xf>
    <xf numFmtId="0" fontId="7" fillId="0" borderId="33" xfId="15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7" fillId="0" borderId="31" xfId="15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6" xfId="15" applyFont="1" applyBorder="1" applyAlignment="1">
      <alignment horizontal="left" vertical="center" wrapText="1"/>
    </xf>
    <xf numFmtId="0" fontId="7" fillId="0" borderId="13" xfId="15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7" fillId="0" borderId="33" xfId="15" applyFont="1" applyBorder="1" applyAlignment="1">
      <alignment horizontal="center" vertical="center" wrapText="1"/>
    </xf>
    <xf numFmtId="0" fontId="17" fillId="0" borderId="33" xfId="15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15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10" fillId="0" borderId="39" xfId="0" applyNumberFormat="1" applyFont="1" applyBorder="1" applyAlignment="1">
      <alignment horizontal="center" vertical="center" wrapText="1"/>
    </xf>
    <xf numFmtId="0" fontId="10" fillId="0" borderId="40" xfId="0" applyNumberFormat="1" applyFont="1" applyBorder="1" applyAlignment="1">
      <alignment horizontal="center" vertical="center" wrapText="1"/>
    </xf>
    <xf numFmtId="0" fontId="10" fillId="0" borderId="41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10" fillId="0" borderId="43" xfId="0" applyNumberFormat="1" applyFont="1" applyBorder="1" applyAlignment="1">
      <alignment horizontal="center" vertical="center" wrapText="1"/>
    </xf>
    <xf numFmtId="0" fontId="10" fillId="0" borderId="44" xfId="0" applyNumberFormat="1" applyFont="1" applyBorder="1" applyAlignment="1">
      <alignment horizontal="center" vertical="center" wrapText="1"/>
    </xf>
    <xf numFmtId="0" fontId="14" fillId="0" borderId="45" xfId="0" applyNumberFormat="1" applyFont="1" applyBorder="1" applyAlignment="1">
      <alignment horizontal="center" vertical="center" wrapText="1"/>
    </xf>
    <xf numFmtId="0" fontId="14" fillId="0" borderId="46" xfId="0" applyNumberFormat="1" applyFont="1" applyBorder="1" applyAlignment="1">
      <alignment horizontal="center" vertical="center" wrapText="1"/>
    </xf>
    <xf numFmtId="0" fontId="14" fillId="0" borderId="47" xfId="0" applyNumberFormat="1" applyFont="1" applyBorder="1" applyAlignment="1">
      <alignment horizontal="center" vertical="center" wrapText="1"/>
    </xf>
    <xf numFmtId="0" fontId="14" fillId="0" borderId="48" xfId="0" applyNumberFormat="1" applyFont="1" applyBorder="1" applyAlignment="1">
      <alignment horizontal="center" vertical="center" wrapText="1"/>
    </xf>
    <xf numFmtId="0" fontId="14" fillId="0" borderId="49" xfId="0" applyNumberFormat="1" applyFont="1" applyBorder="1" applyAlignment="1">
      <alignment horizontal="center" vertical="center" wrapText="1"/>
    </xf>
    <xf numFmtId="0" fontId="14" fillId="0" borderId="50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7" fillId="0" borderId="33" xfId="15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51" xfId="15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8" fillId="0" borderId="12" xfId="15" applyFont="1" applyFill="1" applyBorder="1" applyAlignment="1">
      <alignment horizontal="left" vertical="center" wrapText="1"/>
    </xf>
    <xf numFmtId="0" fontId="18" fillId="0" borderId="51" xfId="15" applyFont="1" applyFill="1" applyBorder="1" applyAlignment="1">
      <alignment horizontal="left" vertical="center" wrapText="1"/>
    </xf>
    <xf numFmtId="0" fontId="17" fillId="0" borderId="52" xfId="15" applyFont="1" applyBorder="1" applyAlignment="1">
      <alignment horizontal="left" vertical="center" wrapText="1"/>
    </xf>
    <xf numFmtId="0" fontId="17" fillId="0" borderId="53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1</xdr:col>
      <xdr:colOff>76200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457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400050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180975</xdr:colOff>
      <xdr:row>0</xdr:row>
      <xdr:rowOff>0</xdr:rowOff>
    </xdr:from>
    <xdr:to>
      <xdr:col>8</xdr:col>
      <xdr:colOff>400050</xdr:colOff>
      <xdr:row>1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104775</xdr:rowOff>
    </xdr:from>
    <xdr:to>
      <xdr:col>1</xdr:col>
      <xdr:colOff>590550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3">
          <cell r="A3" t="str">
            <v>25-28  ноября 2008 г. г. Кстово</v>
          </cell>
          <cell r="L3" t="str">
            <v>Кубок России по САМБО среди мужчин</v>
          </cell>
        </row>
        <row r="7">
          <cell r="A7" t="str">
            <v>ИТОГОВЫЙ ПРОТОКОЛ                                                                                                                                                          Кубок  России по САМБО среди мужчин</v>
          </cell>
          <cell r="K7" t="str">
            <v>СТАРТОВЫЙ ПРОТОКОЛ                                                                                                                                                         Кубок России по САМБО среди мужчин</v>
          </cell>
        </row>
        <row r="11">
          <cell r="A11" t="str">
            <v>ПРОТОКОЛ ВЗВЕШИВАНИЯ                                                                                                                                                          Кубок России по САМБО среди мужчин</v>
          </cell>
        </row>
        <row r="20">
          <cell r="A20" t="str">
            <v>Гл. судья, судья МК</v>
          </cell>
          <cell r="G20" t="str">
            <v>В.С. Зинчак</v>
          </cell>
        </row>
        <row r="21">
          <cell r="G21" t="str">
            <v>/г.Дзержинск /</v>
          </cell>
        </row>
        <row r="22">
          <cell r="A22" t="str">
            <v>Гл. секретарь, судья МК</v>
          </cell>
          <cell r="G22" t="str">
            <v>Р.М. Закиров</v>
          </cell>
        </row>
        <row r="23">
          <cell r="G23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8"/>
  <sheetViews>
    <sheetView tabSelected="1" workbookViewId="0" topLeftCell="A1">
      <selection activeCell="A50" sqref="A1:G50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29.25" customHeight="1" thickBot="1">
      <c r="A1" s="165" t="str">
        <f>HYPERLINK('[1]реквизиты'!$A$7)</f>
        <v>ИТОГОВЫЙ ПРОТОКОЛ                                                                                                                                                          Кубок  России по САМБО среди мужчин</v>
      </c>
      <c r="B1" s="166"/>
      <c r="C1" s="166"/>
      <c r="D1" s="166"/>
      <c r="E1" s="166"/>
      <c r="F1" s="166"/>
      <c r="G1" s="167"/>
    </row>
    <row r="2" spans="1:7" ht="17.25" customHeight="1">
      <c r="A2" s="168" t="str">
        <f>HYPERLINK('[1]реквизиты'!$A$3)</f>
        <v>25-28  ноября 2008 г. г. Кстово</v>
      </c>
      <c r="B2" s="168"/>
      <c r="C2" s="168"/>
      <c r="D2" s="168"/>
      <c r="E2" s="168"/>
      <c r="F2" s="168"/>
      <c r="G2" s="168"/>
    </row>
    <row r="3" spans="4:5" ht="12.75" customHeight="1">
      <c r="D3" s="174" t="s">
        <v>131</v>
      </c>
      <c r="E3" s="174"/>
    </row>
    <row r="4" spans="1:7" ht="12.75">
      <c r="A4" s="163" t="s">
        <v>10</v>
      </c>
      <c r="B4" s="163" t="s">
        <v>5</v>
      </c>
      <c r="C4" s="163" t="s">
        <v>6</v>
      </c>
      <c r="D4" s="163" t="s">
        <v>7</v>
      </c>
      <c r="E4" s="163" t="s">
        <v>8</v>
      </c>
      <c r="F4" s="163" t="s">
        <v>11</v>
      </c>
      <c r="G4" s="163" t="s">
        <v>9</v>
      </c>
    </row>
    <row r="5" spans="1:7" ht="9.75" customHeight="1">
      <c r="A5" s="164"/>
      <c r="B5" s="164"/>
      <c r="C5" s="164"/>
      <c r="D5" s="164"/>
      <c r="E5" s="164"/>
      <c r="F5" s="164"/>
      <c r="G5" s="164"/>
    </row>
    <row r="6" spans="1:7" ht="11.25" customHeight="1">
      <c r="A6" s="155" t="s">
        <v>138</v>
      </c>
      <c r="B6" s="152">
        <v>19</v>
      </c>
      <c r="C6" s="146" t="s">
        <v>67</v>
      </c>
      <c r="D6" s="154" t="s">
        <v>68</v>
      </c>
      <c r="E6" s="148" t="s">
        <v>69</v>
      </c>
      <c r="F6" s="150" t="s">
        <v>127</v>
      </c>
      <c r="G6" s="146" t="s">
        <v>70</v>
      </c>
    </row>
    <row r="7" spans="1:7" ht="11.25" customHeight="1">
      <c r="A7" s="155"/>
      <c r="B7" s="152"/>
      <c r="C7" s="146"/>
      <c r="D7" s="154"/>
      <c r="E7" s="148"/>
      <c r="F7" s="150"/>
      <c r="G7" s="147"/>
    </row>
    <row r="8" spans="1:7" ht="11.25" customHeight="1">
      <c r="A8" s="162" t="s">
        <v>147</v>
      </c>
      <c r="B8" s="152">
        <v>2</v>
      </c>
      <c r="C8" s="146" t="s">
        <v>62</v>
      </c>
      <c r="D8" s="153" t="s">
        <v>63</v>
      </c>
      <c r="E8" s="145" t="s">
        <v>64</v>
      </c>
      <c r="F8" s="150" t="s">
        <v>65</v>
      </c>
      <c r="G8" s="146" t="s">
        <v>66</v>
      </c>
    </row>
    <row r="9" spans="1:7" ht="11.25" customHeight="1">
      <c r="A9" s="162"/>
      <c r="B9" s="152"/>
      <c r="C9" s="146"/>
      <c r="D9" s="154"/>
      <c r="E9" s="145"/>
      <c r="F9" s="150"/>
      <c r="G9" s="147"/>
    </row>
    <row r="10" spans="1:7" ht="11.25" customHeight="1">
      <c r="A10" s="155" t="s">
        <v>158</v>
      </c>
      <c r="B10" s="152">
        <v>11</v>
      </c>
      <c r="C10" s="146" t="s">
        <v>52</v>
      </c>
      <c r="D10" s="153" t="s">
        <v>53</v>
      </c>
      <c r="E10" s="145" t="s">
        <v>54</v>
      </c>
      <c r="F10" s="150" t="s">
        <v>55</v>
      </c>
      <c r="G10" s="146" t="s">
        <v>56</v>
      </c>
    </row>
    <row r="11" spans="1:7" ht="11.25" customHeight="1">
      <c r="A11" s="155"/>
      <c r="B11" s="152"/>
      <c r="C11" s="146"/>
      <c r="D11" s="154"/>
      <c r="E11" s="145"/>
      <c r="F11" s="150"/>
      <c r="G11" s="146"/>
    </row>
    <row r="12" spans="1:7" ht="11.25" customHeight="1">
      <c r="A12" s="155" t="s">
        <v>158</v>
      </c>
      <c r="B12" s="152">
        <v>14</v>
      </c>
      <c r="C12" s="146" t="s">
        <v>38</v>
      </c>
      <c r="D12" s="153" t="s">
        <v>39</v>
      </c>
      <c r="E12" s="148" t="s">
        <v>40</v>
      </c>
      <c r="F12" s="160" t="s">
        <v>41</v>
      </c>
      <c r="G12" s="147" t="s">
        <v>42</v>
      </c>
    </row>
    <row r="13" spans="1:7" ht="11.25" customHeight="1">
      <c r="A13" s="155"/>
      <c r="B13" s="152"/>
      <c r="C13" s="146"/>
      <c r="D13" s="154"/>
      <c r="E13" s="148"/>
      <c r="F13" s="161"/>
      <c r="G13" s="156"/>
    </row>
    <row r="14" spans="1:7" ht="11.25" customHeight="1">
      <c r="A14" s="155" t="s">
        <v>141</v>
      </c>
      <c r="B14" s="152">
        <v>9</v>
      </c>
      <c r="C14" s="146" t="s">
        <v>43</v>
      </c>
      <c r="D14" s="153" t="s">
        <v>44</v>
      </c>
      <c r="E14" s="149" t="s">
        <v>45</v>
      </c>
      <c r="F14" s="150" t="s">
        <v>46</v>
      </c>
      <c r="G14" s="146" t="s">
        <v>47</v>
      </c>
    </row>
    <row r="15" spans="1:7" ht="11.25" customHeight="1">
      <c r="A15" s="155"/>
      <c r="B15" s="152"/>
      <c r="C15" s="146"/>
      <c r="D15" s="154"/>
      <c r="E15" s="149"/>
      <c r="F15" s="150"/>
      <c r="G15" s="146"/>
    </row>
    <row r="16" spans="1:7" ht="11.25" customHeight="1">
      <c r="A16" s="155" t="s">
        <v>141</v>
      </c>
      <c r="B16" s="152">
        <v>18</v>
      </c>
      <c r="C16" s="146" t="s">
        <v>90</v>
      </c>
      <c r="D16" s="154" t="s">
        <v>91</v>
      </c>
      <c r="E16" s="148" t="s">
        <v>92</v>
      </c>
      <c r="F16" s="150" t="s">
        <v>93</v>
      </c>
      <c r="G16" s="146" t="s">
        <v>94</v>
      </c>
    </row>
    <row r="17" spans="1:7" ht="11.25" customHeight="1">
      <c r="A17" s="155"/>
      <c r="B17" s="152"/>
      <c r="C17" s="146"/>
      <c r="D17" s="154"/>
      <c r="E17" s="148"/>
      <c r="F17" s="150"/>
      <c r="G17" s="147"/>
    </row>
    <row r="18" spans="1:7" ht="11.25" customHeight="1">
      <c r="A18" s="159" t="s">
        <v>140</v>
      </c>
      <c r="B18" s="152">
        <v>3</v>
      </c>
      <c r="C18" s="146" t="s">
        <v>76</v>
      </c>
      <c r="D18" s="154" t="s">
        <v>77</v>
      </c>
      <c r="E18" s="149" t="s">
        <v>78</v>
      </c>
      <c r="F18" s="150" t="s">
        <v>79</v>
      </c>
      <c r="G18" s="146" t="s">
        <v>80</v>
      </c>
    </row>
    <row r="19" spans="1:7" ht="11.25" customHeight="1">
      <c r="A19" s="159"/>
      <c r="B19" s="152"/>
      <c r="C19" s="146"/>
      <c r="D19" s="154"/>
      <c r="E19" s="149"/>
      <c r="F19" s="150"/>
      <c r="G19" s="146"/>
    </row>
    <row r="20" spans="1:7" ht="11.25" customHeight="1">
      <c r="A20" s="155" t="s">
        <v>162</v>
      </c>
      <c r="B20" s="152">
        <v>10</v>
      </c>
      <c r="C20" s="146" t="s">
        <v>108</v>
      </c>
      <c r="D20" s="154" t="s">
        <v>109</v>
      </c>
      <c r="E20" s="158" t="s">
        <v>110</v>
      </c>
      <c r="F20" s="150" t="s">
        <v>111</v>
      </c>
      <c r="G20" s="146" t="s">
        <v>112</v>
      </c>
    </row>
    <row r="21" spans="1:7" ht="11.25" customHeight="1">
      <c r="A21" s="155"/>
      <c r="B21" s="152"/>
      <c r="C21" s="146"/>
      <c r="D21" s="154"/>
      <c r="E21" s="158"/>
      <c r="F21" s="150"/>
      <c r="G21" s="147"/>
    </row>
    <row r="22" spans="1:7" ht="11.25" customHeight="1">
      <c r="A22" s="155" t="s">
        <v>162</v>
      </c>
      <c r="B22" s="152">
        <v>15</v>
      </c>
      <c r="C22" s="146" t="s">
        <v>100</v>
      </c>
      <c r="D22" s="154" t="s">
        <v>101</v>
      </c>
      <c r="E22" s="145" t="s">
        <v>102</v>
      </c>
      <c r="F22" s="150" t="s">
        <v>128</v>
      </c>
      <c r="G22" s="146" t="s">
        <v>103</v>
      </c>
    </row>
    <row r="23" spans="1:7" ht="11.25" customHeight="1">
      <c r="A23" s="155"/>
      <c r="B23" s="152"/>
      <c r="C23" s="146"/>
      <c r="D23" s="154"/>
      <c r="E23" s="145"/>
      <c r="F23" s="150"/>
      <c r="G23" s="147"/>
    </row>
    <row r="24" spans="1:7" ht="11.25" customHeight="1">
      <c r="A24" s="157" t="s">
        <v>163</v>
      </c>
      <c r="B24" s="152">
        <v>5</v>
      </c>
      <c r="C24" s="147" t="s">
        <v>85</v>
      </c>
      <c r="D24" s="154" t="s">
        <v>86</v>
      </c>
      <c r="E24" s="148" t="s">
        <v>87</v>
      </c>
      <c r="F24" s="150" t="s">
        <v>88</v>
      </c>
      <c r="G24" s="147" t="s">
        <v>89</v>
      </c>
    </row>
    <row r="25" spans="1:7" ht="11.25" customHeight="1">
      <c r="A25" s="157"/>
      <c r="B25" s="152"/>
      <c r="C25" s="156"/>
      <c r="D25" s="154"/>
      <c r="E25" s="148"/>
      <c r="F25" s="150"/>
      <c r="G25" s="156"/>
    </row>
    <row r="26" spans="1:7" ht="11.25" customHeight="1">
      <c r="A26" s="155" t="s">
        <v>163</v>
      </c>
      <c r="B26" s="152">
        <v>16</v>
      </c>
      <c r="C26" s="146" t="s">
        <v>95</v>
      </c>
      <c r="D26" s="154" t="s">
        <v>96</v>
      </c>
      <c r="E26" s="145" t="s">
        <v>97</v>
      </c>
      <c r="F26" s="150" t="s">
        <v>98</v>
      </c>
      <c r="G26" s="146" t="s">
        <v>99</v>
      </c>
    </row>
    <row r="27" spans="1:7" ht="11.25" customHeight="1">
      <c r="A27" s="155"/>
      <c r="B27" s="152"/>
      <c r="C27" s="146"/>
      <c r="D27" s="154"/>
      <c r="E27" s="145"/>
      <c r="F27" s="150"/>
      <c r="G27" s="147"/>
    </row>
    <row r="28" spans="1:7" ht="11.25" customHeight="1">
      <c r="A28" s="151" t="s">
        <v>164</v>
      </c>
      <c r="B28" s="152">
        <v>1</v>
      </c>
      <c r="C28" s="146" t="s">
        <v>104</v>
      </c>
      <c r="D28" s="153" t="s">
        <v>105</v>
      </c>
      <c r="E28" s="148" t="s">
        <v>106</v>
      </c>
      <c r="F28" s="150" t="s">
        <v>129</v>
      </c>
      <c r="G28" s="146" t="s">
        <v>107</v>
      </c>
    </row>
    <row r="29" spans="1:7" ht="11.25" customHeight="1">
      <c r="A29" s="151"/>
      <c r="B29" s="152"/>
      <c r="C29" s="146"/>
      <c r="D29" s="154"/>
      <c r="E29" s="148"/>
      <c r="F29" s="150"/>
      <c r="G29" s="147"/>
    </row>
    <row r="30" spans="1:7" ht="11.25" customHeight="1">
      <c r="A30" s="151" t="s">
        <v>164</v>
      </c>
      <c r="B30" s="152">
        <v>6</v>
      </c>
      <c r="C30" s="146" t="s">
        <v>71</v>
      </c>
      <c r="D30" s="154" t="s">
        <v>72</v>
      </c>
      <c r="E30" s="149" t="s">
        <v>73</v>
      </c>
      <c r="F30" s="150" t="s">
        <v>74</v>
      </c>
      <c r="G30" s="146" t="s">
        <v>75</v>
      </c>
    </row>
    <row r="31" spans="1:7" ht="11.25" customHeight="1">
      <c r="A31" s="151"/>
      <c r="B31" s="152"/>
      <c r="C31" s="146"/>
      <c r="D31" s="154"/>
      <c r="E31" s="149"/>
      <c r="F31" s="150"/>
      <c r="G31" s="147"/>
    </row>
    <row r="32" spans="1:7" ht="11.25" customHeight="1">
      <c r="A32" s="151" t="s">
        <v>164</v>
      </c>
      <c r="B32" s="152">
        <v>7</v>
      </c>
      <c r="C32" s="146" t="s">
        <v>116</v>
      </c>
      <c r="D32" s="154" t="s">
        <v>58</v>
      </c>
      <c r="E32" s="149" t="s">
        <v>115</v>
      </c>
      <c r="F32" s="150" t="s">
        <v>136</v>
      </c>
      <c r="G32" s="146" t="s">
        <v>137</v>
      </c>
    </row>
    <row r="33" spans="1:7" ht="11.25" customHeight="1">
      <c r="A33" s="151"/>
      <c r="B33" s="152"/>
      <c r="C33" s="146"/>
      <c r="D33" s="154"/>
      <c r="E33" s="149"/>
      <c r="F33" s="150"/>
      <c r="G33" s="147"/>
    </row>
    <row r="34" spans="1:7" ht="11.25" customHeight="1">
      <c r="A34" s="151" t="s">
        <v>164</v>
      </c>
      <c r="B34" s="152">
        <v>8</v>
      </c>
      <c r="C34" s="146" t="s">
        <v>33</v>
      </c>
      <c r="D34" s="153" t="s">
        <v>34</v>
      </c>
      <c r="E34" s="145" t="s">
        <v>35</v>
      </c>
      <c r="F34" s="150" t="s">
        <v>36</v>
      </c>
      <c r="G34" s="146" t="s">
        <v>37</v>
      </c>
    </row>
    <row r="35" spans="1:7" ht="11.25" customHeight="1">
      <c r="A35" s="151"/>
      <c r="B35" s="152"/>
      <c r="C35" s="146"/>
      <c r="D35" s="154"/>
      <c r="E35" s="145"/>
      <c r="F35" s="150"/>
      <c r="G35" s="147"/>
    </row>
    <row r="36" spans="1:7" ht="11.25" customHeight="1">
      <c r="A36" s="151" t="s">
        <v>164</v>
      </c>
      <c r="B36" s="152">
        <v>13</v>
      </c>
      <c r="C36" s="146" t="s">
        <v>81</v>
      </c>
      <c r="D36" s="154" t="s">
        <v>82</v>
      </c>
      <c r="E36" s="149" t="s">
        <v>83</v>
      </c>
      <c r="F36" s="150" t="s">
        <v>84</v>
      </c>
      <c r="G36" s="146" t="s">
        <v>37</v>
      </c>
    </row>
    <row r="37" spans="1:7" ht="11.25" customHeight="1">
      <c r="A37" s="151"/>
      <c r="B37" s="152"/>
      <c r="C37" s="146"/>
      <c r="D37" s="154"/>
      <c r="E37" s="149"/>
      <c r="F37" s="150"/>
      <c r="G37" s="147"/>
    </row>
    <row r="38" spans="1:7" ht="11.25" customHeight="1">
      <c r="A38" s="151" t="s">
        <v>164</v>
      </c>
      <c r="B38" s="152">
        <v>20</v>
      </c>
      <c r="C38" s="147" t="s">
        <v>48</v>
      </c>
      <c r="D38" s="169" t="s">
        <v>49</v>
      </c>
      <c r="E38" s="171" t="s">
        <v>50</v>
      </c>
      <c r="F38" s="160" t="s">
        <v>125</v>
      </c>
      <c r="G38" s="147" t="s">
        <v>51</v>
      </c>
    </row>
    <row r="39" spans="1:7" ht="11.25" customHeight="1">
      <c r="A39" s="151"/>
      <c r="B39" s="152"/>
      <c r="C39" s="156"/>
      <c r="D39" s="170"/>
      <c r="E39" s="172"/>
      <c r="F39" s="161"/>
      <c r="G39" s="156"/>
    </row>
    <row r="40" spans="1:7" ht="11.25" customHeight="1">
      <c r="A40" s="159" t="s">
        <v>165</v>
      </c>
      <c r="B40" s="152">
        <v>4</v>
      </c>
      <c r="C40" s="147" t="s">
        <v>113</v>
      </c>
      <c r="D40" s="173" t="s">
        <v>114</v>
      </c>
      <c r="E40" s="175" t="s">
        <v>115</v>
      </c>
      <c r="F40" s="160" t="s">
        <v>134</v>
      </c>
      <c r="G40" s="147" t="s">
        <v>135</v>
      </c>
    </row>
    <row r="41" spans="1:7" ht="11.25" customHeight="1">
      <c r="A41" s="159"/>
      <c r="B41" s="152"/>
      <c r="C41" s="156"/>
      <c r="D41" s="170"/>
      <c r="E41" s="176"/>
      <c r="F41" s="161"/>
      <c r="G41" s="156"/>
    </row>
    <row r="42" spans="1:7" ht="11.25" customHeight="1">
      <c r="A42" s="155" t="s">
        <v>165</v>
      </c>
      <c r="B42" s="152">
        <v>17</v>
      </c>
      <c r="C42" s="146" t="s">
        <v>57</v>
      </c>
      <c r="D42" s="153" t="s">
        <v>126</v>
      </c>
      <c r="E42" s="171" t="s">
        <v>59</v>
      </c>
      <c r="F42" s="150" t="s">
        <v>60</v>
      </c>
      <c r="G42" s="146" t="s">
        <v>61</v>
      </c>
    </row>
    <row r="43" spans="1:7" ht="11.25" customHeight="1">
      <c r="A43" s="155"/>
      <c r="B43" s="152"/>
      <c r="C43" s="146"/>
      <c r="D43" s="154"/>
      <c r="E43" s="172"/>
      <c r="F43" s="150"/>
      <c r="G43" s="146"/>
    </row>
    <row r="44" spans="1:7" ht="11.25" customHeight="1">
      <c r="A44" s="155" t="s">
        <v>157</v>
      </c>
      <c r="B44" s="152">
        <v>12</v>
      </c>
      <c r="C44" s="146" t="s">
        <v>117</v>
      </c>
      <c r="D44" s="153" t="s">
        <v>118</v>
      </c>
      <c r="E44" s="171" t="s">
        <v>119</v>
      </c>
      <c r="F44" s="150" t="s">
        <v>130</v>
      </c>
      <c r="G44" s="146" t="s">
        <v>120</v>
      </c>
    </row>
    <row r="45" spans="1:7" ht="11.25" customHeight="1">
      <c r="A45" s="155"/>
      <c r="B45" s="152"/>
      <c r="C45" s="146"/>
      <c r="D45" s="154"/>
      <c r="E45" s="172"/>
      <c r="F45" s="150"/>
      <c r="G45" s="146"/>
    </row>
    <row r="46" spans="1:7" ht="11.25" customHeight="1">
      <c r="A46" s="139"/>
      <c r="B46" s="140"/>
      <c r="C46" s="141"/>
      <c r="D46" s="98"/>
      <c r="E46" s="142"/>
      <c r="F46" s="143"/>
      <c r="G46" s="141"/>
    </row>
    <row r="47" spans="1:6" ht="12.75">
      <c r="A47" s="33" t="str">
        <f>HYPERLINK('[1]реквизиты'!$A$20)</f>
        <v>Гл. судья, судья МК</v>
      </c>
      <c r="E47" s="34" t="str">
        <f>HYPERLINK('[1]реквизиты'!$G$20)</f>
        <v>В.С. Зинчак</v>
      </c>
      <c r="F47" s="36" t="str">
        <f>HYPERLINK('[1]реквизиты'!$G$21)</f>
        <v>/г.Дзержинск /</v>
      </c>
    </row>
    <row r="48" spans="1:6" ht="12.75">
      <c r="A48" s="33"/>
      <c r="E48" s="34"/>
      <c r="F48" s="36"/>
    </row>
    <row r="49" spans="1:6" ht="12.75">
      <c r="A49" s="35" t="str">
        <f>HYPERLINK('[1]реквизиты'!$A$22)</f>
        <v>Гл. секретарь, судья МК</v>
      </c>
      <c r="D49" s="15"/>
      <c r="E49" s="34" t="str">
        <f>HYPERLINK('[1]реквизиты'!$G$22)</f>
        <v>Р.М. Закиров</v>
      </c>
      <c r="F49" s="37" t="str">
        <f>HYPERLINK('[1]реквизиты'!$G$23)</f>
        <v>/г.Пермь/</v>
      </c>
    </row>
    <row r="50" ht="12.75">
      <c r="A50" s="30"/>
    </row>
    <row r="51" spans="1:5" ht="12.75">
      <c r="A51" s="30"/>
      <c r="C51" s="38"/>
      <c r="D51" s="38"/>
      <c r="E51" s="38"/>
    </row>
    <row r="52" spans="1:5" ht="12.75">
      <c r="A52" s="30"/>
      <c r="B52" s="38"/>
      <c r="C52" s="38"/>
      <c r="D52" s="38"/>
      <c r="E52" s="38"/>
    </row>
    <row r="53" spans="1:5" ht="27.75" customHeight="1">
      <c r="A53" s="30"/>
      <c r="C53" s="38"/>
      <c r="D53" s="38"/>
      <c r="E53" s="38"/>
    </row>
    <row r="54" spans="1:5" ht="12.75">
      <c r="A54" s="30"/>
      <c r="B54" s="41"/>
      <c r="C54" s="41"/>
      <c r="D54" s="41"/>
      <c r="E54" s="41"/>
    </row>
    <row r="55" spans="1:6" ht="12.75">
      <c r="A55" s="30"/>
      <c r="B55" s="41"/>
      <c r="C55" s="41"/>
      <c r="D55" s="41"/>
      <c r="E55" s="41"/>
      <c r="F55" s="41"/>
    </row>
    <row r="56" spans="1:6" ht="12.75">
      <c r="A56" s="30"/>
      <c r="B56" s="41"/>
      <c r="C56" s="41"/>
      <c r="D56" s="41"/>
      <c r="E56" s="41"/>
      <c r="F56" s="41"/>
    </row>
    <row r="57" ht="12.75">
      <c r="A57" s="30"/>
    </row>
    <row r="58" ht="12.75">
      <c r="A58" s="30"/>
    </row>
  </sheetData>
  <mergeCells count="150">
    <mergeCell ref="D3:E3"/>
    <mergeCell ref="E44:E45"/>
    <mergeCell ref="A44:A45"/>
    <mergeCell ref="B44:B45"/>
    <mergeCell ref="C44:C45"/>
    <mergeCell ref="D44:D45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B34:B35"/>
    <mergeCell ref="C34:C35"/>
    <mergeCell ref="D34:D35"/>
    <mergeCell ref="E34:E35"/>
    <mergeCell ref="F44:F45"/>
    <mergeCell ref="G44:G45"/>
    <mergeCell ref="A1:G1"/>
    <mergeCell ref="A2:G2"/>
    <mergeCell ref="A32:A33"/>
    <mergeCell ref="B32:B33"/>
    <mergeCell ref="C32:C33"/>
    <mergeCell ref="D32:D33"/>
    <mergeCell ref="E32:E33"/>
    <mergeCell ref="A34:A35"/>
    <mergeCell ref="F40:F41"/>
    <mergeCell ref="G40:G41"/>
    <mergeCell ref="F42:F43"/>
    <mergeCell ref="G42:G43"/>
    <mergeCell ref="F36:F37"/>
    <mergeCell ref="G36:G37"/>
    <mergeCell ref="F38:F39"/>
    <mergeCell ref="G38:G39"/>
    <mergeCell ref="F32:F33"/>
    <mergeCell ref="G32:G33"/>
    <mergeCell ref="F34:F35"/>
    <mergeCell ref="G34:G35"/>
    <mergeCell ref="F24:F25"/>
    <mergeCell ref="F26:F27"/>
    <mergeCell ref="F28:F29"/>
    <mergeCell ref="G30:G31"/>
    <mergeCell ref="F8:F9"/>
    <mergeCell ref="F10:F11"/>
    <mergeCell ref="F16:F17"/>
    <mergeCell ref="F18:F19"/>
    <mergeCell ref="A4:A5"/>
    <mergeCell ref="B4:B5"/>
    <mergeCell ref="C4:C5"/>
    <mergeCell ref="D4:D5"/>
    <mergeCell ref="E4:E5"/>
    <mergeCell ref="G4:G5"/>
    <mergeCell ref="E6:E7"/>
    <mergeCell ref="G6:G7"/>
    <mergeCell ref="F4:F5"/>
    <mergeCell ref="F6:F7"/>
    <mergeCell ref="E8:E9"/>
    <mergeCell ref="G8:G9"/>
    <mergeCell ref="A6:A7"/>
    <mergeCell ref="B6:B7"/>
    <mergeCell ref="A8:A9"/>
    <mergeCell ref="B8:B9"/>
    <mergeCell ref="C8:C9"/>
    <mergeCell ref="D8:D9"/>
    <mergeCell ref="C6:C7"/>
    <mergeCell ref="D6:D7"/>
    <mergeCell ref="A10:A11"/>
    <mergeCell ref="B10:B11"/>
    <mergeCell ref="C10:C11"/>
    <mergeCell ref="D10:D11"/>
    <mergeCell ref="E14:E15"/>
    <mergeCell ref="G14:G15"/>
    <mergeCell ref="A12:A13"/>
    <mergeCell ref="B12:B13"/>
    <mergeCell ref="C12:C13"/>
    <mergeCell ref="D12:D13"/>
    <mergeCell ref="F12:F13"/>
    <mergeCell ref="F14:F15"/>
    <mergeCell ref="E10:E11"/>
    <mergeCell ref="G10:G11"/>
    <mergeCell ref="E12:E13"/>
    <mergeCell ref="G12:G13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E24:E25"/>
    <mergeCell ref="G24:G25"/>
    <mergeCell ref="A22:A23"/>
    <mergeCell ref="B22:B23"/>
    <mergeCell ref="A24:A25"/>
    <mergeCell ref="B24:B25"/>
    <mergeCell ref="C24:C25"/>
    <mergeCell ref="D24:D25"/>
    <mergeCell ref="C22:C23"/>
    <mergeCell ref="D22:D23"/>
    <mergeCell ref="A26:A27"/>
    <mergeCell ref="B26:B27"/>
    <mergeCell ref="C26:C27"/>
    <mergeCell ref="D26:D27"/>
    <mergeCell ref="E30:E31"/>
    <mergeCell ref="F30:F31"/>
    <mergeCell ref="A28:A29"/>
    <mergeCell ref="B28:B29"/>
    <mergeCell ref="C28:C29"/>
    <mergeCell ref="D28:D29"/>
    <mergeCell ref="A30:A31"/>
    <mergeCell ref="B30:B31"/>
    <mergeCell ref="C30:C31"/>
    <mergeCell ref="D30:D31"/>
    <mergeCell ref="E26:E27"/>
    <mergeCell ref="G26:G27"/>
    <mergeCell ref="E28:E29"/>
    <mergeCell ref="G28:G2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78"/>
  <sheetViews>
    <sheetView workbookViewId="0" topLeftCell="A28">
      <selection activeCell="F39" sqref="F39:G4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>
      <c r="A1" s="186" t="str">
        <f>HYPERLINK('[1]реквизиты'!$A$11)</f>
        <v>ПРОТОКОЛ ВЗВЕШИВАНИЯ                                                                                                                                                          Кубок России по САМБО среди мужчин</v>
      </c>
      <c r="B1" s="187"/>
      <c r="C1" s="187"/>
      <c r="D1" s="187"/>
      <c r="E1" s="187"/>
      <c r="F1" s="187"/>
      <c r="G1" s="187"/>
    </row>
    <row r="2" spans="1:7" ht="14.25" customHeight="1">
      <c r="A2" s="188" t="s">
        <v>31</v>
      </c>
      <c r="B2" s="188"/>
      <c r="C2" s="188"/>
      <c r="D2" s="188"/>
      <c r="E2" s="188"/>
      <c r="F2" s="188"/>
      <c r="G2" s="188"/>
    </row>
    <row r="3" spans="1:7" ht="12.75" customHeight="1">
      <c r="A3" s="163" t="s">
        <v>4</v>
      </c>
      <c r="B3" s="163" t="s">
        <v>5</v>
      </c>
      <c r="C3" s="163" t="s">
        <v>6</v>
      </c>
      <c r="D3" s="163" t="s">
        <v>7</v>
      </c>
      <c r="E3" s="163" t="s">
        <v>8</v>
      </c>
      <c r="F3" s="163" t="s">
        <v>11</v>
      </c>
      <c r="G3" s="163" t="s">
        <v>9</v>
      </c>
    </row>
    <row r="4" spans="1:7" ht="12.75">
      <c r="A4" s="164"/>
      <c r="B4" s="164"/>
      <c r="C4" s="164"/>
      <c r="D4" s="164"/>
      <c r="E4" s="164"/>
      <c r="F4" s="164"/>
      <c r="G4" s="164"/>
    </row>
    <row r="5" spans="1:7" ht="12.75" customHeight="1">
      <c r="A5" s="180"/>
      <c r="B5" s="152">
        <v>8</v>
      </c>
      <c r="C5" s="146" t="s">
        <v>33</v>
      </c>
      <c r="D5" s="153" t="s">
        <v>34</v>
      </c>
      <c r="E5" s="145" t="s">
        <v>35</v>
      </c>
      <c r="F5" s="150" t="s">
        <v>36</v>
      </c>
      <c r="G5" s="146" t="s">
        <v>37</v>
      </c>
    </row>
    <row r="6" spans="1:7" ht="12.75" customHeight="1">
      <c r="A6" s="180"/>
      <c r="B6" s="152"/>
      <c r="C6" s="146"/>
      <c r="D6" s="154"/>
      <c r="E6" s="145"/>
      <c r="F6" s="150"/>
      <c r="G6" s="147"/>
    </row>
    <row r="7" spans="1:7" ht="12.75" customHeight="1">
      <c r="A7" s="180"/>
      <c r="B7" s="152">
        <v>14</v>
      </c>
      <c r="C7" s="146" t="s">
        <v>38</v>
      </c>
      <c r="D7" s="153" t="s">
        <v>39</v>
      </c>
      <c r="E7" s="148" t="s">
        <v>40</v>
      </c>
      <c r="F7" s="150" t="s">
        <v>41</v>
      </c>
      <c r="G7" s="146" t="s">
        <v>42</v>
      </c>
    </row>
    <row r="8" spans="1:7" ht="12.75" customHeight="1">
      <c r="A8" s="180"/>
      <c r="B8" s="152"/>
      <c r="C8" s="146"/>
      <c r="D8" s="154"/>
      <c r="E8" s="148"/>
      <c r="F8" s="150"/>
      <c r="G8" s="147"/>
    </row>
    <row r="9" spans="1:7" ht="12.75" customHeight="1">
      <c r="A9" s="180"/>
      <c r="B9" s="152">
        <v>9</v>
      </c>
      <c r="C9" s="146" t="s">
        <v>43</v>
      </c>
      <c r="D9" s="153" t="s">
        <v>44</v>
      </c>
      <c r="E9" s="149" t="s">
        <v>45</v>
      </c>
      <c r="F9" s="150" t="s">
        <v>46</v>
      </c>
      <c r="G9" s="146" t="s">
        <v>47</v>
      </c>
    </row>
    <row r="10" spans="1:7" ht="15" customHeight="1">
      <c r="A10" s="180"/>
      <c r="B10" s="152"/>
      <c r="C10" s="146"/>
      <c r="D10" s="154"/>
      <c r="E10" s="149"/>
      <c r="F10" s="150"/>
      <c r="G10" s="146"/>
    </row>
    <row r="11" spans="1:7" ht="12.75" customHeight="1">
      <c r="A11" s="180"/>
      <c r="B11" s="152">
        <v>20</v>
      </c>
      <c r="C11" s="146" t="s">
        <v>48</v>
      </c>
      <c r="D11" s="153" t="s">
        <v>49</v>
      </c>
      <c r="E11" s="148" t="s">
        <v>50</v>
      </c>
      <c r="F11" s="150" t="s">
        <v>125</v>
      </c>
      <c r="G11" s="146" t="s">
        <v>51</v>
      </c>
    </row>
    <row r="12" spans="1:7" ht="15" customHeight="1">
      <c r="A12" s="180"/>
      <c r="B12" s="152"/>
      <c r="C12" s="146"/>
      <c r="D12" s="154"/>
      <c r="E12" s="148"/>
      <c r="F12" s="150"/>
      <c r="G12" s="147"/>
    </row>
    <row r="13" spans="1:7" ht="15" customHeight="1">
      <c r="A13" s="180"/>
      <c r="B13" s="152">
        <v>11</v>
      </c>
      <c r="C13" s="146" t="s">
        <v>52</v>
      </c>
      <c r="D13" s="153" t="s">
        <v>53</v>
      </c>
      <c r="E13" s="145" t="s">
        <v>54</v>
      </c>
      <c r="F13" s="150" t="s">
        <v>55</v>
      </c>
      <c r="G13" s="146" t="s">
        <v>56</v>
      </c>
    </row>
    <row r="14" spans="1:7" ht="15.75" customHeight="1">
      <c r="A14" s="180"/>
      <c r="B14" s="152"/>
      <c r="C14" s="146"/>
      <c r="D14" s="154"/>
      <c r="E14" s="145"/>
      <c r="F14" s="150"/>
      <c r="G14" s="146"/>
    </row>
    <row r="15" spans="1:7" ht="12.75" customHeight="1">
      <c r="A15" s="180"/>
      <c r="B15" s="152">
        <v>17</v>
      </c>
      <c r="C15" s="146" t="s">
        <v>57</v>
      </c>
      <c r="D15" s="153" t="s">
        <v>126</v>
      </c>
      <c r="E15" s="148" t="s">
        <v>59</v>
      </c>
      <c r="F15" s="150" t="s">
        <v>60</v>
      </c>
      <c r="G15" s="146" t="s">
        <v>61</v>
      </c>
    </row>
    <row r="16" spans="1:7" ht="15" customHeight="1">
      <c r="A16" s="180"/>
      <c r="B16" s="152"/>
      <c r="C16" s="146"/>
      <c r="D16" s="154"/>
      <c r="E16" s="148"/>
      <c r="F16" s="150"/>
      <c r="G16" s="147"/>
    </row>
    <row r="17" spans="1:7" ht="12.75" customHeight="1">
      <c r="A17" s="180"/>
      <c r="B17" s="152">
        <v>2</v>
      </c>
      <c r="C17" s="146" t="s">
        <v>62</v>
      </c>
      <c r="D17" s="153" t="s">
        <v>63</v>
      </c>
      <c r="E17" s="145" t="s">
        <v>64</v>
      </c>
      <c r="F17" s="150" t="s">
        <v>65</v>
      </c>
      <c r="G17" s="146" t="s">
        <v>66</v>
      </c>
    </row>
    <row r="18" spans="1:7" ht="15" customHeight="1">
      <c r="A18" s="180"/>
      <c r="B18" s="152"/>
      <c r="C18" s="146"/>
      <c r="D18" s="154"/>
      <c r="E18" s="145"/>
      <c r="F18" s="150"/>
      <c r="G18" s="147"/>
    </row>
    <row r="19" spans="1:7" ht="12.75" customHeight="1">
      <c r="A19" s="180"/>
      <c r="B19" s="152">
        <v>19</v>
      </c>
      <c r="C19" s="146" t="s">
        <v>67</v>
      </c>
      <c r="D19" s="154" t="s">
        <v>68</v>
      </c>
      <c r="E19" s="148" t="s">
        <v>69</v>
      </c>
      <c r="F19" s="150" t="s">
        <v>127</v>
      </c>
      <c r="G19" s="146" t="s">
        <v>70</v>
      </c>
    </row>
    <row r="20" spans="1:7" ht="15" customHeight="1">
      <c r="A20" s="180"/>
      <c r="B20" s="152"/>
      <c r="C20" s="146"/>
      <c r="D20" s="154"/>
      <c r="E20" s="148"/>
      <c r="F20" s="150"/>
      <c r="G20" s="147"/>
    </row>
    <row r="21" spans="1:7" ht="12.75" customHeight="1">
      <c r="A21" s="180"/>
      <c r="B21" s="152">
        <v>6</v>
      </c>
      <c r="C21" s="146" t="s">
        <v>71</v>
      </c>
      <c r="D21" s="154" t="s">
        <v>72</v>
      </c>
      <c r="E21" s="149" t="s">
        <v>73</v>
      </c>
      <c r="F21" s="150" t="s">
        <v>74</v>
      </c>
      <c r="G21" s="146" t="s">
        <v>75</v>
      </c>
    </row>
    <row r="22" spans="1:7" ht="15" customHeight="1">
      <c r="A22" s="180"/>
      <c r="B22" s="152"/>
      <c r="C22" s="146"/>
      <c r="D22" s="154"/>
      <c r="E22" s="149"/>
      <c r="F22" s="150"/>
      <c r="G22" s="147"/>
    </row>
    <row r="23" spans="1:7" ht="12.75" customHeight="1">
      <c r="A23" s="180"/>
      <c r="B23" s="152">
        <v>3</v>
      </c>
      <c r="C23" s="146" t="s">
        <v>76</v>
      </c>
      <c r="D23" s="154" t="s">
        <v>77</v>
      </c>
      <c r="E23" s="149" t="s">
        <v>78</v>
      </c>
      <c r="F23" s="150" t="s">
        <v>79</v>
      </c>
      <c r="G23" s="146" t="s">
        <v>80</v>
      </c>
    </row>
    <row r="24" spans="1:7" ht="15" customHeight="1">
      <c r="A24" s="180"/>
      <c r="B24" s="152"/>
      <c r="C24" s="146"/>
      <c r="D24" s="154"/>
      <c r="E24" s="149"/>
      <c r="F24" s="150"/>
      <c r="G24" s="147"/>
    </row>
    <row r="25" spans="1:7" ht="12.75" customHeight="1">
      <c r="A25" s="180"/>
      <c r="B25" s="152">
        <v>13</v>
      </c>
      <c r="C25" s="146" t="s">
        <v>81</v>
      </c>
      <c r="D25" s="154" t="s">
        <v>82</v>
      </c>
      <c r="E25" s="149" t="s">
        <v>83</v>
      </c>
      <c r="F25" s="150" t="s">
        <v>84</v>
      </c>
      <c r="G25" s="146" t="s">
        <v>37</v>
      </c>
    </row>
    <row r="26" spans="1:7" ht="15" customHeight="1">
      <c r="A26" s="180"/>
      <c r="B26" s="152"/>
      <c r="C26" s="146"/>
      <c r="D26" s="154"/>
      <c r="E26" s="149"/>
      <c r="F26" s="150"/>
      <c r="G26" s="147"/>
    </row>
    <row r="27" spans="1:7" ht="12.75" customHeight="1">
      <c r="A27" s="180"/>
      <c r="B27" s="152">
        <v>5</v>
      </c>
      <c r="C27" s="146" t="s">
        <v>85</v>
      </c>
      <c r="D27" s="154" t="s">
        <v>86</v>
      </c>
      <c r="E27" s="148" t="s">
        <v>87</v>
      </c>
      <c r="F27" s="150" t="s">
        <v>88</v>
      </c>
      <c r="G27" s="146" t="s">
        <v>89</v>
      </c>
    </row>
    <row r="28" spans="1:7" ht="15" customHeight="1">
      <c r="A28" s="180"/>
      <c r="B28" s="152"/>
      <c r="C28" s="146"/>
      <c r="D28" s="154"/>
      <c r="E28" s="148"/>
      <c r="F28" s="150"/>
      <c r="G28" s="147"/>
    </row>
    <row r="29" spans="1:7" ht="12.75" customHeight="1">
      <c r="A29" s="180"/>
      <c r="B29" s="152">
        <v>18</v>
      </c>
      <c r="C29" s="146" t="s">
        <v>90</v>
      </c>
      <c r="D29" s="154" t="s">
        <v>91</v>
      </c>
      <c r="E29" s="148" t="s">
        <v>92</v>
      </c>
      <c r="F29" s="150" t="s">
        <v>93</v>
      </c>
      <c r="G29" s="146" t="s">
        <v>94</v>
      </c>
    </row>
    <row r="30" spans="1:7" ht="15" customHeight="1">
      <c r="A30" s="180"/>
      <c r="B30" s="152"/>
      <c r="C30" s="146"/>
      <c r="D30" s="154"/>
      <c r="E30" s="148"/>
      <c r="F30" s="150"/>
      <c r="G30" s="147"/>
    </row>
    <row r="31" spans="1:7" ht="15.75" customHeight="1">
      <c r="A31" s="180"/>
      <c r="B31" s="152">
        <v>16</v>
      </c>
      <c r="C31" s="146" t="s">
        <v>95</v>
      </c>
      <c r="D31" s="154" t="s">
        <v>96</v>
      </c>
      <c r="E31" s="145" t="s">
        <v>97</v>
      </c>
      <c r="F31" s="150" t="s">
        <v>98</v>
      </c>
      <c r="G31" s="146" t="s">
        <v>99</v>
      </c>
    </row>
    <row r="32" spans="1:7" ht="15" customHeight="1">
      <c r="A32" s="180"/>
      <c r="B32" s="152"/>
      <c r="C32" s="146"/>
      <c r="D32" s="154"/>
      <c r="E32" s="145"/>
      <c r="F32" s="150"/>
      <c r="G32" s="147"/>
    </row>
    <row r="33" spans="1:7" ht="12.75" customHeight="1">
      <c r="A33" s="180"/>
      <c r="B33" s="152">
        <v>15</v>
      </c>
      <c r="C33" s="146" t="s">
        <v>100</v>
      </c>
      <c r="D33" s="154" t="s">
        <v>101</v>
      </c>
      <c r="E33" s="145" t="s">
        <v>102</v>
      </c>
      <c r="F33" s="150" t="s">
        <v>128</v>
      </c>
      <c r="G33" s="146" t="s">
        <v>103</v>
      </c>
    </row>
    <row r="34" spans="1:7" ht="15" customHeight="1">
      <c r="A34" s="180"/>
      <c r="B34" s="152"/>
      <c r="C34" s="146"/>
      <c r="D34" s="154"/>
      <c r="E34" s="145"/>
      <c r="F34" s="150"/>
      <c r="G34" s="147"/>
    </row>
    <row r="35" spans="1:7" ht="12.75" customHeight="1">
      <c r="A35" s="180"/>
      <c r="B35" s="152">
        <v>1</v>
      </c>
      <c r="C35" s="146" t="s">
        <v>104</v>
      </c>
      <c r="D35" s="153" t="s">
        <v>105</v>
      </c>
      <c r="E35" s="148" t="s">
        <v>106</v>
      </c>
      <c r="F35" s="150" t="s">
        <v>129</v>
      </c>
      <c r="G35" s="146" t="s">
        <v>107</v>
      </c>
    </row>
    <row r="36" spans="1:7" ht="15" customHeight="1">
      <c r="A36" s="180"/>
      <c r="B36" s="152"/>
      <c r="C36" s="146"/>
      <c r="D36" s="154"/>
      <c r="E36" s="148"/>
      <c r="F36" s="150"/>
      <c r="G36" s="147"/>
    </row>
    <row r="37" spans="1:7" ht="12.75" customHeight="1">
      <c r="A37" s="180"/>
      <c r="B37" s="152">
        <v>10</v>
      </c>
      <c r="C37" s="173" t="s">
        <v>108</v>
      </c>
      <c r="D37" s="173" t="s">
        <v>109</v>
      </c>
      <c r="E37" s="183" t="s">
        <v>110</v>
      </c>
      <c r="F37" s="160" t="s">
        <v>111</v>
      </c>
      <c r="G37" s="173" t="s">
        <v>112</v>
      </c>
    </row>
    <row r="38" spans="1:7" ht="15" customHeight="1">
      <c r="A38" s="180"/>
      <c r="B38" s="152"/>
      <c r="C38" s="170"/>
      <c r="D38" s="170"/>
      <c r="E38" s="184"/>
      <c r="F38" s="161"/>
      <c r="G38" s="170"/>
    </row>
    <row r="39" spans="1:7" ht="15.75" customHeight="1">
      <c r="A39" s="180"/>
      <c r="B39" s="152">
        <v>4</v>
      </c>
      <c r="C39" s="147" t="s">
        <v>113</v>
      </c>
      <c r="D39" s="173" t="s">
        <v>114</v>
      </c>
      <c r="E39" s="175" t="s">
        <v>115</v>
      </c>
      <c r="F39" s="160" t="s">
        <v>134</v>
      </c>
      <c r="G39" s="147" t="s">
        <v>135</v>
      </c>
    </row>
    <row r="40" spans="1:7" ht="12.75" customHeight="1">
      <c r="A40" s="180"/>
      <c r="B40" s="152"/>
      <c r="C40" s="156"/>
      <c r="D40" s="170"/>
      <c r="E40" s="176"/>
      <c r="F40" s="161"/>
      <c r="G40" s="156"/>
    </row>
    <row r="41" spans="1:7" ht="12.75" customHeight="1">
      <c r="A41" s="180"/>
      <c r="B41" s="152">
        <v>7</v>
      </c>
      <c r="C41" s="146" t="s">
        <v>116</v>
      </c>
      <c r="D41" s="154" t="s">
        <v>58</v>
      </c>
      <c r="E41" s="175" t="s">
        <v>115</v>
      </c>
      <c r="F41" s="150" t="s">
        <v>136</v>
      </c>
      <c r="G41" s="146" t="s">
        <v>137</v>
      </c>
    </row>
    <row r="42" spans="1:7" ht="12.75" customHeight="1">
      <c r="A42" s="180"/>
      <c r="B42" s="152"/>
      <c r="C42" s="146"/>
      <c r="D42" s="154"/>
      <c r="E42" s="176"/>
      <c r="F42" s="150"/>
      <c r="G42" s="146"/>
    </row>
    <row r="43" spans="1:7" ht="12.75" customHeight="1">
      <c r="A43" s="180"/>
      <c r="B43" s="152">
        <v>12</v>
      </c>
      <c r="C43" s="146" t="s">
        <v>117</v>
      </c>
      <c r="D43" s="153" t="s">
        <v>118</v>
      </c>
      <c r="E43" s="171" t="s">
        <v>119</v>
      </c>
      <c r="F43" s="150" t="s">
        <v>130</v>
      </c>
      <c r="G43" s="146" t="s">
        <v>120</v>
      </c>
    </row>
    <row r="44" spans="1:7" ht="12.75" customHeight="1">
      <c r="A44" s="180"/>
      <c r="B44" s="152"/>
      <c r="C44" s="146"/>
      <c r="D44" s="154"/>
      <c r="E44" s="172"/>
      <c r="F44" s="150"/>
      <c r="G44" s="146"/>
    </row>
    <row r="45" spans="1:7" ht="12.75" customHeight="1">
      <c r="A45" s="180"/>
      <c r="B45" s="152"/>
      <c r="C45" s="179"/>
      <c r="D45" s="181"/>
      <c r="E45" s="177"/>
      <c r="F45" s="178"/>
      <c r="G45" s="179"/>
    </row>
    <row r="46" spans="1:7" ht="12.75" customHeight="1">
      <c r="A46" s="180"/>
      <c r="B46" s="152"/>
      <c r="C46" s="179"/>
      <c r="D46" s="181"/>
      <c r="E46" s="177"/>
      <c r="F46" s="178"/>
      <c r="G46" s="179"/>
    </row>
    <row r="47" spans="1:7" ht="12.75" customHeight="1">
      <c r="A47" s="180"/>
      <c r="B47" s="152"/>
      <c r="C47" s="179"/>
      <c r="D47" s="181"/>
      <c r="E47" s="177"/>
      <c r="F47" s="178"/>
      <c r="G47" s="179"/>
    </row>
    <row r="48" spans="1:7" ht="12.75" customHeight="1">
      <c r="A48" s="180"/>
      <c r="B48" s="152"/>
      <c r="C48" s="179"/>
      <c r="D48" s="181"/>
      <c r="E48" s="177"/>
      <c r="F48" s="178"/>
      <c r="G48" s="182"/>
    </row>
    <row r="49" spans="1:7" ht="12.75" customHeight="1">
      <c r="A49" s="180"/>
      <c r="B49" s="152"/>
      <c r="C49" s="179"/>
      <c r="D49" s="181"/>
      <c r="E49" s="177"/>
      <c r="F49" s="178"/>
      <c r="G49" s="179"/>
    </row>
    <row r="50" spans="1:7" ht="12.75" customHeight="1">
      <c r="A50" s="180"/>
      <c r="B50" s="152"/>
      <c r="C50" s="179"/>
      <c r="D50" s="181"/>
      <c r="E50" s="177"/>
      <c r="F50" s="178"/>
      <c r="G50" s="179"/>
    </row>
    <row r="51" spans="1:7" ht="12.75" customHeight="1">
      <c r="A51" s="180"/>
      <c r="B51" s="152"/>
      <c r="C51" s="179"/>
      <c r="D51" s="181"/>
      <c r="E51" s="177"/>
      <c r="F51" s="178"/>
      <c r="G51" s="179"/>
    </row>
    <row r="52" spans="1:7" ht="12.75" customHeight="1">
      <c r="A52" s="180"/>
      <c r="B52" s="152"/>
      <c r="C52" s="179"/>
      <c r="D52" s="181"/>
      <c r="E52" s="177"/>
      <c r="F52" s="178"/>
      <c r="G52" s="182"/>
    </row>
    <row r="53" spans="1:7" ht="12.75" customHeight="1">
      <c r="A53" s="180"/>
      <c r="B53" s="152"/>
      <c r="C53" s="179"/>
      <c r="D53" s="181"/>
      <c r="E53" s="177"/>
      <c r="F53" s="178"/>
      <c r="G53" s="179"/>
    </row>
    <row r="54" spans="1:7" ht="12.75" customHeight="1">
      <c r="A54" s="180"/>
      <c r="B54" s="152"/>
      <c r="C54" s="179"/>
      <c r="D54" s="181"/>
      <c r="E54" s="177"/>
      <c r="F54" s="178"/>
      <c r="G54" s="179"/>
    </row>
    <row r="55" spans="1:7" ht="12.75" customHeight="1">
      <c r="A55" s="180"/>
      <c r="B55" s="152"/>
      <c r="C55" s="179"/>
      <c r="D55" s="181"/>
      <c r="E55" s="177"/>
      <c r="F55" s="178"/>
      <c r="G55" s="179"/>
    </row>
    <row r="56" spans="1:7" ht="12.75" customHeight="1">
      <c r="A56" s="180"/>
      <c r="B56" s="152"/>
      <c r="C56" s="179"/>
      <c r="D56" s="181"/>
      <c r="E56" s="177"/>
      <c r="F56" s="178"/>
      <c r="G56" s="182"/>
    </row>
    <row r="57" spans="1:7" ht="12.75" customHeight="1">
      <c r="A57" s="180"/>
      <c r="B57" s="152"/>
      <c r="C57" s="179"/>
      <c r="D57" s="181"/>
      <c r="E57" s="177"/>
      <c r="F57" s="178"/>
      <c r="G57" s="179"/>
    </row>
    <row r="58" spans="1:7" ht="12.75" customHeight="1">
      <c r="A58" s="180"/>
      <c r="B58" s="152"/>
      <c r="C58" s="179"/>
      <c r="D58" s="181"/>
      <c r="E58" s="177"/>
      <c r="F58" s="178"/>
      <c r="G58" s="179"/>
    </row>
    <row r="59" spans="1:7" ht="12.75" customHeight="1">
      <c r="A59" s="180"/>
      <c r="B59" s="152"/>
      <c r="C59" s="179"/>
      <c r="D59" s="181"/>
      <c r="E59" s="177"/>
      <c r="F59" s="178"/>
      <c r="G59" s="179"/>
    </row>
    <row r="60" spans="1:7" ht="12.75" customHeight="1">
      <c r="A60" s="180"/>
      <c r="B60" s="152"/>
      <c r="C60" s="179"/>
      <c r="D60" s="181"/>
      <c r="E60" s="177"/>
      <c r="F60" s="178"/>
      <c r="G60" s="182"/>
    </row>
    <row r="61" spans="1:7" ht="12.75" customHeight="1">
      <c r="A61" s="180"/>
      <c r="B61" s="152"/>
      <c r="C61" s="179"/>
      <c r="D61" s="181"/>
      <c r="E61" s="177"/>
      <c r="F61" s="178"/>
      <c r="G61" s="179"/>
    </row>
    <row r="62" spans="1:7" ht="12.75" customHeight="1">
      <c r="A62" s="180"/>
      <c r="B62" s="152"/>
      <c r="C62" s="179"/>
      <c r="D62" s="181"/>
      <c r="E62" s="177"/>
      <c r="F62" s="178"/>
      <c r="G62" s="179"/>
    </row>
    <row r="63" spans="1:7" ht="12.75" customHeight="1">
      <c r="A63" s="180"/>
      <c r="B63" s="152"/>
      <c r="C63" s="179"/>
      <c r="D63" s="181"/>
      <c r="E63" s="177"/>
      <c r="F63" s="178"/>
      <c r="G63" s="179"/>
    </row>
    <row r="64" spans="1:7" ht="12.75" customHeight="1">
      <c r="A64" s="180"/>
      <c r="B64" s="152"/>
      <c r="C64" s="179"/>
      <c r="D64" s="181"/>
      <c r="E64" s="177"/>
      <c r="F64" s="178"/>
      <c r="G64" s="182"/>
    </row>
    <row r="65" spans="1:7" ht="12.75" customHeight="1">
      <c r="A65" s="180"/>
      <c r="B65" s="152"/>
      <c r="C65" s="179"/>
      <c r="D65" s="185"/>
      <c r="E65" s="177"/>
      <c r="F65" s="178"/>
      <c r="G65" s="179"/>
    </row>
    <row r="66" spans="1:7" ht="12.75" customHeight="1">
      <c r="A66" s="180"/>
      <c r="B66" s="152"/>
      <c r="C66" s="179"/>
      <c r="D66" s="181"/>
      <c r="E66" s="177"/>
      <c r="F66" s="178"/>
      <c r="G66" s="182"/>
    </row>
    <row r="67" spans="1:7" ht="12.75" customHeight="1">
      <c r="A67" s="180"/>
      <c r="B67" s="152"/>
      <c r="C67" s="179"/>
      <c r="D67" s="181"/>
      <c r="E67" s="177"/>
      <c r="F67" s="178"/>
      <c r="G67" s="179"/>
    </row>
    <row r="68" spans="1:7" ht="12.75" customHeight="1">
      <c r="A68" s="180"/>
      <c r="B68" s="152"/>
      <c r="C68" s="179"/>
      <c r="D68" s="181"/>
      <c r="E68" s="177"/>
      <c r="F68" s="178"/>
      <c r="G68" s="182"/>
    </row>
    <row r="69" spans="1:7" ht="12.75" customHeight="1">
      <c r="A69" s="180"/>
      <c r="B69" s="152"/>
      <c r="C69" s="179"/>
      <c r="D69" s="181"/>
      <c r="E69" s="177"/>
      <c r="F69" s="178"/>
      <c r="G69" s="179"/>
    </row>
    <row r="70" spans="1:7" ht="12.75" customHeight="1">
      <c r="A70" s="180"/>
      <c r="B70" s="152"/>
      <c r="C70" s="179"/>
      <c r="D70" s="181"/>
      <c r="E70" s="177"/>
      <c r="F70" s="178"/>
      <c r="G70" s="179"/>
    </row>
    <row r="71" spans="1:7" ht="12.75" customHeight="1">
      <c r="A71" s="180"/>
      <c r="B71" s="152"/>
      <c r="C71" s="179"/>
      <c r="D71" s="181"/>
      <c r="E71" s="177"/>
      <c r="F71" s="178"/>
      <c r="G71" s="179"/>
    </row>
    <row r="72" spans="1:7" ht="12.75" customHeight="1">
      <c r="A72" s="180"/>
      <c r="B72" s="152"/>
      <c r="C72" s="179"/>
      <c r="D72" s="181"/>
      <c r="E72" s="177"/>
      <c r="F72" s="178"/>
      <c r="G72" s="179"/>
    </row>
    <row r="73" spans="1:7" ht="12.75" customHeight="1">
      <c r="A73" s="180"/>
      <c r="B73" s="152"/>
      <c r="C73" s="179"/>
      <c r="D73" s="181"/>
      <c r="E73" s="177"/>
      <c r="F73" s="178"/>
      <c r="G73" s="179"/>
    </row>
    <row r="74" spans="1:7" ht="12.75" customHeight="1">
      <c r="A74" s="180"/>
      <c r="B74" s="152"/>
      <c r="C74" s="179"/>
      <c r="D74" s="181"/>
      <c r="E74" s="177"/>
      <c r="F74" s="178"/>
      <c r="G74" s="179"/>
    </row>
    <row r="75" spans="1:7" ht="12.75">
      <c r="A75" s="180"/>
      <c r="B75" s="152"/>
      <c r="C75" s="179"/>
      <c r="D75" s="181"/>
      <c r="E75" s="177"/>
      <c r="F75" s="178"/>
      <c r="G75" s="179"/>
    </row>
    <row r="76" spans="1:7" ht="12.75">
      <c r="A76" s="180"/>
      <c r="B76" s="152"/>
      <c r="C76" s="179"/>
      <c r="D76" s="181"/>
      <c r="E76" s="177"/>
      <c r="F76" s="178"/>
      <c r="G76" s="179"/>
    </row>
    <row r="77" spans="1:7" ht="12.75">
      <c r="A77" s="180"/>
      <c r="B77" s="152"/>
      <c r="C77" s="179"/>
      <c r="D77" s="181"/>
      <c r="E77" s="177"/>
      <c r="F77" s="178"/>
      <c r="G77" s="179"/>
    </row>
    <row r="78" spans="1:7" ht="12.75">
      <c r="A78" s="180"/>
      <c r="B78" s="152"/>
      <c r="C78" s="179"/>
      <c r="D78" s="181"/>
      <c r="E78" s="177"/>
      <c r="F78" s="178"/>
      <c r="G78" s="179"/>
    </row>
  </sheetData>
  <mergeCells count="268">
    <mergeCell ref="A1:G1"/>
    <mergeCell ref="A2:G2"/>
    <mergeCell ref="F25:F26"/>
    <mergeCell ref="F27:F28"/>
    <mergeCell ref="F3:F4"/>
    <mergeCell ref="F5:F6"/>
    <mergeCell ref="F7:F8"/>
    <mergeCell ref="F9:F10"/>
    <mergeCell ref="A9:A10"/>
    <mergeCell ref="A3:A4"/>
    <mergeCell ref="F31:F32"/>
    <mergeCell ref="F13:F14"/>
    <mergeCell ref="F15:F16"/>
    <mergeCell ref="F17:F18"/>
    <mergeCell ref="F19:F20"/>
    <mergeCell ref="E65:E66"/>
    <mergeCell ref="G65:G66"/>
    <mergeCell ref="A73:A74"/>
    <mergeCell ref="B73:B74"/>
    <mergeCell ref="C73:C74"/>
    <mergeCell ref="D73:D74"/>
    <mergeCell ref="E73:E74"/>
    <mergeCell ref="G73:G74"/>
    <mergeCell ref="F65:F66"/>
    <mergeCell ref="F73:F74"/>
    <mergeCell ref="A65:A66"/>
    <mergeCell ref="B65:B66"/>
    <mergeCell ref="C65:C66"/>
    <mergeCell ref="D65:D66"/>
    <mergeCell ref="E61:E62"/>
    <mergeCell ref="G61:G62"/>
    <mergeCell ref="A63:A64"/>
    <mergeCell ref="B63:B64"/>
    <mergeCell ref="C63:C64"/>
    <mergeCell ref="D63:D64"/>
    <mergeCell ref="E63:E64"/>
    <mergeCell ref="G63:G64"/>
    <mergeCell ref="F61:F62"/>
    <mergeCell ref="F63:F64"/>
    <mergeCell ref="A61:A62"/>
    <mergeCell ref="B61:B62"/>
    <mergeCell ref="C61:C62"/>
    <mergeCell ref="D61:D62"/>
    <mergeCell ref="E57:E58"/>
    <mergeCell ref="G57:G58"/>
    <mergeCell ref="A59:A60"/>
    <mergeCell ref="B59:B60"/>
    <mergeCell ref="C59:C60"/>
    <mergeCell ref="D59:D60"/>
    <mergeCell ref="E59:E60"/>
    <mergeCell ref="G59:G60"/>
    <mergeCell ref="F57:F58"/>
    <mergeCell ref="F59:F60"/>
    <mergeCell ref="A57:A58"/>
    <mergeCell ref="B57:B58"/>
    <mergeCell ref="C57:C58"/>
    <mergeCell ref="D57:D58"/>
    <mergeCell ref="E53:E54"/>
    <mergeCell ref="G53:G54"/>
    <mergeCell ref="A55:A56"/>
    <mergeCell ref="B55:B56"/>
    <mergeCell ref="C55:C56"/>
    <mergeCell ref="D55:D56"/>
    <mergeCell ref="E55:E56"/>
    <mergeCell ref="G55:G56"/>
    <mergeCell ref="F53:F54"/>
    <mergeCell ref="F55:F56"/>
    <mergeCell ref="A53:A54"/>
    <mergeCell ref="B53:B54"/>
    <mergeCell ref="C53:C54"/>
    <mergeCell ref="D53:D54"/>
    <mergeCell ref="E49:E50"/>
    <mergeCell ref="G49:G50"/>
    <mergeCell ref="A51:A52"/>
    <mergeCell ref="B51:B52"/>
    <mergeCell ref="C51:C52"/>
    <mergeCell ref="D51:D52"/>
    <mergeCell ref="E51:E52"/>
    <mergeCell ref="G51:G52"/>
    <mergeCell ref="F49:F50"/>
    <mergeCell ref="F51:F52"/>
    <mergeCell ref="A49:A50"/>
    <mergeCell ref="B49:B50"/>
    <mergeCell ref="C49:C50"/>
    <mergeCell ref="D49:D50"/>
    <mergeCell ref="E45:E46"/>
    <mergeCell ref="G45:G46"/>
    <mergeCell ref="A47:A48"/>
    <mergeCell ref="B47:B48"/>
    <mergeCell ref="C47:C48"/>
    <mergeCell ref="D47:D48"/>
    <mergeCell ref="E47:E48"/>
    <mergeCell ref="G47:G48"/>
    <mergeCell ref="F45:F46"/>
    <mergeCell ref="F47:F48"/>
    <mergeCell ref="A45:A46"/>
    <mergeCell ref="B45:B46"/>
    <mergeCell ref="C45:C46"/>
    <mergeCell ref="D45:D46"/>
    <mergeCell ref="E41:E42"/>
    <mergeCell ref="G41:G42"/>
    <mergeCell ref="A43:A44"/>
    <mergeCell ref="B43:B44"/>
    <mergeCell ref="C43:C44"/>
    <mergeCell ref="D43:D44"/>
    <mergeCell ref="E43:E44"/>
    <mergeCell ref="G43:G44"/>
    <mergeCell ref="F41:F42"/>
    <mergeCell ref="F43:F44"/>
    <mergeCell ref="A41:A42"/>
    <mergeCell ref="B41:B42"/>
    <mergeCell ref="C41:C42"/>
    <mergeCell ref="D41:D42"/>
    <mergeCell ref="A33:A34"/>
    <mergeCell ref="A35:A36"/>
    <mergeCell ref="A37:A38"/>
    <mergeCell ref="A39:A40"/>
    <mergeCell ref="B33:B34"/>
    <mergeCell ref="B35:B36"/>
    <mergeCell ref="B37:B38"/>
    <mergeCell ref="B39:B40"/>
    <mergeCell ref="C39:C40"/>
    <mergeCell ref="D39:D40"/>
    <mergeCell ref="E39:E40"/>
    <mergeCell ref="G39:G40"/>
    <mergeCell ref="F39:F40"/>
    <mergeCell ref="C37:C38"/>
    <mergeCell ref="D37:D38"/>
    <mergeCell ref="E37:E38"/>
    <mergeCell ref="G37:G38"/>
    <mergeCell ref="F37:F38"/>
    <mergeCell ref="C35:C36"/>
    <mergeCell ref="D35:D36"/>
    <mergeCell ref="E35:E36"/>
    <mergeCell ref="G35:G36"/>
    <mergeCell ref="F35:F36"/>
    <mergeCell ref="C33:C34"/>
    <mergeCell ref="D33:D34"/>
    <mergeCell ref="E33:E34"/>
    <mergeCell ref="G33:G34"/>
    <mergeCell ref="F33:F34"/>
    <mergeCell ref="B3:B4"/>
    <mergeCell ref="C3:C4"/>
    <mergeCell ref="D3:D4"/>
    <mergeCell ref="E3:E4"/>
    <mergeCell ref="G3:G4"/>
    <mergeCell ref="D7:D8"/>
    <mergeCell ref="A7:A8"/>
    <mergeCell ref="B7:B8"/>
    <mergeCell ref="C7:C8"/>
    <mergeCell ref="E5:E6"/>
    <mergeCell ref="A5:A6"/>
    <mergeCell ref="B5:B6"/>
    <mergeCell ref="C5:C6"/>
    <mergeCell ref="D5:D6"/>
    <mergeCell ref="G5:G6"/>
    <mergeCell ref="E9:E10"/>
    <mergeCell ref="G9:G10"/>
    <mergeCell ref="E7:E8"/>
    <mergeCell ref="G7:G8"/>
    <mergeCell ref="A11:A12"/>
    <mergeCell ref="B11:B12"/>
    <mergeCell ref="C11:C12"/>
    <mergeCell ref="D11:D12"/>
    <mergeCell ref="B9:B10"/>
    <mergeCell ref="C9:C10"/>
    <mergeCell ref="E15:E16"/>
    <mergeCell ref="G15:G16"/>
    <mergeCell ref="E11:E12"/>
    <mergeCell ref="G11:G12"/>
    <mergeCell ref="E13:E14"/>
    <mergeCell ref="G13:G14"/>
    <mergeCell ref="D9:D10"/>
    <mergeCell ref="F11:F12"/>
    <mergeCell ref="A13:A14"/>
    <mergeCell ref="B13:B14"/>
    <mergeCell ref="C13:C14"/>
    <mergeCell ref="D13:D14"/>
    <mergeCell ref="E17:E18"/>
    <mergeCell ref="G17:G18"/>
    <mergeCell ref="A15:A16"/>
    <mergeCell ref="B15:B16"/>
    <mergeCell ref="A17:A18"/>
    <mergeCell ref="B17:B18"/>
    <mergeCell ref="C17:C18"/>
    <mergeCell ref="D17:D18"/>
    <mergeCell ref="C15:C16"/>
    <mergeCell ref="D15:D16"/>
    <mergeCell ref="A19:A20"/>
    <mergeCell ref="B19:B20"/>
    <mergeCell ref="C19:C20"/>
    <mergeCell ref="D19:D20"/>
    <mergeCell ref="E23:E24"/>
    <mergeCell ref="G23:G24"/>
    <mergeCell ref="A21:A22"/>
    <mergeCell ref="B21:B22"/>
    <mergeCell ref="C21:C22"/>
    <mergeCell ref="D21:D22"/>
    <mergeCell ref="F21:F22"/>
    <mergeCell ref="F23:F24"/>
    <mergeCell ref="E19:E20"/>
    <mergeCell ref="G19:G20"/>
    <mergeCell ref="E21:E22"/>
    <mergeCell ref="G21:G22"/>
    <mergeCell ref="E25:E26"/>
    <mergeCell ref="G25:G26"/>
    <mergeCell ref="A23:A24"/>
    <mergeCell ref="B23:B24"/>
    <mergeCell ref="A25:A26"/>
    <mergeCell ref="B25:B26"/>
    <mergeCell ref="C25:C26"/>
    <mergeCell ref="D25:D26"/>
    <mergeCell ref="C23:C24"/>
    <mergeCell ref="D23:D24"/>
    <mergeCell ref="A27:A28"/>
    <mergeCell ref="B27:B28"/>
    <mergeCell ref="C27:C28"/>
    <mergeCell ref="D27:D28"/>
    <mergeCell ref="E31:E32"/>
    <mergeCell ref="G31:G32"/>
    <mergeCell ref="A29:A30"/>
    <mergeCell ref="B29:B30"/>
    <mergeCell ref="C29:C30"/>
    <mergeCell ref="D29:D30"/>
    <mergeCell ref="A31:A32"/>
    <mergeCell ref="B31:B32"/>
    <mergeCell ref="C31:C32"/>
    <mergeCell ref="D31:D32"/>
    <mergeCell ref="E27:E28"/>
    <mergeCell ref="G27:G28"/>
    <mergeCell ref="E29:E30"/>
    <mergeCell ref="G29:G30"/>
    <mergeCell ref="F29:F30"/>
    <mergeCell ref="E67:E68"/>
    <mergeCell ref="F67:F68"/>
    <mergeCell ref="G67:G68"/>
    <mergeCell ref="A67:A68"/>
    <mergeCell ref="B67:B68"/>
    <mergeCell ref="C67:C68"/>
    <mergeCell ref="D67:D68"/>
    <mergeCell ref="A69:A70"/>
    <mergeCell ref="B69:B70"/>
    <mergeCell ref="C69:C70"/>
    <mergeCell ref="D69:D70"/>
    <mergeCell ref="E69:E70"/>
    <mergeCell ref="F69:F70"/>
    <mergeCell ref="G69:G70"/>
    <mergeCell ref="A71:A72"/>
    <mergeCell ref="B71:B72"/>
    <mergeCell ref="C71:C72"/>
    <mergeCell ref="D71:D72"/>
    <mergeCell ref="E71:E72"/>
    <mergeCell ref="F71:F72"/>
    <mergeCell ref="G71:G72"/>
    <mergeCell ref="A75:A76"/>
    <mergeCell ref="B75:B76"/>
    <mergeCell ref="C75:C76"/>
    <mergeCell ref="D75:D76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workbookViewId="0" topLeftCell="A11">
      <selection activeCell="K12" sqref="K12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193" t="str">
        <f>HYPERLINK('[1]реквизиты'!$L$3)</f>
        <v>Кубок России по САМБО среди мужчин</v>
      </c>
      <c r="B1" s="193"/>
      <c r="C1" s="193"/>
      <c r="D1" s="193"/>
      <c r="E1" s="193"/>
      <c r="F1" s="193"/>
      <c r="G1" s="193"/>
      <c r="H1" s="193"/>
    </row>
    <row r="2" spans="4:5" ht="12.75">
      <c r="D2" s="97" t="s">
        <v>14</v>
      </c>
      <c r="E2" s="97" t="s">
        <v>29</v>
      </c>
    </row>
    <row r="3" ht="12.75">
      <c r="C3" s="98" t="s">
        <v>15</v>
      </c>
    </row>
    <row r="4" ht="12.75">
      <c r="C4" s="99" t="s">
        <v>16</v>
      </c>
    </row>
    <row r="5" spans="1:8" ht="12.75">
      <c r="A5" s="181" t="s">
        <v>17</v>
      </c>
      <c r="B5" s="181" t="s">
        <v>5</v>
      </c>
      <c r="C5" s="164" t="s">
        <v>6</v>
      </c>
      <c r="D5" s="181" t="s">
        <v>18</v>
      </c>
      <c r="E5" s="181" t="s">
        <v>19</v>
      </c>
      <c r="F5" s="181" t="s">
        <v>20</v>
      </c>
      <c r="G5" s="181" t="s">
        <v>21</v>
      </c>
      <c r="H5" s="181" t="s">
        <v>22</v>
      </c>
    </row>
    <row r="6" spans="1:8" ht="12.75">
      <c r="A6" s="163"/>
      <c r="B6" s="163"/>
      <c r="C6" s="163"/>
      <c r="D6" s="163"/>
      <c r="E6" s="163"/>
      <c r="F6" s="163"/>
      <c r="G6" s="163"/>
      <c r="H6" s="163"/>
    </row>
    <row r="7" spans="1:8" ht="12.75">
      <c r="A7" s="192"/>
      <c r="B7" s="191">
        <v>5</v>
      </c>
      <c r="C7" s="189" t="str">
        <f>VLOOKUP(B7,'пр.взв.'!B5:C74,2,FALSE)</f>
        <v>Тухфатуллин Илья Шамильевич</v>
      </c>
      <c r="D7" s="189" t="str">
        <f>VLOOKUP(C7,'пр.взв.'!C5:D74,2,FALSE)</f>
        <v>21.08.1988 мсмк</v>
      </c>
      <c r="E7" s="189" t="str">
        <f>VLOOKUP(D7,'пр.взв.'!D5:E74,2,FALSE)</f>
        <v>Москва Д</v>
      </c>
      <c r="F7" s="154"/>
      <c r="G7" s="178"/>
      <c r="H7" s="181"/>
    </row>
    <row r="8" spans="1:8" ht="12.75">
      <c r="A8" s="192"/>
      <c r="B8" s="181"/>
      <c r="C8" s="189"/>
      <c r="D8" s="189"/>
      <c r="E8" s="189"/>
      <c r="F8" s="154"/>
      <c r="G8" s="178"/>
      <c r="H8" s="181"/>
    </row>
    <row r="9" spans="1:8" ht="12.75">
      <c r="A9" s="190"/>
      <c r="B9" s="191">
        <v>16</v>
      </c>
      <c r="C9" s="189" t="str">
        <f>VLOOKUP(B9,'пр.взв.'!B7:C76,2,FALSE)</f>
        <v>Егоров Алексей Геннадьевич</v>
      </c>
      <c r="D9" s="189" t="str">
        <f>VLOOKUP(C9,'пр.взв.'!C7:D76,2,FALSE)</f>
        <v>26.01.1980 мсмк</v>
      </c>
      <c r="E9" s="189" t="str">
        <f>VLOOKUP(D9,'пр.взв.'!D7:E76,2,FALSE)</f>
        <v>УФО Свердловская Екатеринбург ПР</v>
      </c>
      <c r="F9" s="154"/>
      <c r="G9" s="181"/>
      <c r="H9" s="181"/>
    </row>
    <row r="10" spans="1:8" ht="12.75">
      <c r="A10" s="190"/>
      <c r="B10" s="181"/>
      <c r="C10" s="189"/>
      <c r="D10" s="189"/>
      <c r="E10" s="189"/>
      <c r="F10" s="154"/>
      <c r="G10" s="181"/>
      <c r="H10" s="181"/>
    </row>
    <row r="11" spans="1:2" ht="34.5" customHeight="1">
      <c r="A11" s="41" t="s">
        <v>23</v>
      </c>
      <c r="B11" s="41"/>
    </row>
    <row r="12" spans="2:8" ht="19.5" customHeight="1">
      <c r="B12" s="41" t="s">
        <v>0</v>
      </c>
      <c r="C12" s="100"/>
      <c r="D12" s="100"/>
      <c r="E12" s="100"/>
      <c r="F12" s="100"/>
      <c r="G12" s="100"/>
      <c r="H12" s="100"/>
    </row>
    <row r="13" spans="2:8" ht="19.5" customHeight="1">
      <c r="B13" s="41" t="s">
        <v>1</v>
      </c>
      <c r="C13" s="100"/>
      <c r="D13" s="100"/>
      <c r="E13" s="100"/>
      <c r="F13" s="100"/>
      <c r="G13" s="100"/>
      <c r="H13" s="100"/>
    </row>
    <row r="14" ht="19.5" customHeight="1"/>
    <row r="16" spans="3:5" ht="12.75">
      <c r="C16" s="99" t="s">
        <v>24</v>
      </c>
      <c r="E16" s="97" t="s">
        <v>28</v>
      </c>
    </row>
    <row r="17" spans="1:8" ht="12.75">
      <c r="A17" s="181" t="s">
        <v>17</v>
      </c>
      <c r="B17" s="181" t="s">
        <v>5</v>
      </c>
      <c r="C17" s="164" t="s">
        <v>6</v>
      </c>
      <c r="D17" s="181" t="s">
        <v>18</v>
      </c>
      <c r="E17" s="181" t="s">
        <v>19</v>
      </c>
      <c r="F17" s="181" t="s">
        <v>20</v>
      </c>
      <c r="G17" s="181" t="s">
        <v>21</v>
      </c>
      <c r="H17" s="181" t="s">
        <v>22</v>
      </c>
    </row>
    <row r="18" spans="1:8" ht="12.75">
      <c r="A18" s="163"/>
      <c r="B18" s="163"/>
      <c r="C18" s="163"/>
      <c r="D18" s="163"/>
      <c r="E18" s="163"/>
      <c r="F18" s="163"/>
      <c r="G18" s="163"/>
      <c r="H18" s="163"/>
    </row>
    <row r="19" spans="1:8" ht="12.75">
      <c r="A19" s="192"/>
      <c r="B19" s="191">
        <v>18</v>
      </c>
      <c r="C19" s="189" t="str">
        <f>VLOOKUP(B19,'пр.взв.'!B5:C74,2,FALSE)</f>
        <v>Мамренко Андрей Викторович</v>
      </c>
      <c r="D19" s="189" t="str">
        <f>VLOOKUP(C19,'пр.взв.'!C5:D74,2,FALSE)</f>
        <v>09.11.1989 кмс</v>
      </c>
      <c r="E19" s="189" t="str">
        <f>VLOOKUP(D19,'пр.взв.'!D5:E74,2,FALSE)</f>
        <v>Москва ВС</v>
      </c>
      <c r="F19" s="154"/>
      <c r="G19" s="178"/>
      <c r="H19" s="181"/>
    </row>
    <row r="20" spans="1:8" ht="12.75">
      <c r="A20" s="192"/>
      <c r="B20" s="181"/>
      <c r="C20" s="189"/>
      <c r="D20" s="189"/>
      <c r="E20" s="189"/>
      <c r="F20" s="154"/>
      <c r="G20" s="178"/>
      <c r="H20" s="181"/>
    </row>
    <row r="21" spans="1:8" ht="12.75">
      <c r="A21" s="190"/>
      <c r="B21" s="191">
        <v>3</v>
      </c>
      <c r="C21" s="189" t="str">
        <f>VLOOKUP(B21,'пр.взв.'!B7:C76,2,FALSE)</f>
        <v>Антонян Руслан Аршакович</v>
      </c>
      <c r="D21" s="189" t="str">
        <f>VLOOKUP(C21,'пр.взв.'!C7:D76,2,FALSE)</f>
        <v>11.09.79 мсмк</v>
      </c>
      <c r="E21" s="189" t="str">
        <f>VLOOKUP(D21,'пр.взв.'!D7:E76,2,FALSE)</f>
        <v>ЮФО Краснодарский Сочи Д</v>
      </c>
      <c r="F21" s="154"/>
      <c r="G21" s="181"/>
      <c r="H21" s="181"/>
    </row>
    <row r="22" spans="1:8" ht="12.75">
      <c r="A22" s="190"/>
      <c r="B22" s="181"/>
      <c r="C22" s="189"/>
      <c r="D22" s="189"/>
      <c r="E22" s="189"/>
      <c r="F22" s="154"/>
      <c r="G22" s="181"/>
      <c r="H22" s="181"/>
    </row>
    <row r="23" spans="1:2" ht="32.25" customHeight="1">
      <c r="A23" s="41" t="s">
        <v>23</v>
      </c>
      <c r="B23" s="41"/>
    </row>
    <row r="24" spans="2:8" ht="19.5" customHeight="1">
      <c r="B24" s="41" t="s">
        <v>0</v>
      </c>
      <c r="C24" s="100"/>
      <c r="D24" s="100"/>
      <c r="E24" s="100"/>
      <c r="F24" s="100"/>
      <c r="G24" s="100"/>
      <c r="H24" s="100"/>
    </row>
    <row r="25" spans="2:8" ht="19.5" customHeight="1">
      <c r="B25" s="41" t="s">
        <v>1</v>
      </c>
      <c r="C25" s="100"/>
      <c r="D25" s="100"/>
      <c r="E25" s="100"/>
      <c r="F25" s="100"/>
      <c r="G25" s="100"/>
      <c r="H25" s="100"/>
    </row>
    <row r="29" spans="3:5" ht="15.75">
      <c r="C29" s="96" t="s">
        <v>25</v>
      </c>
      <c r="E29" s="97" t="s">
        <v>29</v>
      </c>
    </row>
    <row r="30" spans="1:8" ht="12.75">
      <c r="A30" s="181" t="s">
        <v>17</v>
      </c>
      <c r="B30" s="181" t="s">
        <v>5</v>
      </c>
      <c r="C30" s="164" t="s">
        <v>6</v>
      </c>
      <c r="D30" s="181" t="s">
        <v>18</v>
      </c>
      <c r="E30" s="181" t="s">
        <v>19</v>
      </c>
      <c r="F30" s="181" t="s">
        <v>20</v>
      </c>
      <c r="G30" s="181" t="s">
        <v>21</v>
      </c>
      <c r="H30" s="181" t="s">
        <v>22</v>
      </c>
    </row>
    <row r="31" spans="1:8" ht="12.75">
      <c r="A31" s="163"/>
      <c r="B31" s="163"/>
      <c r="C31" s="163"/>
      <c r="D31" s="163"/>
      <c r="E31" s="163"/>
      <c r="F31" s="163"/>
      <c r="G31" s="163"/>
      <c r="H31" s="163"/>
    </row>
    <row r="32" spans="1:8" ht="12.75">
      <c r="A32" s="192"/>
      <c r="B32" s="191">
        <v>13</v>
      </c>
      <c r="C32" s="189" t="str">
        <f>VLOOKUP(B32,'пр.взв.'!B5:C74,2,FALSE)</f>
        <v>Изамутдинов Гусен Мугутдинович</v>
      </c>
      <c r="D32" s="189" t="str">
        <f>VLOOKUP(C32,'пр.взв.'!C5:D74,2,FALSE)</f>
        <v>28.11.1981 мс</v>
      </c>
      <c r="E32" s="189" t="str">
        <f>VLOOKUP(D32,'пр.взв.'!D5:E74,2,FALSE)</f>
        <v>ДВФО Приморский Б.Камень </v>
      </c>
      <c r="F32" s="154"/>
      <c r="G32" s="178"/>
      <c r="H32" s="181"/>
    </row>
    <row r="33" spans="1:8" ht="12.75">
      <c r="A33" s="192"/>
      <c r="B33" s="181"/>
      <c r="C33" s="189"/>
      <c r="D33" s="189"/>
      <c r="E33" s="189"/>
      <c r="F33" s="154"/>
      <c r="G33" s="178"/>
      <c r="H33" s="181"/>
    </row>
    <row r="34" spans="1:8" ht="12.75">
      <c r="A34" s="190"/>
      <c r="B34" s="191">
        <v>26</v>
      </c>
      <c r="C34" s="189" t="e">
        <f>VLOOKUP(B34,'пр.взв.'!B7:C76,2,FALSE)</f>
        <v>#N/A</v>
      </c>
      <c r="D34" s="189" t="e">
        <f>VLOOKUP(C34,'пр.взв.'!C7:D76,2,FALSE)</f>
        <v>#N/A</v>
      </c>
      <c r="E34" s="189" t="e">
        <f>VLOOKUP(D34,'пр.взв.'!D7:E76,2,FALSE)</f>
        <v>#N/A</v>
      </c>
      <c r="F34" s="154"/>
      <c r="G34" s="181"/>
      <c r="H34" s="181"/>
    </row>
    <row r="35" spans="1:8" ht="12.75">
      <c r="A35" s="190"/>
      <c r="B35" s="181"/>
      <c r="C35" s="189"/>
      <c r="D35" s="189"/>
      <c r="E35" s="189"/>
      <c r="F35" s="154"/>
      <c r="G35" s="181"/>
      <c r="H35" s="181"/>
    </row>
    <row r="36" spans="1:2" ht="38.25" customHeight="1">
      <c r="A36" s="41" t="s">
        <v>23</v>
      </c>
      <c r="B36" s="41"/>
    </row>
    <row r="37" spans="2:8" ht="19.5" customHeight="1">
      <c r="B37" s="41" t="s">
        <v>0</v>
      </c>
      <c r="C37" s="100"/>
      <c r="D37" s="100"/>
      <c r="E37" s="100"/>
      <c r="F37" s="100"/>
      <c r="G37" s="100"/>
      <c r="H37" s="100"/>
    </row>
    <row r="38" spans="2:8" ht="19.5" customHeight="1">
      <c r="B38" s="41" t="s">
        <v>1</v>
      </c>
      <c r="C38" s="100"/>
      <c r="D38" s="100"/>
      <c r="E38" s="100"/>
      <c r="F38" s="100"/>
      <c r="G38" s="100"/>
      <c r="H38" s="100"/>
    </row>
    <row r="42" spans="1:7" ht="12.75">
      <c r="A42" s="33" t="str">
        <f>HYPERLINK('[1]реквизиты'!$A$20)</f>
        <v>Гл. судья, судья МК</v>
      </c>
      <c r="B42" s="38"/>
      <c r="C42" s="38"/>
      <c r="D42" s="38"/>
      <c r="E42" s="14"/>
      <c r="F42" s="101" t="str">
        <f>HYPERLINK('[1]реквизиты'!$G$20)</f>
        <v>В.С. Зинчак</v>
      </c>
      <c r="G42" s="36" t="str">
        <f>HYPERLINK('[1]реквизиты'!$G$21)</f>
        <v>/г.Дзержинск /</v>
      </c>
    </row>
    <row r="43" spans="1:7" ht="12.75">
      <c r="A43" s="38"/>
      <c r="B43" s="38"/>
      <c r="C43" s="38"/>
      <c r="D43" s="39"/>
      <c r="E43" s="15"/>
      <c r="F43" s="102"/>
      <c r="G43" s="15"/>
    </row>
    <row r="44" spans="1:7" ht="12.75">
      <c r="A44" s="35" t="str">
        <f>HYPERLINK('[1]реквизиты'!$A$22)</f>
        <v>Гл. секретарь, судья МК</v>
      </c>
      <c r="C44" s="38"/>
      <c r="D44" s="40"/>
      <c r="E44" s="103"/>
      <c r="F44" s="101" t="str">
        <f>HYPERLINK('[1]реквизиты'!$G$22)</f>
        <v>Р.М. Закиров</v>
      </c>
      <c r="G44" s="37" t="str">
        <f>HYPERLINK('[1]реквизиты'!$G$23)</f>
        <v>/г.Пермь/</v>
      </c>
    </row>
  </sheetData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0:A31"/>
    <mergeCell ref="B30:B31"/>
    <mergeCell ref="C30:C31"/>
    <mergeCell ref="D30:D31"/>
    <mergeCell ref="E30:E31"/>
    <mergeCell ref="F30:F31"/>
    <mergeCell ref="G30:G31"/>
    <mergeCell ref="H30:H31"/>
    <mergeCell ref="A32:A33"/>
    <mergeCell ref="B32:B33"/>
    <mergeCell ref="C32:C33"/>
    <mergeCell ref="D32:D33"/>
    <mergeCell ref="E32:E33"/>
    <mergeCell ref="F32:F33"/>
    <mergeCell ref="G32:G33"/>
    <mergeCell ref="H32:H33"/>
    <mergeCell ref="A34:A35"/>
    <mergeCell ref="B34:B35"/>
    <mergeCell ref="C34:C35"/>
    <mergeCell ref="D34:D35"/>
    <mergeCell ref="E34:E35"/>
    <mergeCell ref="F34:F35"/>
    <mergeCell ref="G34:G35"/>
    <mergeCell ref="H34:H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T59"/>
  <sheetViews>
    <sheetView workbookViewId="0" topLeftCell="A9">
      <selection activeCell="I23" sqref="I23:K24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36" customHeight="1">
      <c r="A1" s="187" t="str">
        <f>HYPERLINK('[1]реквизиты'!$K$7)</f>
        <v>СТАРТОВЫЙ ПРОТОКОЛ                                                                                                                                                         Кубок России по САМБО среди мужчин</v>
      </c>
      <c r="B1" s="195"/>
      <c r="C1" s="195"/>
      <c r="D1" s="195"/>
      <c r="E1" s="195"/>
      <c r="F1" s="195"/>
      <c r="G1" s="195"/>
      <c r="H1" s="187" t="str">
        <f>HYPERLINK('[1]реквизиты'!$K$7)</f>
        <v>СТАРТОВЫЙ ПРОТОКОЛ                                                                                                                                                         Кубок России по САМБО среди мужчин</v>
      </c>
      <c r="I1" s="195"/>
      <c r="J1" s="195"/>
      <c r="K1" s="195"/>
      <c r="L1" s="195"/>
      <c r="M1" s="195"/>
      <c r="N1" s="195"/>
      <c r="O1" s="42"/>
      <c r="P1" s="42"/>
      <c r="Q1" s="42"/>
      <c r="R1" s="43"/>
      <c r="S1" s="15"/>
      <c r="T1" s="15"/>
    </row>
    <row r="2" spans="1:19" ht="15">
      <c r="A2" s="196" t="s">
        <v>31</v>
      </c>
      <c r="B2" s="197"/>
      <c r="C2" s="197"/>
      <c r="D2" s="197"/>
      <c r="E2" s="197"/>
      <c r="F2" s="197"/>
      <c r="G2" s="197"/>
      <c r="H2" s="188" t="s">
        <v>31</v>
      </c>
      <c r="I2" s="197"/>
      <c r="J2" s="197"/>
      <c r="K2" s="197"/>
      <c r="L2" s="197"/>
      <c r="M2" s="197"/>
      <c r="N2" s="197"/>
      <c r="O2" s="44"/>
      <c r="P2" s="44"/>
      <c r="Q2" s="44"/>
      <c r="R2" s="31"/>
      <c r="S2" s="31"/>
    </row>
    <row r="3" spans="2:14" ht="15.75">
      <c r="B3" s="41" t="s">
        <v>12</v>
      </c>
      <c r="C3" s="198" t="s">
        <v>123</v>
      </c>
      <c r="D3" s="198"/>
      <c r="E3" s="198"/>
      <c r="F3" s="84"/>
      <c r="G3" s="84"/>
      <c r="I3" s="41" t="s">
        <v>13</v>
      </c>
      <c r="J3" s="198" t="s">
        <v>122</v>
      </c>
      <c r="K3" s="198"/>
      <c r="L3" s="198"/>
      <c r="M3" s="84"/>
      <c r="N3" s="84"/>
    </row>
    <row r="4" spans="1:2" ht="16.5" thickBot="1">
      <c r="A4" s="194"/>
      <c r="B4" s="194"/>
    </row>
    <row r="5" spans="1:11" ht="12.75" customHeight="1">
      <c r="A5" s="205">
        <v>1</v>
      </c>
      <c r="B5" s="199" t="str">
        <f>VLOOKUP(A5,'пр.взв.'!B5:C74,2,FALSE)</f>
        <v>Воеводин Александр Владимирович</v>
      </c>
      <c r="C5" s="207" t="str">
        <f>VLOOKUP(B5,'пр.взв.'!C5:D74,2,FALSE)</f>
        <v>1990 кмс</v>
      </c>
      <c r="D5" s="207" t="str">
        <f>VLOOKUP(C5,'пр.взв.'!D5:E74,2,FALSE)</f>
        <v>ПФО Самарская МО</v>
      </c>
      <c r="G5" s="19"/>
      <c r="H5" s="203">
        <v>2</v>
      </c>
      <c r="I5" s="199" t="str">
        <f>VLOOKUP(H5,'пр.взв.'!B5:C74,2,FALSE)</f>
        <v>Балыков Владимир Юрьевич</v>
      </c>
      <c r="J5" s="201" t="str">
        <f>VLOOKUP(H5,'пр.взв.'!B5:E74,3,FALSE)</f>
        <v>15.02.1991 кмс</v>
      </c>
      <c r="K5" s="201" t="str">
        <f>VLOOKUP(H5,'пр.взв.'!B5:E74,4,FALSE)</f>
        <v>ПФО Пензенская ВС</v>
      </c>
    </row>
    <row r="6" spans="1:11" ht="15.75">
      <c r="A6" s="206"/>
      <c r="B6" s="200"/>
      <c r="C6" s="208"/>
      <c r="D6" s="208"/>
      <c r="E6" s="2"/>
      <c r="F6" s="2"/>
      <c r="G6" s="12"/>
      <c r="H6" s="204"/>
      <c r="I6" s="200"/>
      <c r="J6" s="202"/>
      <c r="K6" s="202"/>
    </row>
    <row r="7" spans="1:13" ht="15.75">
      <c r="A7" s="206">
        <v>17</v>
      </c>
      <c r="B7" s="202" t="str">
        <f>VLOOKUP(A7,'пр.взв.'!B7:C76,2,FALSE)</f>
        <v>Богус Юрий Заурбечевич</v>
      </c>
      <c r="C7" s="212" t="str">
        <f>VLOOKUP(B7,'пр.взв.'!C7:D76,2,FALSE)</f>
        <v>25.05.84 мс</v>
      </c>
      <c r="D7" s="212" t="str">
        <f>VLOOKUP(C7,'пр.взв.'!D7:E76,2,FALSE)</f>
        <v>С.Петербург ВС</v>
      </c>
      <c r="E7" s="4"/>
      <c r="F7" s="2"/>
      <c r="G7" s="2"/>
      <c r="H7" s="217">
        <v>18</v>
      </c>
      <c r="I7" s="202" t="str">
        <f>VLOOKUP(H7,'пр.взв.'!B7:C76,2,FALSE)</f>
        <v>Мамренко Андрей Викторович</v>
      </c>
      <c r="J7" s="209" t="str">
        <f>VLOOKUP(H7,'пр.взв.'!B7:E76,3,FALSE)</f>
        <v>09.11.1989 кмс</v>
      </c>
      <c r="K7" s="202" t="str">
        <f>VLOOKUP(H7,'пр.взв.'!B7:E76,4,FALSE)</f>
        <v>Москва ВС</v>
      </c>
      <c r="L7" s="87"/>
      <c r="M7" s="89"/>
    </row>
    <row r="8" spans="1:13" ht="16.5" thickBot="1">
      <c r="A8" s="211"/>
      <c r="B8" s="200"/>
      <c r="C8" s="208"/>
      <c r="D8" s="208"/>
      <c r="E8" s="5"/>
      <c r="F8" s="9"/>
      <c r="G8" s="2"/>
      <c r="H8" s="204"/>
      <c r="I8" s="200"/>
      <c r="J8" s="210"/>
      <c r="K8" s="200"/>
      <c r="L8" s="88"/>
      <c r="M8" s="89"/>
    </row>
    <row r="9" spans="1:13" ht="15.75">
      <c r="A9" s="205">
        <v>9</v>
      </c>
      <c r="B9" s="199" t="str">
        <f>VLOOKUP(A9,'пр.взв.'!B9:C78,2,FALSE)</f>
        <v>Погосян Воскан Манукович</v>
      </c>
      <c r="C9" s="207" t="str">
        <f>VLOOKUP(B9,'пр.взв.'!C9:D78,2,FALSE)</f>
        <v>30.07.88 мс</v>
      </c>
      <c r="D9" s="207" t="str">
        <f>VLOOKUP(C9,'пр.взв.'!D9:E78,2,FALSE)</f>
        <v>ЮФО Краснодарски Армавир Д</v>
      </c>
      <c r="E9" s="5"/>
      <c r="F9" s="6"/>
      <c r="G9" s="2"/>
      <c r="H9" s="203">
        <v>10</v>
      </c>
      <c r="I9" s="199" t="str">
        <f>VLOOKUP(H9,'пр.взв.'!B9:C78,2,FALSE)</f>
        <v>Володин Андрей Николаевич</v>
      </c>
      <c r="J9" s="199" t="str">
        <f>VLOOKUP(H9,'пр.взв.'!B9:E78,3,FALSE)</f>
        <v>05.10.77 мс</v>
      </c>
      <c r="K9" s="199" t="str">
        <f>VLOOKUP(H9,'пр.взв.'!B9:E78,4,FALSE)</f>
        <v>ЦФО Ивановская </v>
      </c>
      <c r="L9" s="88"/>
      <c r="M9" s="90"/>
    </row>
    <row r="10" spans="1:13" ht="15.75">
      <c r="A10" s="206"/>
      <c r="B10" s="200"/>
      <c r="C10" s="208"/>
      <c r="D10" s="208"/>
      <c r="E10" s="10"/>
      <c r="F10" s="7"/>
      <c r="G10" s="2"/>
      <c r="H10" s="204"/>
      <c r="I10" s="200"/>
      <c r="J10" s="200"/>
      <c r="K10" s="200"/>
      <c r="L10" s="85"/>
      <c r="M10" s="91"/>
    </row>
    <row r="11" spans="1:13" ht="15.75">
      <c r="A11" s="206">
        <v>25</v>
      </c>
      <c r="B11" s="213" t="e">
        <f>VLOOKUP(A11,'пр.взв.'!B11:C80,2,FALSE)</f>
        <v>#N/A</v>
      </c>
      <c r="C11" s="215" t="e">
        <f>VLOOKUP(B11,'пр.взв.'!C11:D80,2,FALSE)</f>
        <v>#N/A</v>
      </c>
      <c r="D11" s="215" t="e">
        <f>VLOOKUP(C11,'пр.взв.'!D11:E80,2,FALSE)</f>
        <v>#N/A</v>
      </c>
      <c r="E11" s="3"/>
      <c r="F11" s="7"/>
      <c r="G11" s="2"/>
      <c r="H11" s="217">
        <v>26</v>
      </c>
      <c r="I11" s="213" t="e">
        <f>VLOOKUP(H11,'пр.взв.'!B11:C80,2,FALSE)</f>
        <v>#N/A</v>
      </c>
      <c r="J11" s="213" t="e">
        <f>VLOOKUP(H11,'пр.взв.'!B11:E80,3,FALSE)</f>
        <v>#N/A</v>
      </c>
      <c r="K11" s="213" t="e">
        <f>VLOOKUP(H11,'пр.взв.'!B11:E80,4,FALSE)</f>
        <v>#N/A</v>
      </c>
      <c r="M11" s="92"/>
    </row>
    <row r="12" spans="1:13" ht="16.5" thickBot="1">
      <c r="A12" s="211"/>
      <c r="B12" s="214"/>
      <c r="C12" s="216"/>
      <c r="D12" s="216"/>
      <c r="E12" s="2"/>
      <c r="F12" s="7"/>
      <c r="G12" s="9"/>
      <c r="H12" s="204"/>
      <c r="I12" s="214"/>
      <c r="J12" s="214"/>
      <c r="K12" s="214"/>
      <c r="M12" s="92"/>
    </row>
    <row r="13" spans="1:14" ht="15.75">
      <c r="A13" s="205">
        <v>5</v>
      </c>
      <c r="B13" s="199" t="str">
        <f>VLOOKUP(A13,'пр.взв.'!B13:C82,2,FALSE)</f>
        <v>Тухфатуллин Илья Шамильевич</v>
      </c>
      <c r="C13" s="207" t="str">
        <f>VLOOKUP(B13,'пр.взв.'!C13:D82,2,FALSE)</f>
        <v>21.08.1988 мсмк</v>
      </c>
      <c r="D13" s="207" t="str">
        <f>VLOOKUP(C13,'пр.взв.'!D13:E82,2,FALSE)</f>
        <v>Москва Д</v>
      </c>
      <c r="E13" s="2"/>
      <c r="F13" s="7"/>
      <c r="G13" s="13"/>
      <c r="H13" s="203">
        <v>6</v>
      </c>
      <c r="I13" s="199" t="str">
        <f>VLOOKUP(H13,'пр.взв.'!B13:C82,2,FALSE)</f>
        <v>Саакян Артур Рачикович</v>
      </c>
      <c r="J13" s="199" t="str">
        <f>VLOOKUP(H13,'пр.взв.'!B13:E82,3,FALSE)</f>
        <v>04.11.83 мс</v>
      </c>
      <c r="K13" s="199" t="str">
        <f>VLOOKUP(H13,'пр.взв.'!B13:E82,4,FALSE)</f>
        <v>ЮФО Краснодарский Армавир Д</v>
      </c>
      <c r="M13" s="92"/>
      <c r="N13" s="94"/>
    </row>
    <row r="14" spans="1:14" ht="15.75">
      <c r="A14" s="206"/>
      <c r="B14" s="200"/>
      <c r="C14" s="208"/>
      <c r="D14" s="208"/>
      <c r="E14" s="8"/>
      <c r="F14" s="7"/>
      <c r="G14" s="2"/>
      <c r="H14" s="204"/>
      <c r="I14" s="200"/>
      <c r="J14" s="200"/>
      <c r="K14" s="200"/>
      <c r="L14" s="87"/>
      <c r="M14" s="91"/>
      <c r="N14" s="92"/>
    </row>
    <row r="15" spans="1:14" ht="15.75">
      <c r="A15" s="206">
        <v>21</v>
      </c>
      <c r="B15" s="213" t="e">
        <f>VLOOKUP(A15,'пр.взв.'!B15:C84,2,FALSE)</f>
        <v>#N/A</v>
      </c>
      <c r="C15" s="215" t="e">
        <f>VLOOKUP(B15,'пр.взв.'!C15:D84,2,FALSE)</f>
        <v>#N/A</v>
      </c>
      <c r="D15" s="215" t="e">
        <f>VLOOKUP(C15,'пр.взв.'!D15:E84,2,FALSE)</f>
        <v>#N/A</v>
      </c>
      <c r="E15" s="4"/>
      <c r="F15" s="7"/>
      <c r="G15" s="2"/>
      <c r="H15" s="217">
        <v>22</v>
      </c>
      <c r="I15" s="213" t="e">
        <f>VLOOKUP(H15,'пр.взв.'!B15:C84,2,FALSE)</f>
        <v>#N/A</v>
      </c>
      <c r="J15" s="213" t="e">
        <f>VLOOKUP(H15,'пр.взв.'!B15:E84,3,FALSE)</f>
        <v>#N/A</v>
      </c>
      <c r="K15" s="213" t="e">
        <f>VLOOKUP(H15,'пр.взв.'!B15:E84,4,FALSE)</f>
        <v>#N/A</v>
      </c>
      <c r="L15" s="88"/>
      <c r="M15" s="91"/>
      <c r="N15" s="92"/>
    </row>
    <row r="16" spans="1:14" ht="16.5" thickBot="1">
      <c r="A16" s="211"/>
      <c r="B16" s="214"/>
      <c r="C16" s="216"/>
      <c r="D16" s="216"/>
      <c r="E16" s="5"/>
      <c r="F16" s="11"/>
      <c r="G16" s="2"/>
      <c r="H16" s="204"/>
      <c r="I16" s="214"/>
      <c r="J16" s="214"/>
      <c r="K16" s="214"/>
      <c r="L16" s="88"/>
      <c r="M16" s="93"/>
      <c r="N16" s="92"/>
    </row>
    <row r="17" spans="1:14" ht="15.75">
      <c r="A17" s="205">
        <v>13</v>
      </c>
      <c r="B17" s="199" t="str">
        <f>VLOOKUP(A17,'пр.взв.'!B17:C86,2,FALSE)</f>
        <v>Изамутдинов Гусен Мугутдинович</v>
      </c>
      <c r="C17" s="207" t="str">
        <f>VLOOKUP(B17,'пр.взв.'!C17:D86,2,FALSE)</f>
        <v>28.11.1981 мс</v>
      </c>
      <c r="D17" s="207" t="str">
        <f>VLOOKUP(C17,'пр.взв.'!D17:E86,2,FALSE)</f>
        <v>ДВФО Приморский Б.Камень </v>
      </c>
      <c r="E17" s="5"/>
      <c r="F17" s="2"/>
      <c r="G17" s="2"/>
      <c r="H17" s="203">
        <v>14</v>
      </c>
      <c r="I17" s="179" t="s">
        <v>38</v>
      </c>
      <c r="J17" s="185" t="s">
        <v>39</v>
      </c>
      <c r="K17" s="177" t="s">
        <v>40</v>
      </c>
      <c r="L17" s="88"/>
      <c r="M17" s="89"/>
      <c r="N17" s="92"/>
    </row>
    <row r="18" spans="1:14" ht="15.75">
      <c r="A18" s="206"/>
      <c r="B18" s="200"/>
      <c r="C18" s="208"/>
      <c r="D18" s="208"/>
      <c r="E18" s="10"/>
      <c r="F18" s="2"/>
      <c r="G18" s="2"/>
      <c r="H18" s="204"/>
      <c r="I18" s="179"/>
      <c r="J18" s="181"/>
      <c r="K18" s="177"/>
      <c r="L18" s="85"/>
      <c r="M18" s="89"/>
      <c r="N18" s="92"/>
    </row>
    <row r="19" spans="1:14" ht="15.75">
      <c r="A19" s="206">
        <v>29</v>
      </c>
      <c r="B19" s="213" t="e">
        <f>VLOOKUP(A19,'пр.взв.'!B19:C88,2,FALSE)</f>
        <v>#N/A</v>
      </c>
      <c r="C19" s="215" t="e">
        <f>VLOOKUP(B19,'пр.взв.'!C19:D88,2,FALSE)</f>
        <v>#N/A</v>
      </c>
      <c r="D19" s="215" t="e">
        <f>VLOOKUP(C19,'пр.взв.'!D19:E88,2,FALSE)</f>
        <v>#N/A</v>
      </c>
      <c r="E19" s="3"/>
      <c r="F19" s="2"/>
      <c r="G19" s="2"/>
      <c r="H19" s="217">
        <v>30</v>
      </c>
      <c r="I19" s="213" t="e">
        <f>VLOOKUP(H19,'пр.взв.'!B19:C88,2,FALSE)</f>
        <v>#N/A</v>
      </c>
      <c r="J19" s="213" t="e">
        <f>VLOOKUP(H19,'пр.взв.'!B19:E88,3,FALSE)</f>
        <v>#N/A</v>
      </c>
      <c r="K19" s="213" t="e">
        <f>VLOOKUP(H19,'пр.взв.'!B19:E88,4,FALSE)</f>
        <v>#N/A</v>
      </c>
      <c r="N19" s="92"/>
    </row>
    <row r="20" spans="1:14" ht="16.5" thickBot="1">
      <c r="A20" s="211"/>
      <c r="B20" s="214"/>
      <c r="C20" s="216"/>
      <c r="D20" s="216"/>
      <c r="E20" s="2"/>
      <c r="F20" s="2"/>
      <c r="G20" s="49"/>
      <c r="H20" s="204"/>
      <c r="I20" s="214"/>
      <c r="J20" s="214"/>
      <c r="K20" s="214"/>
      <c r="N20" s="95"/>
    </row>
    <row r="21" spans="1:14" ht="15.75">
      <c r="A21" s="205">
        <v>3</v>
      </c>
      <c r="B21" s="199" t="str">
        <f>VLOOKUP(A21,'пр.взв.'!B5:C74,2,FALSE)</f>
        <v>Антонян Руслан Аршакович</v>
      </c>
      <c r="C21" s="207" t="str">
        <f>VLOOKUP(B21,'пр.взв.'!C5:D74,2,FALSE)</f>
        <v>11.09.79 мсмк</v>
      </c>
      <c r="D21" s="207" t="str">
        <f>VLOOKUP(C21,'пр.взв.'!D5:E74,2,FALSE)</f>
        <v>ЮФО Краснодарский Сочи Д</v>
      </c>
      <c r="E21" s="2"/>
      <c r="F21" s="2"/>
      <c r="G21" s="2"/>
      <c r="H21" s="203">
        <v>4</v>
      </c>
      <c r="I21" s="199" t="str">
        <f>VLOOKUP(H21,'пр.взв.'!B5:C74,2,FALSE)</f>
        <v>Ерофеев Юрий Владимирович</v>
      </c>
      <c r="J21" s="199" t="str">
        <f>VLOOKUP(H21,'пр.взв.'!B5:E74,3,FALSE)</f>
        <v>1989 мс</v>
      </c>
      <c r="K21" s="199" t="str">
        <f>VLOOKUP(H21,'пр.взв.'!B5:E74,4,FALSE)</f>
        <v>ЦФО Владимир</v>
      </c>
      <c r="N21" s="92"/>
    </row>
    <row r="22" spans="1:14" ht="15.75">
      <c r="A22" s="206"/>
      <c r="B22" s="200"/>
      <c r="C22" s="208"/>
      <c r="D22" s="208"/>
      <c r="E22" s="8"/>
      <c r="F22" s="2"/>
      <c r="G22" s="2"/>
      <c r="H22" s="204"/>
      <c r="I22" s="200"/>
      <c r="J22" s="200"/>
      <c r="K22" s="200"/>
      <c r="N22" s="92"/>
    </row>
    <row r="23" spans="1:14" ht="15.75">
      <c r="A23" s="206">
        <v>19</v>
      </c>
      <c r="B23" s="179" t="s">
        <v>67</v>
      </c>
      <c r="C23" s="181" t="s">
        <v>68</v>
      </c>
      <c r="D23" s="177" t="s">
        <v>69</v>
      </c>
      <c r="E23" s="4"/>
      <c r="F23" s="2"/>
      <c r="G23" s="2"/>
      <c r="H23" s="217">
        <v>20</v>
      </c>
      <c r="I23" s="179" t="s">
        <v>48</v>
      </c>
      <c r="J23" s="185" t="s">
        <v>49</v>
      </c>
      <c r="K23" s="177" t="s">
        <v>50</v>
      </c>
      <c r="L23" s="87"/>
      <c r="M23" s="89"/>
      <c r="N23" s="92"/>
    </row>
    <row r="24" spans="1:14" ht="16.5" thickBot="1">
      <c r="A24" s="211"/>
      <c r="B24" s="179"/>
      <c r="C24" s="181"/>
      <c r="D24" s="177"/>
      <c r="E24" s="5"/>
      <c r="F24" s="9"/>
      <c r="G24" s="2"/>
      <c r="H24" s="204"/>
      <c r="I24" s="179"/>
      <c r="J24" s="181"/>
      <c r="K24" s="177"/>
      <c r="L24" s="88"/>
      <c r="M24" s="89"/>
      <c r="N24" s="92"/>
    </row>
    <row r="25" spans="1:14" ht="15.75">
      <c r="A25" s="205">
        <v>11</v>
      </c>
      <c r="B25" s="179" t="s">
        <v>52</v>
      </c>
      <c r="C25" s="185" t="s">
        <v>53</v>
      </c>
      <c r="D25" s="218" t="s">
        <v>54</v>
      </c>
      <c r="E25" s="5"/>
      <c r="F25" s="6"/>
      <c r="G25" s="2"/>
      <c r="H25" s="203">
        <v>12</v>
      </c>
      <c r="I25" s="199" t="str">
        <f>VLOOKUP(H25,'пр.взв.'!B25:C94,2,FALSE)</f>
        <v>Шукюров Рамиль Дадашалиевич</v>
      </c>
      <c r="J25" s="199" t="str">
        <f>VLOOKUP(H25,'пр.взв.'!B25:E94,3,FALSE)</f>
        <v>11.01.87 мс</v>
      </c>
      <c r="K25" s="199" t="str">
        <f>VLOOKUP(H25,'пр.взв.'!B25:E94,4,FALSE)</f>
        <v>УФО ХМАО Радужный МО</v>
      </c>
      <c r="L25" s="88"/>
      <c r="M25" s="90"/>
      <c r="N25" s="92"/>
    </row>
    <row r="26" spans="1:14" ht="15.75">
      <c r="A26" s="206"/>
      <c r="B26" s="179"/>
      <c r="C26" s="181"/>
      <c r="D26" s="218"/>
      <c r="E26" s="10"/>
      <c r="F26" s="7"/>
      <c r="G26" s="2"/>
      <c r="H26" s="204"/>
      <c r="I26" s="200"/>
      <c r="J26" s="200"/>
      <c r="K26" s="200"/>
      <c r="L26" s="85"/>
      <c r="M26" s="91"/>
      <c r="N26" s="92"/>
    </row>
    <row r="27" spans="1:14" ht="15.75">
      <c r="A27" s="206">
        <v>27</v>
      </c>
      <c r="B27" s="213" t="e">
        <f>VLOOKUP(A27,'пр.взв.'!B27:C96,2,FALSE)</f>
        <v>#N/A</v>
      </c>
      <c r="C27" s="215" t="e">
        <f>VLOOKUP(B27,'пр.взв.'!C27:D96,2,FALSE)</f>
        <v>#N/A</v>
      </c>
      <c r="D27" s="215" t="e">
        <f>VLOOKUP(C27,'пр.взв.'!D27:E96,2,FALSE)</f>
        <v>#N/A</v>
      </c>
      <c r="E27" s="3"/>
      <c r="F27" s="7"/>
      <c r="G27" s="2"/>
      <c r="H27" s="217">
        <v>28</v>
      </c>
      <c r="I27" s="213" t="e">
        <f>VLOOKUP(H27,'пр.взв.'!B27:C96,2,FALSE)</f>
        <v>#N/A</v>
      </c>
      <c r="J27" s="213" t="e">
        <f>VLOOKUP(H27,'пр.взв.'!B27:E96,3,FALSE)</f>
        <v>#N/A</v>
      </c>
      <c r="K27" s="213" t="e">
        <f>VLOOKUP(H27,'пр.взв.'!B27:E96,4,FALSE)</f>
        <v>#N/A</v>
      </c>
      <c r="M27" s="92"/>
      <c r="N27" s="92"/>
    </row>
    <row r="28" spans="1:14" ht="16.5" thickBot="1">
      <c r="A28" s="211"/>
      <c r="B28" s="214"/>
      <c r="C28" s="216"/>
      <c r="D28" s="216"/>
      <c r="E28" s="2"/>
      <c r="F28" s="7"/>
      <c r="G28" s="2"/>
      <c r="H28" s="204"/>
      <c r="I28" s="214"/>
      <c r="J28" s="214"/>
      <c r="K28" s="214"/>
      <c r="M28" s="92"/>
      <c r="N28" s="92"/>
    </row>
    <row r="29" spans="1:14" ht="15.75">
      <c r="A29" s="205">
        <v>7</v>
      </c>
      <c r="B29" s="199" t="str">
        <f>VLOOKUP(A29,'пр.взв.'!B5:C74,2,FALSE)</f>
        <v>Малинкин Юрий Валерьевич</v>
      </c>
      <c r="C29" s="207" t="str">
        <f>VLOOKUP(B29,'пр.взв.'!C5:D74,2,FALSE)</f>
        <v>1984 мс</v>
      </c>
      <c r="D29" s="207" t="str">
        <f>VLOOKUP(C29,'пр.взв.'!D5:E74,2,FALSE)</f>
        <v>ЦФО Владимир</v>
      </c>
      <c r="E29" s="2"/>
      <c r="F29" s="7"/>
      <c r="G29" s="96"/>
      <c r="H29" s="203">
        <v>8</v>
      </c>
      <c r="I29" s="199" t="str">
        <f>VLOOKUP(H29,'пр.взв.'!B5:C74,2,FALSE)</f>
        <v>Изамутдинов Гасан Мугутдинович</v>
      </c>
      <c r="J29" s="199" t="str">
        <f>VLOOKUP(H29,'пр.взв.'!B5:E74,3,FALSE)</f>
        <v>28.11.81 мс</v>
      </c>
      <c r="K29" s="199" t="str">
        <f>VLOOKUP(H29,'пр.взв.'!B5:E74,4,FALSE)</f>
        <v>ДВФО Приморский Владивосток ВС</v>
      </c>
      <c r="M29" s="92"/>
      <c r="N29" s="95"/>
    </row>
    <row r="30" spans="1:13" ht="15.75">
      <c r="A30" s="206"/>
      <c r="B30" s="200"/>
      <c r="C30" s="208"/>
      <c r="D30" s="208"/>
      <c r="E30" s="8"/>
      <c r="F30" s="7"/>
      <c r="G30" s="2"/>
      <c r="H30" s="204"/>
      <c r="I30" s="200"/>
      <c r="J30" s="200"/>
      <c r="K30" s="200"/>
      <c r="M30" s="92"/>
    </row>
    <row r="31" spans="1:13" ht="15.75">
      <c r="A31" s="206">
        <v>23</v>
      </c>
      <c r="B31" s="213" t="e">
        <f>VLOOKUP(A31,'пр.взв.'!B31:C100,2,FALSE)</f>
        <v>#N/A</v>
      </c>
      <c r="C31" s="215" t="e">
        <f>VLOOKUP(B31,'пр.взв.'!C31:D100,2,FALSE)</f>
        <v>#N/A</v>
      </c>
      <c r="D31" s="215" t="e">
        <f>VLOOKUP(C31,'пр.взв.'!D31:E100,2,FALSE)</f>
        <v>#N/A</v>
      </c>
      <c r="E31" s="4"/>
      <c r="F31" s="7"/>
      <c r="G31" s="2"/>
      <c r="H31" s="217">
        <v>24</v>
      </c>
      <c r="I31" s="213" t="e">
        <f>VLOOKUP(H31,'пр.взв.'!B31:C100,2,FALSE)</f>
        <v>#N/A</v>
      </c>
      <c r="J31" s="213" t="e">
        <f>VLOOKUP(H31,'пр.взв.'!B31:E100,3,FALSE)</f>
        <v>#N/A</v>
      </c>
      <c r="K31" s="213" t="e">
        <f>VLOOKUP(H31,'пр.взв.'!B31:E100,4,FALSE)</f>
        <v>#N/A</v>
      </c>
      <c r="L31" s="87"/>
      <c r="M31" s="91"/>
    </row>
    <row r="32" spans="1:13" ht="16.5" thickBot="1">
      <c r="A32" s="211"/>
      <c r="B32" s="214"/>
      <c r="C32" s="216"/>
      <c r="D32" s="216"/>
      <c r="E32" s="5"/>
      <c r="F32" s="11"/>
      <c r="G32" s="2"/>
      <c r="H32" s="204"/>
      <c r="I32" s="214"/>
      <c r="J32" s="214"/>
      <c r="K32" s="214"/>
      <c r="L32" s="88"/>
      <c r="M32" s="93"/>
    </row>
    <row r="33" spans="1:13" ht="15.75">
      <c r="A33" s="205">
        <v>15</v>
      </c>
      <c r="B33" s="199" t="str">
        <f>VLOOKUP(A33,'пр.взв.'!B33:C102,2,FALSE)</f>
        <v>Недобельский Алексей Алексеевич</v>
      </c>
      <c r="C33" s="207" t="str">
        <f>VLOOKUP(B33,'пр.взв.'!C33:D102,2,FALSE)</f>
        <v>1984 мсмк</v>
      </c>
      <c r="D33" s="207" t="str">
        <f>VLOOKUP(C33,'пр.взв.'!D33:E102,2,FALSE)</f>
        <v>ЦФО Костромская Кострома ПР</v>
      </c>
      <c r="E33" s="5"/>
      <c r="F33" s="2"/>
      <c r="G33" s="2"/>
      <c r="H33" s="203">
        <v>16</v>
      </c>
      <c r="I33" s="179" t="s">
        <v>95</v>
      </c>
      <c r="J33" s="181" t="s">
        <v>96</v>
      </c>
      <c r="K33" s="218" t="s">
        <v>97</v>
      </c>
      <c r="L33" s="88"/>
      <c r="M33" s="89"/>
    </row>
    <row r="34" spans="1:13" ht="15.75">
      <c r="A34" s="206"/>
      <c r="B34" s="200"/>
      <c r="C34" s="208"/>
      <c r="D34" s="208"/>
      <c r="E34" s="10"/>
      <c r="F34" s="2"/>
      <c r="G34" s="2"/>
      <c r="H34" s="204"/>
      <c r="I34" s="179"/>
      <c r="J34" s="181"/>
      <c r="K34" s="218"/>
      <c r="L34" s="85"/>
      <c r="M34" s="89"/>
    </row>
    <row r="35" spans="1:11" ht="15.75">
      <c r="A35" s="206">
        <v>31</v>
      </c>
      <c r="B35" s="213" t="e">
        <f>VLOOKUP(A35,'пр.взв.'!B35:C104,2,FALSE)</f>
        <v>#N/A</v>
      </c>
      <c r="C35" s="215" t="e">
        <f>VLOOKUP(B35,'пр.взв.'!C35:D104,2,FALSE)</f>
        <v>#N/A</v>
      </c>
      <c r="D35" s="215" t="e">
        <f>VLOOKUP(C35,'пр.взв.'!D35:E104,2,FALSE)</f>
        <v>#N/A</v>
      </c>
      <c r="E35" s="3"/>
      <c r="F35" s="2"/>
      <c r="G35" s="2"/>
      <c r="H35" s="217">
        <v>32</v>
      </c>
      <c r="I35" s="213" t="e">
        <f>VLOOKUP(H35,'пр.взв.'!B35:C104,2,FALSE)</f>
        <v>#N/A</v>
      </c>
      <c r="J35" s="213" t="e">
        <f>VLOOKUP(H35,'пр.взв.'!B35:E104,3,FALSE)</f>
        <v>#N/A</v>
      </c>
      <c r="K35" s="213" t="e">
        <f>VLOOKUP(H35,'пр.взв.'!B35:E104,4,FALSE)</f>
        <v>#N/A</v>
      </c>
    </row>
    <row r="36" spans="1:11" ht="13.5" customHeight="1" thickBot="1">
      <c r="A36" s="211"/>
      <c r="B36" s="219"/>
      <c r="C36" s="220"/>
      <c r="D36" s="220"/>
      <c r="H36" s="221"/>
      <c r="I36" s="219"/>
      <c r="J36" s="219"/>
      <c r="K36" s="219"/>
    </row>
    <row r="37" spans="1:16" ht="15.75">
      <c r="A37" s="1"/>
      <c r="B37" s="1"/>
      <c r="C37" s="1"/>
      <c r="E37" s="2"/>
      <c r="F37" s="2"/>
      <c r="G37" s="2"/>
      <c r="P37" s="32"/>
    </row>
    <row r="38" spans="1:13" ht="12.75">
      <c r="A38" s="41" t="s">
        <v>2</v>
      </c>
      <c r="B38" s="20"/>
      <c r="C38" s="22"/>
      <c r="D38" s="16"/>
      <c r="E38" s="21"/>
      <c r="F38" s="21"/>
      <c r="H38" s="41" t="s">
        <v>3</v>
      </c>
      <c r="I38" s="20"/>
      <c r="J38" s="22"/>
      <c r="K38" s="16"/>
      <c r="L38" s="21"/>
      <c r="M38" s="21"/>
    </row>
    <row r="39" spans="1:16" ht="12.75">
      <c r="A39" s="1"/>
      <c r="B39" s="14"/>
      <c r="C39" s="23"/>
      <c r="D39" s="22"/>
      <c r="E39" s="21"/>
      <c r="F39" s="21"/>
      <c r="I39" s="14"/>
      <c r="J39" s="23"/>
      <c r="K39" s="22"/>
      <c r="L39" s="21"/>
      <c r="M39" s="21"/>
      <c r="P39" s="15"/>
    </row>
    <row r="40" spans="3:13" ht="12.75">
      <c r="C40" s="29"/>
      <c r="D40" s="25"/>
      <c r="E40" s="16"/>
      <c r="F40" s="21"/>
      <c r="J40" s="29"/>
      <c r="K40" s="25"/>
      <c r="L40" s="16"/>
      <c r="M40" s="21"/>
    </row>
    <row r="41" spans="2:13" ht="12.75">
      <c r="B41" s="15"/>
      <c r="C41" s="105"/>
      <c r="D41" s="26"/>
      <c r="E41" s="27"/>
      <c r="F41" s="26"/>
      <c r="I41" s="15"/>
      <c r="J41" s="105"/>
      <c r="K41" s="26"/>
      <c r="L41" s="27"/>
      <c r="M41" s="26"/>
    </row>
    <row r="42" spans="2:13" ht="12.75">
      <c r="B42" s="15"/>
      <c r="C42" s="26"/>
      <c r="D42" s="17"/>
      <c r="E42" s="28"/>
      <c r="F42" s="104"/>
      <c r="I42" s="15"/>
      <c r="J42" s="26"/>
      <c r="K42" s="17"/>
      <c r="L42" s="28"/>
      <c r="M42" s="104"/>
    </row>
    <row r="43" spans="2:14" ht="12.75">
      <c r="B43" s="15"/>
      <c r="C43" s="26"/>
      <c r="D43" s="24"/>
      <c r="E43" s="25"/>
      <c r="F43" s="138"/>
      <c r="G43" s="15"/>
      <c r="I43" s="15"/>
      <c r="J43" s="26"/>
      <c r="K43" s="24"/>
      <c r="L43" s="25"/>
      <c r="M43" s="138"/>
      <c r="N43" s="15"/>
    </row>
    <row r="44" spans="2:14" ht="12.75">
      <c r="B44" s="15"/>
      <c r="C44" s="29"/>
      <c r="D44" s="21"/>
      <c r="E44" s="18"/>
      <c r="F44" s="26"/>
      <c r="G44" s="15"/>
      <c r="I44" s="15"/>
      <c r="J44" s="29"/>
      <c r="K44" s="21"/>
      <c r="L44" s="18"/>
      <c r="M44" s="26"/>
      <c r="N44" s="15"/>
    </row>
    <row r="45" spans="2:14" ht="12.75">
      <c r="B45" s="15"/>
      <c r="C45" s="15"/>
      <c r="D45" s="15"/>
      <c r="F45" s="15"/>
      <c r="G45" s="15"/>
      <c r="I45" s="15"/>
      <c r="J45" s="15"/>
      <c r="K45" s="15"/>
      <c r="M45" s="15"/>
      <c r="N45" s="15"/>
    </row>
    <row r="46" spans="2:14" ht="12.75">
      <c r="B46" s="15"/>
      <c r="C46" s="29"/>
      <c r="D46" s="105"/>
      <c r="E46" s="26"/>
      <c r="F46" s="26"/>
      <c r="G46" s="15"/>
      <c r="I46" s="15"/>
      <c r="J46" s="29"/>
      <c r="K46" s="105"/>
      <c r="L46" s="21"/>
      <c r="M46" s="26"/>
      <c r="N46" s="15"/>
    </row>
    <row r="47" spans="2:14" ht="12.75">
      <c r="B47" s="15"/>
      <c r="C47" s="26"/>
      <c r="D47" s="29"/>
      <c r="E47" s="26"/>
      <c r="F47" s="26"/>
      <c r="G47" s="15"/>
      <c r="I47" s="15"/>
      <c r="J47" s="26"/>
      <c r="K47" s="29"/>
      <c r="L47" s="26"/>
      <c r="M47" s="26"/>
      <c r="N47" s="15"/>
    </row>
    <row r="48" spans="2:14" ht="12.75">
      <c r="B48" s="15"/>
      <c r="C48" s="29"/>
      <c r="D48" s="26"/>
      <c r="E48" s="105"/>
      <c r="F48" s="26"/>
      <c r="G48" s="15"/>
      <c r="I48" s="15"/>
      <c r="J48" s="29"/>
      <c r="K48" s="26"/>
      <c r="L48" s="105"/>
      <c r="M48" s="26"/>
      <c r="N48" s="15"/>
    </row>
    <row r="49" spans="2:14" ht="12.75">
      <c r="B49" s="15"/>
      <c r="C49" s="105"/>
      <c r="D49" s="26"/>
      <c r="E49" s="29"/>
      <c r="F49" s="26"/>
      <c r="G49" s="15"/>
      <c r="I49" s="15"/>
      <c r="J49" s="105"/>
      <c r="K49" s="26"/>
      <c r="L49" s="29"/>
      <c r="M49" s="26"/>
      <c r="N49" s="15"/>
    </row>
    <row r="50" spans="2:14" ht="12.75">
      <c r="B50" s="15"/>
      <c r="C50" s="26"/>
      <c r="D50" s="105"/>
      <c r="E50" s="26"/>
      <c r="F50" s="105"/>
      <c r="G50" s="15"/>
      <c r="I50" s="15"/>
      <c r="J50" s="26"/>
      <c r="K50" s="105"/>
      <c r="L50" s="26"/>
      <c r="M50" s="105"/>
      <c r="N50" s="15"/>
    </row>
    <row r="51" spans="2:14" ht="12.75">
      <c r="B51" s="15"/>
      <c r="C51" s="26"/>
      <c r="D51" s="29"/>
      <c r="E51" s="26"/>
      <c r="F51" s="29"/>
      <c r="G51" s="15"/>
      <c r="I51" s="15"/>
      <c r="J51" s="26"/>
      <c r="K51" s="29"/>
      <c r="L51" s="26"/>
      <c r="M51" s="29"/>
      <c r="N51" s="15"/>
    </row>
    <row r="52" spans="3:13" ht="12.75">
      <c r="C52" s="24"/>
      <c r="D52" s="21"/>
      <c r="E52" s="105"/>
      <c r="F52" s="26"/>
      <c r="G52" s="15"/>
      <c r="J52" s="24"/>
      <c r="K52" s="21"/>
      <c r="L52" s="105"/>
      <c r="M52" s="26"/>
    </row>
    <row r="53" ht="12.75">
      <c r="L53" s="15"/>
    </row>
    <row r="59" ht="12.75">
      <c r="A59" s="33"/>
    </row>
  </sheetData>
  <mergeCells count="135">
    <mergeCell ref="H1:N1"/>
    <mergeCell ref="H2:N2"/>
    <mergeCell ref="J3:L3"/>
    <mergeCell ref="H29:H30"/>
    <mergeCell ref="H7:H8"/>
    <mergeCell ref="H9:H10"/>
    <mergeCell ref="H11:H12"/>
    <mergeCell ref="H13:H14"/>
    <mergeCell ref="I29:I30"/>
    <mergeCell ref="J29:J30"/>
    <mergeCell ref="I35:I36"/>
    <mergeCell ref="J35:J36"/>
    <mergeCell ref="K35:K36"/>
    <mergeCell ref="A35:A36"/>
    <mergeCell ref="B35:B36"/>
    <mergeCell ref="C35:C36"/>
    <mergeCell ref="D35:D36"/>
    <mergeCell ref="H35:H36"/>
    <mergeCell ref="I33:I34"/>
    <mergeCell ref="J33:J34"/>
    <mergeCell ref="K33:K34"/>
    <mergeCell ref="A33:A34"/>
    <mergeCell ref="B33:B34"/>
    <mergeCell ref="C33:C34"/>
    <mergeCell ref="D33:D34"/>
    <mergeCell ref="H33:H34"/>
    <mergeCell ref="I31:I32"/>
    <mergeCell ref="J31:J32"/>
    <mergeCell ref="K31:K32"/>
    <mergeCell ref="A31:A32"/>
    <mergeCell ref="B31:B32"/>
    <mergeCell ref="C31:C32"/>
    <mergeCell ref="D31:D32"/>
    <mergeCell ref="H31:H32"/>
    <mergeCell ref="K29:K30"/>
    <mergeCell ref="A29:A30"/>
    <mergeCell ref="B29:B30"/>
    <mergeCell ref="C29:C30"/>
    <mergeCell ref="D29:D30"/>
    <mergeCell ref="A27:A28"/>
    <mergeCell ref="B27:B28"/>
    <mergeCell ref="C27:C28"/>
    <mergeCell ref="D27:D28"/>
    <mergeCell ref="I27:I28"/>
    <mergeCell ref="J27:J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I11:I12"/>
    <mergeCell ref="J11:J12"/>
    <mergeCell ref="K11:K12"/>
    <mergeCell ref="A11:A12"/>
    <mergeCell ref="B11:B12"/>
    <mergeCell ref="C11:C12"/>
    <mergeCell ref="D11:D12"/>
    <mergeCell ref="I9:I10"/>
    <mergeCell ref="J9:J10"/>
    <mergeCell ref="K9:K10"/>
    <mergeCell ref="A9:A10"/>
    <mergeCell ref="B9:B10"/>
    <mergeCell ref="C9:C10"/>
    <mergeCell ref="D9:D10"/>
    <mergeCell ref="I7:I8"/>
    <mergeCell ref="J7:J8"/>
    <mergeCell ref="K7:K8"/>
    <mergeCell ref="A7:A8"/>
    <mergeCell ref="B7:B8"/>
    <mergeCell ref="C7:C8"/>
    <mergeCell ref="D7:D8"/>
    <mergeCell ref="A5:A6"/>
    <mergeCell ref="B5:B6"/>
    <mergeCell ref="C5:C6"/>
    <mergeCell ref="D5:D6"/>
    <mergeCell ref="I5:I6"/>
    <mergeCell ref="J5:J6"/>
    <mergeCell ref="K5:K6"/>
    <mergeCell ref="H5:H6"/>
    <mergeCell ref="A4:B4"/>
    <mergeCell ref="A1:G1"/>
    <mergeCell ref="A2:G2"/>
    <mergeCell ref="C3:E3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1"/>
  <sheetViews>
    <sheetView workbookViewId="0" topLeftCell="F1">
      <selection activeCell="A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3:20" ht="40.5" customHeight="1" thickBot="1">
      <c r="C1" s="15"/>
      <c r="D1" s="86"/>
      <c r="E1" s="224" t="s">
        <v>124</v>
      </c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6"/>
    </row>
    <row r="2" spans="1:23" ht="15" customHeight="1" thickBot="1">
      <c r="A2" s="31"/>
      <c r="B2" s="31"/>
      <c r="D2" s="44"/>
      <c r="E2" s="118"/>
      <c r="F2" s="118"/>
      <c r="G2" s="118"/>
      <c r="H2" s="118"/>
      <c r="I2" s="118"/>
      <c r="J2" s="118"/>
      <c r="K2" s="125">
        <v>3</v>
      </c>
      <c r="L2" s="118"/>
      <c r="M2" s="118"/>
      <c r="N2" s="118"/>
      <c r="O2" s="118"/>
      <c r="P2" s="118"/>
      <c r="Q2" s="118"/>
      <c r="R2" s="118"/>
      <c r="S2" s="118"/>
      <c r="T2" s="118"/>
      <c r="V2" s="251" t="s">
        <v>121</v>
      </c>
      <c r="W2" s="252"/>
    </row>
    <row r="3" spans="1:24" ht="14.25" customHeight="1" thickBot="1">
      <c r="A3" s="245" t="s">
        <v>0</v>
      </c>
      <c r="H3" s="84"/>
      <c r="I3" s="84" t="s">
        <v>133</v>
      </c>
      <c r="K3" s="129"/>
      <c r="L3" s="105">
        <v>11</v>
      </c>
      <c r="M3" s="15"/>
      <c r="N3" s="119"/>
      <c r="O3" s="132"/>
      <c r="P3" s="234" t="s">
        <v>159</v>
      </c>
      <c r="Q3" s="235"/>
      <c r="R3" s="235"/>
      <c r="S3" s="236"/>
      <c r="V3" s="253"/>
      <c r="W3" s="254"/>
      <c r="X3" s="245" t="s">
        <v>1</v>
      </c>
    </row>
    <row r="4" spans="1:26" ht="14.25" customHeight="1" thickBot="1">
      <c r="A4" s="246"/>
      <c r="B4" s="112"/>
      <c r="E4" s="30"/>
      <c r="F4" s="30"/>
      <c r="G4" s="30"/>
      <c r="H4" s="30"/>
      <c r="I4" s="107"/>
      <c r="J4" s="15"/>
      <c r="K4" s="18">
        <v>11</v>
      </c>
      <c r="L4" s="129" t="s">
        <v>139</v>
      </c>
      <c r="M4" s="105">
        <v>11</v>
      </c>
      <c r="N4" s="127"/>
      <c r="O4" s="128"/>
      <c r="P4" s="237"/>
      <c r="Q4" s="238"/>
      <c r="R4" s="238"/>
      <c r="S4" s="239"/>
      <c r="X4" s="246"/>
      <c r="Z4" s="42"/>
    </row>
    <row r="5" spans="1:24" ht="12.75" customHeight="1" thickBot="1">
      <c r="A5" s="205">
        <v>1</v>
      </c>
      <c r="B5" s="199" t="str">
        <f>VLOOKUP(A5,'пр.взв.'!B5:C74,2,FALSE)</f>
        <v>Воеводин Александр Владимирович</v>
      </c>
      <c r="C5" s="199" t="str">
        <f>VLOOKUP(B5,'пр.взв.'!C5:D74,2,FALSE)</f>
        <v>1990 кмс</v>
      </c>
      <c r="D5" s="199" t="str">
        <f>VLOOKUP(C5,'пр.взв.'!D5:E74,2,FALSE)</f>
        <v>ПФО Самарская МО</v>
      </c>
      <c r="E5" s="30"/>
      <c r="F5" s="30"/>
      <c r="G5" s="52"/>
      <c r="I5" s="107"/>
      <c r="J5" s="15"/>
      <c r="K5" s="126"/>
      <c r="L5" s="23">
        <v>15</v>
      </c>
      <c r="M5" s="129" t="s">
        <v>139</v>
      </c>
      <c r="N5" s="26"/>
      <c r="O5" s="60"/>
      <c r="P5" s="57"/>
      <c r="Q5" s="60" t="s">
        <v>26</v>
      </c>
      <c r="R5" s="30"/>
      <c r="S5" s="30"/>
      <c r="T5" s="30"/>
      <c r="U5" s="199" t="str">
        <f>VLOOKUP(X5,'пр.взв.'!B5:C74,2,FALSE)</f>
        <v>Балыков Владимир Юрьевич</v>
      </c>
      <c r="V5" s="199" t="str">
        <f>VLOOKUP(X5,'пр.взв.'!B5:E74,3,FALSE)</f>
        <v>15.02.1991 кмс</v>
      </c>
      <c r="W5" s="199" t="str">
        <f>VLOOKUP(X5,'пр.взв.'!B5:E74,4,FALSE)</f>
        <v>ПФО Пензенская ВС</v>
      </c>
      <c r="X5" s="203">
        <v>2</v>
      </c>
    </row>
    <row r="6" spans="1:24" ht="12.75" customHeight="1">
      <c r="A6" s="206"/>
      <c r="B6" s="200"/>
      <c r="C6" s="200"/>
      <c r="D6" s="200"/>
      <c r="E6" s="50" t="s">
        <v>138</v>
      </c>
      <c r="F6" s="45"/>
      <c r="G6" s="55"/>
      <c r="H6" s="56"/>
      <c r="I6" s="57"/>
      <c r="J6" s="15"/>
      <c r="K6" s="105"/>
      <c r="L6" s="126"/>
      <c r="M6" s="25"/>
      <c r="N6" s="105">
        <v>11</v>
      </c>
      <c r="O6" s="60"/>
      <c r="P6" s="60"/>
      <c r="R6" s="30"/>
      <c r="S6" s="30"/>
      <c r="T6" s="50" t="s">
        <v>147</v>
      </c>
      <c r="U6" s="200"/>
      <c r="V6" s="200"/>
      <c r="W6" s="200"/>
      <c r="X6" s="204"/>
    </row>
    <row r="7" spans="1:24" ht="12.75" customHeight="1" thickBot="1">
      <c r="A7" s="206">
        <v>17</v>
      </c>
      <c r="B7" s="202" t="str">
        <f>VLOOKUP(A7,'пр.взв.'!B7:C76,2,FALSE)</f>
        <v>Богус Юрий Заурбечевич</v>
      </c>
      <c r="C7" s="202" t="str">
        <f>VLOOKUP(B7,'пр.взв.'!C7:D76,2,FALSE)</f>
        <v>25.05.84 мс</v>
      </c>
      <c r="D7" s="202" t="str">
        <f>VLOOKUP(C7,'пр.взв.'!D7:E76,2,FALSE)</f>
        <v>С.Петербург ВС</v>
      </c>
      <c r="E7" s="51" t="s">
        <v>139</v>
      </c>
      <c r="F7" s="61"/>
      <c r="G7" s="45"/>
      <c r="H7" s="62"/>
      <c r="I7" s="59"/>
      <c r="J7" s="15"/>
      <c r="K7" s="137"/>
      <c r="L7" s="105"/>
      <c r="M7" s="92"/>
      <c r="N7" s="144" t="s">
        <v>156</v>
      </c>
      <c r="O7" s="15"/>
      <c r="P7" s="60"/>
      <c r="Q7" s="60"/>
      <c r="R7" s="80"/>
      <c r="S7" s="78"/>
      <c r="T7" s="51" t="s">
        <v>148</v>
      </c>
      <c r="U7" s="202" t="str">
        <f>VLOOKUP(X7,'пр.взв.'!B7:C76,2,FALSE)</f>
        <v>Мамренко Андрей Викторович</v>
      </c>
      <c r="V7" s="202" t="str">
        <f>VLOOKUP(X7,'пр.взв.'!B7:E76,3,FALSE)</f>
        <v>09.11.1989 кмс</v>
      </c>
      <c r="W7" s="202" t="str">
        <f>VLOOKUP(X7,'пр.взв.'!B7:E76,4,FALSE)</f>
        <v>Москва ВС</v>
      </c>
      <c r="X7" s="204">
        <v>18</v>
      </c>
    </row>
    <row r="8" spans="1:24" ht="12.75" customHeight="1" thickBot="1">
      <c r="A8" s="211"/>
      <c r="B8" s="200"/>
      <c r="C8" s="200"/>
      <c r="D8" s="200"/>
      <c r="E8" s="45"/>
      <c r="F8" s="46"/>
      <c r="G8" s="50" t="s">
        <v>140</v>
      </c>
      <c r="H8" s="58"/>
      <c r="I8" s="57"/>
      <c r="J8" s="15"/>
      <c r="K8" s="105"/>
      <c r="L8" s="137"/>
      <c r="M8" s="18">
        <v>9</v>
      </c>
      <c r="N8" s="15"/>
      <c r="O8" s="105"/>
      <c r="P8" s="15"/>
      <c r="Q8" s="15"/>
      <c r="R8" s="50" t="s">
        <v>147</v>
      </c>
      <c r="S8" s="47"/>
      <c r="T8" s="45"/>
      <c r="U8" s="200"/>
      <c r="V8" s="200"/>
      <c r="W8" s="200"/>
      <c r="X8" s="221"/>
    </row>
    <row r="9" spans="1:24" ht="12.75" customHeight="1" thickBot="1">
      <c r="A9" s="205">
        <v>9</v>
      </c>
      <c r="B9" s="199" t="str">
        <f>VLOOKUP(A9,'пр.взв.'!B9:C78,2,FALSE)</f>
        <v>Погосян Воскан Манукович</v>
      </c>
      <c r="C9" s="199" t="str">
        <f>VLOOKUP(B9,'пр.взв.'!C9:D78,2,FALSE)</f>
        <v>30.07.88 мс</v>
      </c>
      <c r="D9" s="199" t="str">
        <f>VLOOKUP(C9,'пр.взв.'!D9:E78,2,FALSE)</f>
        <v>ЮФО Краснодарски Армавир Д</v>
      </c>
      <c r="E9" s="30"/>
      <c r="F9" s="45"/>
      <c r="G9" s="51" t="s">
        <v>139</v>
      </c>
      <c r="H9" s="113"/>
      <c r="I9" s="114"/>
      <c r="J9" s="15"/>
      <c r="K9" s="126"/>
      <c r="L9" s="105"/>
      <c r="M9" s="62"/>
      <c r="N9" s="29"/>
      <c r="O9" s="62"/>
      <c r="P9" s="15"/>
      <c r="Q9" s="110"/>
      <c r="R9" s="51" t="s">
        <v>156</v>
      </c>
      <c r="S9" s="47"/>
      <c r="T9" s="30"/>
      <c r="U9" s="201" t="str">
        <f>VLOOKUP(X9,'пр.взв.'!B9:C78,2,FALSE)</f>
        <v>Володин Андрей Николаевич</v>
      </c>
      <c r="V9" s="199" t="str">
        <f>VLOOKUP(X9,'пр.взв.'!B9:E78,3,FALSE)</f>
        <v>05.10.77 мс</v>
      </c>
      <c r="W9" s="199" t="str">
        <f>VLOOKUP(X9,'пр.взв.'!B9:E78,4,FALSE)</f>
        <v>ЦФО Ивановская </v>
      </c>
      <c r="X9" s="203">
        <v>10</v>
      </c>
    </row>
    <row r="10" spans="1:24" ht="12.75" customHeight="1" thickBot="1">
      <c r="A10" s="206"/>
      <c r="B10" s="200"/>
      <c r="C10" s="200"/>
      <c r="D10" s="200"/>
      <c r="E10" s="50" t="s">
        <v>140</v>
      </c>
      <c r="F10" s="63"/>
      <c r="G10" s="45"/>
      <c r="H10" s="56"/>
      <c r="I10" s="115"/>
      <c r="J10" s="26"/>
      <c r="K10" s="105"/>
      <c r="L10" s="126"/>
      <c r="M10" s="105"/>
      <c r="N10" s="26"/>
      <c r="O10" s="15"/>
      <c r="P10" s="60"/>
      <c r="Q10" s="82"/>
      <c r="R10" s="81"/>
      <c r="S10" s="48"/>
      <c r="T10" s="50" t="s">
        <v>149</v>
      </c>
      <c r="U10" s="244"/>
      <c r="V10" s="200"/>
      <c r="W10" s="200"/>
      <c r="X10" s="204"/>
    </row>
    <row r="11" spans="1:24" ht="12.75" customHeight="1" thickBot="1">
      <c r="A11" s="206">
        <v>25</v>
      </c>
      <c r="B11" s="213" t="e">
        <f>VLOOKUP(A11,'пр.взв.'!B11:C80,2,FALSE)</f>
        <v>#N/A</v>
      </c>
      <c r="C11" s="213" t="e">
        <f>VLOOKUP(B11,'пр.взв.'!C11:D80,2,FALSE)</f>
        <v>#N/A</v>
      </c>
      <c r="D11" s="213" t="e">
        <f>VLOOKUP(C11,'пр.взв.'!D11:E80,2,FALSE)</f>
        <v>#N/A</v>
      </c>
      <c r="E11" s="124"/>
      <c r="F11" s="45"/>
      <c r="G11" s="45"/>
      <c r="H11" s="62"/>
      <c r="I11" s="115"/>
      <c r="J11" s="26"/>
      <c r="K11" s="105"/>
      <c r="L11" s="15"/>
      <c r="M11" s="29"/>
      <c r="N11" s="126"/>
      <c r="O11" s="15"/>
      <c r="P11" s="60"/>
      <c r="Q11" s="108"/>
      <c r="R11" s="30"/>
      <c r="S11" s="30"/>
      <c r="T11" s="136"/>
      <c r="U11" s="247" t="e">
        <f>VLOOKUP(X11,'пр.взв.'!B11:C80,2,FALSE)</f>
        <v>#N/A</v>
      </c>
      <c r="V11" s="249" t="e">
        <f>VLOOKUP(X11,'пр.взв.'!B11:E80,3,FALSE)</f>
        <v>#N/A</v>
      </c>
      <c r="W11" s="213" t="e">
        <f>VLOOKUP(X11,'пр.взв.'!B11:E80,4,FALSE)</f>
        <v>#N/A</v>
      </c>
      <c r="X11" s="204">
        <v>26</v>
      </c>
    </row>
    <row r="12" spans="1:24" ht="12.75" customHeight="1" thickBot="1">
      <c r="A12" s="211"/>
      <c r="B12" s="214"/>
      <c r="C12" s="214"/>
      <c r="D12" s="214"/>
      <c r="E12" s="45"/>
      <c r="F12" s="45"/>
      <c r="G12" s="46"/>
      <c r="H12" s="59"/>
      <c r="I12" s="116"/>
      <c r="J12" s="15"/>
      <c r="K12" s="105"/>
      <c r="L12" s="26"/>
      <c r="M12" s="26"/>
      <c r="N12" s="105"/>
      <c r="P12" s="117"/>
      <c r="Q12" s="46"/>
      <c r="R12" s="30"/>
      <c r="S12" s="30"/>
      <c r="T12" s="45"/>
      <c r="U12" s="248"/>
      <c r="V12" s="250"/>
      <c r="W12" s="214"/>
      <c r="X12" s="221"/>
    </row>
    <row r="13" spans="1:24" ht="12.75" customHeight="1" thickBot="1">
      <c r="A13" s="205">
        <v>5</v>
      </c>
      <c r="B13" s="199" t="str">
        <f>VLOOKUP(A13,'пр.взв.'!B13:C82,2,FALSE)</f>
        <v>Тухфатуллин Илья Шамильевич</v>
      </c>
      <c r="C13" s="199" t="str">
        <f>VLOOKUP(B13,'пр.взв.'!C13:D82,2,FALSE)</f>
        <v>21.08.1988 мсмк</v>
      </c>
      <c r="D13" s="199" t="str">
        <f>VLOOKUP(C13,'пр.взв.'!D13:E82,2,FALSE)</f>
        <v>Москва Д</v>
      </c>
      <c r="E13" s="30"/>
      <c r="F13" s="30"/>
      <c r="G13" s="45"/>
      <c r="H13" s="57"/>
      <c r="I13" s="50" t="s">
        <v>140</v>
      </c>
      <c r="J13" s="85"/>
      <c r="K13" s="105"/>
      <c r="L13" s="15"/>
      <c r="M13" s="15"/>
      <c r="N13" s="15"/>
      <c r="O13" s="14"/>
      <c r="P13" s="50" t="s">
        <v>147</v>
      </c>
      <c r="Q13" s="109"/>
      <c r="R13" s="30"/>
      <c r="S13" s="30"/>
      <c r="T13" s="30"/>
      <c r="U13" s="242" t="str">
        <f>VLOOKUP(X13,'пр.взв.'!B13:C82,2,FALSE)</f>
        <v>Саакян Артур Рачикович</v>
      </c>
      <c r="V13" s="199" t="str">
        <f>VLOOKUP(X13,'пр.взв.'!B13:E82,3,FALSE)</f>
        <v>04.11.83 мс</v>
      </c>
      <c r="W13" s="199" t="str">
        <f>VLOOKUP(X13,'пр.взв.'!B13:E82,4,FALSE)</f>
        <v>ЮФО Краснодарский Армавир Д</v>
      </c>
      <c r="X13" s="203">
        <v>6</v>
      </c>
    </row>
    <row r="14" spans="1:24" ht="12.75" customHeight="1" thickBot="1">
      <c r="A14" s="206"/>
      <c r="B14" s="200"/>
      <c r="C14" s="200"/>
      <c r="D14" s="200"/>
      <c r="E14" s="50" t="s">
        <v>141</v>
      </c>
      <c r="F14" s="45"/>
      <c r="G14" s="45"/>
      <c r="H14" s="72"/>
      <c r="I14" s="124" t="s">
        <v>30</v>
      </c>
      <c r="J14" s="15"/>
      <c r="K14" s="89"/>
      <c r="L14" s="227" t="s">
        <v>27</v>
      </c>
      <c r="M14" s="227"/>
      <c r="N14" s="15"/>
      <c r="O14" s="109"/>
      <c r="P14" s="51" t="s">
        <v>30</v>
      </c>
      <c r="Q14" s="89"/>
      <c r="R14" s="30"/>
      <c r="S14" s="30"/>
      <c r="T14" s="50" t="s">
        <v>150</v>
      </c>
      <c r="U14" s="243"/>
      <c r="V14" s="200"/>
      <c r="W14" s="200"/>
      <c r="X14" s="204"/>
    </row>
    <row r="15" spans="1:24" ht="12.75" customHeight="1" thickBot="1">
      <c r="A15" s="206">
        <v>21</v>
      </c>
      <c r="B15" s="213" t="e">
        <f>VLOOKUP(A15,'пр.взв.'!B15:C84,2,FALSE)</f>
        <v>#N/A</v>
      </c>
      <c r="C15" s="213" t="e">
        <f>VLOOKUP(B15,'пр.взв.'!C15:D84,2,FALSE)</f>
        <v>#N/A</v>
      </c>
      <c r="D15" s="213" t="e">
        <f>VLOOKUP(C15,'пр.взв.'!D15:E84,2,FALSE)</f>
        <v>#N/A</v>
      </c>
      <c r="E15" s="124"/>
      <c r="F15" s="61"/>
      <c r="G15" s="45"/>
      <c r="H15" s="71"/>
      <c r="I15" s="47"/>
      <c r="J15" s="47"/>
      <c r="K15" s="135" t="s">
        <v>32</v>
      </c>
      <c r="L15" s="119"/>
      <c r="M15" s="119"/>
      <c r="N15" s="120"/>
      <c r="O15" s="47"/>
      <c r="P15" s="47"/>
      <c r="Q15" s="89"/>
      <c r="R15" s="80"/>
      <c r="S15" s="78"/>
      <c r="T15" s="51"/>
      <c r="U15" s="213" t="e">
        <f>VLOOKUP(X15,'пр.взв.'!B15:C84,2,FALSE)</f>
        <v>#N/A</v>
      </c>
      <c r="V15" s="213" t="e">
        <f>VLOOKUP(X15,'пр.взв.'!B15:E84,3,FALSE)</f>
        <v>#N/A</v>
      </c>
      <c r="W15" s="213" t="e">
        <f>VLOOKUP(X15,'пр.взв.'!B15:E84,4,FALSE)</f>
        <v>#N/A</v>
      </c>
      <c r="X15" s="222">
        <v>22</v>
      </c>
    </row>
    <row r="16" spans="1:24" ht="12.75" customHeight="1" thickBot="1">
      <c r="A16" s="211"/>
      <c r="B16" s="214"/>
      <c r="C16" s="214"/>
      <c r="D16" s="214"/>
      <c r="E16" s="45"/>
      <c r="F16" s="46"/>
      <c r="G16" s="50" t="s">
        <v>141</v>
      </c>
      <c r="H16" s="73"/>
      <c r="I16" s="47"/>
      <c r="J16" s="47"/>
      <c r="K16" s="228" t="s">
        <v>67</v>
      </c>
      <c r="L16" s="229"/>
      <c r="M16" s="229"/>
      <c r="N16" s="230"/>
      <c r="O16" s="60"/>
      <c r="P16" s="47"/>
      <c r="Q16" s="111"/>
      <c r="R16" s="50" t="s">
        <v>151</v>
      </c>
      <c r="S16" s="47"/>
      <c r="T16" s="45"/>
      <c r="U16" s="214"/>
      <c r="V16" s="214"/>
      <c r="W16" s="214"/>
      <c r="X16" s="223"/>
    </row>
    <row r="17" spans="1:24" ht="12.75" customHeight="1" thickBot="1">
      <c r="A17" s="205">
        <v>13</v>
      </c>
      <c r="B17" s="199" t="str">
        <f>VLOOKUP(A17,'пр.взв.'!B17:C86,2,FALSE)</f>
        <v>Изамутдинов Гусен Мугутдинович</v>
      </c>
      <c r="C17" s="199" t="str">
        <f>VLOOKUP(B17,'пр.взв.'!C17:D86,2,FALSE)</f>
        <v>28.11.1981 мс</v>
      </c>
      <c r="D17" s="199" t="str">
        <f>VLOOKUP(C17,'пр.взв.'!D17:E86,2,FALSE)</f>
        <v>ДВФО Приморский Б.Камень </v>
      </c>
      <c r="E17" s="30"/>
      <c r="F17" s="45"/>
      <c r="G17" s="51" t="s">
        <v>30</v>
      </c>
      <c r="H17" s="62"/>
      <c r="I17" s="47"/>
      <c r="J17" s="47"/>
      <c r="K17" s="231"/>
      <c r="L17" s="232"/>
      <c r="M17" s="232"/>
      <c r="N17" s="233"/>
      <c r="O17" s="60"/>
      <c r="P17" s="47"/>
      <c r="Q17" s="47"/>
      <c r="R17" s="51" t="s">
        <v>30</v>
      </c>
      <c r="S17" s="47"/>
      <c r="T17" s="30"/>
      <c r="U17" s="179" t="s">
        <v>38</v>
      </c>
      <c r="V17" s="185" t="s">
        <v>39</v>
      </c>
      <c r="W17" s="177" t="s">
        <v>40</v>
      </c>
      <c r="X17" s="203">
        <v>14</v>
      </c>
    </row>
    <row r="18" spans="1:24" ht="12.75" customHeight="1">
      <c r="A18" s="206"/>
      <c r="B18" s="200"/>
      <c r="C18" s="200"/>
      <c r="D18" s="200"/>
      <c r="E18" s="50" t="s">
        <v>142</v>
      </c>
      <c r="F18" s="63"/>
      <c r="G18" s="45"/>
      <c r="H18" s="56"/>
      <c r="I18" s="47"/>
      <c r="J18" s="47"/>
      <c r="K18" s="76"/>
      <c r="L18" s="241" t="s">
        <v>30</v>
      </c>
      <c r="M18" s="241"/>
      <c r="N18" s="60"/>
      <c r="O18" s="82"/>
      <c r="P18" s="47"/>
      <c r="Q18" s="30"/>
      <c r="R18" s="81"/>
      <c r="S18" s="48"/>
      <c r="T18" s="50" t="s">
        <v>151</v>
      </c>
      <c r="U18" s="179"/>
      <c r="V18" s="181"/>
      <c r="W18" s="177"/>
      <c r="X18" s="204"/>
    </row>
    <row r="19" spans="1:24" ht="12.75" customHeight="1" thickBot="1">
      <c r="A19" s="206">
        <v>29</v>
      </c>
      <c r="B19" s="213" t="e">
        <f>VLOOKUP(A19,'пр.взв.'!B19:C88,2,FALSE)</f>
        <v>#N/A</v>
      </c>
      <c r="C19" s="213" t="e">
        <f>VLOOKUP(B19,'пр.взв.'!C19:D88,2,FALSE)</f>
        <v>#N/A</v>
      </c>
      <c r="D19" s="213" t="e">
        <f>VLOOKUP(C19,'пр.взв.'!D19:E88,2,FALSE)</f>
        <v>#N/A</v>
      </c>
      <c r="E19" s="124"/>
      <c r="F19" s="45"/>
      <c r="G19" s="45"/>
      <c r="H19" s="62"/>
      <c r="I19" s="47"/>
      <c r="J19" s="47"/>
      <c r="K19" s="76"/>
      <c r="L19" s="47"/>
      <c r="M19" s="60"/>
      <c r="N19" s="60"/>
      <c r="O19" s="82"/>
      <c r="P19" s="47"/>
      <c r="Q19" s="30"/>
      <c r="R19" s="30"/>
      <c r="S19" s="30"/>
      <c r="T19" s="51"/>
      <c r="U19" s="213" t="e">
        <f>VLOOKUP(X19,'пр.взв.'!B19:C88,2,FALSE)</f>
        <v>#N/A</v>
      </c>
      <c r="V19" s="213" t="e">
        <f>VLOOKUP(X19,'пр.взв.'!B19:E88,3,FALSE)</f>
        <v>#N/A</v>
      </c>
      <c r="W19" s="213" t="e">
        <f>VLOOKUP(X19,'пр.взв.'!B19:E88,4,FALSE)</f>
        <v>#N/A</v>
      </c>
      <c r="X19" s="222">
        <v>30</v>
      </c>
    </row>
    <row r="20" spans="1:24" ht="12.75" customHeight="1" thickBot="1">
      <c r="A20" s="211"/>
      <c r="B20" s="214"/>
      <c r="C20" s="214"/>
      <c r="D20" s="214"/>
      <c r="E20" s="45"/>
      <c r="F20" s="45"/>
      <c r="G20" s="45"/>
      <c r="H20" s="56"/>
      <c r="I20" s="47"/>
      <c r="J20" s="47"/>
      <c r="K20" s="50" t="s">
        <v>143</v>
      </c>
      <c r="L20" s="47"/>
      <c r="M20" s="60"/>
      <c r="N20" s="50" t="s">
        <v>147</v>
      </c>
      <c r="O20" s="82"/>
      <c r="P20" s="47"/>
      <c r="Q20" s="30"/>
      <c r="R20" s="30"/>
      <c r="S20" s="30"/>
      <c r="T20" s="45"/>
      <c r="U20" s="214"/>
      <c r="V20" s="214"/>
      <c r="W20" s="214"/>
      <c r="X20" s="223"/>
    </row>
    <row r="21" spans="1:24" ht="12.75" customHeight="1" thickBot="1">
      <c r="A21" s="205">
        <v>3</v>
      </c>
      <c r="B21" s="199" t="str">
        <f>VLOOKUP(A21,'пр.взв.'!B5:C74,2,FALSE)</f>
        <v>Антонян Руслан Аршакович</v>
      </c>
      <c r="C21" s="199" t="str">
        <f>VLOOKUP(B21,'пр.взв.'!C5:D74,2,FALSE)</f>
        <v>11.09.79 мсмк</v>
      </c>
      <c r="D21" s="199" t="str">
        <f>VLOOKUP(C21,'пр.взв.'!D5:E74,2,FALSE)</f>
        <v>ЮФО Краснодарский Сочи Д</v>
      </c>
      <c r="E21" s="30"/>
      <c r="F21" s="30"/>
      <c r="G21" s="52"/>
      <c r="H21" s="52"/>
      <c r="I21" s="53"/>
      <c r="J21" s="54"/>
      <c r="K21" s="51" t="s">
        <v>30</v>
      </c>
      <c r="L21" s="64"/>
      <c r="M21" s="60"/>
      <c r="N21" s="51" t="s">
        <v>156</v>
      </c>
      <c r="O21" s="82"/>
      <c r="P21" s="47"/>
      <c r="Q21" s="30"/>
      <c r="R21" s="30"/>
      <c r="S21" s="30"/>
      <c r="T21" s="30"/>
      <c r="U21" s="199" t="str">
        <f>VLOOKUP(X21,'пр.взв.'!B5:C74,2,FALSE)</f>
        <v>Ерофеев Юрий Владимирович</v>
      </c>
      <c r="V21" s="199" t="str">
        <f>VLOOKUP(X21,'пр.взв.'!B5:E74,3,FALSE)</f>
        <v>1989 мс</v>
      </c>
      <c r="W21" s="199" t="str">
        <f>VLOOKUP(X21,'пр.взв.'!B5:E74,4,FALSE)</f>
        <v>ЦФО Владимир</v>
      </c>
      <c r="X21" s="203">
        <v>4</v>
      </c>
    </row>
    <row r="22" spans="1:24" ht="12.75" customHeight="1">
      <c r="A22" s="206"/>
      <c r="B22" s="200"/>
      <c r="C22" s="200"/>
      <c r="D22" s="200"/>
      <c r="E22" s="50" t="s">
        <v>143</v>
      </c>
      <c r="F22" s="45"/>
      <c r="G22" s="55"/>
      <c r="H22" s="56"/>
      <c r="I22" s="57"/>
      <c r="J22" s="58"/>
      <c r="K22" s="75"/>
      <c r="L22" s="65"/>
      <c r="M22" s="60"/>
      <c r="N22" s="60"/>
      <c r="O22" s="82"/>
      <c r="P22" s="47"/>
      <c r="Q22" s="30"/>
      <c r="R22" s="30"/>
      <c r="S22" s="30"/>
      <c r="T22" s="50" t="s">
        <v>152</v>
      </c>
      <c r="U22" s="200"/>
      <c r="V22" s="200"/>
      <c r="W22" s="200"/>
      <c r="X22" s="204"/>
    </row>
    <row r="23" spans="1:24" ht="12.75" customHeight="1" thickBot="1">
      <c r="A23" s="206">
        <v>19</v>
      </c>
      <c r="B23" s="179" t="s">
        <v>67</v>
      </c>
      <c r="C23" s="181" t="s">
        <v>68</v>
      </c>
      <c r="D23" s="177" t="s">
        <v>69</v>
      </c>
      <c r="E23" s="124" t="s">
        <v>139</v>
      </c>
      <c r="F23" s="61"/>
      <c r="G23" s="45"/>
      <c r="H23" s="62"/>
      <c r="I23" s="59"/>
      <c r="J23" s="57"/>
      <c r="K23" s="77"/>
      <c r="L23" s="64"/>
      <c r="M23" s="60"/>
      <c r="N23" s="60"/>
      <c r="O23" s="82"/>
      <c r="P23" s="47"/>
      <c r="Q23" s="30"/>
      <c r="R23" s="80"/>
      <c r="S23" s="78"/>
      <c r="T23" s="51" t="s">
        <v>139</v>
      </c>
      <c r="U23" s="179" t="s">
        <v>48</v>
      </c>
      <c r="V23" s="185" t="s">
        <v>49</v>
      </c>
      <c r="W23" s="177" t="s">
        <v>50</v>
      </c>
      <c r="X23" s="204">
        <v>20</v>
      </c>
    </row>
    <row r="24" spans="1:24" ht="12.75" customHeight="1" thickBot="1">
      <c r="A24" s="211"/>
      <c r="B24" s="179"/>
      <c r="C24" s="181"/>
      <c r="D24" s="177"/>
      <c r="E24" s="45"/>
      <c r="F24" s="46"/>
      <c r="G24" s="50" t="s">
        <v>143</v>
      </c>
      <c r="H24" s="58"/>
      <c r="I24" s="57"/>
      <c r="J24" s="59"/>
      <c r="K24" s="77"/>
      <c r="L24" s="64"/>
      <c r="M24" s="60"/>
      <c r="N24" s="60"/>
      <c r="O24" s="82"/>
      <c r="P24" s="47"/>
      <c r="Q24" s="30"/>
      <c r="R24" s="50" t="s">
        <v>153</v>
      </c>
      <c r="S24" s="47"/>
      <c r="T24" s="45"/>
      <c r="U24" s="179"/>
      <c r="V24" s="181"/>
      <c r="W24" s="177"/>
      <c r="X24" s="221"/>
    </row>
    <row r="25" spans="1:24" ht="12.75" customHeight="1" thickBot="1">
      <c r="A25" s="205">
        <v>11</v>
      </c>
      <c r="B25" s="179" t="s">
        <v>52</v>
      </c>
      <c r="C25" s="185" t="s">
        <v>53</v>
      </c>
      <c r="D25" s="218" t="s">
        <v>54</v>
      </c>
      <c r="E25" s="30"/>
      <c r="F25" s="45"/>
      <c r="G25" s="51" t="s">
        <v>30</v>
      </c>
      <c r="H25" s="69"/>
      <c r="I25" s="58"/>
      <c r="J25" s="59"/>
      <c r="K25" s="75"/>
      <c r="L25" s="64"/>
      <c r="M25" s="60"/>
      <c r="N25" s="60"/>
      <c r="O25" s="82"/>
      <c r="P25" s="79"/>
      <c r="Q25" s="78"/>
      <c r="R25" s="51" t="s">
        <v>156</v>
      </c>
      <c r="S25" s="47"/>
      <c r="T25" s="30"/>
      <c r="U25" s="199" t="str">
        <f>VLOOKUP(X25,'пр.взв.'!B25:C94,2,FALSE)</f>
        <v>Шукюров Рамиль Дадашалиевич</v>
      </c>
      <c r="V25" s="199" t="str">
        <f>VLOOKUP(X25,'пр.взв.'!B25:E94,3,FALSE)</f>
        <v>11.01.87 мс</v>
      </c>
      <c r="W25" s="199" t="str">
        <f>VLOOKUP(X25,'пр.взв.'!B25:E94,4,FALSE)</f>
        <v>УФО ХМАО Радужный МО</v>
      </c>
      <c r="X25" s="203">
        <v>12</v>
      </c>
    </row>
    <row r="26" spans="1:24" ht="12.75" customHeight="1">
      <c r="A26" s="206"/>
      <c r="B26" s="179"/>
      <c r="C26" s="181"/>
      <c r="D26" s="218"/>
      <c r="E26" s="50" t="s">
        <v>144</v>
      </c>
      <c r="F26" s="63"/>
      <c r="G26" s="45"/>
      <c r="H26" s="70"/>
      <c r="I26" s="59"/>
      <c r="J26" s="58"/>
      <c r="K26" s="77"/>
      <c r="L26" s="64"/>
      <c r="M26" s="60"/>
      <c r="N26" s="60"/>
      <c r="O26" s="82"/>
      <c r="P26" s="79"/>
      <c r="Q26" s="47"/>
      <c r="R26" s="81"/>
      <c r="S26" s="48"/>
      <c r="T26" s="50" t="s">
        <v>153</v>
      </c>
      <c r="U26" s="200"/>
      <c r="V26" s="200"/>
      <c r="W26" s="200"/>
      <c r="X26" s="204"/>
    </row>
    <row r="27" spans="1:24" ht="12.75" customHeight="1" thickBot="1">
      <c r="A27" s="206">
        <v>27</v>
      </c>
      <c r="B27" s="213" t="e">
        <f>VLOOKUP(A27,'пр.взв.'!B27:C96,2,FALSE)</f>
        <v>#N/A</v>
      </c>
      <c r="C27" s="213" t="e">
        <f>VLOOKUP(B27,'пр.взв.'!C27:D96,2,FALSE)</f>
        <v>#N/A</v>
      </c>
      <c r="D27" s="213" t="e">
        <f>VLOOKUP(C27,'пр.взв.'!D27:E96,2,FALSE)</f>
        <v>#N/A</v>
      </c>
      <c r="E27" s="124"/>
      <c r="F27" s="45"/>
      <c r="G27" s="45"/>
      <c r="H27" s="71"/>
      <c r="I27" s="59"/>
      <c r="J27" s="57"/>
      <c r="K27" s="77"/>
      <c r="L27" s="64"/>
      <c r="M27" s="60"/>
      <c r="N27" s="60"/>
      <c r="O27" s="82"/>
      <c r="P27" s="79"/>
      <c r="Q27" s="47"/>
      <c r="R27" s="30"/>
      <c r="S27" s="30"/>
      <c r="T27" s="51"/>
      <c r="U27" s="213" t="e">
        <f>VLOOKUP(X27,'пр.взв.'!B27:C96,2,FALSE)</f>
        <v>#N/A</v>
      </c>
      <c r="V27" s="213" t="e">
        <f>VLOOKUP(X27,'пр.взв.'!B27:E96,3,FALSE)</f>
        <v>#N/A</v>
      </c>
      <c r="W27" s="213" t="e">
        <f>VLOOKUP(X27,'пр.взв.'!B27:E96,4,FALSE)</f>
        <v>#N/A</v>
      </c>
      <c r="X27" s="204">
        <v>28</v>
      </c>
    </row>
    <row r="28" spans="1:24" ht="12.75" customHeight="1" thickBot="1">
      <c r="A28" s="211"/>
      <c r="B28" s="214"/>
      <c r="C28" s="214"/>
      <c r="D28" s="214"/>
      <c r="E28" s="45"/>
      <c r="F28" s="45"/>
      <c r="G28" s="46"/>
      <c r="H28" s="59"/>
      <c r="I28" s="50" t="s">
        <v>143</v>
      </c>
      <c r="J28" s="74"/>
      <c r="K28" s="76"/>
      <c r="L28" s="47"/>
      <c r="M28" s="60"/>
      <c r="N28" s="60"/>
      <c r="O28" s="83"/>
      <c r="P28" s="50" t="s">
        <v>153</v>
      </c>
      <c r="Q28" s="240" t="s">
        <v>160</v>
      </c>
      <c r="R28" s="241"/>
      <c r="S28" s="30"/>
      <c r="T28" s="45"/>
      <c r="U28" s="214"/>
      <c r="V28" s="214"/>
      <c r="W28" s="214"/>
      <c r="X28" s="221"/>
    </row>
    <row r="29" spans="1:24" ht="12.75" customHeight="1" thickBot="1">
      <c r="A29" s="205">
        <v>7</v>
      </c>
      <c r="B29" s="199" t="str">
        <f>VLOOKUP(A29,'пр.взв.'!B5:C74,2,FALSE)</f>
        <v>Малинкин Юрий Валерьевич</v>
      </c>
      <c r="C29" s="199" t="str">
        <f>VLOOKUP(B29,'пр.взв.'!C5:D74,2,FALSE)</f>
        <v>1984 мс</v>
      </c>
      <c r="D29" s="199" t="str">
        <f>VLOOKUP(C29,'пр.взв.'!D5:E74,2,FALSE)</f>
        <v>ЦФО Владимир</v>
      </c>
      <c r="E29" s="30"/>
      <c r="F29" s="30"/>
      <c r="G29" s="45"/>
      <c r="H29" s="57"/>
      <c r="I29" s="51" t="s">
        <v>30</v>
      </c>
      <c r="J29" s="59"/>
      <c r="K29" s="47"/>
      <c r="L29" s="47"/>
      <c r="M29" s="60"/>
      <c r="N29" s="60"/>
      <c r="O29" s="60"/>
      <c r="P29" s="51" t="s">
        <v>30</v>
      </c>
      <c r="Q29" s="240" t="s">
        <v>161</v>
      </c>
      <c r="R29" s="241"/>
      <c r="S29" s="30"/>
      <c r="T29" s="30"/>
      <c r="U29" s="199" t="str">
        <f>VLOOKUP(X29,'пр.взв.'!B5:C74,2,FALSE)</f>
        <v>Изамутдинов Гасан Мугутдинович</v>
      </c>
      <c r="V29" s="199" t="str">
        <f>VLOOKUP(X29,'пр.взв.'!B5:E74,3,FALSE)</f>
        <v>28.11.81 мс</v>
      </c>
      <c r="W29" s="199" t="str">
        <f>VLOOKUP(X29,'пр.взв.'!B5:E74,4,FALSE)</f>
        <v>ДВФО Приморский Владивосток ВС</v>
      </c>
      <c r="X29" s="203">
        <v>8</v>
      </c>
    </row>
    <row r="30" spans="1:24" ht="12.75" customHeight="1">
      <c r="A30" s="206"/>
      <c r="B30" s="200"/>
      <c r="C30" s="200"/>
      <c r="D30" s="200"/>
      <c r="E30" s="50" t="s">
        <v>145</v>
      </c>
      <c r="F30" s="45"/>
      <c r="G30" s="45"/>
      <c r="H30" s="72"/>
      <c r="I30" s="47"/>
      <c r="J30" s="227" t="s">
        <v>132</v>
      </c>
      <c r="P30" s="47"/>
      <c r="Q30" s="76"/>
      <c r="R30" s="30"/>
      <c r="S30" s="30"/>
      <c r="T30" s="50" t="s">
        <v>154</v>
      </c>
      <c r="U30" s="200"/>
      <c r="V30" s="200"/>
      <c r="W30" s="200"/>
      <c r="X30" s="204"/>
    </row>
    <row r="31" spans="1:24" ht="12.75" customHeight="1" thickBot="1">
      <c r="A31" s="206">
        <v>23</v>
      </c>
      <c r="B31" s="213" t="e">
        <f>VLOOKUP(A31,'пр.взв.'!B31:C100,2,FALSE)</f>
        <v>#N/A</v>
      </c>
      <c r="C31" s="213" t="e">
        <f>VLOOKUP(B31,'пр.взв.'!C31:D100,2,FALSE)</f>
        <v>#N/A</v>
      </c>
      <c r="D31" s="213" t="e">
        <f>VLOOKUP(C31,'пр.взв.'!D31:E100,2,FALSE)</f>
        <v>#N/A</v>
      </c>
      <c r="E31" s="124"/>
      <c r="F31" s="61"/>
      <c r="G31" s="45"/>
      <c r="H31" s="71"/>
      <c r="I31" s="47"/>
      <c r="J31" s="227"/>
      <c r="K31" s="123"/>
      <c r="L31" s="131"/>
      <c r="M31" s="131"/>
      <c r="N31" s="131"/>
      <c r="O31" s="131"/>
      <c r="Q31" s="76"/>
      <c r="R31" s="80"/>
      <c r="S31" s="78"/>
      <c r="T31" s="51"/>
      <c r="U31" s="213" t="e">
        <f>VLOOKUP(X31,'пр.взв.'!B31:C100,2,FALSE)</f>
        <v>#N/A</v>
      </c>
      <c r="V31" s="213" t="e">
        <f>VLOOKUP(X31,'пр.взв.'!B31:E100,3,FALSE)</f>
        <v>#N/A</v>
      </c>
      <c r="W31" s="213" t="e">
        <f>VLOOKUP(X31,'пр.взв.'!B31:E100,4,FALSE)</f>
        <v>#N/A</v>
      </c>
      <c r="X31" s="204">
        <v>24</v>
      </c>
    </row>
    <row r="32" spans="1:24" ht="12.75" customHeight="1" thickBot="1">
      <c r="A32" s="211"/>
      <c r="B32" s="214"/>
      <c r="C32" s="214"/>
      <c r="D32" s="214"/>
      <c r="E32" s="45"/>
      <c r="F32" s="46"/>
      <c r="G32" s="50" t="s">
        <v>146</v>
      </c>
      <c r="H32" s="73"/>
      <c r="I32" s="47"/>
      <c r="J32" s="47"/>
      <c r="K32" s="130"/>
      <c r="L32" s="105">
        <v>18</v>
      </c>
      <c r="M32" s="15"/>
      <c r="N32" s="119"/>
      <c r="O32" s="121"/>
      <c r="Q32" s="83"/>
      <c r="R32" s="50" t="s">
        <v>155</v>
      </c>
      <c r="S32" s="47"/>
      <c r="T32" s="45"/>
      <c r="U32" s="214"/>
      <c r="V32" s="214"/>
      <c r="W32" s="214"/>
      <c r="X32" s="221"/>
    </row>
    <row r="33" spans="1:24" ht="12.75" customHeight="1" thickBot="1">
      <c r="A33" s="205">
        <v>15</v>
      </c>
      <c r="B33" s="199" t="str">
        <f>VLOOKUP(A33,'пр.взв.'!B33:C102,2,FALSE)</f>
        <v>Недобельский Алексей Алексеевич</v>
      </c>
      <c r="C33" s="199" t="str">
        <f>VLOOKUP(B33,'пр.взв.'!C33:D102,2,FALSE)</f>
        <v>1984 мсмк</v>
      </c>
      <c r="D33" s="199" t="str">
        <f>VLOOKUP(C33,'пр.взв.'!D33:E102,2,FALSE)</f>
        <v>ЦФО Костромская Кострома ПР</v>
      </c>
      <c r="E33" s="30"/>
      <c r="F33" s="45"/>
      <c r="G33" s="51" t="s">
        <v>139</v>
      </c>
      <c r="H33" s="62"/>
      <c r="I33" s="47"/>
      <c r="J33" s="47"/>
      <c r="K33" s="18"/>
      <c r="L33" s="129"/>
      <c r="M33" s="105">
        <v>18</v>
      </c>
      <c r="N33" s="127"/>
      <c r="O33" s="128"/>
      <c r="Q33" s="60"/>
      <c r="R33" s="51" t="s">
        <v>156</v>
      </c>
      <c r="S33" s="47"/>
      <c r="T33" s="30"/>
      <c r="U33" s="179" t="s">
        <v>95</v>
      </c>
      <c r="V33" s="181" t="s">
        <v>96</v>
      </c>
      <c r="W33" s="218" t="s">
        <v>97</v>
      </c>
      <c r="X33" s="203">
        <v>16</v>
      </c>
    </row>
    <row r="34" spans="1:24" ht="12.75" customHeight="1">
      <c r="A34" s="206"/>
      <c r="B34" s="200"/>
      <c r="C34" s="200"/>
      <c r="D34" s="200"/>
      <c r="E34" s="50" t="s">
        <v>146</v>
      </c>
      <c r="F34" s="63"/>
      <c r="G34" s="45"/>
      <c r="H34" s="56"/>
      <c r="I34" s="47"/>
      <c r="J34" s="47"/>
      <c r="K34" s="126"/>
      <c r="L34" s="23">
        <v>10</v>
      </c>
      <c r="M34" s="129"/>
      <c r="N34" s="26"/>
      <c r="O34" s="60"/>
      <c r="Q34" s="60"/>
      <c r="R34" s="81"/>
      <c r="S34" s="48"/>
      <c r="T34" s="50" t="s">
        <v>155</v>
      </c>
      <c r="U34" s="179"/>
      <c r="V34" s="181"/>
      <c r="W34" s="218"/>
      <c r="X34" s="204"/>
    </row>
    <row r="35" spans="1:24" ht="12.75" customHeight="1" thickBot="1">
      <c r="A35" s="206">
        <v>31</v>
      </c>
      <c r="B35" s="213" t="e">
        <f>VLOOKUP(A35,'пр.взв.'!B35:C104,2,FALSE)</f>
        <v>#N/A</v>
      </c>
      <c r="C35" s="213" t="e">
        <f>VLOOKUP(B35,'пр.взв.'!C35:D104,2,FALSE)</f>
        <v>#N/A</v>
      </c>
      <c r="D35" s="213" t="e">
        <f>VLOOKUP(C35,'пр.взв.'!D35:E104,2,FALSE)</f>
        <v>#N/A</v>
      </c>
      <c r="E35" s="124" t="s">
        <v>32</v>
      </c>
      <c r="F35" s="45"/>
      <c r="G35" s="45"/>
      <c r="H35" s="62"/>
      <c r="I35" s="47"/>
      <c r="J35" s="47"/>
      <c r="K35" s="105"/>
      <c r="L35" s="126"/>
      <c r="M35" s="25"/>
      <c r="N35" s="105">
        <v>14</v>
      </c>
      <c r="O35" s="60"/>
      <c r="R35" s="30"/>
      <c r="S35" s="30"/>
      <c r="T35" s="51"/>
      <c r="U35" s="213" t="e">
        <f>VLOOKUP(X35,'пр.взв.'!B35:C104,2,FALSE)</f>
        <v>#N/A</v>
      </c>
      <c r="V35" s="213" t="e">
        <f>VLOOKUP(X35,'пр.взв.'!B35:E104,3,FALSE)</f>
        <v>#N/A</v>
      </c>
      <c r="W35" s="213" t="e">
        <f>VLOOKUP(X35,'пр.взв.'!B35:E104,4,FALSE)</f>
        <v>#N/A</v>
      </c>
      <c r="X35" s="204">
        <v>32</v>
      </c>
    </row>
    <row r="36" spans="1:24" ht="12.75" customHeight="1" thickBot="1">
      <c r="A36" s="211"/>
      <c r="B36" s="219"/>
      <c r="C36" s="219"/>
      <c r="D36" s="219"/>
      <c r="E36" s="45"/>
      <c r="F36" s="45"/>
      <c r="G36" s="45"/>
      <c r="H36" s="56"/>
      <c r="I36" s="47"/>
      <c r="J36" s="47"/>
      <c r="K36" s="137"/>
      <c r="L36" s="105"/>
      <c r="M36" s="92"/>
      <c r="N36" s="129" t="s">
        <v>156</v>
      </c>
      <c r="O36" s="15"/>
      <c r="Q36" s="46"/>
      <c r="R36" s="30"/>
      <c r="S36" s="30"/>
      <c r="T36" s="45"/>
      <c r="U36" s="219"/>
      <c r="V36" s="219"/>
      <c r="W36" s="219"/>
      <c r="X36" s="221"/>
    </row>
    <row r="37" spans="1:19" ht="12.75" customHeight="1" thickBot="1">
      <c r="A37" s="1"/>
      <c r="B37" s="1"/>
      <c r="C37" s="1"/>
      <c r="E37" s="45"/>
      <c r="F37" s="45"/>
      <c r="G37" s="45"/>
      <c r="H37" s="47"/>
      <c r="I37" s="59"/>
      <c r="J37" s="57"/>
      <c r="K37" s="105"/>
      <c r="L37" s="137"/>
      <c r="M37" s="18">
        <v>14</v>
      </c>
      <c r="N37" s="92"/>
      <c r="O37" s="133"/>
      <c r="P37" s="134">
        <v>3</v>
      </c>
      <c r="Q37" s="45"/>
      <c r="R37" s="47"/>
      <c r="S37" s="30"/>
    </row>
    <row r="38" spans="10:20" ht="12.75" customHeight="1">
      <c r="J38" s="59"/>
      <c r="K38" s="126"/>
      <c r="L38" s="105"/>
      <c r="M38" s="62"/>
      <c r="N38" s="106"/>
      <c r="O38" s="62"/>
      <c r="P38" s="15"/>
      <c r="Q38" s="234" t="s">
        <v>38</v>
      </c>
      <c r="R38" s="235"/>
      <c r="S38" s="235"/>
      <c r="T38" s="236"/>
    </row>
    <row r="39" spans="10:20" ht="12.75" customHeight="1" thickBot="1">
      <c r="J39" s="30"/>
      <c r="K39" s="105"/>
      <c r="L39" s="126"/>
      <c r="M39" s="105"/>
      <c r="N39" s="23"/>
      <c r="O39" s="15"/>
      <c r="P39" s="15"/>
      <c r="Q39" s="237"/>
      <c r="R39" s="238"/>
      <c r="S39" s="238"/>
      <c r="T39" s="239"/>
    </row>
    <row r="40" spans="11:43" ht="12.75" customHeight="1">
      <c r="K40" s="15"/>
      <c r="L40" s="26"/>
      <c r="M40" s="26"/>
      <c r="N40" s="105"/>
      <c r="O40" s="60"/>
      <c r="P40" s="15"/>
      <c r="Q40" s="46"/>
      <c r="R40" s="46" t="s">
        <v>26</v>
      </c>
      <c r="V40" s="30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1:43" ht="12.75" customHeight="1">
      <c r="K41" s="15"/>
      <c r="L41" s="15"/>
      <c r="M41" s="15"/>
      <c r="N41" s="15"/>
      <c r="O41" s="15"/>
      <c r="P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ht="14.25" customHeight="1">
      <c r="A42" s="33" t="str">
        <f>HYPERLINK('[1]реквизиты'!$A$20)</f>
        <v>Гл. судья, судья МК</v>
      </c>
      <c r="C42" s="14"/>
      <c r="D42" s="14"/>
      <c r="E42" s="48"/>
      <c r="G42" s="66" t="str">
        <f>HYPERLINK('[1]реквизиты'!$G$20)</f>
        <v>В.С. Зинчак</v>
      </c>
      <c r="H42" s="30"/>
      <c r="I42" s="47"/>
      <c r="K42" s="15"/>
      <c r="L42" s="15"/>
      <c r="M42" s="15"/>
      <c r="N42" s="15"/>
      <c r="O42" s="47"/>
      <c r="P42" s="122" t="str">
        <f>HYPERLINK('[1]реквизиты'!$A$22)</f>
        <v>Гл. секретарь, судья МК</v>
      </c>
      <c r="Q42" s="30"/>
      <c r="R42" s="47"/>
      <c r="S42" s="47"/>
      <c r="T42" s="47"/>
      <c r="U42" s="14"/>
      <c r="V42" s="66" t="str">
        <f>HYPERLINK('[1]реквизиты'!$G$22)</f>
        <v>Р.М. Закиров</v>
      </c>
      <c r="Y42" s="47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5:43" ht="12.75" customHeight="1">
      <c r="E43" s="30"/>
      <c r="G43" s="67" t="str">
        <f>HYPERLINK('[1]реквизиты'!$G$21)</f>
        <v>/г.Дзержинск /</v>
      </c>
      <c r="H43" s="30"/>
      <c r="I43" s="47"/>
      <c r="J43" s="47"/>
      <c r="K43" s="30"/>
      <c r="L43" s="30"/>
      <c r="M43" s="30"/>
      <c r="N43" s="47"/>
      <c r="O43" s="47"/>
      <c r="R43" s="15"/>
      <c r="V43" s="68" t="str">
        <f>HYPERLINK('[1]реквизиты'!$G$23)</f>
        <v>/г.Пермь/</v>
      </c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5:43" ht="12.75" customHeight="1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47"/>
      <c r="Q44" s="47"/>
      <c r="R44" s="47"/>
      <c r="S44" s="47"/>
      <c r="T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5:19" ht="12.75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5:19" ht="12.75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</row>
    <row r="47" spans="5:19" ht="12.75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</row>
    <row r="48" spans="5:19" ht="12.75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</row>
    <row r="49" spans="5:19" ht="12.75"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</row>
    <row r="50" spans="5:19" ht="12.75"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</row>
    <row r="51" spans="5:19" ht="12.75"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</row>
    <row r="52" spans="5:19" ht="12.75"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5:19" ht="12.75"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</row>
    <row r="54" spans="5:19" ht="12.75"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</row>
    <row r="55" spans="5:19" ht="12.75"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</row>
    <row r="56" spans="5:19" ht="12.75"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</row>
    <row r="57" spans="5:19" ht="12.7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</row>
    <row r="58" spans="5:19" ht="12.7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</row>
    <row r="59" spans="5:19" ht="12.7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</row>
    <row r="60" spans="5:19" ht="12.7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5:19" ht="12.7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5:19" ht="12.75"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5:19" ht="12.75"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5:19" ht="12.75"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ht="12.75">
      <c r="E65" s="30"/>
    </row>
    <row r="66" ht="12.75">
      <c r="E66" s="30"/>
    </row>
    <row r="67" ht="12.75">
      <c r="E67" s="30"/>
    </row>
    <row r="68" ht="12.75">
      <c r="E68" s="30"/>
    </row>
    <row r="69" ht="12.75">
      <c r="E69" s="30"/>
    </row>
    <row r="70" ht="12.75">
      <c r="E70" s="30"/>
    </row>
    <row r="71" ht="12.75">
      <c r="E71" s="30"/>
    </row>
    <row r="72" ht="12.75">
      <c r="E72" s="30"/>
    </row>
    <row r="73" ht="12.75">
      <c r="E73" s="30"/>
    </row>
    <row r="74" ht="12.75">
      <c r="E74" s="30"/>
    </row>
    <row r="75" ht="12.75">
      <c r="E75" s="30"/>
    </row>
    <row r="76" ht="12.75">
      <c r="E76" s="30"/>
    </row>
    <row r="77" ht="12.75">
      <c r="E77" s="30"/>
    </row>
    <row r="78" ht="12.75">
      <c r="E78" s="30"/>
    </row>
    <row r="79" ht="12.75">
      <c r="E79" s="30"/>
    </row>
    <row r="80" ht="12.75">
      <c r="E80" s="30"/>
    </row>
    <row r="81" ht="12.75">
      <c r="E81" s="30"/>
    </row>
  </sheetData>
  <mergeCells count="140">
    <mergeCell ref="V2:W3"/>
    <mergeCell ref="L18:M18"/>
    <mergeCell ref="Q38:T39"/>
    <mergeCell ref="V7:V8"/>
    <mergeCell ref="V17:V18"/>
    <mergeCell ref="U19:U20"/>
    <mergeCell ref="V19:V20"/>
    <mergeCell ref="U21:U22"/>
    <mergeCell ref="V21:V22"/>
    <mergeCell ref="U17:U18"/>
    <mergeCell ref="A3:A4"/>
    <mergeCell ref="X3:X4"/>
    <mergeCell ref="D9:D10"/>
    <mergeCell ref="D11:D12"/>
    <mergeCell ref="U11:U12"/>
    <mergeCell ref="V11:V12"/>
    <mergeCell ref="A11:A12"/>
    <mergeCell ref="B11:B12"/>
    <mergeCell ref="C11:C12"/>
    <mergeCell ref="X5:X6"/>
    <mergeCell ref="D15:D16"/>
    <mergeCell ref="W9:W10"/>
    <mergeCell ref="W11:W12"/>
    <mergeCell ref="U13:U14"/>
    <mergeCell ref="V13:V14"/>
    <mergeCell ref="U15:U16"/>
    <mergeCell ref="V15:V16"/>
    <mergeCell ref="U9:U10"/>
    <mergeCell ref="V9:V10"/>
    <mergeCell ref="W15:W16"/>
    <mergeCell ref="U23:U24"/>
    <mergeCell ref="V23:V24"/>
    <mergeCell ref="U25:U26"/>
    <mergeCell ref="V25:V26"/>
    <mergeCell ref="U27:U28"/>
    <mergeCell ref="V27:V28"/>
    <mergeCell ref="U29:U30"/>
    <mergeCell ref="V29:V30"/>
    <mergeCell ref="U31:U32"/>
    <mergeCell ref="V31:V32"/>
    <mergeCell ref="U33:U34"/>
    <mergeCell ref="V33:V34"/>
    <mergeCell ref="E1:T1"/>
    <mergeCell ref="L14:M14"/>
    <mergeCell ref="J30:J31"/>
    <mergeCell ref="K16:N17"/>
    <mergeCell ref="P3:S4"/>
    <mergeCell ref="Q28:R28"/>
    <mergeCell ref="Q29:R29"/>
    <mergeCell ref="D29:D30"/>
    <mergeCell ref="D31:D32"/>
    <mergeCell ref="D33:D34"/>
    <mergeCell ref="D17:D18"/>
    <mergeCell ref="D19:D20"/>
    <mergeCell ref="D21:D22"/>
    <mergeCell ref="D23:D24"/>
    <mergeCell ref="D25:D26"/>
    <mergeCell ref="D27:D28"/>
    <mergeCell ref="C33:C34"/>
    <mergeCell ref="W33:W34"/>
    <mergeCell ref="D35:D36"/>
    <mergeCell ref="U35:U36"/>
    <mergeCell ref="V35:V36"/>
    <mergeCell ref="B31:B32"/>
    <mergeCell ref="C31:C32"/>
    <mergeCell ref="A33:A34"/>
    <mergeCell ref="A25:A26"/>
    <mergeCell ref="B25:B26"/>
    <mergeCell ref="C25:C26"/>
    <mergeCell ref="A27:A28"/>
    <mergeCell ref="B27:B28"/>
    <mergeCell ref="C27:C28"/>
    <mergeCell ref="B33:B34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B9:B10"/>
    <mergeCell ref="C9:C10"/>
    <mergeCell ref="D13:D14"/>
    <mergeCell ref="A5:A6"/>
    <mergeCell ref="B5:B6"/>
    <mergeCell ref="C5:C6"/>
    <mergeCell ref="D7:D8"/>
    <mergeCell ref="W31:W32"/>
    <mergeCell ref="W21:W22"/>
    <mergeCell ref="W23:W24"/>
    <mergeCell ref="A7:A8"/>
    <mergeCell ref="B7:B8"/>
    <mergeCell ref="C7:C8"/>
    <mergeCell ref="A13:A14"/>
    <mergeCell ref="B13:B14"/>
    <mergeCell ref="C13:C14"/>
    <mergeCell ref="A9:A10"/>
    <mergeCell ref="W5:W6"/>
    <mergeCell ref="W7:W8"/>
    <mergeCell ref="W29:W30"/>
    <mergeCell ref="W17:W18"/>
    <mergeCell ref="W19:W20"/>
    <mergeCell ref="W13:W14"/>
    <mergeCell ref="U5:U6"/>
    <mergeCell ref="V5:V6"/>
    <mergeCell ref="U7:U8"/>
    <mergeCell ref="D5:D6"/>
    <mergeCell ref="X15:X16"/>
    <mergeCell ref="X35:X36"/>
    <mergeCell ref="W35:W36"/>
    <mergeCell ref="X19:X20"/>
    <mergeCell ref="X31:X32"/>
    <mergeCell ref="X25:X26"/>
    <mergeCell ref="X27:X28"/>
    <mergeCell ref="X33:X34"/>
    <mergeCell ref="W25:W26"/>
    <mergeCell ref="W27:W28"/>
    <mergeCell ref="X29:X30"/>
    <mergeCell ref="X23:X24"/>
    <mergeCell ref="X21:X22"/>
    <mergeCell ref="X17:X18"/>
    <mergeCell ref="X9:X10"/>
    <mergeCell ref="X11:X12"/>
    <mergeCell ref="X7:X8"/>
    <mergeCell ref="X13:X14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2008-11-27T11:46:25Z</cp:lastPrinted>
  <dcterms:created xsi:type="dcterms:W3CDTF">1996-10-08T23:32:33Z</dcterms:created>
  <dcterms:modified xsi:type="dcterms:W3CDTF">2008-11-27T11:48:01Z</dcterms:modified>
  <cp:category/>
  <cp:version/>
  <cp:contentType/>
  <cp:contentStatus/>
</cp:coreProperties>
</file>