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6"/>
  </bookViews>
  <sheets>
    <sheet name="Итоговый" sheetId="1" r:id="rId1"/>
    <sheet name="пр.взв." sheetId="2" r:id="rId2"/>
    <sheet name="круги" sheetId="3" r:id="rId3"/>
    <sheet name="полуфинал" sheetId="4" r:id="rId4"/>
    <sheet name="Стартовый" sheetId="5" r:id="rId5"/>
    <sheet name="наградной лист" sheetId="6" r:id="rId6"/>
    <sheet name="пр.хода" sheetId="7" r:id="rId7"/>
  </sheets>
  <externalReferences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<sst xmlns="http://schemas.openxmlformats.org/spreadsheetml/2006/main" count="327" uniqueCount="127">
  <si>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</si>
  <si>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</si>
  <si>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</si>
  <si>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</si>
  <si>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</si>
  <si>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</si>
  <si>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</si>
  <si>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</si>
  <si>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</si>
  <si>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</si>
  <si>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</si>
  <si>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>Подгруппа А</t>
  </si>
  <si>
    <t>Подгруппа Б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</si>
  <si>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</si>
  <si>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</si>
  <si>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</si>
  <si>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</si>
  <si>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</si>
  <si>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</si>
  <si>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</si>
  <si>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</si>
  <si>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</si>
  <si>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</si>
  <si>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3 м</t>
  </si>
  <si>
    <t>15</t>
  </si>
  <si>
    <t>ПРОТОКОЛ ВЗВЕШИВАНИЯ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</si>
  <si>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</si>
  <si>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</si>
  <si>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</si>
  <si>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2 место</t>
  </si>
  <si>
    <t>за 3-е место</t>
  </si>
  <si>
    <t>3А 3 МЕСТО</t>
  </si>
  <si>
    <t>НАГРАДНОЙ ЛИСТ</t>
  </si>
  <si>
    <t>I м</t>
  </si>
  <si>
    <t>II м</t>
  </si>
  <si>
    <t>III м</t>
  </si>
  <si>
    <t>Награждение проводят:</t>
  </si>
  <si>
    <t>A</t>
  </si>
  <si>
    <t>1/16</t>
  </si>
  <si>
    <t>B</t>
  </si>
  <si>
    <t>№ j</t>
  </si>
  <si>
    <t>tame</t>
  </si>
  <si>
    <t>1/8</t>
  </si>
  <si>
    <t>1/4</t>
  </si>
  <si>
    <t>ВСТРЕЧИ ПО КРУГАМ</t>
  </si>
  <si>
    <t xml:space="preserve"> (Круг)</t>
  </si>
  <si>
    <t>№ встр</t>
  </si>
  <si>
    <t>Очки</t>
  </si>
  <si>
    <t>Результат</t>
  </si>
  <si>
    <t>Полуфинал</t>
  </si>
  <si>
    <t xml:space="preserve"> (Утешительные встречи)</t>
  </si>
  <si>
    <t>(Утешительные встречи)</t>
  </si>
  <si>
    <t xml:space="preserve"> место</t>
  </si>
  <si>
    <t>7-8</t>
  </si>
  <si>
    <t>1 место</t>
  </si>
  <si>
    <t>Тренер победителя:</t>
  </si>
  <si>
    <t>МНАЦАКАНЯН Владимир Андреевич</t>
  </si>
  <si>
    <t>27.04.97, мс</t>
  </si>
  <si>
    <t>Краснодарский</t>
  </si>
  <si>
    <t>Нефедов ДН Потапов ИС</t>
  </si>
  <si>
    <t>МЕДНОВ Егор Сергеевич</t>
  </si>
  <si>
    <t>24.06.1998 кмс</t>
  </si>
  <si>
    <t>Рязанская обл</t>
  </si>
  <si>
    <t>Фофанов КН.,Яковенко ДВ</t>
  </si>
  <si>
    <t>Кочергин Тимур Станиславович</t>
  </si>
  <si>
    <t>13.05.1996 мс</t>
  </si>
  <si>
    <t>Новосибирская обл.г Новосибирск</t>
  </si>
  <si>
    <t>Мордвинов АИ</t>
  </si>
  <si>
    <t>АЙДЫНБАЙ Кайберди</t>
  </si>
  <si>
    <t>25.11.97, мс</t>
  </si>
  <si>
    <t>Р.Казахстан</t>
  </si>
  <si>
    <t>Доскалиев К.</t>
  </si>
  <si>
    <t>ПИСКУНОВ Алексей Вячеславович</t>
  </si>
  <si>
    <t>03.12.1995 мс</t>
  </si>
  <si>
    <t>Фофанов КН.,Перетрухин ВН</t>
  </si>
  <si>
    <t>ЩЕРБАКОВ Артем Владимирович</t>
  </si>
  <si>
    <t>23.10.1994 мсмк</t>
  </si>
  <si>
    <t>Ильин ГА.,Пегасов СА</t>
  </si>
  <si>
    <t>АБЗАЛОВ Адель Рамильевич</t>
  </si>
  <si>
    <t>14.09.94, кмс</t>
  </si>
  <si>
    <t>Нижегородская</t>
  </si>
  <si>
    <t>Зинчак ВС</t>
  </si>
  <si>
    <t>ХЕРТЕК Саян Калдар-оолович</t>
  </si>
  <si>
    <t>05.09.1987 мсмк</t>
  </si>
  <si>
    <t>Москва</t>
  </si>
  <si>
    <t>Павлов ДА.,Фунтиков ПВ</t>
  </si>
  <si>
    <t>БУРДЗЬ Владислав</t>
  </si>
  <si>
    <t>15.05.96, мсмк</t>
  </si>
  <si>
    <t>Р.Беларусь</t>
  </si>
  <si>
    <t>Кот ВС</t>
  </si>
  <si>
    <t>НИЗАМИЕВ Эмиль Рамильевич</t>
  </si>
  <si>
    <t>18.05.97, кмс</t>
  </si>
  <si>
    <t>АБУ Аманжан</t>
  </si>
  <si>
    <t>12.10.96, мс</t>
  </si>
  <si>
    <t>ПАСТЕРНАК Денис Иванович</t>
  </si>
  <si>
    <t>16.02.99, мс</t>
  </si>
  <si>
    <t>ДАУЛЕН Акжол</t>
  </si>
  <si>
    <t>24.01.96, кмс</t>
  </si>
  <si>
    <t>Аралбаев А</t>
  </si>
  <si>
    <t>ПЕТУХОВ Никита Александрович</t>
  </si>
  <si>
    <t>16.04.1996 мс</t>
  </si>
  <si>
    <t>Жиляев ДС.,Коробейников МЮ</t>
  </si>
  <si>
    <t>БЕГЛЕРОВ Игорь Арифович</t>
  </si>
  <si>
    <t>05.03.1987 змс</t>
  </si>
  <si>
    <t xml:space="preserve">Пермский край. Кудымкар </t>
  </si>
  <si>
    <t>Никитин ВВ</t>
  </si>
  <si>
    <t>ЭВИНЯН Карен Суренович</t>
  </si>
  <si>
    <t>25.01.1989 кмс</t>
  </si>
  <si>
    <t>Тульская обл.г Тула</t>
  </si>
  <si>
    <t>Власов СЮ</t>
  </si>
  <si>
    <t>БЕКЕТОВ Толобек Халиоллович</t>
  </si>
  <si>
    <t>19.04.1987 мс</t>
  </si>
  <si>
    <t>КРАСИНСКИЙ Максим</t>
  </si>
  <si>
    <t>02.04.96, мс</t>
  </si>
  <si>
    <t>КУЗЬМЕНКО Алексей Сергеевич</t>
  </si>
  <si>
    <t>27.07.1990 кмс</t>
  </si>
  <si>
    <t>в.к. 57 кг.</t>
  </si>
  <si>
    <t>19 участников</t>
  </si>
  <si>
    <t>3/0</t>
  </si>
  <si>
    <t>4/0</t>
  </si>
  <si>
    <t>3/1</t>
  </si>
  <si>
    <t xml:space="preserve">Чувашская </t>
  </si>
  <si>
    <t xml:space="preserve">Рязанская </t>
  </si>
  <si>
    <t>5-6</t>
  </si>
  <si>
    <t>9-12</t>
  </si>
  <si>
    <t>13-16</t>
  </si>
  <si>
    <t>17-19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</si>
</sst>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4">
    <font>
      <sz val="10"/>
      <name val="Arial"/>
      <family val="0"/>
    </font>
    <font>
      <sz val="12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sz val="9"/>
      <name val="Arial Narrow"/>
      <family val="2"/>
    </font>
    <font>
      <b/>
      <sz val="10"/>
      <color indexed="17"/>
      <name val="Arial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b/>
      <i/>
      <sz val="10"/>
      <name val="Arial Narrow"/>
      <family val="2"/>
    </font>
    <font>
      <b/>
      <sz val="10"/>
      <color indexed="10"/>
      <name val="Arial Narrow"/>
      <family val="2"/>
    </font>
    <font>
      <b/>
      <sz val="10"/>
      <color indexed="12"/>
      <name val="Arial"/>
      <family val="2"/>
    </font>
    <font>
      <sz val="10"/>
      <color indexed="12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2"/>
      <color indexed="10"/>
      <name val="Arial Narrow"/>
      <family val="2"/>
    </font>
    <font>
      <sz val="12"/>
      <color indexed="10"/>
      <name val="Arial Cyr"/>
      <family val="0"/>
    </font>
    <font>
      <sz val="12"/>
      <color indexed="10"/>
      <name val="Arial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10"/>
      <color indexed="10"/>
      <name val="Arial"/>
      <family val="0"/>
    </font>
    <font>
      <sz val="10"/>
      <color indexed="10"/>
      <name val="Arial Narrow"/>
      <family val="2"/>
    </font>
    <font>
      <sz val="10"/>
      <color indexed="9"/>
      <name val="Arial Narrow"/>
      <family val="2"/>
    </font>
    <font>
      <sz val="12"/>
      <color indexed="9"/>
      <name val="Arial Narrow"/>
      <family val="2"/>
    </font>
    <font>
      <sz val="10"/>
      <color indexed="9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</fills>
  <borders count="82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08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8" xfId="0" applyBorder="1" applyAlignment="1">
      <alignment/>
    </xf>
    <xf numFmtId="0" fontId="6" fillId="0" borderId="0" xfId="0" applyFont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0" xfId="15" applyNumberFormat="1" applyFont="1" applyAlignment="1">
      <alignment vertical="center" wrapText="1"/>
    </xf>
    <xf numFmtId="0" fontId="7" fillId="0" borderId="0" xfId="0" applyFont="1" applyAlignment="1">
      <alignment/>
    </xf>
    <xf numFmtId="0" fontId="6" fillId="0" borderId="0" xfId="15" applyFont="1" applyFill="1" applyBorder="1" applyAlignment="1">
      <alignment horizontal="left"/>
    </xf>
    <xf numFmtId="0" fontId="6" fillId="0" borderId="0" xfId="15" applyFont="1" applyBorder="1" applyAlignment="1">
      <alignment/>
    </xf>
    <xf numFmtId="0" fontId="0" fillId="0" borderId="0" xfId="15" applyFont="1" applyBorder="1" applyAlignment="1">
      <alignment/>
    </xf>
    <xf numFmtId="0" fontId="0" fillId="0" borderId="0" xfId="15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Border="1" applyAlignment="1">
      <alignment/>
    </xf>
    <xf numFmtId="0" fontId="2" fillId="0" borderId="9" xfId="0" applyFont="1" applyBorder="1" applyAlignment="1">
      <alignment horizontal="center" vertical="center" wrapText="1"/>
    </xf>
    <xf numFmtId="49" fontId="0" fillId="0" borderId="0" xfId="15" applyNumberFormat="1" applyFont="1" applyBorder="1" applyAlignment="1">
      <alignment/>
    </xf>
    <xf numFmtId="0" fontId="4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" xfId="0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5" xfId="0" applyBorder="1" applyAlignment="1">
      <alignment/>
    </xf>
    <xf numFmtId="0" fontId="0" fillId="0" borderId="15" xfId="0" applyBorder="1" applyAlignment="1">
      <alignment/>
    </xf>
    <xf numFmtId="0" fontId="0" fillId="0" borderId="4" xfId="0" applyBorder="1" applyAlignment="1">
      <alignment/>
    </xf>
    <xf numFmtId="0" fontId="0" fillId="0" borderId="7" xfId="0" applyBorder="1" applyAlignment="1">
      <alignment/>
    </xf>
    <xf numFmtId="0" fontId="3" fillId="0" borderId="9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6" fillId="0" borderId="0" xfId="15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0" fillId="0" borderId="17" xfId="0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NumberFormat="1" applyBorder="1" applyAlignment="1">
      <alignment/>
    </xf>
    <xf numFmtId="0" fontId="0" fillId="0" borderId="5" xfId="0" applyNumberFormat="1" applyBorder="1" applyAlignment="1">
      <alignment/>
    </xf>
    <xf numFmtId="0" fontId="2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0" fontId="0" fillId="0" borderId="0" xfId="15" applyNumberFormat="1" applyFont="1" applyAlignment="1">
      <alignment vertical="center" wrapText="1"/>
    </xf>
    <xf numFmtId="0" fontId="7" fillId="0" borderId="0" xfId="15" applyFont="1" applyAlignment="1" applyProtection="1">
      <alignment/>
      <protection/>
    </xf>
    <xf numFmtId="0" fontId="7" fillId="0" borderId="0" xfId="0" applyFont="1" applyBorder="1" applyAlignment="1">
      <alignment/>
    </xf>
    <xf numFmtId="0" fontId="7" fillId="0" borderId="9" xfId="0" applyFont="1" applyBorder="1" applyAlignment="1">
      <alignment/>
    </xf>
    <xf numFmtId="0" fontId="0" fillId="0" borderId="0" xfId="15" applyFont="1" applyAlignment="1">
      <alignment vertical="center" wrapText="1"/>
    </xf>
    <xf numFmtId="0" fontId="6" fillId="0" borderId="0" xfId="15" applyFont="1" applyBorder="1" applyAlignment="1">
      <alignment vertical="center" wrapText="1"/>
    </xf>
    <xf numFmtId="0" fontId="0" fillId="0" borderId="14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15" applyFont="1" applyBorder="1" applyAlignment="1">
      <alignment/>
    </xf>
    <xf numFmtId="0" fontId="4" fillId="0" borderId="0" xfId="15" applyFont="1" applyAlignment="1">
      <alignment horizontal="center" vertical="center"/>
    </xf>
    <xf numFmtId="0" fontId="20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8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9" xfId="0" applyFont="1" applyBorder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vertical="center"/>
    </xf>
    <xf numFmtId="0" fontId="4" fillId="0" borderId="18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/>
    </xf>
    <xf numFmtId="0" fontId="3" fillId="0" borderId="0" xfId="0" applyNumberFormat="1" applyFont="1" applyAlignment="1">
      <alignment horizontal="center" vertical="center"/>
    </xf>
    <xf numFmtId="0" fontId="6" fillId="0" borderId="0" xfId="15" applyNumberFormat="1" applyFont="1" applyBorder="1" applyAlignment="1">
      <alignment vertical="center" wrapText="1"/>
    </xf>
    <xf numFmtId="0" fontId="0" fillId="0" borderId="0" xfId="15" applyNumberFormat="1" applyFont="1" applyBorder="1" applyAlignment="1">
      <alignment vertical="center" wrapText="1"/>
    </xf>
    <xf numFmtId="0" fontId="4" fillId="0" borderId="0" xfId="0" applyNumberFormat="1" applyFont="1" applyAlignment="1">
      <alignment/>
    </xf>
    <xf numFmtId="0" fontId="4" fillId="0" borderId="18" xfId="0" applyNumberFormat="1" applyFont="1" applyBorder="1" applyAlignment="1">
      <alignment vertical="center" wrapText="1"/>
    </xf>
    <xf numFmtId="0" fontId="11" fillId="0" borderId="4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6" fillId="0" borderId="7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19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2" fillId="0" borderId="20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6" fillId="0" borderId="5" xfId="0" applyNumberFormat="1" applyFont="1" applyBorder="1" applyAlignment="1">
      <alignment horizontal="center"/>
    </xf>
    <xf numFmtId="0" fontId="6" fillId="0" borderId="21" xfId="0" applyNumberFormat="1" applyFont="1" applyBorder="1" applyAlignment="1">
      <alignment horizontal="center"/>
    </xf>
    <xf numFmtId="0" fontId="0" fillId="0" borderId="8" xfId="0" applyNumberFormat="1" applyBorder="1" applyAlignment="1">
      <alignment/>
    </xf>
    <xf numFmtId="0" fontId="3" fillId="0" borderId="0" xfId="0" applyNumberFormat="1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center"/>
    </xf>
    <xf numFmtId="0" fontId="6" fillId="0" borderId="14" xfId="0" applyNumberFormat="1" applyFont="1" applyBorder="1" applyAlignment="1">
      <alignment horizontal="center"/>
    </xf>
    <xf numFmtId="0" fontId="6" fillId="0" borderId="17" xfId="0" applyNumberFormat="1" applyFont="1" applyBorder="1" applyAlignment="1">
      <alignment horizontal="center"/>
    </xf>
    <xf numFmtId="0" fontId="0" fillId="0" borderId="22" xfId="0" applyNumberFormat="1" applyBorder="1" applyAlignment="1">
      <alignment/>
    </xf>
    <xf numFmtId="0" fontId="2" fillId="0" borderId="7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/>
    </xf>
    <xf numFmtId="0" fontId="8" fillId="0" borderId="5" xfId="0" applyNumberFormat="1" applyFont="1" applyBorder="1" applyAlignment="1">
      <alignment horizontal="center"/>
    </xf>
    <xf numFmtId="0" fontId="3" fillId="0" borderId="14" xfId="0" applyNumberFormat="1" applyFont="1" applyBorder="1" applyAlignment="1">
      <alignment horizontal="center"/>
    </xf>
    <xf numFmtId="0" fontId="0" fillId="0" borderId="23" xfId="0" applyNumberFormat="1" applyBorder="1" applyAlignment="1">
      <alignment/>
    </xf>
    <xf numFmtId="0" fontId="0" fillId="0" borderId="9" xfId="0" applyNumberFormat="1" applyBorder="1" applyAlignment="1">
      <alignment/>
    </xf>
    <xf numFmtId="0" fontId="3" fillId="0" borderId="14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0" fillId="0" borderId="14" xfId="0" applyNumberFormat="1" applyBorder="1" applyAlignment="1">
      <alignment/>
    </xf>
    <xf numFmtId="0" fontId="7" fillId="0" borderId="5" xfId="0" applyNumberFormat="1" applyFont="1" applyBorder="1" applyAlignment="1">
      <alignment horizontal="center"/>
    </xf>
    <xf numFmtId="0" fontId="0" fillId="0" borderId="17" xfId="0" applyNumberFormat="1" applyBorder="1" applyAlignment="1">
      <alignment/>
    </xf>
    <xf numFmtId="0" fontId="6" fillId="0" borderId="0" xfId="0" applyNumberFormat="1" applyFont="1" applyAlignment="1">
      <alignment horizontal="center"/>
    </xf>
    <xf numFmtId="0" fontId="0" fillId="0" borderId="0" xfId="0" applyNumberFormat="1" applyFont="1" applyBorder="1" applyAlignment="1">
      <alignment/>
    </xf>
    <xf numFmtId="0" fontId="6" fillId="0" borderId="14" xfId="0" applyNumberFormat="1" applyFont="1" applyBorder="1" applyAlignment="1">
      <alignment/>
    </xf>
    <xf numFmtId="0" fontId="6" fillId="0" borderId="24" xfId="0" applyNumberFormat="1" applyFont="1" applyBorder="1" applyAlignment="1">
      <alignment horizontal="center"/>
    </xf>
    <xf numFmtId="0" fontId="0" fillId="0" borderId="14" xfId="0" applyNumberFormat="1" applyFont="1" applyBorder="1" applyAlignment="1">
      <alignment/>
    </xf>
    <xf numFmtId="0" fontId="6" fillId="0" borderId="12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center"/>
    </xf>
    <xf numFmtId="0" fontId="6" fillId="0" borderId="9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vertical="center" wrapText="1"/>
    </xf>
    <xf numFmtId="0" fontId="11" fillId="0" borderId="5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7" fillId="0" borderId="0" xfId="15" applyNumberFormat="1" applyFont="1" applyAlignment="1" applyProtection="1">
      <alignment/>
      <protection/>
    </xf>
    <xf numFmtId="0" fontId="2" fillId="0" borderId="0" xfId="0" applyNumberFormat="1" applyFont="1" applyAlignment="1">
      <alignment/>
    </xf>
    <xf numFmtId="0" fontId="2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15" fillId="0" borderId="0" xfId="15" applyNumberFormat="1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7" fillId="0" borderId="8" xfId="0" applyNumberFormat="1" applyFont="1" applyBorder="1" applyAlignment="1">
      <alignment/>
    </xf>
    <xf numFmtId="0" fontId="0" fillId="0" borderId="8" xfId="0" applyNumberFormat="1" applyFont="1" applyBorder="1" applyAlignment="1">
      <alignment/>
    </xf>
    <xf numFmtId="0" fontId="7" fillId="0" borderId="9" xfId="0" applyNumberFormat="1" applyFont="1" applyBorder="1" applyAlignment="1">
      <alignment/>
    </xf>
    <xf numFmtId="0" fontId="0" fillId="0" borderId="9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6" fillId="0" borderId="0" xfId="15" applyNumberFormat="1" applyFont="1" applyFill="1" applyBorder="1" applyAlignment="1">
      <alignment horizontal="left"/>
    </xf>
    <xf numFmtId="0" fontId="0" fillId="0" borderId="0" xfId="0" applyNumberFormat="1" applyFont="1" applyAlignment="1">
      <alignment/>
    </xf>
    <xf numFmtId="0" fontId="6" fillId="0" borderId="0" xfId="15" applyNumberFormat="1" applyFont="1" applyBorder="1" applyAlignment="1">
      <alignment/>
    </xf>
    <xf numFmtId="0" fontId="6" fillId="0" borderId="0" xfId="15" applyNumberFormat="1" applyFont="1" applyBorder="1" applyAlignment="1">
      <alignment/>
    </xf>
    <xf numFmtId="0" fontId="7" fillId="0" borderId="0" xfId="15" applyNumberFormat="1" applyFont="1" applyBorder="1" applyAlignment="1" applyProtection="1">
      <alignment horizontal="left"/>
      <protection/>
    </xf>
    <xf numFmtId="0" fontId="15" fillId="0" borderId="0" xfId="15" applyNumberFormat="1" applyFont="1" applyBorder="1" applyAlignment="1" applyProtection="1">
      <alignment/>
      <protection/>
    </xf>
    <xf numFmtId="0" fontId="7" fillId="0" borderId="0" xfId="15" applyNumberFormat="1" applyFont="1" applyBorder="1" applyAlignment="1" applyProtection="1">
      <alignment horizontal="center"/>
      <protection/>
    </xf>
    <xf numFmtId="49" fontId="2" fillId="0" borderId="20" xfId="0" applyNumberFormat="1" applyFont="1" applyBorder="1" applyAlignment="1">
      <alignment horizontal="center" vertical="center" wrapText="1"/>
    </xf>
    <xf numFmtId="0" fontId="32" fillId="0" borderId="0" xfId="0" applyNumberFormat="1" applyFont="1" applyBorder="1" applyAlignment="1">
      <alignment horizontal="right"/>
    </xf>
    <xf numFmtId="0" fontId="33" fillId="0" borderId="0" xfId="0" applyNumberFormat="1" applyFont="1" applyAlignment="1">
      <alignment/>
    </xf>
    <xf numFmtId="0" fontId="7" fillId="0" borderId="25" xfId="0" applyNumberFormat="1" applyFont="1" applyBorder="1" applyAlignment="1">
      <alignment horizontal="left" vertical="center" wrapText="1"/>
    </xf>
    <xf numFmtId="0" fontId="7" fillId="0" borderId="26" xfId="0" applyNumberFormat="1" applyFont="1" applyBorder="1" applyAlignment="1">
      <alignment horizontal="left" vertical="center" wrapText="1"/>
    </xf>
    <xf numFmtId="0" fontId="4" fillId="0" borderId="27" xfId="15" applyFont="1" applyBorder="1" applyAlignment="1">
      <alignment horizontal="center" vertical="center" wrapText="1"/>
    </xf>
    <xf numFmtId="0" fontId="7" fillId="0" borderId="22" xfId="15" applyFont="1" applyFill="1" applyBorder="1" applyAlignment="1" applyProtection="1">
      <alignment horizontal="center" vertical="center" wrapText="1"/>
      <protection/>
    </xf>
    <xf numFmtId="0" fontId="7" fillId="0" borderId="4" xfId="15" applyFont="1" applyFill="1" applyBorder="1" applyAlignment="1" applyProtection="1">
      <alignment horizontal="center" vertical="center" wrapText="1"/>
      <protection/>
    </xf>
    <xf numFmtId="0" fontId="7" fillId="0" borderId="17" xfId="15" applyFont="1" applyFill="1" applyBorder="1" applyAlignment="1" applyProtection="1">
      <alignment horizontal="center" vertical="center" wrapText="1"/>
      <protection/>
    </xf>
    <xf numFmtId="0" fontId="7" fillId="0" borderId="7" xfId="15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horizontal="center" vertical="center"/>
    </xf>
    <xf numFmtId="0" fontId="13" fillId="2" borderId="28" xfId="15" applyFont="1" applyFill="1" applyBorder="1" applyAlignment="1" applyProtection="1">
      <alignment horizontal="center" vertical="center" wrapText="1"/>
      <protection/>
    </xf>
    <xf numFmtId="0" fontId="13" fillId="2" borderId="27" xfId="15" applyFont="1" applyFill="1" applyBorder="1" applyAlignment="1" applyProtection="1">
      <alignment horizontal="center" vertical="center" wrapText="1"/>
      <protection/>
    </xf>
    <xf numFmtId="0" fontId="13" fillId="2" borderId="29" xfId="15" applyFont="1" applyFill="1" applyBorder="1" applyAlignment="1" applyProtection="1">
      <alignment horizontal="center" vertical="center" wrapText="1"/>
      <protection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0" xfId="0" applyNumberFormat="1" applyFont="1" applyBorder="1" applyAlignment="1">
      <alignment horizontal="left" vertical="center" wrapText="1"/>
    </xf>
    <xf numFmtId="0" fontId="7" fillId="0" borderId="32" xfId="0" applyNumberFormat="1" applyFont="1" applyBorder="1" applyAlignment="1">
      <alignment horizontal="left" vertical="center" wrapText="1"/>
    </xf>
    <xf numFmtId="0" fontId="7" fillId="0" borderId="13" xfId="0" applyNumberFormat="1" applyFont="1" applyBorder="1" applyAlignment="1">
      <alignment horizontal="left" vertical="center" wrapText="1"/>
    </xf>
    <xf numFmtId="0" fontId="7" fillId="0" borderId="33" xfId="0" applyNumberFormat="1" applyFont="1" applyBorder="1" applyAlignment="1">
      <alignment horizontal="left" vertical="center" wrapText="1"/>
    </xf>
    <xf numFmtId="0" fontId="7" fillId="0" borderId="34" xfId="0" applyNumberFormat="1" applyFont="1" applyBorder="1" applyAlignment="1">
      <alignment horizontal="center" vertical="center" wrapText="1"/>
    </xf>
    <xf numFmtId="0" fontId="7" fillId="0" borderId="35" xfId="0" applyNumberFormat="1" applyFont="1" applyBorder="1" applyAlignment="1">
      <alignment horizontal="center" vertical="center" wrapText="1"/>
    </xf>
    <xf numFmtId="49" fontId="8" fillId="0" borderId="36" xfId="0" applyNumberFormat="1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7" fillId="0" borderId="12" xfId="0" applyNumberFormat="1" applyFont="1" applyBorder="1" applyAlignment="1">
      <alignment horizontal="left" vertical="center" wrapText="1"/>
    </xf>
    <xf numFmtId="0" fontId="31" fillId="0" borderId="10" xfId="0" applyNumberFormat="1" applyFont="1" applyBorder="1" applyAlignment="1">
      <alignment horizontal="left" vertical="center" wrapText="1"/>
    </xf>
    <xf numFmtId="0" fontId="31" fillId="0" borderId="37" xfId="0" applyNumberFormat="1" applyFont="1" applyBorder="1" applyAlignment="1">
      <alignment horizontal="left" vertical="center" wrapText="1"/>
    </xf>
    <xf numFmtId="0" fontId="7" fillId="0" borderId="38" xfId="15" applyFont="1" applyFill="1" applyBorder="1" applyAlignment="1" applyProtection="1">
      <alignment horizontal="center" vertical="center" wrapText="1"/>
      <protection/>
    </xf>
    <xf numFmtId="0" fontId="7" fillId="0" borderId="21" xfId="15" applyFont="1" applyFill="1" applyBorder="1" applyAlignment="1" applyProtection="1">
      <alignment horizontal="center" vertical="center" wrapText="1"/>
      <protection/>
    </xf>
    <xf numFmtId="49" fontId="8" fillId="0" borderId="39" xfId="0" applyNumberFormat="1" applyFont="1" applyBorder="1" applyAlignment="1">
      <alignment horizontal="center" vertical="center" wrapText="1"/>
    </xf>
    <xf numFmtId="0" fontId="29" fillId="0" borderId="40" xfId="0" applyFont="1" applyBorder="1" applyAlignment="1">
      <alignment horizontal="center" vertical="center" wrapText="1"/>
    </xf>
    <xf numFmtId="0" fontId="31" fillId="0" borderId="15" xfId="0" applyNumberFormat="1" applyFont="1" applyBorder="1" applyAlignment="1">
      <alignment horizontal="left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30" fillId="0" borderId="41" xfId="0" applyFont="1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31" fillId="0" borderId="42" xfId="0" applyNumberFormat="1" applyFont="1" applyBorder="1" applyAlignment="1">
      <alignment horizontal="left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43" xfId="15" applyFont="1" applyFill="1" applyBorder="1" applyAlignment="1" applyProtection="1">
      <alignment horizontal="center" vertical="center" wrapText="1"/>
      <protection/>
    </xf>
    <xf numFmtId="0" fontId="7" fillId="0" borderId="23" xfId="15" applyFont="1" applyFill="1" applyBorder="1" applyAlignment="1" applyProtection="1">
      <alignment horizontal="center" vertical="center" wrapText="1"/>
      <protection/>
    </xf>
    <xf numFmtId="0" fontId="8" fillId="0" borderId="44" xfId="0" applyFont="1" applyBorder="1" applyAlignment="1">
      <alignment horizontal="center" vertical="center" wrapText="1"/>
    </xf>
    <xf numFmtId="0" fontId="29" fillId="0" borderId="45" xfId="0" applyFont="1" applyBorder="1" applyAlignment="1">
      <alignment horizontal="center" vertical="center" wrapText="1"/>
    </xf>
    <xf numFmtId="0" fontId="7" fillId="0" borderId="46" xfId="0" applyNumberFormat="1" applyFont="1" applyBorder="1" applyAlignment="1">
      <alignment horizontal="left" vertical="center" wrapText="1"/>
    </xf>
    <xf numFmtId="0" fontId="7" fillId="0" borderId="47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0" fillId="0" borderId="0" xfId="15" applyFont="1" applyAlignment="1">
      <alignment horizontal="center" vertical="center" wrapText="1"/>
    </xf>
    <xf numFmtId="0" fontId="6" fillId="0" borderId="0" xfId="15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8" fillId="0" borderId="15" xfId="0" applyNumberFormat="1" applyFont="1" applyBorder="1" applyAlignment="1">
      <alignment horizontal="center" vertical="center" wrapText="1"/>
    </xf>
    <xf numFmtId="0" fontId="7" fillId="0" borderId="22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center" vertical="center" wrapText="1"/>
    </xf>
    <xf numFmtId="0" fontId="7" fillId="0" borderId="7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0" fillId="0" borderId="0" xfId="15" applyFont="1" applyAlignment="1" applyProtection="1">
      <alignment horizontal="center" vertical="center" wrapText="1"/>
      <protection/>
    </xf>
    <xf numFmtId="0" fontId="8" fillId="0" borderId="10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6" fillId="0" borderId="15" xfId="0" applyFont="1" applyBorder="1" applyAlignment="1">
      <alignment/>
    </xf>
    <xf numFmtId="14" fontId="8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29" fillId="0" borderId="48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49" fontId="18" fillId="0" borderId="48" xfId="0" applyNumberFormat="1" applyFont="1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48" xfId="15" applyFont="1" applyBorder="1" applyAlignment="1">
      <alignment horizontal="left" vertical="center" wrapText="1"/>
    </xf>
    <xf numFmtId="0" fontId="8" fillId="0" borderId="48" xfId="0" applyFont="1" applyBorder="1" applyAlignment="1">
      <alignment horizontal="left" vertical="center" wrapText="1"/>
    </xf>
    <xf numFmtId="0" fontId="0" fillId="0" borderId="48" xfId="15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49" fontId="8" fillId="0" borderId="48" xfId="0" applyNumberFormat="1" applyFont="1" applyBorder="1" applyAlignment="1">
      <alignment horizontal="center" vertical="center" wrapText="1"/>
    </xf>
    <xf numFmtId="49" fontId="7" fillId="0" borderId="48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6" fillId="0" borderId="48" xfId="0" applyFont="1" applyBorder="1" applyAlignment="1">
      <alignment horizontal="center" vertical="center" wrapText="1"/>
    </xf>
    <xf numFmtId="0" fontId="0" fillId="0" borderId="15" xfId="15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0" fillId="0" borderId="15" xfId="15" applyFont="1" applyBorder="1" applyAlignment="1">
      <alignment horizontal="left" vertical="center" wrapText="1"/>
    </xf>
    <xf numFmtId="0" fontId="24" fillId="0" borderId="37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left" vertical="center" wrapText="1"/>
    </xf>
    <xf numFmtId="0" fontId="8" fillId="0" borderId="49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0" fillId="0" borderId="50" xfId="15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0" fillId="0" borderId="50" xfId="15" applyFont="1" applyBorder="1" applyAlignment="1">
      <alignment horizontal="left" vertical="center" wrapText="1"/>
    </xf>
    <xf numFmtId="49" fontId="7" fillId="0" borderId="50" xfId="0" applyNumberFormat="1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 wrapText="1"/>
    </xf>
    <xf numFmtId="49" fontId="8" fillId="0" borderId="50" xfId="0" applyNumberFormat="1" applyFont="1" applyBorder="1" applyAlignment="1">
      <alignment horizontal="center" vertical="center" wrapText="1"/>
    </xf>
    <xf numFmtId="0" fontId="27" fillId="0" borderId="42" xfId="0" applyFont="1" applyBorder="1" applyAlignment="1">
      <alignment horizontal="center" vertical="center" wrapText="1"/>
    </xf>
    <xf numFmtId="0" fontId="27" fillId="0" borderId="37" xfId="0" applyFont="1" applyBorder="1" applyAlignment="1">
      <alignment horizontal="center" vertical="center" wrapText="1"/>
    </xf>
    <xf numFmtId="49" fontId="27" fillId="0" borderId="51" xfId="0" applyNumberFormat="1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0" fontId="27" fillId="0" borderId="50" xfId="0" applyFont="1" applyBorder="1" applyAlignment="1">
      <alignment horizontal="center" vertical="center" wrapText="1"/>
    </xf>
    <xf numFmtId="0" fontId="27" fillId="0" borderId="49" xfId="0" applyFont="1" applyBorder="1" applyAlignment="1">
      <alignment horizontal="center" vertical="center" wrapText="1"/>
    </xf>
    <xf numFmtId="49" fontId="27" fillId="0" borderId="42" xfId="0" applyNumberFormat="1" applyFont="1" applyBorder="1" applyAlignment="1">
      <alignment horizontal="center" vertical="center" wrapText="1"/>
    </xf>
    <xf numFmtId="49" fontId="27" fillId="0" borderId="37" xfId="0" applyNumberFormat="1" applyFont="1" applyBorder="1" applyAlignment="1">
      <alignment horizontal="center" vertical="center" wrapText="1"/>
    </xf>
    <xf numFmtId="0" fontId="27" fillId="0" borderId="52" xfId="0" applyFont="1" applyBorder="1" applyAlignment="1">
      <alignment horizontal="center" vertical="center" wrapText="1"/>
    </xf>
    <xf numFmtId="0" fontId="27" fillId="0" borderId="35" xfId="0" applyFont="1" applyBorder="1" applyAlignment="1">
      <alignment horizontal="center" vertical="center" wrapText="1"/>
    </xf>
    <xf numFmtId="0" fontId="28" fillId="0" borderId="53" xfId="0" applyFont="1" applyBorder="1" applyAlignment="1">
      <alignment horizontal="center" vertical="center" wrapText="1"/>
    </xf>
    <xf numFmtId="0" fontId="28" fillId="0" borderId="54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49" fontId="24" fillId="0" borderId="10" xfId="0" applyNumberFormat="1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49" fontId="26" fillId="0" borderId="15" xfId="0" applyNumberFormat="1" applyFont="1" applyBorder="1" applyAlignment="1">
      <alignment horizontal="center" vertical="center" wrapText="1"/>
    </xf>
    <xf numFmtId="49" fontId="26" fillId="0" borderId="48" xfId="0" applyNumberFormat="1" applyFont="1" applyBorder="1" applyAlignment="1">
      <alignment horizontal="center" vertical="center" wrapText="1"/>
    </xf>
    <xf numFmtId="0" fontId="26" fillId="0" borderId="48" xfId="0" applyFont="1" applyBorder="1" applyAlignment="1">
      <alignment horizontal="center" vertical="center" wrapText="1"/>
    </xf>
    <xf numFmtId="49" fontId="26" fillId="0" borderId="50" xfId="0" applyNumberFormat="1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26" fillId="0" borderId="49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28" fillId="0" borderId="4" xfId="0" applyFont="1" applyBorder="1" applyAlignment="1">
      <alignment horizontal="center" vertical="center" wrapText="1"/>
    </xf>
    <xf numFmtId="0" fontId="24" fillId="0" borderId="34" xfId="0" applyFont="1" applyBorder="1" applyAlignment="1">
      <alignment horizontal="center" vertical="center" wrapText="1"/>
    </xf>
    <xf numFmtId="0" fontId="25" fillId="0" borderId="34" xfId="0" applyFont="1" applyBorder="1" applyAlignment="1">
      <alignment horizontal="center" vertical="center"/>
    </xf>
    <xf numFmtId="0" fontId="24" fillId="0" borderId="52" xfId="0" applyFont="1" applyBorder="1" applyAlignment="1">
      <alignment horizontal="center" vertical="center" wrapText="1"/>
    </xf>
    <xf numFmtId="0" fontId="25" fillId="0" borderId="3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0" borderId="0" xfId="15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3" fillId="0" borderId="0" xfId="15" applyFont="1" applyBorder="1" applyAlignment="1" applyProtection="1">
      <alignment horizontal="center" vertical="center" wrapText="1"/>
      <protection/>
    </xf>
    <xf numFmtId="0" fontId="7" fillId="0" borderId="2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8" fillId="0" borderId="55" xfId="0" applyFont="1" applyBorder="1" applyAlignment="1">
      <alignment horizontal="center" vertical="center" wrapText="1"/>
    </xf>
    <xf numFmtId="0" fontId="7" fillId="3" borderId="48" xfId="0" applyFont="1" applyFill="1" applyBorder="1" applyAlignment="1">
      <alignment horizontal="center" vertical="center" wrapText="1"/>
    </xf>
    <xf numFmtId="0" fontId="7" fillId="4" borderId="48" xfId="0" applyFont="1" applyFill="1" applyBorder="1" applyAlignment="1">
      <alignment horizontal="center" vertical="center" wrapText="1"/>
    </xf>
    <xf numFmtId="0" fontId="0" fillId="0" borderId="48" xfId="15" applyFont="1" applyBorder="1" applyAlignment="1" applyProtection="1">
      <alignment horizontal="center" vertical="center" wrapText="1"/>
      <protection/>
    </xf>
    <xf numFmtId="0" fontId="7" fillId="0" borderId="10" xfId="15" applyFont="1" applyFill="1" applyBorder="1" applyAlignment="1" applyProtection="1">
      <alignment horizontal="left" vertical="center" wrapText="1"/>
      <protection/>
    </xf>
    <xf numFmtId="0" fontId="7" fillId="0" borderId="15" xfId="15" applyFont="1" applyFill="1" applyBorder="1" applyAlignment="1" applyProtection="1">
      <alignment horizontal="left" vertical="center" wrapText="1"/>
      <protection/>
    </xf>
    <xf numFmtId="0" fontId="4" fillId="0" borderId="0" xfId="15" applyFont="1" applyAlignment="1">
      <alignment horizontal="center"/>
    </xf>
    <xf numFmtId="49" fontId="0" fillId="0" borderId="48" xfId="15" applyNumberFormat="1" applyFont="1" applyBorder="1" applyAlignment="1">
      <alignment horizontal="center" vertical="center" wrapText="1"/>
    </xf>
    <xf numFmtId="0" fontId="7" fillId="0" borderId="56" xfId="15" applyFont="1" applyBorder="1" applyAlignment="1">
      <alignment horizontal="left" vertical="center" wrapText="1"/>
    </xf>
    <xf numFmtId="0" fontId="7" fillId="0" borderId="20" xfId="15" applyFont="1" applyBorder="1" applyAlignment="1">
      <alignment horizontal="left" vertical="center" wrapText="1"/>
    </xf>
    <xf numFmtId="0" fontId="4" fillId="0" borderId="57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7" fillId="0" borderId="59" xfId="15" applyFont="1" applyBorder="1" applyAlignment="1">
      <alignment horizontal="left" vertical="center" wrapText="1"/>
    </xf>
    <xf numFmtId="0" fontId="7" fillId="0" borderId="39" xfId="0" applyFont="1" applyBorder="1" applyAlignment="1">
      <alignment horizontal="left" vertical="center" wrapText="1"/>
    </xf>
    <xf numFmtId="0" fontId="4" fillId="0" borderId="59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7" fillId="0" borderId="19" xfId="15" applyFont="1" applyBorder="1" applyAlignment="1">
      <alignment horizontal="left" vertical="center" wrapText="1"/>
    </xf>
    <xf numFmtId="0" fontId="4" fillId="0" borderId="60" xfId="0" applyFont="1" applyBorder="1" applyAlignment="1">
      <alignment horizontal="center" vertical="center" wrapText="1"/>
    </xf>
    <xf numFmtId="0" fontId="7" fillId="0" borderId="44" xfId="15" applyFont="1" applyBorder="1" applyAlignment="1">
      <alignment horizontal="left" vertical="center" wrapText="1"/>
    </xf>
    <xf numFmtId="0" fontId="7" fillId="0" borderId="36" xfId="0" applyFont="1" applyBorder="1" applyAlignment="1">
      <alignment horizontal="left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0" xfId="15" applyFont="1" applyBorder="1" applyAlignment="1">
      <alignment horizontal="center" vertical="center" wrapText="1"/>
    </xf>
    <xf numFmtId="0" fontId="0" fillId="0" borderId="0" xfId="15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9" fillId="0" borderId="46" xfId="0" applyFont="1" applyBorder="1" applyAlignment="1">
      <alignment horizontal="center" vertical="center" wrapText="1"/>
    </xf>
    <xf numFmtId="0" fontId="19" fillId="0" borderId="41" xfId="0" applyFont="1" applyBorder="1" applyAlignment="1">
      <alignment horizontal="center" vertical="center" wrapText="1"/>
    </xf>
    <xf numFmtId="0" fontId="19" fillId="0" borderId="61" xfId="0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62" xfId="0" applyFont="1" applyBorder="1" applyAlignment="1">
      <alignment horizontal="center" vertical="center" wrapText="1"/>
    </xf>
    <xf numFmtId="0" fontId="22" fillId="5" borderId="46" xfId="0" applyFont="1" applyFill="1" applyBorder="1" applyAlignment="1">
      <alignment horizontal="center" vertical="center"/>
    </xf>
    <xf numFmtId="0" fontId="22" fillId="5" borderId="1" xfId="0" applyFont="1" applyFill="1" applyBorder="1" applyAlignment="1">
      <alignment horizontal="center" vertical="center"/>
    </xf>
    <xf numFmtId="0" fontId="22" fillId="5" borderId="33" xfId="0" applyFont="1" applyFill="1" applyBorder="1" applyAlignment="1">
      <alignment horizontal="center" vertical="center"/>
    </xf>
    <xf numFmtId="0" fontId="23" fillId="0" borderId="41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  <xf numFmtId="0" fontId="19" fillId="0" borderId="63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22" fillId="3" borderId="46" xfId="0" applyFont="1" applyFill="1" applyBorder="1" applyAlignment="1">
      <alignment horizontal="center" vertical="center"/>
    </xf>
    <xf numFmtId="0" fontId="22" fillId="3" borderId="1" xfId="0" applyFont="1" applyFill="1" applyBorder="1" applyAlignment="1">
      <alignment horizontal="center" vertical="center"/>
    </xf>
    <xf numFmtId="0" fontId="22" fillId="3" borderId="33" xfId="0" applyFont="1" applyFill="1" applyBorder="1" applyAlignment="1">
      <alignment horizontal="center" vertical="center"/>
    </xf>
    <xf numFmtId="0" fontId="22" fillId="4" borderId="46" xfId="0" applyFont="1" applyFill="1" applyBorder="1" applyAlignment="1">
      <alignment horizontal="center" vertical="center"/>
    </xf>
    <xf numFmtId="0" fontId="22" fillId="4" borderId="1" xfId="0" applyFont="1" applyFill="1" applyBorder="1" applyAlignment="1">
      <alignment horizontal="center" vertical="center"/>
    </xf>
    <xf numFmtId="0" fontId="22" fillId="4" borderId="33" xfId="0" applyFont="1" applyFill="1" applyBorder="1" applyAlignment="1">
      <alignment horizontal="center" vertical="center"/>
    </xf>
    <xf numFmtId="0" fontId="0" fillId="0" borderId="41" xfId="15" applyFont="1" applyBorder="1" applyAlignment="1" applyProtection="1">
      <alignment horizontal="center" vertical="center" wrapText="1"/>
      <protection/>
    </xf>
    <xf numFmtId="0" fontId="19" fillId="0" borderId="0" xfId="0" applyFont="1" applyAlignment="1">
      <alignment horizontal="center" vertical="center"/>
    </xf>
    <xf numFmtId="0" fontId="21" fillId="3" borderId="28" xfId="15" applyFont="1" applyFill="1" applyBorder="1" applyAlignment="1">
      <alignment horizontal="center" vertical="center"/>
    </xf>
    <xf numFmtId="0" fontId="21" fillId="3" borderId="27" xfId="15" applyFont="1" applyFill="1" applyBorder="1" applyAlignment="1">
      <alignment horizontal="center" vertical="center"/>
    </xf>
    <xf numFmtId="0" fontId="21" fillId="3" borderId="29" xfId="15" applyFont="1" applyFill="1" applyBorder="1" applyAlignment="1">
      <alignment horizontal="center" vertical="center"/>
    </xf>
    <xf numFmtId="0" fontId="7" fillId="0" borderId="44" xfId="15" applyNumberFormat="1" applyFont="1" applyBorder="1" applyAlignment="1">
      <alignment horizontal="left" vertical="center" wrapText="1"/>
    </xf>
    <xf numFmtId="0" fontId="7" fillId="0" borderId="36" xfId="0" applyNumberFormat="1" applyFont="1" applyBorder="1" applyAlignment="1">
      <alignment horizontal="left" vertical="center" wrapText="1"/>
    </xf>
    <xf numFmtId="0" fontId="31" fillId="0" borderId="59" xfId="15" applyNumberFormat="1" applyFont="1" applyBorder="1" applyAlignment="1">
      <alignment horizontal="left" vertical="center" wrapText="1"/>
    </xf>
    <xf numFmtId="0" fontId="31" fillId="0" borderId="36" xfId="0" applyNumberFormat="1" applyFont="1" applyBorder="1" applyAlignment="1">
      <alignment horizontal="left" vertical="center" wrapText="1"/>
    </xf>
    <xf numFmtId="0" fontId="4" fillId="0" borderId="44" xfId="0" applyNumberFormat="1" applyFont="1" applyBorder="1" applyAlignment="1">
      <alignment horizontal="center" vertical="center" wrapText="1"/>
    </xf>
    <xf numFmtId="0" fontId="4" fillId="0" borderId="36" xfId="0" applyNumberFormat="1" applyFont="1" applyBorder="1" applyAlignment="1">
      <alignment horizontal="center" vertical="center" wrapText="1"/>
    </xf>
    <xf numFmtId="0" fontId="4" fillId="0" borderId="39" xfId="0" applyNumberFormat="1" applyFont="1" applyBorder="1" applyAlignment="1">
      <alignment horizontal="center" vertical="center" wrapText="1"/>
    </xf>
    <xf numFmtId="0" fontId="12" fillId="0" borderId="64" xfId="0" applyNumberFormat="1" applyFont="1" applyBorder="1" applyAlignment="1">
      <alignment horizontal="center" vertical="center" wrapText="1"/>
    </xf>
    <xf numFmtId="0" fontId="12" fillId="0" borderId="65" xfId="0" applyNumberFormat="1" applyFont="1" applyBorder="1" applyAlignment="1">
      <alignment horizontal="center" vertical="center" wrapText="1"/>
    </xf>
    <xf numFmtId="0" fontId="12" fillId="0" borderId="66" xfId="0" applyNumberFormat="1" applyFont="1" applyBorder="1" applyAlignment="1">
      <alignment horizontal="center" vertical="center" wrapText="1"/>
    </xf>
    <xf numFmtId="0" fontId="12" fillId="0" borderId="67" xfId="0" applyNumberFormat="1" applyFont="1" applyBorder="1" applyAlignment="1">
      <alignment horizontal="center" vertical="center" wrapText="1"/>
    </xf>
    <xf numFmtId="0" fontId="12" fillId="0" borderId="68" xfId="0" applyNumberFormat="1" applyFont="1" applyBorder="1" applyAlignment="1">
      <alignment horizontal="center" vertical="center" wrapText="1"/>
    </xf>
    <xf numFmtId="0" fontId="12" fillId="0" borderId="69" xfId="0" applyNumberFormat="1" applyFont="1" applyBorder="1" applyAlignment="1">
      <alignment horizontal="center" vertical="center" wrapText="1"/>
    </xf>
    <xf numFmtId="0" fontId="7" fillId="0" borderId="59" xfId="15" applyNumberFormat="1" applyFont="1" applyBorder="1" applyAlignment="1">
      <alignment horizontal="left" vertical="center" wrapText="1"/>
    </xf>
    <xf numFmtId="0" fontId="17" fillId="0" borderId="70" xfId="0" applyNumberFormat="1" applyFont="1" applyBorder="1" applyAlignment="1">
      <alignment horizontal="center" vertical="center" wrapText="1"/>
    </xf>
    <xf numFmtId="0" fontId="17" fillId="0" borderId="71" xfId="0" applyNumberFormat="1" applyFont="1" applyBorder="1" applyAlignment="1">
      <alignment horizontal="center" vertical="center" wrapText="1"/>
    </xf>
    <xf numFmtId="0" fontId="17" fillId="0" borderId="72" xfId="0" applyNumberFormat="1" applyFont="1" applyBorder="1" applyAlignment="1">
      <alignment horizontal="center" vertical="center" wrapText="1"/>
    </xf>
    <xf numFmtId="0" fontId="17" fillId="0" borderId="73" xfId="0" applyNumberFormat="1" applyFont="1" applyBorder="1" applyAlignment="1">
      <alignment horizontal="center" vertical="center" wrapText="1"/>
    </xf>
    <xf numFmtId="0" fontId="17" fillId="0" borderId="74" xfId="0" applyNumberFormat="1" applyFont="1" applyBorder="1" applyAlignment="1">
      <alignment horizontal="center" vertical="center" wrapText="1"/>
    </xf>
    <xf numFmtId="0" fontId="17" fillId="0" borderId="75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/>
    </xf>
    <xf numFmtId="0" fontId="31" fillId="0" borderId="39" xfId="0" applyNumberFormat="1" applyFont="1" applyBorder="1" applyAlignment="1">
      <alignment horizontal="left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60" xfId="0" applyNumberFormat="1" applyFont="1" applyBorder="1" applyAlignment="1">
      <alignment horizontal="center" vertical="center" wrapText="1"/>
    </xf>
    <xf numFmtId="0" fontId="4" fillId="0" borderId="57" xfId="0" applyNumberFormat="1" applyFont="1" applyBorder="1" applyAlignment="1">
      <alignment horizontal="center" vertical="center" wrapText="1"/>
    </xf>
    <xf numFmtId="0" fontId="4" fillId="0" borderId="58" xfId="0" applyNumberFormat="1" applyFont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/>
    </xf>
    <xf numFmtId="0" fontId="10" fillId="0" borderId="76" xfId="0" applyNumberFormat="1" applyFont="1" applyBorder="1" applyAlignment="1">
      <alignment horizontal="center" vertical="center" wrapText="1"/>
    </xf>
    <xf numFmtId="0" fontId="10" fillId="0" borderId="77" xfId="0" applyNumberFormat="1" applyFont="1" applyBorder="1" applyAlignment="1">
      <alignment horizontal="center" vertical="center" wrapText="1"/>
    </xf>
    <xf numFmtId="0" fontId="10" fillId="0" borderId="78" xfId="0" applyNumberFormat="1" applyFont="1" applyBorder="1" applyAlignment="1">
      <alignment horizontal="center" vertical="center" wrapText="1"/>
    </xf>
    <xf numFmtId="0" fontId="10" fillId="0" borderId="79" xfId="0" applyNumberFormat="1" applyFont="1" applyBorder="1" applyAlignment="1">
      <alignment horizontal="center" vertical="center" wrapText="1"/>
    </xf>
    <xf numFmtId="0" fontId="10" fillId="0" borderId="80" xfId="0" applyNumberFormat="1" applyFont="1" applyBorder="1" applyAlignment="1">
      <alignment horizontal="center" vertical="center" wrapText="1"/>
    </xf>
    <xf numFmtId="0" fontId="10" fillId="0" borderId="81" xfId="0" applyNumberFormat="1" applyFont="1" applyBorder="1" applyAlignment="1">
      <alignment horizontal="center" vertical="center" wrapText="1"/>
    </xf>
    <xf numFmtId="0" fontId="14" fillId="0" borderId="0" xfId="0" applyNumberFormat="1" applyFont="1" applyAlignment="1">
      <alignment horizontal="center" vertical="center"/>
    </xf>
    <xf numFmtId="0" fontId="4" fillId="0" borderId="46" xfId="15" applyNumberFormat="1" applyFont="1" applyBorder="1" applyAlignment="1">
      <alignment horizontal="center" vertical="center"/>
    </xf>
    <xf numFmtId="0" fontId="4" fillId="0" borderId="61" xfId="0" applyNumberFormat="1" applyFont="1" applyBorder="1" applyAlignment="1">
      <alignment horizontal="center" vertical="center"/>
    </xf>
    <xf numFmtId="0" fontId="4" fillId="0" borderId="33" xfId="0" applyNumberFormat="1" applyFont="1" applyBorder="1" applyAlignment="1">
      <alignment horizontal="center" vertical="center"/>
    </xf>
    <xf numFmtId="0" fontId="4" fillId="0" borderId="62" xfId="0" applyNumberFormat="1" applyFont="1" applyBorder="1" applyAlignment="1">
      <alignment horizontal="center" vertical="center"/>
    </xf>
    <xf numFmtId="0" fontId="6" fillId="0" borderId="0" xfId="15" applyNumberFormat="1" applyFont="1" applyBorder="1" applyAlignment="1" applyProtection="1">
      <alignment horizontal="center" vertical="center" wrapText="1"/>
      <protection/>
    </xf>
    <xf numFmtId="0" fontId="6" fillId="2" borderId="28" xfId="15" applyNumberFormat="1" applyFont="1" applyFill="1" applyBorder="1" applyAlignment="1">
      <alignment horizontal="center" vertical="center" wrapText="1"/>
    </xf>
    <xf numFmtId="0" fontId="6" fillId="2" borderId="27" xfId="15" applyNumberFormat="1" applyFont="1" applyFill="1" applyBorder="1" applyAlignment="1">
      <alignment horizontal="center" vertical="center" wrapText="1"/>
    </xf>
    <xf numFmtId="0" fontId="6" fillId="2" borderId="29" xfId="15" applyNumberFormat="1" applyFont="1" applyFill="1" applyBorder="1" applyAlignment="1">
      <alignment horizontal="center" vertical="center" wrapText="1"/>
    </xf>
    <xf numFmtId="0" fontId="4" fillId="0" borderId="18" xfId="0" applyNumberFormat="1" applyFont="1" applyBorder="1" applyAlignment="1">
      <alignment horizontal="center" vertical="center" wrapText="1"/>
    </xf>
    <xf numFmtId="0" fontId="0" fillId="0" borderId="41" xfId="15" applyNumberFormat="1" applyFont="1" applyBorder="1" applyAlignment="1">
      <alignment horizontal="center" vertical="center" wrapText="1"/>
    </xf>
    <xf numFmtId="0" fontId="0" fillId="0" borderId="19" xfId="15" applyNumberFormat="1" applyFont="1" applyBorder="1" applyAlignment="1">
      <alignment horizontal="center" vertical="center" wrapText="1"/>
    </xf>
    <xf numFmtId="0" fontId="0" fillId="0" borderId="20" xfId="15" applyNumberFormat="1" applyFont="1" applyBorder="1" applyAlignment="1">
      <alignment horizontal="center" vertical="center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95250</xdr:rowOff>
    </xdr:from>
    <xdr:to>
      <xdr:col>1</xdr:col>
      <xdr:colOff>85725</xdr:colOff>
      <xdr:row>1</xdr:row>
      <xdr:rowOff>266700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250"/>
          <a:ext cx="4572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161925</xdr:rowOff>
    </xdr:from>
    <xdr:to>
      <xdr:col>1</xdr:col>
      <xdr:colOff>123825</xdr:colOff>
      <xdr:row>1</xdr:row>
      <xdr:rowOff>295275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61925"/>
          <a:ext cx="5334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0</xdr:rowOff>
    </xdr:from>
    <xdr:to>
      <xdr:col>1</xdr:col>
      <xdr:colOff>342900</xdr:colOff>
      <xdr:row>1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905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8</xdr:col>
      <xdr:colOff>542925</xdr:colOff>
      <xdr:row>1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0"/>
          <a:ext cx="6572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1238250</xdr:colOff>
      <xdr:row>12</xdr:row>
      <xdr:rowOff>0</xdr:rowOff>
    </xdr:from>
    <xdr:to>
      <xdr:col>6</xdr:col>
      <xdr:colOff>1247775</xdr:colOff>
      <xdr:row>29</xdr:row>
      <xdr:rowOff>9525</xdr:rowOff>
    </xdr:to>
    <xdr:sp>
      <xdr:nvSpPr>
        <xdr:cNvPr id="3" name="Line 4"/>
        <xdr:cNvSpPr>
          <a:spLocks/>
        </xdr:cNvSpPr>
      </xdr:nvSpPr>
      <xdr:spPr>
        <a:xfrm>
          <a:off x="6381750" y="2638425"/>
          <a:ext cx="9525" cy="3448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123825</xdr:rowOff>
    </xdr:from>
    <xdr:to>
      <xdr:col>1</xdr:col>
      <xdr:colOff>381000</xdr:colOff>
      <xdr:row>2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238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II Международный турнир по самбо "Мемориал М.Бурдикова"</v>
          </cell>
        </row>
        <row r="3">
          <cell r="A3" t="str">
            <v>20-22 августа 2017 г.     г.Кстово</v>
          </cell>
        </row>
        <row r="6">
          <cell r="A6" t="str">
            <v>Гл. судья, судья МК (ВК)</v>
          </cell>
          <cell r="G6" t="str">
            <v>А.А.Лебедев</v>
          </cell>
        </row>
        <row r="7">
          <cell r="G7" t="str">
            <v>/Москва/</v>
          </cell>
        </row>
        <row r="8">
          <cell r="A8" t="str">
            <v>Гл. секретарь, судья ВК</v>
          </cell>
          <cell r="G8" t="str">
            <v>А.С.Тимошин</v>
          </cell>
        </row>
        <row r="9">
          <cell r="G9" t="str">
            <v>/Рыбинск/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Т.ПР"/>
      <sheetName val="полуфинал"/>
      <sheetName val="пр.взв."/>
      <sheetName val="круги"/>
      <sheetName val="СТАРТОВЫЙ"/>
      <sheetName val="наградной лист"/>
      <sheetName val="пр.хода"/>
    </sheetNames>
    <sheetDataSet>
      <sheetData sheetId="2">
        <row r="4">
          <cell r="D4" t="str">
            <v>в.к.        кг.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54"/>
  <sheetViews>
    <sheetView workbookViewId="0" topLeftCell="A23">
      <selection activeCell="A1" sqref="A1:H45"/>
    </sheetView>
  </sheetViews>
  <sheetFormatPr defaultColWidth="9.140625" defaultRowHeight="12.75"/>
  <cols>
    <col min="1" max="1" width="6.8515625" style="0" customWidth="1"/>
    <col min="2" max="2" width="7.57421875" style="0" customWidth="1"/>
    <col min="3" max="3" width="22.00390625" style="0" customWidth="1"/>
    <col min="4" max="4" width="15.421875" style="0" customWidth="1"/>
    <col min="5" max="5" width="8.28125" style="0" customWidth="1"/>
    <col min="6" max="6" width="11.8515625" style="0" customWidth="1"/>
    <col min="7" max="7" width="10.28125" style="0" customWidth="1"/>
    <col min="8" max="8" width="18.140625" style="0" customWidth="1"/>
  </cols>
  <sheetData>
    <row r="1" spans="1:8" ht="18.75" thickBot="1">
      <c r="A1" s="173" t="s">
        <v>26</v>
      </c>
      <c r="B1" s="173"/>
      <c r="C1" s="173"/>
      <c r="D1" s="173"/>
      <c r="E1" s="173"/>
      <c r="F1" s="173"/>
      <c r="G1" s="173"/>
      <c r="H1" s="173"/>
    </row>
    <row r="2" spans="2:8" ht="33.75" customHeight="1" thickBot="1">
      <c r="B2" s="218" t="s">
        <v>28</v>
      </c>
      <c r="C2" s="218"/>
      <c r="D2" s="174" t="str">
        <f>HYPERLINK('[1]реквизиты'!$A$2)</f>
        <v>II Международный турнир по самбо "Мемориал М.Бурдикова"</v>
      </c>
      <c r="E2" s="175"/>
      <c r="F2" s="175"/>
      <c r="G2" s="175"/>
      <c r="H2" s="176"/>
    </row>
    <row r="3" spans="2:7" ht="15" customHeight="1" thickBot="1">
      <c r="B3" s="74"/>
      <c r="C3" s="217" t="str">
        <f>HYPERLINK('[1]реквизиты'!$A$3)</f>
        <v>20-22 августа 2017 г.     г.Кстово</v>
      </c>
      <c r="D3" s="217"/>
      <c r="F3" s="168" t="str">
        <f>HYPERLINK('пр.взв.'!D4)</f>
        <v>в.к. 57 кг.</v>
      </c>
      <c r="G3" s="168"/>
    </row>
    <row r="4" spans="1:8" ht="12.75" customHeight="1">
      <c r="A4" s="196" t="s">
        <v>52</v>
      </c>
      <c r="B4" s="198" t="s">
        <v>5</v>
      </c>
      <c r="C4" s="200" t="s">
        <v>6</v>
      </c>
      <c r="D4" s="202" t="s">
        <v>7</v>
      </c>
      <c r="E4" s="208" t="s">
        <v>8</v>
      </c>
      <c r="F4" s="202"/>
      <c r="G4" s="205" t="s">
        <v>10</v>
      </c>
      <c r="H4" s="177" t="s">
        <v>9</v>
      </c>
    </row>
    <row r="5" spans="1:8" ht="9.75" customHeight="1" thickBot="1">
      <c r="A5" s="197"/>
      <c r="B5" s="199"/>
      <c r="C5" s="201"/>
      <c r="D5" s="203"/>
      <c r="E5" s="209"/>
      <c r="F5" s="203"/>
      <c r="G5" s="206"/>
      <c r="H5" s="178"/>
    </row>
    <row r="6" spans="1:8" ht="11.25" customHeight="1">
      <c r="A6" s="212">
        <v>1</v>
      </c>
      <c r="B6" s="213">
        <v>8</v>
      </c>
      <c r="C6" s="214" t="str">
        <f>VLOOKUP(B6,'пр.взв.'!B4:H133,2,FALSE)</f>
        <v>ХЕРТЕК Саян Калдар-оолович</v>
      </c>
      <c r="D6" s="215" t="str">
        <f>VLOOKUP(B6,'пр.взв.'!B7:H70,3,FALSE)</f>
        <v>05.09.1987 мсмк</v>
      </c>
      <c r="E6" s="210" t="str">
        <f>VLOOKUP(B6,'пр.взв.'!B7:H70,4,FALSE)</f>
        <v>Москва</v>
      </c>
      <c r="F6" s="211"/>
      <c r="G6" s="207">
        <f>VLOOKUP(B6,'пр.взв.'!B7:H70,6,FALSE)</f>
        <v>0</v>
      </c>
      <c r="H6" s="179" t="str">
        <f>VLOOKUP(B6,'пр.взв.'!B7:H70,7,FALSE)</f>
        <v>Павлов ДА.,Фунтиков ПВ</v>
      </c>
    </row>
    <row r="7" spans="1:8" ht="11.25" customHeight="1">
      <c r="A7" s="204"/>
      <c r="B7" s="186"/>
      <c r="C7" s="187"/>
      <c r="D7" s="216"/>
      <c r="E7" s="171"/>
      <c r="F7" s="172"/>
      <c r="G7" s="195"/>
      <c r="H7" s="180"/>
    </row>
    <row r="8" spans="1:8" ht="11.25" customHeight="1">
      <c r="A8" s="204">
        <v>2</v>
      </c>
      <c r="B8" s="186">
        <f>'пр.хода'!K25</f>
        <v>9</v>
      </c>
      <c r="C8" s="181" t="str">
        <f>VLOOKUP(B8,'пр.взв.'!B1:H135,2,FALSE)</f>
        <v>БУРДЗЬ Владислав</v>
      </c>
      <c r="D8" s="183" t="str">
        <f>VLOOKUP(B8,'пр.взв.'!B9:H72,3,FALSE)</f>
        <v>15.05.96, мсмк</v>
      </c>
      <c r="E8" s="169" t="str">
        <f>VLOOKUP(B8,'пр.взв.'!B9:H72,4,FALSE)</f>
        <v>Р.Беларусь</v>
      </c>
      <c r="F8" s="170"/>
      <c r="G8" s="189">
        <f>VLOOKUP(B8,'пр.взв.'!B9:H72,6,FALSE)</f>
        <v>0</v>
      </c>
      <c r="H8" s="166" t="str">
        <f>VLOOKUP(B8,'пр.взв.'!B9:H72,7,FALSE)</f>
        <v>Кот ВС</v>
      </c>
    </row>
    <row r="9" spans="1:8" ht="11.25" customHeight="1">
      <c r="A9" s="204"/>
      <c r="B9" s="186"/>
      <c r="C9" s="188"/>
      <c r="D9" s="183"/>
      <c r="E9" s="171"/>
      <c r="F9" s="172"/>
      <c r="G9" s="195"/>
      <c r="H9" s="166"/>
    </row>
    <row r="10" spans="1:8" ht="11.25" customHeight="1">
      <c r="A10" s="204">
        <v>3</v>
      </c>
      <c r="B10" s="186">
        <f>'пр.хода'!O6</f>
        <v>17</v>
      </c>
      <c r="C10" s="181" t="str">
        <f>VLOOKUP(B10,'пр.взв.'!B1:H137,2,FALSE)</f>
        <v>БЕКЕТОВ Толобек Халиоллович</v>
      </c>
      <c r="D10" s="183" t="str">
        <f>VLOOKUP(B10,'пр.взв.'!B1:H74,3,FALSE)</f>
        <v>19.04.1987 мс</v>
      </c>
      <c r="E10" s="169" t="str">
        <f>VLOOKUP(B10,'пр.взв.'!B1:H74,4,FALSE)</f>
        <v>Москва</v>
      </c>
      <c r="F10" s="170"/>
      <c r="G10" s="189">
        <f>VLOOKUP(B10,'пр.взв.'!B1:H74,6,FALSE)</f>
        <v>0</v>
      </c>
      <c r="H10" s="166" t="str">
        <f>VLOOKUP(B10,'пр.взв.'!B1:H74,7,FALSE)</f>
        <v>Жиляев ДС.,Коробейников МЮ</v>
      </c>
    </row>
    <row r="11" spans="1:8" ht="11.25" customHeight="1">
      <c r="A11" s="204"/>
      <c r="B11" s="186"/>
      <c r="C11" s="188"/>
      <c r="D11" s="183"/>
      <c r="E11" s="171"/>
      <c r="F11" s="172"/>
      <c r="G11" s="195"/>
      <c r="H11" s="166"/>
    </row>
    <row r="12" spans="1:8" ht="11.25" customHeight="1">
      <c r="A12" s="204">
        <v>3</v>
      </c>
      <c r="B12" s="186">
        <f>'пр.хода'!P39</f>
        <v>15</v>
      </c>
      <c r="C12" s="187" t="str">
        <f>VLOOKUP(B12,'пр.взв.'!B1:H139,2,FALSE)</f>
        <v>БЕГЛЕРОВ Игорь Арифович</v>
      </c>
      <c r="D12" s="183" t="str">
        <f>VLOOKUP(B12,'пр.взв.'!B1:H76,3,FALSE)</f>
        <v>05.03.1987 змс</v>
      </c>
      <c r="E12" s="169" t="str">
        <f>VLOOKUP(B12,'пр.взв.'!B1:H76,4,FALSE)</f>
        <v>Пермский край. Кудымкар </v>
      </c>
      <c r="F12" s="170"/>
      <c r="G12" s="189">
        <f>VLOOKUP(B12,'пр.взв.'!B1:H76,6,FALSE)</f>
        <v>0</v>
      </c>
      <c r="H12" s="166" t="str">
        <f>VLOOKUP(B12,'пр.взв.'!B1:H76,7,FALSE)</f>
        <v>Никитин ВВ</v>
      </c>
    </row>
    <row r="13" spans="1:8" ht="11.25" customHeight="1">
      <c r="A13" s="204"/>
      <c r="B13" s="186"/>
      <c r="C13" s="188"/>
      <c r="D13" s="183"/>
      <c r="E13" s="171"/>
      <c r="F13" s="172"/>
      <c r="G13" s="195"/>
      <c r="H13" s="166"/>
    </row>
    <row r="14" spans="1:8" ht="11.25" customHeight="1">
      <c r="A14" s="185" t="s">
        <v>123</v>
      </c>
      <c r="B14" s="186">
        <v>6</v>
      </c>
      <c r="C14" s="187" t="str">
        <f>VLOOKUP(B14,'пр.взв.'!B1:H141,2,FALSE)</f>
        <v>ЩЕРБАКОВ Артем Владимирович</v>
      </c>
      <c r="D14" s="183" t="str">
        <f>VLOOKUP(B14,'пр.взв.'!B1:H78,3,FALSE)</f>
        <v>23.10.1994 мсмк</v>
      </c>
      <c r="E14" s="169" t="str">
        <f>VLOOKUP(B14,'пр.взв.'!B1:H78,4,FALSE)</f>
        <v>Чувашская </v>
      </c>
      <c r="F14" s="170"/>
      <c r="G14" s="189">
        <f>VLOOKUP(B14,'пр.взв.'!B1:H78,6,FALSE)</f>
        <v>0</v>
      </c>
      <c r="H14" s="166" t="str">
        <f>VLOOKUP(B14,'пр.взв.'!B1:H78,7,FALSE)</f>
        <v>Ильин ГА.,Пегасов СА</v>
      </c>
    </row>
    <row r="15" spans="1:8" ht="11.25" customHeight="1">
      <c r="A15" s="185"/>
      <c r="B15" s="186"/>
      <c r="C15" s="188"/>
      <c r="D15" s="183"/>
      <c r="E15" s="171"/>
      <c r="F15" s="172"/>
      <c r="G15" s="195"/>
      <c r="H15" s="166"/>
    </row>
    <row r="16" spans="1:8" ht="11.25" customHeight="1">
      <c r="A16" s="185" t="s">
        <v>123</v>
      </c>
      <c r="B16" s="186">
        <v>12</v>
      </c>
      <c r="C16" s="187" t="str">
        <f>VLOOKUP(B16,'пр.взв.'!B1:H143,2,FALSE)</f>
        <v>ПАСТЕРНАК Денис Иванович</v>
      </c>
      <c r="D16" s="183" t="str">
        <f>VLOOKUP(B16,'пр.взв.'!B1:H80,3,FALSE)</f>
        <v>16.02.99, мс</v>
      </c>
      <c r="E16" s="169" t="str">
        <f>VLOOKUP(B16,'пр.взв.'!B1:H80,4,FALSE)</f>
        <v>Краснодарский</v>
      </c>
      <c r="F16" s="170"/>
      <c r="G16" s="189">
        <f>VLOOKUP(B16,'пр.взв.'!B1:H80,6,FALSE)</f>
        <v>0</v>
      </c>
      <c r="H16" s="166" t="str">
        <f>VLOOKUP(B16,'пр.взв.'!B1:H80,7,FALSE)</f>
        <v>Нефедов ДН Потапов ИС</v>
      </c>
    </row>
    <row r="17" spans="1:8" ht="11.25" customHeight="1">
      <c r="A17" s="185"/>
      <c r="B17" s="186"/>
      <c r="C17" s="188"/>
      <c r="D17" s="183"/>
      <c r="E17" s="171"/>
      <c r="F17" s="172"/>
      <c r="G17" s="195"/>
      <c r="H17" s="166"/>
    </row>
    <row r="18" spans="1:8" ht="11.25" customHeight="1">
      <c r="A18" s="185" t="s">
        <v>53</v>
      </c>
      <c r="B18" s="186">
        <v>7</v>
      </c>
      <c r="C18" s="187" t="str">
        <f>VLOOKUP(B18,'пр.взв.'!B1:H145,2,FALSE)</f>
        <v>АБЗАЛОВ Адель Рамильевич</v>
      </c>
      <c r="D18" s="183" t="str">
        <f>VLOOKUP(B18,'пр.взв.'!B1:H82,3,FALSE)</f>
        <v>14.09.94, кмс</v>
      </c>
      <c r="E18" s="169" t="str">
        <f>VLOOKUP(B18,'пр.взв.'!B1:H82,4,FALSE)</f>
        <v>Нижегородская</v>
      </c>
      <c r="F18" s="170"/>
      <c r="G18" s="189">
        <f>VLOOKUP(B18,'пр.взв.'!B1:H82,6,FALSE)</f>
        <v>0</v>
      </c>
      <c r="H18" s="166" t="str">
        <f>VLOOKUP(B18,'пр.взв.'!B1:H82,7,FALSE)</f>
        <v>Зинчак ВС</v>
      </c>
    </row>
    <row r="19" spans="1:8" ht="11.25" customHeight="1">
      <c r="A19" s="185"/>
      <c r="B19" s="186"/>
      <c r="C19" s="188"/>
      <c r="D19" s="183"/>
      <c r="E19" s="171"/>
      <c r="F19" s="172"/>
      <c r="G19" s="195"/>
      <c r="H19" s="166"/>
    </row>
    <row r="20" spans="1:8" ht="11.25" customHeight="1">
      <c r="A20" s="185" t="s">
        <v>53</v>
      </c>
      <c r="B20" s="186">
        <v>14</v>
      </c>
      <c r="C20" s="187" t="str">
        <f>VLOOKUP(B20,'пр.взв.'!B1:H147,2,FALSE)</f>
        <v>ПЕТУХОВ Никита Александрович</v>
      </c>
      <c r="D20" s="183" t="str">
        <f>VLOOKUP(B20,'пр.взв.'!B2:H84,3,FALSE)</f>
        <v>16.04.1996 мс</v>
      </c>
      <c r="E20" s="169" t="str">
        <f>VLOOKUP(B20,'пр.взв.'!B2:H84,4,FALSE)</f>
        <v>Москва</v>
      </c>
      <c r="F20" s="170"/>
      <c r="G20" s="189">
        <f>VLOOKUP(B20,'пр.взв.'!B2:H84,6,FALSE)</f>
        <v>0</v>
      </c>
      <c r="H20" s="166" t="str">
        <f>VLOOKUP(B20,'пр.взв.'!B2:H84,7,FALSE)</f>
        <v>Жиляев ДС.,Коробейников МЮ</v>
      </c>
    </row>
    <row r="21" spans="1:8" ht="11.25" customHeight="1">
      <c r="A21" s="185"/>
      <c r="B21" s="186"/>
      <c r="C21" s="188"/>
      <c r="D21" s="183"/>
      <c r="E21" s="171"/>
      <c r="F21" s="172"/>
      <c r="G21" s="195"/>
      <c r="H21" s="166"/>
    </row>
    <row r="22" spans="1:8" ht="11.25" customHeight="1">
      <c r="A22" s="185" t="s">
        <v>124</v>
      </c>
      <c r="B22" s="186">
        <v>5</v>
      </c>
      <c r="C22" s="187" t="str">
        <f>VLOOKUP(B22,'пр.взв.'!B2:H149,2,FALSE)</f>
        <v>ПИСКУНОВ Алексей Вячеславович</v>
      </c>
      <c r="D22" s="183" t="str">
        <f>VLOOKUP(B22,'пр.взв.'!B2:H86,3,FALSE)</f>
        <v>03.12.1995 мс</v>
      </c>
      <c r="E22" s="169" t="str">
        <f>VLOOKUP(B22,'пр.взв.'!B2:H86,4,FALSE)</f>
        <v>Рязанская </v>
      </c>
      <c r="F22" s="170"/>
      <c r="G22" s="189">
        <f>VLOOKUP(B22,'пр.взв.'!B2:H86,6,FALSE)</f>
        <v>0</v>
      </c>
      <c r="H22" s="166" t="str">
        <f>VLOOKUP(B22,'пр.взв.'!B2:H86,7,FALSE)</f>
        <v>Фофанов КН.,Перетрухин ВН</v>
      </c>
    </row>
    <row r="23" spans="1:8" ht="11.25" customHeight="1">
      <c r="A23" s="185"/>
      <c r="B23" s="186"/>
      <c r="C23" s="188"/>
      <c r="D23" s="183"/>
      <c r="E23" s="171"/>
      <c r="F23" s="172"/>
      <c r="G23" s="195"/>
      <c r="H23" s="166"/>
    </row>
    <row r="24" spans="1:8" ht="11.25" customHeight="1">
      <c r="A24" s="185" t="s">
        <v>124</v>
      </c>
      <c r="B24" s="186">
        <v>19</v>
      </c>
      <c r="C24" s="187" t="str">
        <f>VLOOKUP(B24,'пр.взв.'!B2:H151,2,FALSE)</f>
        <v>КУЗЬМЕНКО Алексей Сергеевич</v>
      </c>
      <c r="D24" s="183" t="str">
        <f>VLOOKUP(B24,'пр.взв.'!B2:H88,3,FALSE)</f>
        <v>27.07.1990 кмс</v>
      </c>
      <c r="E24" s="169" t="str">
        <f>VLOOKUP(B24,'пр.взв.'!B2:H88,4,FALSE)</f>
        <v>Москва</v>
      </c>
      <c r="F24" s="170"/>
      <c r="G24" s="189">
        <f>VLOOKUP(B24,'пр.взв.'!B2:H88,6,FALSE)</f>
        <v>0</v>
      </c>
      <c r="H24" s="166" t="str">
        <f>VLOOKUP(B24,'пр.взв.'!B2:H88,7,FALSE)</f>
        <v>Павлов ДА.,Фунтиков ПВ</v>
      </c>
    </row>
    <row r="25" spans="1:8" ht="11.25" customHeight="1">
      <c r="A25" s="185"/>
      <c r="B25" s="186"/>
      <c r="C25" s="188"/>
      <c r="D25" s="183"/>
      <c r="E25" s="171"/>
      <c r="F25" s="172"/>
      <c r="G25" s="195"/>
      <c r="H25" s="166"/>
    </row>
    <row r="26" spans="1:8" ht="11.25" customHeight="1">
      <c r="A26" s="185" t="s">
        <v>124</v>
      </c>
      <c r="B26" s="186">
        <v>2</v>
      </c>
      <c r="C26" s="187" t="str">
        <f>VLOOKUP(B26,'пр.взв.'!B2:H153,2,FALSE)</f>
        <v>МЕДНОВ Егор Сергеевич</v>
      </c>
      <c r="D26" s="183" t="str">
        <f>VLOOKUP(B26,'пр.взв.'!B2:H90,3,FALSE)</f>
        <v>24.06.1998 кмс</v>
      </c>
      <c r="E26" s="169" t="str">
        <f>VLOOKUP(B26,'пр.взв.'!B2:H90,4,FALSE)</f>
        <v>Рязанская обл</v>
      </c>
      <c r="F26" s="170"/>
      <c r="G26" s="189">
        <f>VLOOKUP(B26,'пр.взв.'!B2:H90,6,FALSE)</f>
        <v>0</v>
      </c>
      <c r="H26" s="166" t="str">
        <f>VLOOKUP(B26,'пр.взв.'!B2:H90,7,FALSE)</f>
        <v>Фофанов КН.,Яковенко ДВ</v>
      </c>
    </row>
    <row r="27" spans="1:8" ht="11.25" customHeight="1">
      <c r="A27" s="185"/>
      <c r="B27" s="186"/>
      <c r="C27" s="188"/>
      <c r="D27" s="183"/>
      <c r="E27" s="171"/>
      <c r="F27" s="172"/>
      <c r="G27" s="195"/>
      <c r="H27" s="166"/>
    </row>
    <row r="28" spans="1:8" ht="11.25" customHeight="1">
      <c r="A28" s="185" t="s">
        <v>124</v>
      </c>
      <c r="B28" s="186">
        <v>16</v>
      </c>
      <c r="C28" s="187" t="str">
        <f>VLOOKUP(B28,'пр.взв.'!B2:H155,2,FALSE)</f>
        <v>ЭВИНЯН Карен Суренович</v>
      </c>
      <c r="D28" s="183" t="str">
        <f>VLOOKUP(B28,'пр.взв.'!B2:H92,3,FALSE)</f>
        <v>25.01.1989 кмс</v>
      </c>
      <c r="E28" s="169" t="str">
        <f>VLOOKUP(B28,'пр.взв.'!B2:H92,4,FALSE)</f>
        <v>Тульская обл.г Тула</v>
      </c>
      <c r="F28" s="170"/>
      <c r="G28" s="189">
        <f>VLOOKUP(B28,'пр.взв.'!B2:H92,6,FALSE)</f>
        <v>0</v>
      </c>
      <c r="H28" s="166" t="str">
        <f>VLOOKUP(B28,'пр.взв.'!B2:H92,7,FALSE)</f>
        <v>Власов СЮ</v>
      </c>
    </row>
    <row r="29" spans="1:8" ht="11.25" customHeight="1">
      <c r="A29" s="185"/>
      <c r="B29" s="186"/>
      <c r="C29" s="188"/>
      <c r="D29" s="183"/>
      <c r="E29" s="171"/>
      <c r="F29" s="172"/>
      <c r="G29" s="195"/>
      <c r="H29" s="166"/>
    </row>
    <row r="30" spans="1:8" ht="11.25" customHeight="1">
      <c r="A30" s="185" t="s">
        <v>125</v>
      </c>
      <c r="B30" s="186">
        <v>13</v>
      </c>
      <c r="C30" s="187" t="str">
        <f>VLOOKUP(B30,'пр.взв.'!B2:H157,2,FALSE)</f>
        <v>ДАУЛЕН Акжол</v>
      </c>
      <c r="D30" s="183" t="str">
        <f>VLOOKUP(B30,'пр.взв.'!B3:H94,3,FALSE)</f>
        <v>24.01.96, кмс</v>
      </c>
      <c r="E30" s="169" t="str">
        <f>VLOOKUP(B30,'пр.взв.'!B3:H94,4,FALSE)</f>
        <v>Р.Казахстан</v>
      </c>
      <c r="F30" s="170"/>
      <c r="G30" s="189">
        <f>VLOOKUP(B30,'пр.взв.'!B3:H94,6,FALSE)</f>
        <v>0</v>
      </c>
      <c r="H30" s="166" t="str">
        <f>VLOOKUP(B30,'пр.взв.'!B3:H94,7,FALSE)</f>
        <v>Аралбаев А</v>
      </c>
    </row>
    <row r="31" spans="1:8" ht="11.25" customHeight="1">
      <c r="A31" s="185"/>
      <c r="B31" s="186"/>
      <c r="C31" s="188"/>
      <c r="D31" s="183"/>
      <c r="E31" s="171"/>
      <c r="F31" s="172"/>
      <c r="G31" s="195"/>
      <c r="H31" s="166"/>
    </row>
    <row r="32" spans="1:8" ht="11.25" customHeight="1">
      <c r="A32" s="185" t="s">
        <v>125</v>
      </c>
      <c r="B32" s="186">
        <v>11</v>
      </c>
      <c r="C32" s="187" t="str">
        <f>VLOOKUP(B32,'пр.взв.'!B3:H159,2,FALSE)</f>
        <v>АБУ Аманжан</v>
      </c>
      <c r="D32" s="183" t="str">
        <f>VLOOKUP(B32,'пр.взв.'!B3:H96,3,FALSE)</f>
        <v>12.10.96, мс</v>
      </c>
      <c r="E32" s="169" t="str">
        <f>VLOOKUP(B32,'пр.взв.'!B3:H96,4,FALSE)</f>
        <v>Р.Казахстан</v>
      </c>
      <c r="F32" s="170"/>
      <c r="G32" s="189">
        <f>VLOOKUP(B32,'пр.взв.'!B3:H96,6,FALSE)</f>
        <v>0</v>
      </c>
      <c r="H32" s="166" t="str">
        <f>VLOOKUP(B32,'пр.взв.'!B3:H96,7,FALSE)</f>
        <v>Доскалиев К.</v>
      </c>
    </row>
    <row r="33" spans="1:8" ht="11.25" customHeight="1">
      <c r="A33" s="185"/>
      <c r="B33" s="186"/>
      <c r="C33" s="188"/>
      <c r="D33" s="183"/>
      <c r="E33" s="171"/>
      <c r="F33" s="172"/>
      <c r="G33" s="195"/>
      <c r="H33" s="166"/>
    </row>
    <row r="34" spans="1:8" ht="11.25" customHeight="1">
      <c r="A34" s="185" t="s">
        <v>125</v>
      </c>
      <c r="B34" s="186">
        <v>10</v>
      </c>
      <c r="C34" s="187" t="str">
        <f>VLOOKUP(B34,'пр.взв.'!B3:H161,2,FALSE)</f>
        <v>НИЗАМИЕВ Эмиль Рамильевич</v>
      </c>
      <c r="D34" s="183" t="str">
        <f>VLOOKUP(B34,'пр.взв.'!B3:H98,3,FALSE)</f>
        <v>18.05.97, кмс</v>
      </c>
      <c r="E34" s="169" t="str">
        <f>VLOOKUP(B34,'пр.взв.'!B3:H98,4,FALSE)</f>
        <v>Нижегородская</v>
      </c>
      <c r="F34" s="170"/>
      <c r="G34" s="189">
        <f>VLOOKUP(B34,'пр.взв.'!B3:H98,6,FALSE)</f>
        <v>0</v>
      </c>
      <c r="H34" s="166" t="str">
        <f>VLOOKUP(B34,'пр.взв.'!B3:H98,7,FALSE)</f>
        <v>Зинчак ВС</v>
      </c>
    </row>
    <row r="35" spans="1:8" ht="11.25" customHeight="1">
      <c r="A35" s="185"/>
      <c r="B35" s="186"/>
      <c r="C35" s="188"/>
      <c r="D35" s="183"/>
      <c r="E35" s="171"/>
      <c r="F35" s="172"/>
      <c r="G35" s="195"/>
      <c r="H35" s="166"/>
    </row>
    <row r="36" spans="1:8" ht="11.25" customHeight="1">
      <c r="A36" s="185" t="s">
        <v>125</v>
      </c>
      <c r="B36" s="186">
        <v>4</v>
      </c>
      <c r="C36" s="187" t="str">
        <f>VLOOKUP(B36,'пр.взв.'!B3:H163,2,FALSE)</f>
        <v>АЙДЫНБАЙ Кайберди</v>
      </c>
      <c r="D36" s="183" t="str">
        <f>VLOOKUP(B36,'пр.взв.'!B3:H100,3,FALSE)</f>
        <v>25.11.97, мс</v>
      </c>
      <c r="E36" s="169" t="str">
        <f>VLOOKUP(B36,'пр.взв.'!B5:H100,4,FALSE)</f>
        <v>Р.Казахстан</v>
      </c>
      <c r="F36" s="170"/>
      <c r="G36" s="189">
        <f>VLOOKUP(B36,'пр.взв.'!B3:H100,6,FALSE)</f>
        <v>0</v>
      </c>
      <c r="H36" s="166" t="str">
        <f>VLOOKUP(B36,'пр.взв.'!B3:H100,7,FALSE)</f>
        <v>Доскалиев К.</v>
      </c>
    </row>
    <row r="37" spans="1:8" ht="11.25" customHeight="1">
      <c r="A37" s="185"/>
      <c r="B37" s="186"/>
      <c r="C37" s="188"/>
      <c r="D37" s="183"/>
      <c r="E37" s="171"/>
      <c r="F37" s="172"/>
      <c r="G37" s="195"/>
      <c r="H37" s="166"/>
    </row>
    <row r="38" spans="1:8" ht="11.25" customHeight="1">
      <c r="A38" s="185" t="s">
        <v>126</v>
      </c>
      <c r="B38" s="186">
        <v>1</v>
      </c>
      <c r="C38" s="187" t="str">
        <f>VLOOKUP(B38,'пр.взв.'!B3:H165,2,FALSE)</f>
        <v>МНАЦАКАНЯН Владимир Андреевич</v>
      </c>
      <c r="D38" s="183" t="str">
        <f>VLOOKUP(B38,'пр.взв.'!B3:H102,3,FALSE)</f>
        <v>27.04.97, мс</v>
      </c>
      <c r="E38" s="169" t="str">
        <f>VLOOKUP(B38,'пр.взв.'!B3:H102,4,FALSE)</f>
        <v>Краснодарский</v>
      </c>
      <c r="F38" s="170"/>
      <c r="G38" s="189">
        <f>VLOOKUP(B38,'пр.взв.'!B3:H102,6,FALSE)</f>
        <v>0</v>
      </c>
      <c r="H38" s="166" t="str">
        <f>VLOOKUP(B38,'пр.взв.'!B3:H102,7,FALSE)</f>
        <v>Нефедов ДН Потапов ИС</v>
      </c>
    </row>
    <row r="39" spans="1:8" ht="11.25" customHeight="1">
      <c r="A39" s="185"/>
      <c r="B39" s="186"/>
      <c r="C39" s="188"/>
      <c r="D39" s="183"/>
      <c r="E39" s="171"/>
      <c r="F39" s="172"/>
      <c r="G39" s="195"/>
      <c r="H39" s="166"/>
    </row>
    <row r="40" spans="1:8" ht="11.25" customHeight="1">
      <c r="A40" s="185" t="s">
        <v>126</v>
      </c>
      <c r="B40" s="186">
        <v>3</v>
      </c>
      <c r="C40" s="187" t="str">
        <f>VLOOKUP(B40,'пр.взв.'!B3:H167,2,FALSE)</f>
        <v>Кочергин Тимур Станиславович</v>
      </c>
      <c r="D40" s="183" t="str">
        <f>VLOOKUP(B40,'пр.взв.'!B4:H104,3,FALSE)</f>
        <v>13.05.1996 мс</v>
      </c>
      <c r="E40" s="169" t="str">
        <f>VLOOKUP(B40,'пр.взв.'!B4:H104,4,FALSE)</f>
        <v>Новосибирская обл.г Новосибирск</v>
      </c>
      <c r="F40" s="170"/>
      <c r="G40" s="189">
        <f>VLOOKUP(B40,'пр.взв.'!B4:H104,6,FALSE)</f>
        <v>0</v>
      </c>
      <c r="H40" s="166" t="str">
        <f>VLOOKUP(B40,'пр.взв.'!B4:H104,7,FALSE)</f>
        <v>Мордвинов АИ</v>
      </c>
    </row>
    <row r="41" spans="1:8" ht="11.25" customHeight="1">
      <c r="A41" s="185"/>
      <c r="B41" s="186"/>
      <c r="C41" s="188"/>
      <c r="D41" s="183"/>
      <c r="E41" s="171"/>
      <c r="F41" s="172"/>
      <c r="G41" s="195"/>
      <c r="H41" s="166"/>
    </row>
    <row r="42" spans="1:8" ht="11.25" customHeight="1">
      <c r="A42" s="185" t="s">
        <v>126</v>
      </c>
      <c r="B42" s="186">
        <v>18</v>
      </c>
      <c r="C42" s="181" t="str">
        <f>VLOOKUP(B42,'пр.взв.'!B4:H169,2,FALSE)</f>
        <v>КРАСИНСКИЙ Максим</v>
      </c>
      <c r="D42" s="183" t="str">
        <f>VLOOKUP(B42,'пр.взв.'!B6:H106,3,FALSE)</f>
        <v>02.04.96, мс</v>
      </c>
      <c r="E42" s="169" t="str">
        <f>VLOOKUP(B42,'пр.взв.'!B4:H106,4,FALSE)</f>
        <v>Р.Беларусь</v>
      </c>
      <c r="F42" s="170"/>
      <c r="G42" s="189">
        <f>VLOOKUP(B42,'пр.взв.'!B4:H106,6,FALSE)</f>
        <v>0</v>
      </c>
      <c r="H42" s="166" t="str">
        <f>VLOOKUP(B42,'пр.взв.'!B4:H106,7,FALSE)</f>
        <v>Кот ВС</v>
      </c>
    </row>
    <row r="43" spans="1:8" ht="11.25" customHeight="1" thickBot="1">
      <c r="A43" s="193"/>
      <c r="B43" s="194"/>
      <c r="C43" s="182"/>
      <c r="D43" s="184"/>
      <c r="E43" s="191"/>
      <c r="F43" s="192"/>
      <c r="G43" s="190"/>
      <c r="H43" s="167"/>
    </row>
    <row r="44" spans="1:7" ht="33" customHeight="1">
      <c r="A44" s="71" t="str">
        <f>HYPERLINK('[1]реквизиты'!$A$6)</f>
        <v>Гл. судья, судья МК (ВК)</v>
      </c>
      <c r="B44" s="31"/>
      <c r="C44" s="72"/>
      <c r="D44" s="73"/>
      <c r="E44" s="149" t="str">
        <f>'[1]реквизиты'!$G$6</f>
        <v>А.А.Лебедев</v>
      </c>
      <c r="G44" s="162" t="str">
        <f>'[1]реквизиты'!$G$7</f>
        <v>/Москва/</v>
      </c>
    </row>
    <row r="45" spans="1:7" ht="42.75" customHeight="1">
      <c r="A45" s="71" t="str">
        <f>HYPERLINK('[1]реквизиты'!$A$8)</f>
        <v>Гл. секретарь, судья ВК</v>
      </c>
      <c r="B45" s="31"/>
      <c r="C45" s="72"/>
      <c r="D45" s="73"/>
      <c r="E45" s="161" t="str">
        <f>'[1]реквизиты'!$G$8</f>
        <v>А.С.Тимошин</v>
      </c>
      <c r="G45" s="162" t="str">
        <f>'[1]реквизиты'!$G$9</f>
        <v>/Рыбинск/</v>
      </c>
    </row>
    <row r="46" spans="1:7" ht="12.75">
      <c r="A46" s="31"/>
      <c r="B46" s="31"/>
      <c r="C46" s="31"/>
      <c r="D46" s="31"/>
      <c r="E46" s="31"/>
      <c r="F46" s="31"/>
      <c r="G46" s="31"/>
    </row>
    <row r="47" spans="1:4" ht="12.75">
      <c r="A47" s="31"/>
      <c r="B47" s="31"/>
      <c r="C47" s="31"/>
      <c r="D47" s="31"/>
    </row>
    <row r="48" spans="1:4" ht="12.75">
      <c r="A48" s="31"/>
      <c r="B48" s="31"/>
      <c r="C48" s="31"/>
      <c r="D48" s="31"/>
    </row>
    <row r="49" spans="1:5" ht="27.75" customHeight="1">
      <c r="A49" s="29"/>
      <c r="C49" s="36"/>
      <c r="D49" s="36"/>
      <c r="E49" s="36"/>
    </row>
    <row r="50" spans="1:5" ht="12.75">
      <c r="A50" s="29"/>
      <c r="B50" s="37"/>
      <c r="C50" s="37"/>
      <c r="D50" s="37"/>
      <c r="E50" s="37"/>
    </row>
    <row r="51" spans="1:6" ht="12.75">
      <c r="A51" s="29"/>
      <c r="B51" s="37"/>
      <c r="C51" s="37"/>
      <c r="D51" s="37"/>
      <c r="E51" s="37"/>
      <c r="F51" s="37"/>
    </row>
    <row r="52" spans="1:6" ht="12.75">
      <c r="A52" s="29"/>
      <c r="B52" s="37"/>
      <c r="C52" s="37"/>
      <c r="D52" s="37"/>
      <c r="E52" s="37"/>
      <c r="F52" s="37"/>
    </row>
    <row r="53" ht="12.75">
      <c r="A53" s="29"/>
    </row>
    <row r="54" ht="12.75">
      <c r="A54" s="29"/>
    </row>
  </sheetData>
  <mergeCells count="145">
    <mergeCell ref="C3:D3"/>
    <mergeCell ref="B2:C2"/>
    <mergeCell ref="A26:A27"/>
    <mergeCell ref="B26:B27"/>
    <mergeCell ref="C26:C27"/>
    <mergeCell ref="D26:D27"/>
    <mergeCell ref="D22:D23"/>
    <mergeCell ref="A24:A25"/>
    <mergeCell ref="B24:B25"/>
    <mergeCell ref="C24:C25"/>
    <mergeCell ref="A30:A31"/>
    <mergeCell ref="B30:B31"/>
    <mergeCell ref="C30:C31"/>
    <mergeCell ref="D30:D31"/>
    <mergeCell ref="A28:A29"/>
    <mergeCell ref="B28:B29"/>
    <mergeCell ref="C28:C29"/>
    <mergeCell ref="D28:D29"/>
    <mergeCell ref="D24:D25"/>
    <mergeCell ref="D20:D21"/>
    <mergeCell ref="G18:G19"/>
    <mergeCell ref="G20:G21"/>
    <mergeCell ref="E20:F21"/>
    <mergeCell ref="G22:G23"/>
    <mergeCell ref="E22:F23"/>
    <mergeCell ref="D18:D19"/>
    <mergeCell ref="G24:G25"/>
    <mergeCell ref="A22:A23"/>
    <mergeCell ref="B22:B23"/>
    <mergeCell ref="C22:C23"/>
    <mergeCell ref="A18:A19"/>
    <mergeCell ref="B18:B19"/>
    <mergeCell ref="C18:C19"/>
    <mergeCell ref="A20:A21"/>
    <mergeCell ref="B20:B21"/>
    <mergeCell ref="C20:C21"/>
    <mergeCell ref="G10:G11"/>
    <mergeCell ref="G12:G13"/>
    <mergeCell ref="G16:G17"/>
    <mergeCell ref="A14:A15"/>
    <mergeCell ref="B14:B15"/>
    <mergeCell ref="A16:A17"/>
    <mergeCell ref="B16:B17"/>
    <mergeCell ref="C16:C17"/>
    <mergeCell ref="D16:D17"/>
    <mergeCell ref="C14:C15"/>
    <mergeCell ref="G14:G15"/>
    <mergeCell ref="A12:A13"/>
    <mergeCell ref="B12:B13"/>
    <mergeCell ref="C12:C13"/>
    <mergeCell ref="D12:D13"/>
    <mergeCell ref="D14:D15"/>
    <mergeCell ref="G8:G9"/>
    <mergeCell ref="A6:A7"/>
    <mergeCell ref="B6:B7"/>
    <mergeCell ref="A8:A9"/>
    <mergeCell ref="B8:B9"/>
    <mergeCell ref="C8:C9"/>
    <mergeCell ref="D8:D9"/>
    <mergeCell ref="C6:C7"/>
    <mergeCell ref="D6:D7"/>
    <mergeCell ref="E8:F9"/>
    <mergeCell ref="G4:G5"/>
    <mergeCell ref="G6:G7"/>
    <mergeCell ref="E4:F5"/>
    <mergeCell ref="E6:F7"/>
    <mergeCell ref="A10:A11"/>
    <mergeCell ref="B10:B11"/>
    <mergeCell ref="C10:C11"/>
    <mergeCell ref="D10:D11"/>
    <mergeCell ref="A4:A5"/>
    <mergeCell ref="B4:B5"/>
    <mergeCell ref="C4:C5"/>
    <mergeCell ref="D4:D5"/>
    <mergeCell ref="E10:F11"/>
    <mergeCell ref="E12:F13"/>
    <mergeCell ref="E14:F15"/>
    <mergeCell ref="E24:F25"/>
    <mergeCell ref="E16:F17"/>
    <mergeCell ref="E18:F19"/>
    <mergeCell ref="E26:F27"/>
    <mergeCell ref="E28:F29"/>
    <mergeCell ref="E30:F31"/>
    <mergeCell ref="G30:G31"/>
    <mergeCell ref="G32:G33"/>
    <mergeCell ref="G26:G27"/>
    <mergeCell ref="G28:G29"/>
    <mergeCell ref="G38:G39"/>
    <mergeCell ref="G40:G41"/>
    <mergeCell ref="E40:F41"/>
    <mergeCell ref="G34:G35"/>
    <mergeCell ref="G36:G37"/>
    <mergeCell ref="E36:F37"/>
    <mergeCell ref="E38:F39"/>
    <mergeCell ref="E42:F43"/>
    <mergeCell ref="A32:A33"/>
    <mergeCell ref="B32:B33"/>
    <mergeCell ref="C32:C33"/>
    <mergeCell ref="D32:D33"/>
    <mergeCell ref="A34:A35"/>
    <mergeCell ref="B34:B35"/>
    <mergeCell ref="C34:C35"/>
    <mergeCell ref="A42:A43"/>
    <mergeCell ref="B42:B43"/>
    <mergeCell ref="G42:G43"/>
    <mergeCell ref="D34:D35"/>
    <mergeCell ref="A38:A39"/>
    <mergeCell ref="B38:B39"/>
    <mergeCell ref="C38:C39"/>
    <mergeCell ref="D38:D39"/>
    <mergeCell ref="A36:A37"/>
    <mergeCell ref="B36:B37"/>
    <mergeCell ref="C36:C37"/>
    <mergeCell ref="D36:D37"/>
    <mergeCell ref="C42:C43"/>
    <mergeCell ref="D42:D43"/>
    <mergeCell ref="A40:A41"/>
    <mergeCell ref="B40:B41"/>
    <mergeCell ref="C40:C41"/>
    <mergeCell ref="D40:D41"/>
    <mergeCell ref="H18:H19"/>
    <mergeCell ref="H4:H5"/>
    <mergeCell ref="H6:H7"/>
    <mergeCell ref="H8:H9"/>
    <mergeCell ref="H10:H11"/>
    <mergeCell ref="A1:H1"/>
    <mergeCell ref="D2:H2"/>
    <mergeCell ref="H36:H37"/>
    <mergeCell ref="H38:H39"/>
    <mergeCell ref="H22:H23"/>
    <mergeCell ref="H24:H25"/>
    <mergeCell ref="H26:H27"/>
    <mergeCell ref="H12:H13"/>
    <mergeCell ref="H14:H15"/>
    <mergeCell ref="H16:H17"/>
    <mergeCell ref="H40:H41"/>
    <mergeCell ref="H42:H43"/>
    <mergeCell ref="F3:G3"/>
    <mergeCell ref="E32:F33"/>
    <mergeCell ref="E34:F35"/>
    <mergeCell ref="H28:H29"/>
    <mergeCell ref="H30:H31"/>
    <mergeCell ref="H32:H33"/>
    <mergeCell ref="H34:H35"/>
    <mergeCell ref="H20:H21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I70"/>
  <sheetViews>
    <sheetView workbookViewId="0" topLeftCell="A22">
      <selection activeCell="E17" sqref="E17:E18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7109375" style="0" customWidth="1"/>
    <col min="5" max="5" width="6.140625" style="0" customWidth="1"/>
    <col min="6" max="6" width="11.00390625" style="0" customWidth="1"/>
    <col min="7" max="7" width="10.28125" style="0" customWidth="1"/>
    <col min="8" max="8" width="22.00390625" style="0" customWidth="1"/>
  </cols>
  <sheetData>
    <row r="1" spans="1:8" ht="29.25" customHeight="1" thickBot="1">
      <c r="A1" s="218" t="s">
        <v>25</v>
      </c>
      <c r="B1" s="218"/>
      <c r="C1" s="218"/>
      <c r="D1" s="218"/>
      <c r="E1" s="218"/>
      <c r="F1" s="218"/>
      <c r="G1" s="218"/>
      <c r="H1" s="218"/>
    </row>
    <row r="2" spans="3:9" ht="27.75" customHeight="1" thickBot="1">
      <c r="C2" s="174" t="str">
        <f>HYPERLINK('[1]реквизиты'!$A$2)</f>
        <v>II Международный турнир по самбо "Мемориал М.Бурдикова"</v>
      </c>
      <c r="D2" s="175"/>
      <c r="E2" s="175"/>
      <c r="F2" s="175"/>
      <c r="G2" s="175"/>
      <c r="H2" s="176"/>
      <c r="I2" s="69"/>
    </row>
    <row r="3" spans="1:8" ht="12.75" customHeight="1">
      <c r="A3" s="229" t="str">
        <f>HYPERLINK('[1]реквизиты'!$A$3)</f>
        <v>20-22 августа 2017 г.     г.Кстово</v>
      </c>
      <c r="B3" s="229"/>
      <c r="C3" s="229"/>
      <c r="D3" s="229"/>
      <c r="E3" s="229"/>
      <c r="F3" s="229"/>
      <c r="G3" s="229"/>
      <c r="H3" s="229"/>
    </row>
    <row r="4" spans="4:5" ht="12.75">
      <c r="D4" s="245" t="s">
        <v>116</v>
      </c>
      <c r="E4" s="245"/>
    </row>
    <row r="5" spans="1:8" ht="12.75" customHeight="1">
      <c r="A5" s="234" t="s">
        <v>4</v>
      </c>
      <c r="B5" s="236" t="s">
        <v>5</v>
      </c>
      <c r="C5" s="234" t="s">
        <v>6</v>
      </c>
      <c r="D5" s="234" t="s">
        <v>7</v>
      </c>
      <c r="E5" s="223" t="s">
        <v>8</v>
      </c>
      <c r="F5" s="224"/>
      <c r="G5" s="234" t="s">
        <v>10</v>
      </c>
      <c r="H5" s="234" t="s">
        <v>9</v>
      </c>
    </row>
    <row r="6" spans="1:8" ht="12.75" customHeight="1">
      <c r="A6" s="235"/>
      <c r="B6" s="237"/>
      <c r="C6" s="235"/>
      <c r="D6" s="235"/>
      <c r="E6" s="225"/>
      <c r="F6" s="226"/>
      <c r="G6" s="235"/>
      <c r="H6" s="235"/>
    </row>
    <row r="7" spans="1:8" ht="12.75" customHeight="1">
      <c r="A7" s="239"/>
      <c r="B7" s="238">
        <v>1</v>
      </c>
      <c r="C7" s="230" t="s">
        <v>56</v>
      </c>
      <c r="D7" s="233" t="s">
        <v>57</v>
      </c>
      <c r="E7" s="219" t="s">
        <v>58</v>
      </c>
      <c r="F7" s="221"/>
      <c r="G7" s="230"/>
      <c r="H7" s="230" t="s">
        <v>59</v>
      </c>
    </row>
    <row r="8" spans="1:8" ht="15" customHeight="1">
      <c r="A8" s="239"/>
      <c r="B8" s="238"/>
      <c r="C8" s="231"/>
      <c r="D8" s="220"/>
      <c r="E8" s="220"/>
      <c r="F8" s="222"/>
      <c r="G8" s="231"/>
      <c r="H8" s="231"/>
    </row>
    <row r="9" spans="1:8" ht="12.75" customHeight="1">
      <c r="A9" s="239"/>
      <c r="B9" s="238">
        <v>2</v>
      </c>
      <c r="C9" s="230" t="s">
        <v>60</v>
      </c>
      <c r="D9" s="233" t="s">
        <v>61</v>
      </c>
      <c r="E9" s="219" t="s">
        <v>62</v>
      </c>
      <c r="F9" s="221"/>
      <c r="G9" s="230"/>
      <c r="H9" s="230" t="s">
        <v>63</v>
      </c>
    </row>
    <row r="10" spans="1:8" ht="15" customHeight="1">
      <c r="A10" s="239"/>
      <c r="B10" s="238"/>
      <c r="C10" s="231"/>
      <c r="D10" s="220"/>
      <c r="E10" s="220"/>
      <c r="F10" s="222"/>
      <c r="G10" s="231"/>
      <c r="H10" s="231"/>
    </row>
    <row r="11" spans="1:8" ht="15" customHeight="1">
      <c r="A11" s="239"/>
      <c r="B11" s="238">
        <v>3</v>
      </c>
      <c r="C11" s="230" t="s">
        <v>64</v>
      </c>
      <c r="D11" s="233" t="s">
        <v>65</v>
      </c>
      <c r="E11" s="219" t="s">
        <v>66</v>
      </c>
      <c r="F11" s="221"/>
      <c r="G11" s="230"/>
      <c r="H11" s="230" t="s">
        <v>67</v>
      </c>
    </row>
    <row r="12" spans="1:8" ht="15.75" customHeight="1">
      <c r="A12" s="239"/>
      <c r="B12" s="238"/>
      <c r="C12" s="231"/>
      <c r="D12" s="220"/>
      <c r="E12" s="220"/>
      <c r="F12" s="222"/>
      <c r="G12" s="231"/>
      <c r="H12" s="231"/>
    </row>
    <row r="13" spans="1:8" ht="12.75" customHeight="1">
      <c r="A13" s="239"/>
      <c r="B13" s="238">
        <v>4</v>
      </c>
      <c r="C13" s="230" t="s">
        <v>68</v>
      </c>
      <c r="D13" s="233" t="s">
        <v>69</v>
      </c>
      <c r="E13" s="219" t="s">
        <v>70</v>
      </c>
      <c r="F13" s="221"/>
      <c r="G13" s="230"/>
      <c r="H13" s="230" t="s">
        <v>71</v>
      </c>
    </row>
    <row r="14" spans="1:8" ht="15" customHeight="1">
      <c r="A14" s="239"/>
      <c r="B14" s="238"/>
      <c r="C14" s="231"/>
      <c r="D14" s="220"/>
      <c r="E14" s="220"/>
      <c r="F14" s="222"/>
      <c r="G14" s="231"/>
      <c r="H14" s="231"/>
    </row>
    <row r="15" spans="1:8" ht="12.75" customHeight="1">
      <c r="A15" s="239"/>
      <c r="B15" s="238">
        <v>5</v>
      </c>
      <c r="C15" s="230" t="s">
        <v>72</v>
      </c>
      <c r="D15" s="233" t="s">
        <v>73</v>
      </c>
      <c r="E15" s="219" t="s">
        <v>122</v>
      </c>
      <c r="F15" s="221"/>
      <c r="G15" s="230"/>
      <c r="H15" s="230" t="s">
        <v>74</v>
      </c>
    </row>
    <row r="16" spans="1:8" ht="15" customHeight="1">
      <c r="A16" s="239"/>
      <c r="B16" s="238"/>
      <c r="C16" s="231"/>
      <c r="D16" s="220"/>
      <c r="E16" s="220"/>
      <c r="F16" s="222"/>
      <c r="G16" s="231"/>
      <c r="H16" s="231"/>
    </row>
    <row r="17" spans="1:8" ht="12.75" customHeight="1">
      <c r="A17" s="239"/>
      <c r="B17" s="238">
        <v>6</v>
      </c>
      <c r="C17" s="230" t="s">
        <v>75</v>
      </c>
      <c r="D17" s="233" t="s">
        <v>76</v>
      </c>
      <c r="E17" s="219" t="s">
        <v>121</v>
      </c>
      <c r="F17" s="221"/>
      <c r="G17" s="230"/>
      <c r="H17" s="230" t="s">
        <v>77</v>
      </c>
    </row>
    <row r="18" spans="1:8" ht="15" customHeight="1">
      <c r="A18" s="239"/>
      <c r="B18" s="238"/>
      <c r="C18" s="231"/>
      <c r="D18" s="220"/>
      <c r="E18" s="220"/>
      <c r="F18" s="222"/>
      <c r="G18" s="231"/>
      <c r="H18" s="231"/>
    </row>
    <row r="19" spans="1:8" ht="12.75" customHeight="1">
      <c r="A19" s="239"/>
      <c r="B19" s="238">
        <v>7</v>
      </c>
      <c r="C19" s="230" t="s">
        <v>78</v>
      </c>
      <c r="D19" s="233" t="s">
        <v>79</v>
      </c>
      <c r="E19" s="219" t="s">
        <v>80</v>
      </c>
      <c r="F19" s="221"/>
      <c r="G19" s="230"/>
      <c r="H19" s="230" t="s">
        <v>81</v>
      </c>
    </row>
    <row r="20" spans="1:8" ht="15" customHeight="1">
      <c r="A20" s="239"/>
      <c r="B20" s="238"/>
      <c r="C20" s="231"/>
      <c r="D20" s="220"/>
      <c r="E20" s="220"/>
      <c r="F20" s="222"/>
      <c r="G20" s="231"/>
      <c r="H20" s="231"/>
    </row>
    <row r="21" spans="1:8" ht="12.75" customHeight="1">
      <c r="A21" s="239"/>
      <c r="B21" s="238">
        <v>8</v>
      </c>
      <c r="C21" s="230" t="s">
        <v>82</v>
      </c>
      <c r="D21" s="233" t="s">
        <v>83</v>
      </c>
      <c r="E21" s="219" t="s">
        <v>84</v>
      </c>
      <c r="F21" s="221"/>
      <c r="G21" s="230"/>
      <c r="H21" s="230" t="s">
        <v>85</v>
      </c>
    </row>
    <row r="22" spans="1:8" ht="15" customHeight="1">
      <c r="A22" s="239"/>
      <c r="B22" s="238"/>
      <c r="C22" s="231"/>
      <c r="D22" s="220"/>
      <c r="E22" s="220"/>
      <c r="F22" s="222"/>
      <c r="G22" s="231"/>
      <c r="H22" s="231"/>
    </row>
    <row r="23" spans="1:8" ht="12.75" customHeight="1">
      <c r="A23" s="239"/>
      <c r="B23" s="238">
        <v>9</v>
      </c>
      <c r="C23" s="230" t="s">
        <v>86</v>
      </c>
      <c r="D23" s="233" t="s">
        <v>87</v>
      </c>
      <c r="E23" s="219" t="s">
        <v>88</v>
      </c>
      <c r="F23" s="221"/>
      <c r="G23" s="230"/>
      <c r="H23" s="230" t="s">
        <v>89</v>
      </c>
    </row>
    <row r="24" spans="1:8" ht="15" customHeight="1">
      <c r="A24" s="239"/>
      <c r="B24" s="238"/>
      <c r="C24" s="231"/>
      <c r="D24" s="220"/>
      <c r="E24" s="220"/>
      <c r="F24" s="222"/>
      <c r="G24" s="231"/>
      <c r="H24" s="231"/>
    </row>
    <row r="25" spans="1:8" ht="12.75" customHeight="1">
      <c r="A25" s="239"/>
      <c r="B25" s="238">
        <v>10</v>
      </c>
      <c r="C25" s="230" t="s">
        <v>90</v>
      </c>
      <c r="D25" s="233" t="s">
        <v>91</v>
      </c>
      <c r="E25" s="219" t="s">
        <v>80</v>
      </c>
      <c r="F25" s="221"/>
      <c r="G25" s="230"/>
      <c r="H25" s="230" t="s">
        <v>81</v>
      </c>
    </row>
    <row r="26" spans="1:8" ht="15" customHeight="1">
      <c r="A26" s="239"/>
      <c r="B26" s="238"/>
      <c r="C26" s="231"/>
      <c r="D26" s="220"/>
      <c r="E26" s="220"/>
      <c r="F26" s="222"/>
      <c r="G26" s="231"/>
      <c r="H26" s="231"/>
    </row>
    <row r="27" spans="1:8" ht="12.75" customHeight="1">
      <c r="A27" s="239"/>
      <c r="B27" s="238">
        <v>11</v>
      </c>
      <c r="C27" s="230" t="s">
        <v>92</v>
      </c>
      <c r="D27" s="233" t="s">
        <v>93</v>
      </c>
      <c r="E27" s="219" t="s">
        <v>70</v>
      </c>
      <c r="F27" s="221"/>
      <c r="G27" s="230"/>
      <c r="H27" s="230" t="s">
        <v>71</v>
      </c>
    </row>
    <row r="28" spans="1:8" ht="15" customHeight="1">
      <c r="A28" s="239"/>
      <c r="B28" s="238"/>
      <c r="C28" s="231"/>
      <c r="D28" s="220"/>
      <c r="E28" s="220"/>
      <c r="F28" s="222"/>
      <c r="G28" s="231"/>
      <c r="H28" s="231"/>
    </row>
    <row r="29" spans="1:8" ht="15.75" customHeight="1">
      <c r="A29" s="239"/>
      <c r="B29" s="238">
        <v>12</v>
      </c>
      <c r="C29" s="230" t="s">
        <v>94</v>
      </c>
      <c r="D29" s="233" t="s">
        <v>95</v>
      </c>
      <c r="E29" s="219" t="s">
        <v>58</v>
      </c>
      <c r="F29" s="221"/>
      <c r="G29" s="230"/>
      <c r="H29" s="230" t="s">
        <v>59</v>
      </c>
    </row>
    <row r="30" spans="1:8" ht="15" customHeight="1">
      <c r="A30" s="239"/>
      <c r="B30" s="238"/>
      <c r="C30" s="231"/>
      <c r="D30" s="220"/>
      <c r="E30" s="220"/>
      <c r="F30" s="222"/>
      <c r="G30" s="231"/>
      <c r="H30" s="231"/>
    </row>
    <row r="31" spans="1:8" ht="12.75" customHeight="1">
      <c r="A31" s="239"/>
      <c r="B31" s="238">
        <v>13</v>
      </c>
      <c r="C31" s="230" t="s">
        <v>96</v>
      </c>
      <c r="D31" s="233" t="s">
        <v>97</v>
      </c>
      <c r="E31" s="219" t="s">
        <v>70</v>
      </c>
      <c r="F31" s="221"/>
      <c r="G31" s="230"/>
      <c r="H31" s="230" t="s">
        <v>98</v>
      </c>
    </row>
    <row r="32" spans="1:8" ht="15" customHeight="1">
      <c r="A32" s="239"/>
      <c r="B32" s="238"/>
      <c r="C32" s="231"/>
      <c r="D32" s="220"/>
      <c r="E32" s="220"/>
      <c r="F32" s="222"/>
      <c r="G32" s="231"/>
      <c r="H32" s="231"/>
    </row>
    <row r="33" spans="1:8" ht="12.75" customHeight="1">
      <c r="A33" s="239"/>
      <c r="B33" s="238">
        <v>14</v>
      </c>
      <c r="C33" s="230" t="s">
        <v>99</v>
      </c>
      <c r="D33" s="233" t="s">
        <v>100</v>
      </c>
      <c r="E33" s="219" t="s">
        <v>84</v>
      </c>
      <c r="F33" s="221"/>
      <c r="G33" s="230"/>
      <c r="H33" s="230" t="s">
        <v>101</v>
      </c>
    </row>
    <row r="34" spans="1:8" ht="15" customHeight="1">
      <c r="A34" s="239"/>
      <c r="B34" s="238"/>
      <c r="C34" s="231"/>
      <c r="D34" s="220"/>
      <c r="E34" s="220"/>
      <c r="F34" s="222"/>
      <c r="G34" s="231"/>
      <c r="H34" s="231"/>
    </row>
    <row r="35" spans="1:8" ht="12.75" customHeight="1">
      <c r="A35" s="239"/>
      <c r="B35" s="238">
        <v>15</v>
      </c>
      <c r="C35" s="230" t="s">
        <v>102</v>
      </c>
      <c r="D35" s="219" t="s">
        <v>103</v>
      </c>
      <c r="E35" s="219" t="s">
        <v>104</v>
      </c>
      <c r="F35" s="221"/>
      <c r="G35" s="230"/>
      <c r="H35" s="230" t="s">
        <v>105</v>
      </c>
    </row>
    <row r="36" spans="1:8" ht="15" customHeight="1">
      <c r="A36" s="239"/>
      <c r="B36" s="238"/>
      <c r="C36" s="231"/>
      <c r="D36" s="220"/>
      <c r="E36" s="220"/>
      <c r="F36" s="222"/>
      <c r="G36" s="232"/>
      <c r="H36" s="232"/>
    </row>
    <row r="37" spans="1:8" ht="15.75" customHeight="1">
      <c r="A37" s="239"/>
      <c r="B37" s="238">
        <v>16</v>
      </c>
      <c r="C37" s="230" t="s">
        <v>106</v>
      </c>
      <c r="D37" s="233" t="s">
        <v>107</v>
      </c>
      <c r="E37" s="219" t="s">
        <v>108</v>
      </c>
      <c r="F37" s="221"/>
      <c r="G37" s="230"/>
      <c r="H37" s="230" t="s">
        <v>109</v>
      </c>
    </row>
    <row r="38" spans="1:8" ht="12.75" customHeight="1">
      <c r="A38" s="239"/>
      <c r="B38" s="238"/>
      <c r="C38" s="231"/>
      <c r="D38" s="220"/>
      <c r="E38" s="220"/>
      <c r="F38" s="222"/>
      <c r="G38" s="231"/>
      <c r="H38" s="231"/>
    </row>
    <row r="39" spans="1:8" ht="12.75" customHeight="1">
      <c r="A39" s="240"/>
      <c r="B39" s="238">
        <v>17</v>
      </c>
      <c r="C39" s="230" t="s">
        <v>110</v>
      </c>
      <c r="D39" s="233" t="s">
        <v>111</v>
      </c>
      <c r="E39" s="219" t="s">
        <v>84</v>
      </c>
      <c r="F39" s="221"/>
      <c r="G39" s="230"/>
      <c r="H39" s="230" t="s">
        <v>101</v>
      </c>
    </row>
    <row r="40" spans="1:8" ht="12.75" customHeight="1">
      <c r="A40" s="240"/>
      <c r="B40" s="238"/>
      <c r="C40" s="231"/>
      <c r="D40" s="220"/>
      <c r="E40" s="220"/>
      <c r="F40" s="222"/>
      <c r="G40" s="231"/>
      <c r="H40" s="231"/>
    </row>
    <row r="41" spans="1:8" ht="12.75" customHeight="1">
      <c r="A41" s="240"/>
      <c r="B41" s="238">
        <v>18</v>
      </c>
      <c r="C41" s="230" t="s">
        <v>112</v>
      </c>
      <c r="D41" s="233" t="s">
        <v>113</v>
      </c>
      <c r="E41" s="219" t="s">
        <v>88</v>
      </c>
      <c r="F41" s="221"/>
      <c r="G41" s="230"/>
      <c r="H41" s="230" t="s">
        <v>89</v>
      </c>
    </row>
    <row r="42" spans="1:8" ht="12.75" customHeight="1">
      <c r="A42" s="240"/>
      <c r="B42" s="238"/>
      <c r="C42" s="231"/>
      <c r="D42" s="220"/>
      <c r="E42" s="220"/>
      <c r="F42" s="222"/>
      <c r="G42" s="231"/>
      <c r="H42" s="231"/>
    </row>
    <row r="43" spans="1:8" ht="12.75" customHeight="1">
      <c r="A43" s="240"/>
      <c r="B43" s="238">
        <v>19</v>
      </c>
      <c r="C43" s="230" t="s">
        <v>114</v>
      </c>
      <c r="D43" s="233" t="s">
        <v>115</v>
      </c>
      <c r="E43" s="219" t="s">
        <v>84</v>
      </c>
      <c r="F43" s="221"/>
      <c r="G43" s="230"/>
      <c r="H43" s="230" t="s">
        <v>85</v>
      </c>
    </row>
    <row r="44" spans="1:8" ht="12.75" customHeight="1">
      <c r="A44" s="240"/>
      <c r="B44" s="238"/>
      <c r="C44" s="231"/>
      <c r="D44" s="220"/>
      <c r="E44" s="220"/>
      <c r="F44" s="222"/>
      <c r="G44" s="231"/>
      <c r="H44" s="231"/>
    </row>
    <row r="45" spans="1:8" ht="12.75" customHeight="1">
      <c r="A45" s="240"/>
      <c r="B45" s="241">
        <v>20</v>
      </c>
      <c r="C45" s="227"/>
      <c r="D45" s="244"/>
      <c r="E45" s="223"/>
      <c r="F45" s="224"/>
      <c r="G45" s="242"/>
      <c r="H45" s="227"/>
    </row>
    <row r="46" spans="1:8" ht="12.75" customHeight="1">
      <c r="A46" s="240"/>
      <c r="B46" s="241"/>
      <c r="C46" s="228"/>
      <c r="D46" s="235"/>
      <c r="E46" s="225"/>
      <c r="F46" s="226"/>
      <c r="G46" s="243"/>
      <c r="H46" s="228"/>
    </row>
    <row r="47" spans="1:8" ht="12.75" customHeight="1">
      <c r="A47" s="240"/>
      <c r="B47" s="241">
        <v>21</v>
      </c>
      <c r="C47" s="227"/>
      <c r="D47" s="244"/>
      <c r="E47" s="223"/>
      <c r="F47" s="224"/>
      <c r="G47" s="242"/>
      <c r="H47" s="227"/>
    </row>
    <row r="48" spans="1:8" ht="12.75" customHeight="1">
      <c r="A48" s="240"/>
      <c r="B48" s="241"/>
      <c r="C48" s="228"/>
      <c r="D48" s="235"/>
      <c r="E48" s="225"/>
      <c r="F48" s="226"/>
      <c r="G48" s="243"/>
      <c r="H48" s="228"/>
    </row>
    <row r="49" spans="1:8" ht="12.75" customHeight="1">
      <c r="A49" s="240"/>
      <c r="B49" s="241">
        <v>22</v>
      </c>
      <c r="C49" s="227"/>
      <c r="D49" s="244"/>
      <c r="E49" s="223"/>
      <c r="F49" s="224"/>
      <c r="G49" s="242"/>
      <c r="H49" s="227"/>
    </row>
    <row r="50" spans="1:8" ht="12.75" customHeight="1">
      <c r="A50" s="240"/>
      <c r="B50" s="241"/>
      <c r="C50" s="228"/>
      <c r="D50" s="235"/>
      <c r="E50" s="225"/>
      <c r="F50" s="226"/>
      <c r="G50" s="243"/>
      <c r="H50" s="228"/>
    </row>
    <row r="51" spans="1:8" ht="12.75" customHeight="1">
      <c r="A51" s="240"/>
      <c r="B51" s="241">
        <v>23</v>
      </c>
      <c r="C51" s="227"/>
      <c r="D51" s="244"/>
      <c r="E51" s="223"/>
      <c r="F51" s="224"/>
      <c r="G51" s="242"/>
      <c r="H51" s="227"/>
    </row>
    <row r="52" spans="1:8" ht="12.75" customHeight="1">
      <c r="A52" s="240"/>
      <c r="B52" s="241"/>
      <c r="C52" s="228"/>
      <c r="D52" s="235"/>
      <c r="E52" s="225"/>
      <c r="F52" s="226"/>
      <c r="G52" s="243"/>
      <c r="H52" s="228"/>
    </row>
    <row r="53" spans="1:8" ht="12.75" customHeight="1">
      <c r="A53" s="240"/>
      <c r="B53" s="241">
        <v>24</v>
      </c>
      <c r="C53" s="227"/>
      <c r="D53" s="244"/>
      <c r="E53" s="223"/>
      <c r="F53" s="224"/>
      <c r="G53" s="242"/>
      <c r="H53" s="227"/>
    </row>
    <row r="54" spans="1:8" ht="12.75" customHeight="1">
      <c r="A54" s="240"/>
      <c r="B54" s="241"/>
      <c r="C54" s="228"/>
      <c r="D54" s="235"/>
      <c r="E54" s="225"/>
      <c r="F54" s="226"/>
      <c r="G54" s="243"/>
      <c r="H54" s="228"/>
    </row>
    <row r="55" spans="1:8" ht="12.75" customHeight="1">
      <c r="A55" s="240"/>
      <c r="B55" s="241">
        <v>25</v>
      </c>
      <c r="C55" s="227"/>
      <c r="D55" s="244"/>
      <c r="E55" s="223"/>
      <c r="F55" s="224"/>
      <c r="G55" s="242"/>
      <c r="H55" s="227"/>
    </row>
    <row r="56" spans="1:8" ht="12.75" customHeight="1">
      <c r="A56" s="240"/>
      <c r="B56" s="241"/>
      <c r="C56" s="228"/>
      <c r="D56" s="235"/>
      <c r="E56" s="225"/>
      <c r="F56" s="226"/>
      <c r="G56" s="243"/>
      <c r="H56" s="228"/>
    </row>
    <row r="57" spans="1:8" ht="12.75" customHeight="1">
      <c r="A57" s="240"/>
      <c r="B57" s="241">
        <v>26</v>
      </c>
      <c r="C57" s="227"/>
      <c r="D57" s="244"/>
      <c r="E57" s="223"/>
      <c r="F57" s="224"/>
      <c r="G57" s="242"/>
      <c r="H57" s="227"/>
    </row>
    <row r="58" spans="1:8" ht="12.75" customHeight="1">
      <c r="A58" s="240"/>
      <c r="B58" s="241"/>
      <c r="C58" s="228"/>
      <c r="D58" s="235"/>
      <c r="E58" s="225"/>
      <c r="F58" s="226"/>
      <c r="G58" s="243"/>
      <c r="H58" s="228"/>
    </row>
    <row r="59" spans="1:8" ht="12.75" customHeight="1">
      <c r="A59" s="240"/>
      <c r="B59" s="241">
        <v>27</v>
      </c>
      <c r="C59" s="227"/>
      <c r="D59" s="244"/>
      <c r="E59" s="223"/>
      <c r="F59" s="224"/>
      <c r="G59" s="242"/>
      <c r="H59" s="227"/>
    </row>
    <row r="60" spans="1:8" ht="12.75" customHeight="1">
      <c r="A60" s="240"/>
      <c r="B60" s="241"/>
      <c r="C60" s="228"/>
      <c r="D60" s="235"/>
      <c r="E60" s="225"/>
      <c r="F60" s="226"/>
      <c r="G60" s="243"/>
      <c r="H60" s="228"/>
    </row>
    <row r="61" spans="1:8" ht="12.75" customHeight="1">
      <c r="A61" s="240"/>
      <c r="B61" s="241">
        <v>28</v>
      </c>
      <c r="C61" s="227"/>
      <c r="D61" s="244"/>
      <c r="E61" s="223"/>
      <c r="F61" s="224"/>
      <c r="G61" s="242"/>
      <c r="H61" s="227"/>
    </row>
    <row r="62" spans="1:8" ht="12.75" customHeight="1">
      <c r="A62" s="240"/>
      <c r="B62" s="241"/>
      <c r="C62" s="228"/>
      <c r="D62" s="235"/>
      <c r="E62" s="225"/>
      <c r="F62" s="226"/>
      <c r="G62" s="243"/>
      <c r="H62" s="228"/>
    </row>
    <row r="63" spans="1:8" ht="12.75" customHeight="1">
      <c r="A63" s="240"/>
      <c r="B63" s="241">
        <v>29</v>
      </c>
      <c r="C63" s="227"/>
      <c r="D63" s="244"/>
      <c r="E63" s="223"/>
      <c r="F63" s="224"/>
      <c r="G63" s="242"/>
      <c r="H63" s="227"/>
    </row>
    <row r="64" spans="1:8" ht="12.75" customHeight="1">
      <c r="A64" s="240"/>
      <c r="B64" s="241"/>
      <c r="C64" s="228"/>
      <c r="D64" s="235"/>
      <c r="E64" s="225"/>
      <c r="F64" s="226"/>
      <c r="G64" s="243"/>
      <c r="H64" s="228"/>
    </row>
    <row r="65" spans="1:8" ht="12.75" customHeight="1">
      <c r="A65" s="240"/>
      <c r="B65" s="241">
        <v>30</v>
      </c>
      <c r="C65" s="227"/>
      <c r="D65" s="244"/>
      <c r="E65" s="223"/>
      <c r="F65" s="224"/>
      <c r="G65" s="242"/>
      <c r="H65" s="227"/>
    </row>
    <row r="66" spans="1:8" ht="12.75" customHeight="1">
      <c r="A66" s="240"/>
      <c r="B66" s="241"/>
      <c r="C66" s="228"/>
      <c r="D66" s="235"/>
      <c r="E66" s="225"/>
      <c r="F66" s="226"/>
      <c r="G66" s="243"/>
      <c r="H66" s="228"/>
    </row>
    <row r="67" spans="1:8" ht="12.75">
      <c r="A67" s="240"/>
      <c r="B67" s="241">
        <v>31</v>
      </c>
      <c r="C67" s="227"/>
      <c r="D67" s="244"/>
      <c r="E67" s="223"/>
      <c r="F67" s="224"/>
      <c r="G67" s="242"/>
      <c r="H67" s="227"/>
    </row>
    <row r="68" spans="1:8" ht="12.75">
      <c r="A68" s="240"/>
      <c r="B68" s="241"/>
      <c r="C68" s="228"/>
      <c r="D68" s="235"/>
      <c r="E68" s="225"/>
      <c r="F68" s="226"/>
      <c r="G68" s="243"/>
      <c r="H68" s="228"/>
    </row>
    <row r="69" spans="1:8" ht="12.75">
      <c r="A69" s="240"/>
      <c r="B69" s="241">
        <v>32</v>
      </c>
      <c r="C69" s="227"/>
      <c r="D69" s="244"/>
      <c r="E69" s="223"/>
      <c r="F69" s="224"/>
      <c r="G69" s="242"/>
      <c r="H69" s="227"/>
    </row>
    <row r="70" spans="1:8" ht="12.75">
      <c r="A70" s="240"/>
      <c r="B70" s="241"/>
      <c r="C70" s="228"/>
      <c r="D70" s="235"/>
      <c r="E70" s="225"/>
      <c r="F70" s="226"/>
      <c r="G70" s="243"/>
      <c r="H70" s="228"/>
    </row>
  </sheetData>
  <mergeCells count="254">
    <mergeCell ref="D43:D44"/>
    <mergeCell ref="C43:C44"/>
    <mergeCell ref="E11:E12"/>
    <mergeCell ref="F11:F12"/>
    <mergeCell ref="E13:E14"/>
    <mergeCell ref="F13:F14"/>
    <mergeCell ref="E15:E16"/>
    <mergeCell ref="F15:F16"/>
    <mergeCell ref="E17:E18"/>
    <mergeCell ref="F17:F18"/>
    <mergeCell ref="C21:C22"/>
    <mergeCell ref="D29:D30"/>
    <mergeCell ref="G69:G70"/>
    <mergeCell ref="C69:C70"/>
    <mergeCell ref="D69:D70"/>
    <mergeCell ref="C67:C68"/>
    <mergeCell ref="D67:D68"/>
    <mergeCell ref="C59:C60"/>
    <mergeCell ref="D65:D66"/>
    <mergeCell ref="C29:C30"/>
    <mergeCell ref="D4:E4"/>
    <mergeCell ref="D21:D22"/>
    <mergeCell ref="G19:G20"/>
    <mergeCell ref="G11:G12"/>
    <mergeCell ref="G21:G22"/>
    <mergeCell ref="G17:G18"/>
    <mergeCell ref="G13:G14"/>
    <mergeCell ref="G15:G16"/>
    <mergeCell ref="D5:D6"/>
    <mergeCell ref="E5:F6"/>
    <mergeCell ref="G33:G34"/>
    <mergeCell ref="A31:A32"/>
    <mergeCell ref="B31:B32"/>
    <mergeCell ref="C31:C32"/>
    <mergeCell ref="D31:D32"/>
    <mergeCell ref="A33:A34"/>
    <mergeCell ref="B33:B34"/>
    <mergeCell ref="C33:C34"/>
    <mergeCell ref="D33:D34"/>
    <mergeCell ref="G31:G32"/>
    <mergeCell ref="G27:G28"/>
    <mergeCell ref="C27:C28"/>
    <mergeCell ref="D27:D28"/>
    <mergeCell ref="G29:G30"/>
    <mergeCell ref="E27:E28"/>
    <mergeCell ref="F27:F28"/>
    <mergeCell ref="E29:E30"/>
    <mergeCell ref="F29:F30"/>
    <mergeCell ref="A27:A28"/>
    <mergeCell ref="B27:B28"/>
    <mergeCell ref="A29:A30"/>
    <mergeCell ref="B29:B30"/>
    <mergeCell ref="G23:G24"/>
    <mergeCell ref="G25:G26"/>
    <mergeCell ref="A25:A26"/>
    <mergeCell ref="B25:B26"/>
    <mergeCell ref="A23:A24"/>
    <mergeCell ref="B23:B24"/>
    <mergeCell ref="C23:C24"/>
    <mergeCell ref="D23:D24"/>
    <mergeCell ref="E23:E24"/>
    <mergeCell ref="F23:F24"/>
    <mergeCell ref="A17:A18"/>
    <mergeCell ref="B17:B18"/>
    <mergeCell ref="C19:C20"/>
    <mergeCell ref="D19:D20"/>
    <mergeCell ref="A19:A20"/>
    <mergeCell ref="B19:B20"/>
    <mergeCell ref="B11:B12"/>
    <mergeCell ref="C11:C12"/>
    <mergeCell ref="D11:D12"/>
    <mergeCell ref="A15:A16"/>
    <mergeCell ref="B15:B16"/>
    <mergeCell ref="C15:C16"/>
    <mergeCell ref="D15:D16"/>
    <mergeCell ref="A11:A12"/>
    <mergeCell ref="C25:C26"/>
    <mergeCell ref="D25:D26"/>
    <mergeCell ref="A13:A14"/>
    <mergeCell ref="B13:B14"/>
    <mergeCell ref="C13:C14"/>
    <mergeCell ref="D13:D14"/>
    <mergeCell ref="A21:A22"/>
    <mergeCell ref="B21:B22"/>
    <mergeCell ref="C17:C18"/>
    <mergeCell ref="D17:D18"/>
    <mergeCell ref="G35:G36"/>
    <mergeCell ref="C37:C38"/>
    <mergeCell ref="D37:D38"/>
    <mergeCell ref="G37:G38"/>
    <mergeCell ref="C35:C36"/>
    <mergeCell ref="D35:D36"/>
    <mergeCell ref="E35:E36"/>
    <mergeCell ref="F35:F36"/>
    <mergeCell ref="F37:F38"/>
    <mergeCell ref="G39:G40"/>
    <mergeCell ref="C41:C42"/>
    <mergeCell ref="D41:D42"/>
    <mergeCell ref="G41:G42"/>
    <mergeCell ref="C39:C40"/>
    <mergeCell ref="D39:D40"/>
    <mergeCell ref="E39:E40"/>
    <mergeCell ref="F39:F40"/>
    <mergeCell ref="E41:E42"/>
    <mergeCell ref="F41:F42"/>
    <mergeCell ref="B37:B38"/>
    <mergeCell ref="B39:B40"/>
    <mergeCell ref="B41:B42"/>
    <mergeCell ref="A35:A36"/>
    <mergeCell ref="A37:A38"/>
    <mergeCell ref="A39:A40"/>
    <mergeCell ref="A41:A42"/>
    <mergeCell ref="B35:B36"/>
    <mergeCell ref="G45:G46"/>
    <mergeCell ref="E45:F46"/>
    <mergeCell ref="A45:A46"/>
    <mergeCell ref="B45:B46"/>
    <mergeCell ref="C45:C46"/>
    <mergeCell ref="D45:D46"/>
    <mergeCell ref="A43:A44"/>
    <mergeCell ref="B43:B44"/>
    <mergeCell ref="G43:G44"/>
    <mergeCell ref="G49:G50"/>
    <mergeCell ref="E47:F48"/>
    <mergeCell ref="E49:F50"/>
    <mergeCell ref="A49:A50"/>
    <mergeCell ref="B49:B50"/>
    <mergeCell ref="C49:C50"/>
    <mergeCell ref="D49:D50"/>
    <mergeCell ref="A47:A48"/>
    <mergeCell ref="B47:B48"/>
    <mergeCell ref="G47:G48"/>
    <mergeCell ref="A51:A52"/>
    <mergeCell ref="B51:B52"/>
    <mergeCell ref="G51:G52"/>
    <mergeCell ref="D51:D52"/>
    <mergeCell ref="C51:C52"/>
    <mergeCell ref="D47:D48"/>
    <mergeCell ref="C47:C48"/>
    <mergeCell ref="A53:A54"/>
    <mergeCell ref="B53:B54"/>
    <mergeCell ref="C53:C54"/>
    <mergeCell ref="D53:D54"/>
    <mergeCell ref="C55:C56"/>
    <mergeCell ref="D55:D56"/>
    <mergeCell ref="G53:G54"/>
    <mergeCell ref="E51:F52"/>
    <mergeCell ref="E53:F54"/>
    <mergeCell ref="G57:G58"/>
    <mergeCell ref="E55:F56"/>
    <mergeCell ref="E57:F58"/>
    <mergeCell ref="A57:A58"/>
    <mergeCell ref="B57:B58"/>
    <mergeCell ref="C57:C58"/>
    <mergeCell ref="D57:D58"/>
    <mergeCell ref="A55:A56"/>
    <mergeCell ref="B55:B56"/>
    <mergeCell ref="G55:G56"/>
    <mergeCell ref="A59:A60"/>
    <mergeCell ref="B59:B60"/>
    <mergeCell ref="G59:G60"/>
    <mergeCell ref="D59:D60"/>
    <mergeCell ref="A61:A62"/>
    <mergeCell ref="B61:B62"/>
    <mergeCell ref="C61:C62"/>
    <mergeCell ref="D61:D62"/>
    <mergeCell ref="D63:D64"/>
    <mergeCell ref="G61:G62"/>
    <mergeCell ref="E59:F60"/>
    <mergeCell ref="E61:F62"/>
    <mergeCell ref="G67:G68"/>
    <mergeCell ref="G65:G66"/>
    <mergeCell ref="G63:G64"/>
    <mergeCell ref="E63:F64"/>
    <mergeCell ref="E65:F66"/>
    <mergeCell ref="E67:F68"/>
    <mergeCell ref="A69:A70"/>
    <mergeCell ref="B69:B70"/>
    <mergeCell ref="A67:A68"/>
    <mergeCell ref="B67:B68"/>
    <mergeCell ref="A65:A66"/>
    <mergeCell ref="B65:B66"/>
    <mergeCell ref="C65:C66"/>
    <mergeCell ref="A63:A64"/>
    <mergeCell ref="B63:B64"/>
    <mergeCell ref="C63:C64"/>
    <mergeCell ref="A5:A6"/>
    <mergeCell ref="B5:B6"/>
    <mergeCell ref="C5:C6"/>
    <mergeCell ref="B9:B10"/>
    <mergeCell ref="C9:C10"/>
    <mergeCell ref="B7:B8"/>
    <mergeCell ref="C7:C8"/>
    <mergeCell ref="A9:A10"/>
    <mergeCell ref="A7:A8"/>
    <mergeCell ref="H5:H6"/>
    <mergeCell ref="H7:H8"/>
    <mergeCell ref="H9:H10"/>
    <mergeCell ref="G5:G6"/>
    <mergeCell ref="G7:G8"/>
    <mergeCell ref="G9:G10"/>
    <mergeCell ref="E7:E8"/>
    <mergeCell ref="F7:F8"/>
    <mergeCell ref="E9:E10"/>
    <mergeCell ref="D7:D8"/>
    <mergeCell ref="H11:H12"/>
    <mergeCell ref="H13:H14"/>
    <mergeCell ref="H15:H16"/>
    <mergeCell ref="D9:D10"/>
    <mergeCell ref="F9:F10"/>
    <mergeCell ref="H17:H18"/>
    <mergeCell ref="H19:H20"/>
    <mergeCell ref="H21:H22"/>
    <mergeCell ref="H23:H24"/>
    <mergeCell ref="H25:H26"/>
    <mergeCell ref="H27:H28"/>
    <mergeCell ref="H29:H30"/>
    <mergeCell ref="H31:H32"/>
    <mergeCell ref="H33:H34"/>
    <mergeCell ref="H35:H36"/>
    <mergeCell ref="H37:H38"/>
    <mergeCell ref="H39:H40"/>
    <mergeCell ref="H41:H42"/>
    <mergeCell ref="H53:H54"/>
    <mergeCell ref="H55:H56"/>
    <mergeCell ref="H57:H58"/>
    <mergeCell ref="H43:H44"/>
    <mergeCell ref="H45:H46"/>
    <mergeCell ref="H47:H48"/>
    <mergeCell ref="H49:H50"/>
    <mergeCell ref="H67:H68"/>
    <mergeCell ref="H69:H70"/>
    <mergeCell ref="C2:H2"/>
    <mergeCell ref="A1:H1"/>
    <mergeCell ref="A3:H3"/>
    <mergeCell ref="H59:H60"/>
    <mergeCell ref="H61:H62"/>
    <mergeCell ref="H63:H64"/>
    <mergeCell ref="H65:H66"/>
    <mergeCell ref="H51:H52"/>
    <mergeCell ref="E19:E20"/>
    <mergeCell ref="F19:F20"/>
    <mergeCell ref="E21:E22"/>
    <mergeCell ref="F21:F22"/>
    <mergeCell ref="E25:E26"/>
    <mergeCell ref="F25:F26"/>
    <mergeCell ref="E69:F70"/>
    <mergeCell ref="E31:E32"/>
    <mergeCell ref="F31:F32"/>
    <mergeCell ref="E33:E34"/>
    <mergeCell ref="F33:F34"/>
    <mergeCell ref="E37:E38"/>
    <mergeCell ref="E43:E44"/>
    <mergeCell ref="F43:F44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R104"/>
  <sheetViews>
    <sheetView workbookViewId="0" topLeftCell="A67">
      <selection activeCell="J79" sqref="J79:R104"/>
    </sheetView>
  </sheetViews>
  <sheetFormatPr defaultColWidth="9.140625" defaultRowHeight="12.75"/>
  <cols>
    <col min="1" max="1" width="6.00390625" style="0" customWidth="1"/>
    <col min="2" max="2" width="7.140625" style="0" customWidth="1"/>
    <col min="3" max="3" width="22.7109375" style="0" customWidth="1"/>
    <col min="6" max="6" width="25.7109375" style="0" customWidth="1"/>
    <col min="10" max="10" width="5.8515625" style="0" customWidth="1"/>
    <col min="11" max="11" width="7.140625" style="0" customWidth="1"/>
    <col min="12" max="12" width="22.7109375" style="0" customWidth="1"/>
    <col min="15" max="15" width="25.7109375" style="0" customWidth="1"/>
  </cols>
  <sheetData>
    <row r="1" spans="2:18" ht="15.75" customHeight="1">
      <c r="B1" s="304" t="s">
        <v>44</v>
      </c>
      <c r="C1" s="304"/>
      <c r="D1" s="304"/>
      <c r="E1" s="304"/>
      <c r="F1" s="304"/>
      <c r="G1" s="304"/>
      <c r="H1" s="304"/>
      <c r="I1" s="304"/>
      <c r="K1" s="304" t="s">
        <v>44</v>
      </c>
      <c r="L1" s="304"/>
      <c r="M1" s="304"/>
      <c r="N1" s="304"/>
      <c r="O1" s="304"/>
      <c r="P1" s="304"/>
      <c r="Q1" s="304"/>
      <c r="R1" s="304"/>
    </row>
    <row r="2" spans="2:18" ht="15.75" customHeight="1">
      <c r="B2" s="305" t="str">
        <f>'пр.взв.'!D4</f>
        <v>в.к. 57 кг.</v>
      </c>
      <c r="C2" s="306"/>
      <c r="D2" s="306"/>
      <c r="E2" s="306"/>
      <c r="F2" s="306"/>
      <c r="G2" s="306"/>
      <c r="H2" s="306"/>
      <c r="I2" s="306"/>
      <c r="K2" s="305" t="str">
        <f>'пр.взв.'!D4</f>
        <v>в.к. 57 кг.</v>
      </c>
      <c r="L2" s="306"/>
      <c r="M2" s="306"/>
      <c r="N2" s="306"/>
      <c r="O2" s="306"/>
      <c r="P2" s="306"/>
      <c r="Q2" s="306"/>
      <c r="R2" s="306"/>
    </row>
    <row r="3" spans="2:18" ht="16.5" thickBot="1">
      <c r="B3" s="86" t="s">
        <v>37</v>
      </c>
      <c r="C3" s="88" t="s">
        <v>45</v>
      </c>
      <c r="D3" s="87" t="s">
        <v>38</v>
      </c>
      <c r="E3" s="88"/>
      <c r="F3" s="86"/>
      <c r="G3" s="88"/>
      <c r="H3" s="88"/>
      <c r="I3" s="88"/>
      <c r="J3" s="88"/>
      <c r="K3" s="86" t="s">
        <v>1</v>
      </c>
      <c r="L3" s="88" t="s">
        <v>45</v>
      </c>
      <c r="M3" s="87" t="s">
        <v>38</v>
      </c>
      <c r="N3" s="88"/>
      <c r="O3" s="86"/>
      <c r="P3" s="88"/>
      <c r="Q3" s="88"/>
      <c r="R3" s="88"/>
    </row>
    <row r="4" spans="1:18" ht="12.75" customHeight="1">
      <c r="A4" s="281" t="s">
        <v>46</v>
      </c>
      <c r="B4" s="283" t="s">
        <v>5</v>
      </c>
      <c r="C4" s="277" t="s">
        <v>6</v>
      </c>
      <c r="D4" s="277" t="s">
        <v>15</v>
      </c>
      <c r="E4" s="277" t="s">
        <v>16</v>
      </c>
      <c r="F4" s="277" t="s">
        <v>17</v>
      </c>
      <c r="G4" s="279" t="s">
        <v>47</v>
      </c>
      <c r="H4" s="273" t="s">
        <v>48</v>
      </c>
      <c r="I4" s="275" t="s">
        <v>19</v>
      </c>
      <c r="J4" s="281" t="s">
        <v>46</v>
      </c>
      <c r="K4" s="283" t="s">
        <v>5</v>
      </c>
      <c r="L4" s="277" t="s">
        <v>6</v>
      </c>
      <c r="M4" s="277" t="s">
        <v>15</v>
      </c>
      <c r="N4" s="277" t="s">
        <v>16</v>
      </c>
      <c r="O4" s="277" t="s">
        <v>17</v>
      </c>
      <c r="P4" s="279" t="s">
        <v>47</v>
      </c>
      <c r="Q4" s="273" t="s">
        <v>48</v>
      </c>
      <c r="R4" s="275" t="s">
        <v>19</v>
      </c>
    </row>
    <row r="5" spans="1:18" ht="13.5" customHeight="1" thickBot="1">
      <c r="A5" s="282"/>
      <c r="B5" s="299" t="s">
        <v>40</v>
      </c>
      <c r="C5" s="278"/>
      <c r="D5" s="278"/>
      <c r="E5" s="278"/>
      <c r="F5" s="278"/>
      <c r="G5" s="280"/>
      <c r="H5" s="274"/>
      <c r="I5" s="276" t="s">
        <v>41</v>
      </c>
      <c r="J5" s="282"/>
      <c r="K5" s="299" t="s">
        <v>40</v>
      </c>
      <c r="L5" s="278"/>
      <c r="M5" s="278"/>
      <c r="N5" s="278"/>
      <c r="O5" s="278"/>
      <c r="P5" s="280"/>
      <c r="Q5" s="274"/>
      <c r="R5" s="276" t="s">
        <v>41</v>
      </c>
    </row>
    <row r="6" spans="1:18" ht="12.75">
      <c r="A6" s="294">
        <v>1</v>
      </c>
      <c r="B6" s="302">
        <v>1</v>
      </c>
      <c r="C6" s="260" t="str">
        <f>VLOOKUP(B6,'пр.взв.'!B7:G70,2,FALSE)</f>
        <v>МНАЦАКАНЯН Владимир Андреевич</v>
      </c>
      <c r="D6" s="258" t="str">
        <f>VLOOKUP(B6,'пр.взв.'!B7:G70,3,FALSE)</f>
        <v>27.04.97, мс</v>
      </c>
      <c r="E6" s="258" t="str">
        <f>VLOOKUP(B6,'пр.взв.'!B7:G70,4,FALSE)</f>
        <v>Краснодарский</v>
      </c>
      <c r="F6" s="220"/>
      <c r="G6" s="222"/>
      <c r="H6" s="243"/>
      <c r="I6" s="235"/>
      <c r="J6" s="267">
        <v>9</v>
      </c>
      <c r="K6" s="302">
        <v>2</v>
      </c>
      <c r="L6" s="260" t="str">
        <f>VLOOKUP(K6,'пр.взв.'!B7:G70,2,FALSE)</f>
        <v>МЕДНОВ Егор Сергеевич</v>
      </c>
      <c r="M6" s="258" t="str">
        <f>VLOOKUP(K6,'пр.взв.'!B7:G70,3,FALSE)</f>
        <v>24.06.1998 кмс</v>
      </c>
      <c r="N6" s="258" t="str">
        <f>VLOOKUP(K6,'пр.взв.'!B7:G70,4,FALSE)</f>
        <v>Рязанская обл</v>
      </c>
      <c r="O6" s="220"/>
      <c r="P6" s="222"/>
      <c r="Q6" s="243"/>
      <c r="R6" s="235"/>
    </row>
    <row r="7" spans="1:18" ht="12.75">
      <c r="A7" s="295"/>
      <c r="B7" s="301"/>
      <c r="C7" s="249"/>
      <c r="D7" s="251"/>
      <c r="E7" s="251"/>
      <c r="F7" s="251"/>
      <c r="G7" s="251"/>
      <c r="H7" s="253"/>
      <c r="I7" s="239"/>
      <c r="J7" s="255"/>
      <c r="K7" s="301"/>
      <c r="L7" s="249"/>
      <c r="M7" s="251"/>
      <c r="N7" s="251"/>
      <c r="O7" s="251"/>
      <c r="P7" s="251"/>
      <c r="Q7" s="253"/>
      <c r="R7" s="239"/>
    </row>
    <row r="8" spans="1:18" ht="12.75">
      <c r="A8" s="295"/>
      <c r="B8" s="300">
        <v>17</v>
      </c>
      <c r="C8" s="248" t="str">
        <f>VLOOKUP(B8,'пр.взв.'!B9:G72,2,FALSE)</f>
        <v>БЕКЕТОВ Толобек Халиоллович</v>
      </c>
      <c r="D8" s="250" t="str">
        <f>VLOOKUP(B8,'пр.взв.'!B1:G72,3,FALSE)</f>
        <v>19.04.1987 мс</v>
      </c>
      <c r="E8" s="250" t="str">
        <f>VLOOKUP(B8,'пр.взв.'!B1:G72,4,FALSE)</f>
        <v>Москва</v>
      </c>
      <c r="F8" s="219"/>
      <c r="G8" s="219"/>
      <c r="H8" s="234"/>
      <c r="I8" s="234"/>
      <c r="J8" s="255"/>
      <c r="K8" s="300">
        <v>18</v>
      </c>
      <c r="L8" s="248" t="str">
        <f>VLOOKUP(K8,'пр.взв.'!B1:G72,2,FALSE)</f>
        <v>КРАСИНСКИЙ Максим</v>
      </c>
      <c r="M8" s="250" t="str">
        <f>VLOOKUP(K8,'пр.взв.'!B1:G72,3,FALSE)</f>
        <v>02.04.96, мс</v>
      </c>
      <c r="N8" s="250" t="str">
        <f>VLOOKUP(K8,'пр.взв.'!B1:G72,4,FALSE)</f>
        <v>Р.Беларусь</v>
      </c>
      <c r="O8" s="219"/>
      <c r="P8" s="219"/>
      <c r="Q8" s="234"/>
      <c r="R8" s="234"/>
    </row>
    <row r="9" spans="1:18" ht="13.5" thickBot="1">
      <c r="A9" s="298"/>
      <c r="B9" s="303"/>
      <c r="C9" s="262"/>
      <c r="D9" s="263"/>
      <c r="E9" s="263"/>
      <c r="F9" s="264"/>
      <c r="G9" s="264"/>
      <c r="H9" s="206"/>
      <c r="I9" s="206"/>
      <c r="J9" s="265"/>
      <c r="K9" s="303"/>
      <c r="L9" s="262"/>
      <c r="M9" s="263"/>
      <c r="N9" s="263"/>
      <c r="O9" s="264"/>
      <c r="P9" s="264"/>
      <c r="Q9" s="206"/>
      <c r="R9" s="206"/>
    </row>
    <row r="10" spans="1:18" ht="12.75">
      <c r="A10" s="294">
        <v>2</v>
      </c>
      <c r="B10" s="302">
        <v>9</v>
      </c>
      <c r="C10" s="268" t="str">
        <f>VLOOKUP(B10,'пр.взв.'!B1:G74,2,FALSE)</f>
        <v>БУРДЗЬ Владислав</v>
      </c>
      <c r="D10" s="266" t="str">
        <f>VLOOKUP(B10,'пр.взв.'!B1:G74,3,FALSE)</f>
        <v>15.05.96, мсмк</v>
      </c>
      <c r="E10" s="266" t="str">
        <f>VLOOKUP(B10,'пр.взв.'!B11:G74,4,FALSE)</f>
        <v>Р.Беларусь</v>
      </c>
      <c r="F10" s="271"/>
      <c r="G10" s="272"/>
      <c r="H10" s="269"/>
      <c r="I10" s="266"/>
      <c r="J10" s="267">
        <v>10</v>
      </c>
      <c r="K10" s="302">
        <v>10</v>
      </c>
      <c r="L10" s="268" t="str">
        <f>VLOOKUP(K10,'пр.взв.'!B1:G74,2,FALSE)</f>
        <v>НИЗАМИЕВ Эмиль Рамильевич</v>
      </c>
      <c r="M10" s="266" t="str">
        <f>VLOOKUP(K10,'пр.взв.'!B1:G74,3,FALSE)</f>
        <v>18.05.97, кмс</v>
      </c>
      <c r="N10" s="266" t="str">
        <f>VLOOKUP(K10,'пр.взв.'!B1:G74,4,FALSE)</f>
        <v>Нижегородская</v>
      </c>
      <c r="O10" s="271"/>
      <c r="P10" s="272"/>
      <c r="Q10" s="269"/>
      <c r="R10" s="266"/>
    </row>
    <row r="11" spans="1:18" ht="12.75">
      <c r="A11" s="295"/>
      <c r="B11" s="301"/>
      <c r="C11" s="249"/>
      <c r="D11" s="251"/>
      <c r="E11" s="251"/>
      <c r="F11" s="251"/>
      <c r="G11" s="251"/>
      <c r="H11" s="253"/>
      <c r="I11" s="239"/>
      <c r="J11" s="255"/>
      <c r="K11" s="301"/>
      <c r="L11" s="249"/>
      <c r="M11" s="251"/>
      <c r="N11" s="251"/>
      <c r="O11" s="251"/>
      <c r="P11" s="251"/>
      <c r="Q11" s="253"/>
      <c r="R11" s="239"/>
    </row>
    <row r="12" spans="1:18" ht="12.75">
      <c r="A12" s="295"/>
      <c r="B12" s="300">
        <v>25</v>
      </c>
      <c r="C12" s="248">
        <f>VLOOKUP(B12,'пр.взв.'!B1:G76,2,FALSE)</f>
        <v>0</v>
      </c>
      <c r="D12" s="250">
        <f>VLOOKUP(B12,'пр.взв.'!B1:G76,3,FALSE)</f>
        <v>0</v>
      </c>
      <c r="E12" s="250">
        <f>VLOOKUP(B12,'пр.взв.'!B13:G76,4,FALSE)</f>
        <v>0</v>
      </c>
      <c r="F12" s="219"/>
      <c r="G12" s="219"/>
      <c r="H12" s="234"/>
      <c r="I12" s="234"/>
      <c r="J12" s="255"/>
      <c r="K12" s="300">
        <v>26</v>
      </c>
      <c r="L12" s="248">
        <f>VLOOKUP(K12,'пр.взв.'!B1:G76,2,FALSE)</f>
        <v>0</v>
      </c>
      <c r="M12" s="250">
        <f>VLOOKUP(K12,'пр.взв.'!B1:G76,3,FALSE)</f>
        <v>0</v>
      </c>
      <c r="N12" s="250">
        <f>VLOOKUP(K12,'пр.взв.'!B1:G76,4,FALSE)</f>
        <v>0</v>
      </c>
      <c r="O12" s="219"/>
      <c r="P12" s="219"/>
      <c r="Q12" s="234"/>
      <c r="R12" s="234"/>
    </row>
    <row r="13" spans="1:18" ht="13.5" thickBot="1">
      <c r="A13" s="298"/>
      <c r="B13" s="303"/>
      <c r="C13" s="262"/>
      <c r="D13" s="263"/>
      <c r="E13" s="263"/>
      <c r="F13" s="264"/>
      <c r="G13" s="264"/>
      <c r="H13" s="206"/>
      <c r="I13" s="206"/>
      <c r="J13" s="265"/>
      <c r="K13" s="303"/>
      <c r="L13" s="262"/>
      <c r="M13" s="263"/>
      <c r="N13" s="263"/>
      <c r="O13" s="264"/>
      <c r="P13" s="264"/>
      <c r="Q13" s="206"/>
      <c r="R13" s="206"/>
    </row>
    <row r="14" spans="1:18" ht="12.75">
      <c r="A14" s="294">
        <v>3</v>
      </c>
      <c r="B14" s="302">
        <v>5</v>
      </c>
      <c r="C14" s="260" t="str">
        <f>VLOOKUP(B14,'пр.взв.'!B1:G78,2,FALSE)</f>
        <v>ПИСКУНОВ Алексей Вячеславович</v>
      </c>
      <c r="D14" s="258" t="str">
        <f>VLOOKUP(B14,'пр.взв.'!B1:G78,3,FALSE)</f>
        <v>03.12.1995 мс</v>
      </c>
      <c r="E14" s="258" t="str">
        <f>VLOOKUP(B14,'пр.взв.'!B15:G78,4,FALSE)</f>
        <v>Рязанская </v>
      </c>
      <c r="F14" s="220"/>
      <c r="G14" s="222"/>
      <c r="H14" s="243"/>
      <c r="I14" s="235"/>
      <c r="J14" s="267">
        <v>11</v>
      </c>
      <c r="K14" s="302">
        <v>6</v>
      </c>
      <c r="L14" s="260" t="str">
        <f>VLOOKUP(K14,'пр.взв.'!B1:G78,2,FALSE)</f>
        <v>ЩЕРБАКОВ Артем Владимирович</v>
      </c>
      <c r="M14" s="258" t="str">
        <f>VLOOKUP(K14,'пр.взв.'!B1:G78,3,FALSE)</f>
        <v>23.10.1994 мсмк</v>
      </c>
      <c r="N14" s="258" t="str">
        <f>VLOOKUP(K14,'пр.взв.'!B1:G78,4,FALSE)</f>
        <v>Чувашская </v>
      </c>
      <c r="O14" s="220"/>
      <c r="P14" s="222"/>
      <c r="Q14" s="243"/>
      <c r="R14" s="235"/>
    </row>
    <row r="15" spans="1:18" ht="12.75">
      <c r="A15" s="295"/>
      <c r="B15" s="301"/>
      <c r="C15" s="249"/>
      <c r="D15" s="251"/>
      <c r="E15" s="251"/>
      <c r="F15" s="251"/>
      <c r="G15" s="251"/>
      <c r="H15" s="253"/>
      <c r="I15" s="239"/>
      <c r="J15" s="255"/>
      <c r="K15" s="301"/>
      <c r="L15" s="249"/>
      <c r="M15" s="251"/>
      <c r="N15" s="251"/>
      <c r="O15" s="251"/>
      <c r="P15" s="251"/>
      <c r="Q15" s="253"/>
      <c r="R15" s="239"/>
    </row>
    <row r="16" spans="1:18" ht="12.75">
      <c r="A16" s="295"/>
      <c r="B16" s="300">
        <v>21</v>
      </c>
      <c r="C16" s="248">
        <f>VLOOKUP(B16,'пр.взв.'!B1:G80,2,FALSE)</f>
        <v>0</v>
      </c>
      <c r="D16" s="250">
        <f>VLOOKUP(B16,'пр.взв.'!B1:G80,3,FALSE)</f>
        <v>0</v>
      </c>
      <c r="E16" s="250">
        <f>VLOOKUP(B16,'пр.взв.'!B17:G80,4,FALSE)</f>
        <v>0</v>
      </c>
      <c r="F16" s="219"/>
      <c r="G16" s="219"/>
      <c r="H16" s="234"/>
      <c r="I16" s="234"/>
      <c r="J16" s="255"/>
      <c r="K16" s="300">
        <v>22</v>
      </c>
      <c r="L16" s="248">
        <f>VLOOKUP(K16,'пр.взв.'!B1:G80,2,FALSE)</f>
        <v>0</v>
      </c>
      <c r="M16" s="250">
        <f>VLOOKUP(K16,'пр.взв.'!B1:G80,3,FALSE)</f>
        <v>0</v>
      </c>
      <c r="N16" s="250">
        <f>VLOOKUP(K16,'пр.взв.'!B1:G80,4,FALSE)</f>
        <v>0</v>
      </c>
      <c r="O16" s="219"/>
      <c r="P16" s="219"/>
      <c r="Q16" s="234"/>
      <c r="R16" s="234"/>
    </row>
    <row r="17" spans="1:18" ht="13.5" thickBot="1">
      <c r="A17" s="298"/>
      <c r="B17" s="303"/>
      <c r="C17" s="262"/>
      <c r="D17" s="263"/>
      <c r="E17" s="263"/>
      <c r="F17" s="264"/>
      <c r="G17" s="264"/>
      <c r="H17" s="206"/>
      <c r="I17" s="206"/>
      <c r="J17" s="265"/>
      <c r="K17" s="303"/>
      <c r="L17" s="262"/>
      <c r="M17" s="263"/>
      <c r="N17" s="263"/>
      <c r="O17" s="264"/>
      <c r="P17" s="264"/>
      <c r="Q17" s="206"/>
      <c r="R17" s="206"/>
    </row>
    <row r="18" spans="1:18" ht="12.75">
      <c r="A18" s="294">
        <v>4</v>
      </c>
      <c r="B18" s="302">
        <v>13</v>
      </c>
      <c r="C18" s="268" t="str">
        <f>VLOOKUP(B18,'пр.взв.'!B1:G82,2,FALSE)</f>
        <v>ДАУЛЕН Акжол</v>
      </c>
      <c r="D18" s="266" t="str">
        <f>VLOOKUP(B18,'пр.взв.'!B1:G82,3,FALSE)</f>
        <v>24.01.96, кмс</v>
      </c>
      <c r="E18" s="266" t="str">
        <f>VLOOKUP(B18,'пр.взв.'!B19:G82,4,FALSE)</f>
        <v>Р.Казахстан</v>
      </c>
      <c r="F18" s="271"/>
      <c r="G18" s="272"/>
      <c r="H18" s="269"/>
      <c r="I18" s="266"/>
      <c r="J18" s="267">
        <v>12</v>
      </c>
      <c r="K18" s="302">
        <v>14</v>
      </c>
      <c r="L18" s="268" t="str">
        <f>VLOOKUP(K18,'пр.взв.'!B1:G82,2,FALSE)</f>
        <v>ПЕТУХОВ Никита Александрович</v>
      </c>
      <c r="M18" s="266" t="str">
        <f>VLOOKUP(K18,'пр.взв.'!B1:G82,3,FALSE)</f>
        <v>16.04.1996 мс</v>
      </c>
      <c r="N18" s="266" t="str">
        <f>VLOOKUP(K18,'пр.взв.'!B1:G82,4,FALSE)</f>
        <v>Москва</v>
      </c>
      <c r="O18" s="251"/>
      <c r="P18" s="252"/>
      <c r="Q18" s="253"/>
      <c r="R18" s="250"/>
    </row>
    <row r="19" spans="1:18" ht="12.75">
      <c r="A19" s="295"/>
      <c r="B19" s="301"/>
      <c r="C19" s="249"/>
      <c r="D19" s="251"/>
      <c r="E19" s="251"/>
      <c r="F19" s="251"/>
      <c r="G19" s="251"/>
      <c r="H19" s="253"/>
      <c r="I19" s="239"/>
      <c r="J19" s="255"/>
      <c r="K19" s="301"/>
      <c r="L19" s="249"/>
      <c r="M19" s="251"/>
      <c r="N19" s="251"/>
      <c r="O19" s="251"/>
      <c r="P19" s="251"/>
      <c r="Q19" s="253"/>
      <c r="R19" s="239"/>
    </row>
    <row r="20" spans="1:18" ht="12.75">
      <c r="A20" s="295"/>
      <c r="B20" s="300">
        <v>29</v>
      </c>
      <c r="C20" s="248">
        <f>VLOOKUP(B20,'пр.взв.'!B2:G84,2,FALSE)</f>
        <v>0</v>
      </c>
      <c r="D20" s="250">
        <f>VLOOKUP(B20,'пр.взв.'!B2:G84,3,FALSE)</f>
        <v>0</v>
      </c>
      <c r="E20" s="250">
        <f>VLOOKUP(B20,'пр.взв.'!B21:G84,4,FALSE)</f>
        <v>0</v>
      </c>
      <c r="F20" s="219"/>
      <c r="G20" s="219"/>
      <c r="H20" s="234"/>
      <c r="I20" s="234"/>
      <c r="J20" s="255"/>
      <c r="K20" s="300">
        <v>30</v>
      </c>
      <c r="L20" s="248">
        <f>VLOOKUP(K20,'пр.взв.'!B2:G84,2,FALSE)</f>
        <v>0</v>
      </c>
      <c r="M20" s="250">
        <f>VLOOKUP(K20,'пр.взв.'!B2:G84,3,FALSE)</f>
        <v>0</v>
      </c>
      <c r="N20" s="250">
        <f>VLOOKUP(K20,'пр.взв.'!B2:G84,4,FALSE)</f>
        <v>0</v>
      </c>
      <c r="O20" s="219"/>
      <c r="P20" s="219"/>
      <c r="Q20" s="234"/>
      <c r="R20" s="234"/>
    </row>
    <row r="21" spans="1:18" ht="13.5" thickBot="1">
      <c r="A21" s="298"/>
      <c r="B21" s="303"/>
      <c r="C21" s="262"/>
      <c r="D21" s="263"/>
      <c r="E21" s="263"/>
      <c r="F21" s="264"/>
      <c r="G21" s="264"/>
      <c r="H21" s="206"/>
      <c r="I21" s="206"/>
      <c r="J21" s="265"/>
      <c r="K21" s="303"/>
      <c r="L21" s="262"/>
      <c r="M21" s="263"/>
      <c r="N21" s="263"/>
      <c r="O21" s="264"/>
      <c r="P21" s="264"/>
      <c r="Q21" s="206"/>
      <c r="R21" s="206"/>
    </row>
    <row r="22" spans="1:18" ht="12.75">
      <c r="A22" s="295">
        <v>5</v>
      </c>
      <c r="B22" s="302">
        <v>3</v>
      </c>
      <c r="C22" s="260" t="str">
        <f>VLOOKUP(B22,'пр.взв.'!B2:G86,2,FALSE)</f>
        <v>Кочергин Тимур Станиславович</v>
      </c>
      <c r="D22" s="258" t="str">
        <f>VLOOKUP(B22,'пр.взв.'!B2:G86,3,FALSE)</f>
        <v>13.05.1996 мс</v>
      </c>
      <c r="E22" s="258" t="str">
        <f>VLOOKUP(B22,'пр.взв.'!B3:G86,4,FALSE)</f>
        <v>Новосибирская обл.г Новосибирск</v>
      </c>
      <c r="F22" s="220"/>
      <c r="G22" s="222"/>
      <c r="H22" s="243"/>
      <c r="I22" s="235"/>
      <c r="J22" s="267">
        <v>13</v>
      </c>
      <c r="K22" s="302">
        <v>4</v>
      </c>
      <c r="L22" s="260" t="str">
        <f>VLOOKUP(K22,'пр.взв.'!B2:G86,2,FALSE)</f>
        <v>АЙДЫНБАЙ Кайберди</v>
      </c>
      <c r="M22" s="258" t="str">
        <f>VLOOKUP(K22,'пр.взв.'!B2:G86,3,FALSE)</f>
        <v>25.11.97, мс</v>
      </c>
      <c r="N22" s="258" t="str">
        <f>VLOOKUP(K22,'пр.взв.'!B2:G86,4,FALSE)</f>
        <v>Р.Казахстан</v>
      </c>
      <c r="O22" s="220"/>
      <c r="P22" s="222"/>
      <c r="Q22" s="243"/>
      <c r="R22" s="235"/>
    </row>
    <row r="23" spans="1:18" ht="12.75">
      <c r="A23" s="295"/>
      <c r="B23" s="301"/>
      <c r="C23" s="249"/>
      <c r="D23" s="251"/>
      <c r="E23" s="251"/>
      <c r="F23" s="251"/>
      <c r="G23" s="251"/>
      <c r="H23" s="253"/>
      <c r="I23" s="239"/>
      <c r="J23" s="255"/>
      <c r="K23" s="301"/>
      <c r="L23" s="249"/>
      <c r="M23" s="251"/>
      <c r="N23" s="251"/>
      <c r="O23" s="251"/>
      <c r="P23" s="251"/>
      <c r="Q23" s="253"/>
      <c r="R23" s="239"/>
    </row>
    <row r="24" spans="1:18" ht="12.75">
      <c r="A24" s="295"/>
      <c r="B24" s="300">
        <v>19</v>
      </c>
      <c r="C24" s="248" t="str">
        <f>VLOOKUP(B24,'пр.взв.'!B2:G88,2,FALSE)</f>
        <v>КУЗЬМЕНКО Алексей Сергеевич</v>
      </c>
      <c r="D24" s="250" t="str">
        <f>VLOOKUP(B24,'пр.взв.'!B2:G88,3,FALSE)</f>
        <v>27.07.1990 кмс</v>
      </c>
      <c r="E24" s="250" t="str">
        <f>VLOOKUP(B24,'пр.взв.'!B25:G88,4,FALSE)</f>
        <v>Москва</v>
      </c>
      <c r="F24" s="219"/>
      <c r="G24" s="219"/>
      <c r="H24" s="234"/>
      <c r="I24" s="234"/>
      <c r="J24" s="255"/>
      <c r="K24" s="300">
        <v>20</v>
      </c>
      <c r="L24" s="248">
        <f>VLOOKUP(K24,'пр.взв.'!B2:G88,2,FALSE)</f>
        <v>0</v>
      </c>
      <c r="M24" s="250">
        <f>VLOOKUP(K24,'пр.взв.'!B2:G88,3,FALSE)</f>
        <v>0</v>
      </c>
      <c r="N24" s="250">
        <f>VLOOKUP(K24,'пр.взв.'!B2:G88,4,FALSE)</f>
        <v>0</v>
      </c>
      <c r="O24" s="219"/>
      <c r="P24" s="219"/>
      <c r="Q24" s="234"/>
      <c r="R24" s="234"/>
    </row>
    <row r="25" spans="1:18" ht="13.5" thickBot="1">
      <c r="A25" s="298"/>
      <c r="B25" s="303"/>
      <c r="C25" s="262"/>
      <c r="D25" s="263"/>
      <c r="E25" s="263"/>
      <c r="F25" s="264"/>
      <c r="G25" s="264"/>
      <c r="H25" s="206"/>
      <c r="I25" s="206"/>
      <c r="J25" s="265"/>
      <c r="K25" s="303"/>
      <c r="L25" s="262"/>
      <c r="M25" s="263"/>
      <c r="N25" s="263"/>
      <c r="O25" s="264"/>
      <c r="P25" s="264"/>
      <c r="Q25" s="206"/>
      <c r="R25" s="206"/>
    </row>
    <row r="26" spans="1:18" ht="12.75">
      <c r="A26" s="294">
        <v>6</v>
      </c>
      <c r="B26" s="302">
        <v>11</v>
      </c>
      <c r="C26" s="268" t="str">
        <f>VLOOKUP(B26,'пр.взв.'!B2:G90,2,FALSE)</f>
        <v>АБУ Аманжан</v>
      </c>
      <c r="D26" s="266" t="str">
        <f>VLOOKUP(B26,'пр.взв.'!B27:G90,3,FALSE)</f>
        <v>12.10.96, мс</v>
      </c>
      <c r="E26" s="266" t="str">
        <f>VLOOKUP(B26,'пр.взв.'!B27:G90,4,FALSE)</f>
        <v>Р.Казахстан</v>
      </c>
      <c r="F26" s="271"/>
      <c r="G26" s="272"/>
      <c r="H26" s="269"/>
      <c r="I26" s="266"/>
      <c r="J26" s="267">
        <v>14</v>
      </c>
      <c r="K26" s="302">
        <v>12</v>
      </c>
      <c r="L26" s="268" t="str">
        <f>VLOOKUP(K26,'пр.взв.'!B2:G90,2,FALSE)</f>
        <v>ПАСТЕРНАК Денис Иванович</v>
      </c>
      <c r="M26" s="266" t="str">
        <f>VLOOKUP(K26,'пр.взв.'!B2:G90,3,FALSE)</f>
        <v>16.02.99, мс</v>
      </c>
      <c r="N26" s="266" t="str">
        <f>VLOOKUP(K26,'пр.взв.'!B2:G90,4,FALSE)</f>
        <v>Краснодарский</v>
      </c>
      <c r="O26" s="271"/>
      <c r="P26" s="272"/>
      <c r="Q26" s="269"/>
      <c r="R26" s="266"/>
    </row>
    <row r="27" spans="1:18" ht="12.75">
      <c r="A27" s="295"/>
      <c r="B27" s="301"/>
      <c r="C27" s="249"/>
      <c r="D27" s="251"/>
      <c r="E27" s="251"/>
      <c r="F27" s="251"/>
      <c r="G27" s="251"/>
      <c r="H27" s="253"/>
      <c r="I27" s="239"/>
      <c r="J27" s="255"/>
      <c r="K27" s="301"/>
      <c r="L27" s="249"/>
      <c r="M27" s="251"/>
      <c r="N27" s="251"/>
      <c r="O27" s="251"/>
      <c r="P27" s="251"/>
      <c r="Q27" s="253"/>
      <c r="R27" s="239"/>
    </row>
    <row r="28" spans="1:18" ht="12.75">
      <c r="A28" s="295"/>
      <c r="B28" s="300">
        <v>27</v>
      </c>
      <c r="C28" s="248">
        <f>VLOOKUP(B28,'пр.взв.'!B2:G92,2,FALSE)</f>
        <v>0</v>
      </c>
      <c r="D28" s="250">
        <f>VLOOKUP(B28,'пр.взв.'!B29:G92,3,FALSE)</f>
        <v>0</v>
      </c>
      <c r="E28" s="250">
        <f>VLOOKUP(B28,'пр.взв.'!B29:G92,4,FALSE)</f>
        <v>0</v>
      </c>
      <c r="F28" s="219"/>
      <c r="G28" s="219"/>
      <c r="H28" s="234"/>
      <c r="I28" s="234"/>
      <c r="J28" s="255"/>
      <c r="K28" s="300">
        <v>28</v>
      </c>
      <c r="L28" s="248">
        <f>VLOOKUP(K28,'пр.взв.'!B2:G92,2,FALSE)</f>
        <v>0</v>
      </c>
      <c r="M28" s="250">
        <f>VLOOKUP(K28,'пр.взв.'!B2:G92,3,FALSE)</f>
        <v>0</v>
      </c>
      <c r="N28" s="250">
        <f>VLOOKUP(K28,'пр.взв.'!B2:G92,4,FALSE)</f>
        <v>0</v>
      </c>
      <c r="O28" s="219"/>
      <c r="P28" s="219"/>
      <c r="Q28" s="234"/>
      <c r="R28" s="234"/>
    </row>
    <row r="29" spans="1:18" ht="13.5" thickBot="1">
      <c r="A29" s="296"/>
      <c r="B29" s="303"/>
      <c r="C29" s="262"/>
      <c r="D29" s="263"/>
      <c r="E29" s="263"/>
      <c r="F29" s="264"/>
      <c r="G29" s="264"/>
      <c r="H29" s="206"/>
      <c r="I29" s="206"/>
      <c r="J29" s="265"/>
      <c r="K29" s="303"/>
      <c r="L29" s="262"/>
      <c r="M29" s="263"/>
      <c r="N29" s="263"/>
      <c r="O29" s="264"/>
      <c r="P29" s="264"/>
      <c r="Q29" s="206"/>
      <c r="R29" s="206"/>
    </row>
    <row r="30" spans="1:18" ht="12.75">
      <c r="A30" s="294">
        <v>7</v>
      </c>
      <c r="B30" s="302">
        <v>7</v>
      </c>
      <c r="C30" s="260" t="str">
        <f>VLOOKUP(B30,'пр.взв.'!B3:G94,2,FALSE)</f>
        <v>АБЗАЛОВ Адель Рамильевич</v>
      </c>
      <c r="D30" s="258" t="str">
        <f>VLOOKUP(B30,'пр.взв.'!B3:G94,3,FALSE)</f>
        <v>14.09.94, кмс</v>
      </c>
      <c r="E30" s="258" t="str">
        <f>VLOOKUP(B30,'пр.взв.'!B1:G94,4,FALSE)</f>
        <v>Нижегородская</v>
      </c>
      <c r="F30" s="220"/>
      <c r="G30" s="222"/>
      <c r="H30" s="243"/>
      <c r="I30" s="235"/>
      <c r="J30" s="267">
        <v>15</v>
      </c>
      <c r="K30" s="302">
        <v>8</v>
      </c>
      <c r="L30" s="260" t="str">
        <f>VLOOKUP(K30,'пр.взв.'!B3:G94,2,FALSE)</f>
        <v>ХЕРТЕК Саян Калдар-оолович</v>
      </c>
      <c r="M30" s="258" t="str">
        <f>VLOOKUP(K30,'пр.взв.'!B3:G94,3,FALSE)</f>
        <v>05.09.1987 мсмк</v>
      </c>
      <c r="N30" s="258" t="str">
        <f>VLOOKUP(K30,'пр.взв.'!B3:G94,4,FALSE)</f>
        <v>Москва</v>
      </c>
      <c r="O30" s="220"/>
      <c r="P30" s="222"/>
      <c r="Q30" s="243"/>
      <c r="R30" s="235"/>
    </row>
    <row r="31" spans="1:18" ht="12.75">
      <c r="A31" s="295"/>
      <c r="B31" s="301"/>
      <c r="C31" s="249"/>
      <c r="D31" s="251"/>
      <c r="E31" s="251"/>
      <c r="F31" s="251"/>
      <c r="G31" s="251"/>
      <c r="H31" s="253"/>
      <c r="I31" s="239"/>
      <c r="J31" s="255"/>
      <c r="K31" s="301"/>
      <c r="L31" s="249"/>
      <c r="M31" s="251"/>
      <c r="N31" s="251"/>
      <c r="O31" s="251"/>
      <c r="P31" s="251"/>
      <c r="Q31" s="253"/>
      <c r="R31" s="239"/>
    </row>
    <row r="32" spans="1:18" ht="12.75">
      <c r="A32" s="295"/>
      <c r="B32" s="300">
        <v>23</v>
      </c>
      <c r="C32" s="248">
        <f>VLOOKUP(B32,'пр.взв.'!B3:G96,2,FALSE)</f>
        <v>0</v>
      </c>
      <c r="D32" s="250">
        <f>VLOOKUP(B32,'пр.взв.'!B33:G96,3,FALSE)</f>
        <v>0</v>
      </c>
      <c r="E32" s="250">
        <f>VLOOKUP(B32,'пр.взв.'!B33:G96,4,FALSE)</f>
        <v>0</v>
      </c>
      <c r="F32" s="219"/>
      <c r="G32" s="219"/>
      <c r="H32" s="234"/>
      <c r="I32" s="234"/>
      <c r="J32" s="255"/>
      <c r="K32" s="300">
        <v>24</v>
      </c>
      <c r="L32" s="248">
        <f>VLOOKUP(K32,'пр.взв.'!B3:G96,2,FALSE)</f>
        <v>0</v>
      </c>
      <c r="M32" s="250">
        <f>VLOOKUP(K32,'пр.взв.'!B3:G96,3,FALSE)</f>
        <v>0</v>
      </c>
      <c r="N32" s="250">
        <f>VLOOKUP(K32,'пр.взв.'!B3:G96,4,FALSE)</f>
        <v>0</v>
      </c>
      <c r="O32" s="219"/>
      <c r="P32" s="219"/>
      <c r="Q32" s="234"/>
      <c r="R32" s="234"/>
    </row>
    <row r="33" spans="1:18" ht="13.5" thickBot="1">
      <c r="A33" s="298"/>
      <c r="B33" s="303"/>
      <c r="C33" s="262"/>
      <c r="D33" s="263"/>
      <c r="E33" s="263"/>
      <c r="F33" s="264"/>
      <c r="G33" s="264"/>
      <c r="H33" s="206"/>
      <c r="I33" s="206"/>
      <c r="J33" s="265"/>
      <c r="K33" s="303"/>
      <c r="L33" s="262"/>
      <c r="M33" s="263"/>
      <c r="N33" s="263"/>
      <c r="O33" s="264"/>
      <c r="P33" s="264"/>
      <c r="Q33" s="206"/>
      <c r="R33" s="206"/>
    </row>
    <row r="34" spans="1:18" ht="12.75">
      <c r="A34" s="294">
        <v>8</v>
      </c>
      <c r="B34" s="302">
        <v>15</v>
      </c>
      <c r="C34" s="260" t="str">
        <f>VLOOKUP(B34,'пр.взв.'!B3:G98,2,FALSE)</f>
        <v>БЕГЛЕРОВ Игорь Арифович</v>
      </c>
      <c r="D34" s="258" t="str">
        <f>VLOOKUP(B34,'пр.взв.'!B35:G98,3,FALSE)</f>
        <v>05.03.1987 змс</v>
      </c>
      <c r="E34" s="258" t="str">
        <f>VLOOKUP(B34,'пр.взв.'!B35:G98,4,FALSE)</f>
        <v>Пермский край. Кудымкар </v>
      </c>
      <c r="F34" s="251"/>
      <c r="G34" s="252"/>
      <c r="H34" s="253"/>
      <c r="I34" s="250"/>
      <c r="J34" s="267">
        <v>16</v>
      </c>
      <c r="K34" s="302">
        <v>16</v>
      </c>
      <c r="L34" s="260" t="str">
        <f>VLOOKUP(K34,'пр.взв.'!B3:G98,2,FALSE)</f>
        <v>ЭВИНЯН Карен Суренович</v>
      </c>
      <c r="M34" s="258" t="str">
        <f>VLOOKUP(K34,'пр.взв.'!B3:G98,3,FALSE)</f>
        <v>25.01.1989 кмс</v>
      </c>
      <c r="N34" s="258" t="str">
        <f>VLOOKUP(K34,'пр.взв.'!B3:G98,4,FALSE)</f>
        <v>Тульская обл.г Тула</v>
      </c>
      <c r="O34" s="251"/>
      <c r="P34" s="252"/>
      <c r="Q34" s="253"/>
      <c r="R34" s="250"/>
    </row>
    <row r="35" spans="1:18" ht="12.75">
      <c r="A35" s="295"/>
      <c r="B35" s="301"/>
      <c r="C35" s="249"/>
      <c r="D35" s="251"/>
      <c r="E35" s="251"/>
      <c r="F35" s="251"/>
      <c r="G35" s="251"/>
      <c r="H35" s="253"/>
      <c r="I35" s="239"/>
      <c r="J35" s="255"/>
      <c r="K35" s="301"/>
      <c r="L35" s="249"/>
      <c r="M35" s="251"/>
      <c r="N35" s="251"/>
      <c r="O35" s="251"/>
      <c r="P35" s="251"/>
      <c r="Q35" s="253"/>
      <c r="R35" s="239"/>
    </row>
    <row r="36" spans="1:18" ht="12.75">
      <c r="A36" s="295"/>
      <c r="B36" s="300">
        <v>31</v>
      </c>
      <c r="C36" s="248">
        <f>VLOOKUP(B36,'пр.взв.'!B3:G100,2,FALSE)</f>
        <v>0</v>
      </c>
      <c r="D36" s="250">
        <f>VLOOKUP(B36,'пр.взв.'!B37:G100,3,FALSE)</f>
        <v>0</v>
      </c>
      <c r="E36" s="250">
        <f>VLOOKUP(B36,'пр.взв.'!B37:G100,4,FALSE)</f>
        <v>0</v>
      </c>
      <c r="F36" s="219"/>
      <c r="G36" s="219"/>
      <c r="H36" s="234"/>
      <c r="I36" s="234"/>
      <c r="J36" s="255"/>
      <c r="K36" s="300">
        <v>32</v>
      </c>
      <c r="L36" s="248">
        <f>VLOOKUP(K36,'пр.взв.'!B3:G100,2,FALSE)</f>
        <v>0</v>
      </c>
      <c r="M36" s="250">
        <f>VLOOKUP(K36,'пр.взв.'!B3:G100,3,FALSE)</f>
        <v>0</v>
      </c>
      <c r="N36" s="250">
        <f>VLOOKUP(K36,'пр.взв.'!B3:G100,4,FALSE)</f>
        <v>0</v>
      </c>
      <c r="O36" s="219"/>
      <c r="P36" s="219"/>
      <c r="Q36" s="234"/>
      <c r="R36" s="234"/>
    </row>
    <row r="37" spans="1:18" ht="12.75">
      <c r="A37" s="296"/>
      <c r="B37" s="301"/>
      <c r="C37" s="249"/>
      <c r="D37" s="251"/>
      <c r="E37" s="251"/>
      <c r="F37" s="220"/>
      <c r="G37" s="220"/>
      <c r="H37" s="235"/>
      <c r="I37" s="235"/>
      <c r="J37" s="256"/>
      <c r="K37" s="301"/>
      <c r="L37" s="249"/>
      <c r="M37" s="251"/>
      <c r="N37" s="251"/>
      <c r="O37" s="220"/>
      <c r="P37" s="220"/>
      <c r="Q37" s="235"/>
      <c r="R37" s="235"/>
    </row>
    <row r="39" spans="2:18" ht="16.5" thickBot="1">
      <c r="B39" s="86" t="s">
        <v>37</v>
      </c>
      <c r="C39" s="88" t="s">
        <v>45</v>
      </c>
      <c r="D39" s="87" t="s">
        <v>42</v>
      </c>
      <c r="E39" s="88"/>
      <c r="F39" s="86" t="str">
        <f>'пр.взв.'!D4</f>
        <v>в.к. 57 кг.</v>
      </c>
      <c r="G39" s="88"/>
      <c r="H39" s="88"/>
      <c r="I39" s="88"/>
      <c r="J39" s="88"/>
      <c r="K39" s="86" t="s">
        <v>1</v>
      </c>
      <c r="L39" s="88" t="s">
        <v>45</v>
      </c>
      <c r="M39" s="87" t="s">
        <v>42</v>
      </c>
      <c r="N39" s="88"/>
      <c r="O39" s="86" t="str">
        <f>F39</f>
        <v>в.к. 57 кг.</v>
      </c>
      <c r="P39" s="88"/>
      <c r="Q39" s="88"/>
      <c r="R39" s="88"/>
    </row>
    <row r="40" spans="1:18" ht="12.75" customHeight="1">
      <c r="A40" s="281" t="s">
        <v>46</v>
      </c>
      <c r="B40" s="283" t="s">
        <v>5</v>
      </c>
      <c r="C40" s="277" t="s">
        <v>6</v>
      </c>
      <c r="D40" s="277" t="s">
        <v>15</v>
      </c>
      <c r="E40" s="277" t="s">
        <v>16</v>
      </c>
      <c r="F40" s="277" t="s">
        <v>17</v>
      </c>
      <c r="G40" s="279" t="s">
        <v>47</v>
      </c>
      <c r="H40" s="273" t="s">
        <v>48</v>
      </c>
      <c r="I40" s="275" t="s">
        <v>19</v>
      </c>
      <c r="J40" s="281" t="s">
        <v>46</v>
      </c>
      <c r="K40" s="283" t="s">
        <v>5</v>
      </c>
      <c r="L40" s="277" t="s">
        <v>6</v>
      </c>
      <c r="M40" s="277" t="s">
        <v>15</v>
      </c>
      <c r="N40" s="277" t="s">
        <v>16</v>
      </c>
      <c r="O40" s="277" t="s">
        <v>17</v>
      </c>
      <c r="P40" s="279" t="s">
        <v>47</v>
      </c>
      <c r="Q40" s="273" t="s">
        <v>48</v>
      </c>
      <c r="R40" s="275" t="s">
        <v>19</v>
      </c>
    </row>
    <row r="41" spans="1:18" ht="13.5" customHeight="1" thickBot="1">
      <c r="A41" s="282"/>
      <c r="B41" s="299" t="s">
        <v>40</v>
      </c>
      <c r="C41" s="278"/>
      <c r="D41" s="278"/>
      <c r="E41" s="278"/>
      <c r="F41" s="278"/>
      <c r="G41" s="280"/>
      <c r="H41" s="274"/>
      <c r="I41" s="276" t="s">
        <v>41</v>
      </c>
      <c r="J41" s="282"/>
      <c r="K41" s="299" t="s">
        <v>40</v>
      </c>
      <c r="L41" s="278"/>
      <c r="M41" s="278"/>
      <c r="N41" s="278"/>
      <c r="O41" s="278"/>
      <c r="P41" s="280"/>
      <c r="Q41" s="274"/>
      <c r="R41" s="276" t="s">
        <v>41</v>
      </c>
    </row>
    <row r="42" spans="1:18" ht="12.75">
      <c r="A42" s="294">
        <v>1</v>
      </c>
      <c r="B42" s="293">
        <f>'пр.хода'!E8</f>
        <v>17</v>
      </c>
      <c r="C42" s="260" t="str">
        <f>VLOOKUP(B42,'пр.взв.'!B4:G106,2,FALSE)</f>
        <v>БЕКЕТОВ Толобек Халиоллович</v>
      </c>
      <c r="D42" s="258" t="str">
        <f>VLOOKUP(B42,'пр.взв.'!B4:G106,3,FALSE)</f>
        <v>19.04.1987 мс</v>
      </c>
      <c r="E42" s="258" t="str">
        <f>VLOOKUP(B42,'пр.взв.'!B3:G106,4,FALSE)</f>
        <v>Москва</v>
      </c>
      <c r="F42" s="220"/>
      <c r="G42" s="222"/>
      <c r="H42" s="243"/>
      <c r="I42" s="235"/>
      <c r="J42" s="267">
        <v>5</v>
      </c>
      <c r="K42" s="293">
        <f>'пр.хода'!T8</f>
        <v>2</v>
      </c>
      <c r="L42" s="260" t="str">
        <f>VLOOKUP(K42,'пр.взв.'!B4:G106,2,FALSE)</f>
        <v>МЕДНОВ Егор Сергеевич</v>
      </c>
      <c r="M42" s="258" t="str">
        <f>VLOOKUP(K42,'пр.взв.'!B4:G106,3,FALSE)</f>
        <v>24.06.1998 кмс</v>
      </c>
      <c r="N42" s="258" t="str">
        <f>VLOOKUP(K42,'пр.взв.'!B4:G106,4,FALSE)</f>
        <v>Рязанская обл</v>
      </c>
      <c r="O42" s="220"/>
      <c r="P42" s="222"/>
      <c r="Q42" s="243"/>
      <c r="R42" s="235"/>
    </row>
    <row r="43" spans="1:18" ht="12.75">
      <c r="A43" s="295"/>
      <c r="B43" s="292"/>
      <c r="C43" s="249"/>
      <c r="D43" s="251"/>
      <c r="E43" s="251"/>
      <c r="F43" s="251"/>
      <c r="G43" s="251"/>
      <c r="H43" s="253"/>
      <c r="I43" s="239"/>
      <c r="J43" s="255"/>
      <c r="K43" s="292"/>
      <c r="L43" s="249"/>
      <c r="M43" s="251"/>
      <c r="N43" s="251"/>
      <c r="O43" s="251"/>
      <c r="P43" s="251"/>
      <c r="Q43" s="253"/>
      <c r="R43" s="239"/>
    </row>
    <row r="44" spans="1:18" ht="12.75">
      <c r="A44" s="295"/>
      <c r="B44" s="291">
        <f>'пр.хода'!E12</f>
        <v>9</v>
      </c>
      <c r="C44" s="248" t="str">
        <f>VLOOKUP(B44,'пр.взв.'!B4:G108,2,FALSE)</f>
        <v>БУРДЗЬ Владислав</v>
      </c>
      <c r="D44" s="250" t="str">
        <f>VLOOKUP(B44,'пр.взв.'!B3:G108,3,FALSE)</f>
        <v>15.05.96, мсмк</v>
      </c>
      <c r="E44" s="250" t="str">
        <f>VLOOKUP(B44,'пр.взв.'!B3:G108,4,FALSE)</f>
        <v>Р.Беларусь</v>
      </c>
      <c r="F44" s="219"/>
      <c r="G44" s="219"/>
      <c r="H44" s="234"/>
      <c r="I44" s="234"/>
      <c r="J44" s="255"/>
      <c r="K44" s="291">
        <f>'пр.хода'!T12</f>
        <v>10</v>
      </c>
      <c r="L44" s="248" t="str">
        <f>VLOOKUP(K44,'пр.взв.'!B3:G108,2,FALSE)</f>
        <v>НИЗАМИЕВ Эмиль Рамильевич</v>
      </c>
      <c r="M44" s="250" t="str">
        <f>VLOOKUP(K44,'пр.взв.'!B3:G108,3,FALSE)</f>
        <v>18.05.97, кмс</v>
      </c>
      <c r="N44" s="250" t="str">
        <f>VLOOKUP(K44,'пр.взв.'!B3:G108,4,FALSE)</f>
        <v>Нижегородская</v>
      </c>
      <c r="O44" s="219"/>
      <c r="P44" s="219"/>
      <c r="Q44" s="234"/>
      <c r="R44" s="234"/>
    </row>
    <row r="45" spans="1:18" ht="13.5" thickBot="1">
      <c r="A45" s="298"/>
      <c r="B45" s="297"/>
      <c r="C45" s="262"/>
      <c r="D45" s="263"/>
      <c r="E45" s="263"/>
      <c r="F45" s="264"/>
      <c r="G45" s="264"/>
      <c r="H45" s="206"/>
      <c r="I45" s="206"/>
      <c r="J45" s="265"/>
      <c r="K45" s="297"/>
      <c r="L45" s="262"/>
      <c r="M45" s="263"/>
      <c r="N45" s="263"/>
      <c r="O45" s="264"/>
      <c r="P45" s="264"/>
      <c r="Q45" s="206"/>
      <c r="R45" s="206"/>
    </row>
    <row r="46" spans="1:18" ht="12.75">
      <c r="A46" s="294">
        <v>2</v>
      </c>
      <c r="B46" s="293">
        <f>'пр.хода'!E16</f>
        <v>5</v>
      </c>
      <c r="C46" s="268" t="str">
        <f>VLOOKUP(B46,'пр.взв.'!B3:G110,2,FALSE)</f>
        <v>ПИСКУНОВ Алексей Вячеславович</v>
      </c>
      <c r="D46" s="266" t="str">
        <f>VLOOKUP(B46,'пр.взв.'!B3:G110,3,FALSE)</f>
        <v>03.12.1995 мс</v>
      </c>
      <c r="E46" s="266" t="str">
        <f>VLOOKUP(B46,'пр.взв.'!B4:G110,4,FALSE)</f>
        <v>Рязанская </v>
      </c>
      <c r="F46" s="271"/>
      <c r="G46" s="272"/>
      <c r="H46" s="269"/>
      <c r="I46" s="266"/>
      <c r="J46" s="267">
        <v>6</v>
      </c>
      <c r="K46" s="293">
        <f>'пр.хода'!T16</f>
        <v>6</v>
      </c>
      <c r="L46" s="268" t="str">
        <f>VLOOKUP(K46,'пр.взв.'!B3:G110,2,FALSE)</f>
        <v>ЩЕРБАКОВ Артем Владимирович</v>
      </c>
      <c r="M46" s="266" t="str">
        <f>VLOOKUP(K46,'пр.взв.'!B3:G110,3,FALSE)</f>
        <v>23.10.1994 мсмк</v>
      </c>
      <c r="N46" s="266" t="str">
        <f>VLOOKUP(K46,'пр.взв.'!B3:G110,4,FALSE)</f>
        <v>Чувашская </v>
      </c>
      <c r="O46" s="271"/>
      <c r="P46" s="272"/>
      <c r="Q46" s="269"/>
      <c r="R46" s="266"/>
    </row>
    <row r="47" spans="1:18" ht="12.75">
      <c r="A47" s="295"/>
      <c r="B47" s="292"/>
      <c r="C47" s="249"/>
      <c r="D47" s="251"/>
      <c r="E47" s="251"/>
      <c r="F47" s="251"/>
      <c r="G47" s="251"/>
      <c r="H47" s="253"/>
      <c r="I47" s="239"/>
      <c r="J47" s="255"/>
      <c r="K47" s="292"/>
      <c r="L47" s="249"/>
      <c r="M47" s="251"/>
      <c r="N47" s="251"/>
      <c r="O47" s="251"/>
      <c r="P47" s="251"/>
      <c r="Q47" s="253"/>
      <c r="R47" s="239"/>
    </row>
    <row r="48" spans="1:18" ht="12.75">
      <c r="A48" s="295"/>
      <c r="B48" s="291">
        <f>'пр.хода'!E20</f>
        <v>13</v>
      </c>
      <c r="C48" s="248" t="str">
        <f>VLOOKUP(B48,'пр.взв.'!B3:G112,2,FALSE)</f>
        <v>ДАУЛЕН Акжол</v>
      </c>
      <c r="D48" s="250" t="str">
        <f>VLOOKUP(B48,'пр.взв.'!B3:G112,3,FALSE)</f>
        <v>24.01.96, кмс</v>
      </c>
      <c r="E48" s="250" t="str">
        <f>VLOOKUP(B48,'пр.взв.'!B4:G112,4,FALSE)</f>
        <v>Р.Казахстан</v>
      </c>
      <c r="F48" s="219"/>
      <c r="G48" s="219"/>
      <c r="H48" s="234"/>
      <c r="I48" s="234"/>
      <c r="J48" s="255"/>
      <c r="K48" s="291">
        <f>'пр.хода'!T20</f>
        <v>14</v>
      </c>
      <c r="L48" s="248" t="str">
        <f>VLOOKUP(K48,'пр.взв.'!B3:G112,2,FALSE)</f>
        <v>ПЕТУХОВ Никита Александрович</v>
      </c>
      <c r="M48" s="250" t="str">
        <f>VLOOKUP(K48,'пр.взв.'!B3:G112,3,FALSE)</f>
        <v>16.04.1996 мс</v>
      </c>
      <c r="N48" s="250" t="str">
        <f>VLOOKUP(K48,'пр.взв.'!B3:G112,4,FALSE)</f>
        <v>Москва</v>
      </c>
      <c r="O48" s="219"/>
      <c r="P48" s="219"/>
      <c r="Q48" s="234"/>
      <c r="R48" s="234"/>
    </row>
    <row r="49" spans="1:18" ht="13.5" thickBot="1">
      <c r="A49" s="298"/>
      <c r="B49" s="297"/>
      <c r="C49" s="262"/>
      <c r="D49" s="263"/>
      <c r="E49" s="263"/>
      <c r="F49" s="264"/>
      <c r="G49" s="264"/>
      <c r="H49" s="206"/>
      <c r="I49" s="206"/>
      <c r="J49" s="265"/>
      <c r="K49" s="297"/>
      <c r="L49" s="262"/>
      <c r="M49" s="263"/>
      <c r="N49" s="263"/>
      <c r="O49" s="264"/>
      <c r="P49" s="264"/>
      <c r="Q49" s="206"/>
      <c r="R49" s="206"/>
    </row>
    <row r="50" spans="1:18" ht="12.75">
      <c r="A50" s="294">
        <v>3</v>
      </c>
      <c r="B50" s="293">
        <f>'пр.хода'!E24</f>
        <v>19</v>
      </c>
      <c r="C50" s="260" t="str">
        <f>VLOOKUP(B50,'пр.взв.'!B3:G114,2,FALSE)</f>
        <v>КУЗЬМЕНКО Алексей Сергеевич</v>
      </c>
      <c r="D50" s="258" t="str">
        <f>VLOOKUP(B50,'пр.взв.'!B3:G114,3,FALSE)</f>
        <v>27.07.1990 кмс</v>
      </c>
      <c r="E50" s="258" t="str">
        <f>VLOOKUP(B50,'пр.взв.'!B5:G114,4,FALSE)</f>
        <v>Москва</v>
      </c>
      <c r="F50" s="220"/>
      <c r="G50" s="222"/>
      <c r="H50" s="243"/>
      <c r="I50" s="235"/>
      <c r="J50" s="267">
        <v>7</v>
      </c>
      <c r="K50" s="293">
        <f>'пр.хода'!T24</f>
        <v>4</v>
      </c>
      <c r="L50" s="260" t="str">
        <f>VLOOKUP(K50,'пр.взв.'!B3:G114,2,FALSE)</f>
        <v>АЙДЫНБАЙ Кайберди</v>
      </c>
      <c r="M50" s="258" t="str">
        <f>VLOOKUP(K50,'пр.взв.'!B3:G114,3,FALSE)</f>
        <v>25.11.97, мс</v>
      </c>
      <c r="N50" s="258" t="str">
        <f>VLOOKUP(K50,'пр.взв.'!B3:G114,4,FALSE)</f>
        <v>Р.Казахстан</v>
      </c>
      <c r="O50" s="220"/>
      <c r="P50" s="222"/>
      <c r="Q50" s="243"/>
      <c r="R50" s="235"/>
    </row>
    <row r="51" spans="1:18" ht="12.75">
      <c r="A51" s="295"/>
      <c r="B51" s="292"/>
      <c r="C51" s="249"/>
      <c r="D51" s="251"/>
      <c r="E51" s="251"/>
      <c r="F51" s="251"/>
      <c r="G51" s="251"/>
      <c r="H51" s="253"/>
      <c r="I51" s="239"/>
      <c r="J51" s="255"/>
      <c r="K51" s="292"/>
      <c r="L51" s="249"/>
      <c r="M51" s="251"/>
      <c r="N51" s="251"/>
      <c r="O51" s="251"/>
      <c r="P51" s="251"/>
      <c r="Q51" s="253"/>
      <c r="R51" s="239"/>
    </row>
    <row r="52" spans="1:18" ht="12.75">
      <c r="A52" s="295"/>
      <c r="B52" s="291">
        <f>'пр.хода'!E28</f>
        <v>11</v>
      </c>
      <c r="C52" s="248" t="str">
        <f>VLOOKUP(B52,'пр.взв.'!B3:G116,2,FALSE)</f>
        <v>АБУ Аманжан</v>
      </c>
      <c r="D52" s="250" t="str">
        <f>VLOOKUP(B52,'пр.взв.'!B3:G116,3,FALSE)</f>
        <v>12.10.96, мс</v>
      </c>
      <c r="E52" s="250" t="str">
        <f>VLOOKUP(B52,'пр.взв.'!B5:G116,4,FALSE)</f>
        <v>Р.Казахстан</v>
      </c>
      <c r="F52" s="219"/>
      <c r="G52" s="219"/>
      <c r="H52" s="234"/>
      <c r="I52" s="234"/>
      <c r="J52" s="255"/>
      <c r="K52" s="291">
        <f>'пр.хода'!T28</f>
        <v>12</v>
      </c>
      <c r="L52" s="248" t="str">
        <f>VLOOKUP(K52,'пр.взв.'!B3:G116,2,FALSE)</f>
        <v>ПАСТЕРНАК Денис Иванович</v>
      </c>
      <c r="M52" s="250" t="str">
        <f>VLOOKUP(K52,'пр.взв.'!B3:G116,3,FALSE)</f>
        <v>16.02.99, мс</v>
      </c>
      <c r="N52" s="250" t="str">
        <f>VLOOKUP(K52,'пр.взв.'!B3:G116,4,FALSE)</f>
        <v>Краснодарский</v>
      </c>
      <c r="O52" s="219"/>
      <c r="P52" s="219"/>
      <c r="Q52" s="234"/>
      <c r="R52" s="234"/>
    </row>
    <row r="53" spans="1:18" ht="13.5" thickBot="1">
      <c r="A53" s="298"/>
      <c r="B53" s="297"/>
      <c r="C53" s="262"/>
      <c r="D53" s="263"/>
      <c r="E53" s="263"/>
      <c r="F53" s="264"/>
      <c r="G53" s="264"/>
      <c r="H53" s="206"/>
      <c r="I53" s="206"/>
      <c r="J53" s="265"/>
      <c r="K53" s="297"/>
      <c r="L53" s="262"/>
      <c r="M53" s="263"/>
      <c r="N53" s="263"/>
      <c r="O53" s="264"/>
      <c r="P53" s="264"/>
      <c r="Q53" s="206"/>
      <c r="R53" s="206"/>
    </row>
    <row r="54" spans="1:18" ht="12.75">
      <c r="A54" s="294">
        <v>4</v>
      </c>
      <c r="B54" s="293">
        <f>'пр.хода'!E32</f>
        <v>7</v>
      </c>
      <c r="C54" s="268" t="str">
        <f>VLOOKUP(B54,'пр.взв.'!B3:G118,2,FALSE)</f>
        <v>АБЗАЛОВ Адель Рамильевич</v>
      </c>
      <c r="D54" s="266" t="str">
        <f>VLOOKUP(B54,'пр.взв.'!B3:G118,3,FALSE)</f>
        <v>14.09.94, кмс</v>
      </c>
      <c r="E54" s="266" t="str">
        <f>VLOOKUP(B54,'пр.взв.'!B5:G118,4,FALSE)</f>
        <v>Нижегородская</v>
      </c>
      <c r="F54" s="251"/>
      <c r="G54" s="252"/>
      <c r="H54" s="253"/>
      <c r="I54" s="250"/>
      <c r="J54" s="267">
        <v>8</v>
      </c>
      <c r="K54" s="293">
        <f>'пр.хода'!T32</f>
        <v>8</v>
      </c>
      <c r="L54" s="268" t="str">
        <f>VLOOKUP(K54,'пр.взв.'!B3:G118,2,FALSE)</f>
        <v>ХЕРТЕК Саян Калдар-оолович</v>
      </c>
      <c r="M54" s="266" t="str">
        <f>VLOOKUP(K54,'пр.взв.'!B3:G118,3,FALSE)</f>
        <v>05.09.1987 мсмк</v>
      </c>
      <c r="N54" s="266" t="str">
        <f>VLOOKUP(K54,'пр.взв.'!B3:G118,4,FALSE)</f>
        <v>Москва</v>
      </c>
      <c r="O54" s="251"/>
      <c r="P54" s="252"/>
      <c r="Q54" s="253"/>
      <c r="R54" s="250"/>
    </row>
    <row r="55" spans="1:18" ht="12.75">
      <c r="A55" s="295"/>
      <c r="B55" s="292"/>
      <c r="C55" s="249"/>
      <c r="D55" s="251"/>
      <c r="E55" s="251"/>
      <c r="F55" s="251"/>
      <c r="G55" s="251"/>
      <c r="H55" s="253"/>
      <c r="I55" s="239"/>
      <c r="J55" s="255"/>
      <c r="K55" s="292"/>
      <c r="L55" s="249"/>
      <c r="M55" s="251"/>
      <c r="N55" s="251"/>
      <c r="O55" s="251"/>
      <c r="P55" s="251"/>
      <c r="Q55" s="253"/>
      <c r="R55" s="239"/>
    </row>
    <row r="56" spans="1:18" ht="12.75">
      <c r="A56" s="295"/>
      <c r="B56" s="291">
        <f>'пр.хода'!E36</f>
        <v>15</v>
      </c>
      <c r="C56" s="248" t="str">
        <f>VLOOKUP(B56,'пр.взв.'!B3:G120,2,FALSE)</f>
        <v>БЕГЛЕРОВ Игорь Арифович</v>
      </c>
      <c r="D56" s="250" t="str">
        <f>VLOOKUP(B56,'пр.взв.'!B3:G120,3,FALSE)</f>
        <v>05.03.1987 змс</v>
      </c>
      <c r="E56" s="250" t="str">
        <f>VLOOKUP(B56,'пр.взв.'!B5:G120,4,FALSE)</f>
        <v>Пермский край. Кудымкар </v>
      </c>
      <c r="F56" s="219"/>
      <c r="G56" s="219"/>
      <c r="H56" s="234"/>
      <c r="I56" s="234"/>
      <c r="J56" s="255"/>
      <c r="K56" s="291">
        <f>'пр.хода'!T36</f>
        <v>16</v>
      </c>
      <c r="L56" s="248" t="str">
        <f>VLOOKUP(K56,'пр.взв.'!B3:G120,2,FALSE)</f>
        <v>ЭВИНЯН Карен Суренович</v>
      </c>
      <c r="M56" s="250" t="str">
        <f>VLOOKUP(K56,'пр.взв.'!B3:G120,3,FALSE)</f>
        <v>25.01.1989 кмс</v>
      </c>
      <c r="N56" s="250" t="str">
        <f>VLOOKUP(K56,'пр.взв.'!B3:G120,4,FALSE)</f>
        <v>Тульская обл.г Тула</v>
      </c>
      <c r="O56" s="219"/>
      <c r="P56" s="219"/>
      <c r="Q56" s="234"/>
      <c r="R56" s="234"/>
    </row>
    <row r="57" spans="1:18" ht="12.75">
      <c r="A57" s="296"/>
      <c r="B57" s="292"/>
      <c r="C57" s="249"/>
      <c r="D57" s="251"/>
      <c r="E57" s="251"/>
      <c r="F57" s="220"/>
      <c r="G57" s="220"/>
      <c r="H57" s="235"/>
      <c r="I57" s="235"/>
      <c r="J57" s="256"/>
      <c r="K57" s="292"/>
      <c r="L57" s="249"/>
      <c r="M57" s="251"/>
      <c r="N57" s="251"/>
      <c r="O57" s="220"/>
      <c r="P57" s="220"/>
      <c r="Q57" s="235"/>
      <c r="R57" s="235"/>
    </row>
    <row r="59" spans="2:18" ht="16.5" thickBot="1">
      <c r="B59" s="86" t="s">
        <v>37</v>
      </c>
      <c r="C59" s="88" t="s">
        <v>45</v>
      </c>
      <c r="D59" s="87" t="s">
        <v>43</v>
      </c>
      <c r="E59" s="88"/>
      <c r="F59" s="86" t="str">
        <f>F71</f>
        <v>в.к. 57 кг.</v>
      </c>
      <c r="G59" s="88"/>
      <c r="H59" s="88"/>
      <c r="I59" s="88"/>
      <c r="J59" s="88"/>
      <c r="K59" s="86" t="s">
        <v>39</v>
      </c>
      <c r="L59" s="88" t="s">
        <v>45</v>
      </c>
      <c r="M59" s="87" t="s">
        <v>43</v>
      </c>
      <c r="N59" s="88"/>
      <c r="O59" s="86" t="str">
        <f>O71</f>
        <v>в.к. 57 кг.</v>
      </c>
      <c r="P59" s="88"/>
      <c r="Q59" s="88"/>
      <c r="R59" s="88"/>
    </row>
    <row r="60" spans="1:18" ht="12.75" customHeight="1">
      <c r="A60" s="281" t="s">
        <v>46</v>
      </c>
      <c r="B60" s="283" t="s">
        <v>5</v>
      </c>
      <c r="C60" s="277" t="s">
        <v>6</v>
      </c>
      <c r="D60" s="277" t="s">
        <v>15</v>
      </c>
      <c r="E60" s="277" t="s">
        <v>16</v>
      </c>
      <c r="F60" s="277" t="s">
        <v>17</v>
      </c>
      <c r="G60" s="279" t="s">
        <v>47</v>
      </c>
      <c r="H60" s="273" t="s">
        <v>48</v>
      </c>
      <c r="I60" s="275" t="s">
        <v>19</v>
      </c>
      <c r="J60" s="281" t="s">
        <v>46</v>
      </c>
      <c r="K60" s="283" t="s">
        <v>5</v>
      </c>
      <c r="L60" s="277" t="s">
        <v>6</v>
      </c>
      <c r="M60" s="277" t="s">
        <v>15</v>
      </c>
      <c r="N60" s="277" t="s">
        <v>16</v>
      </c>
      <c r="O60" s="277" t="s">
        <v>17</v>
      </c>
      <c r="P60" s="279" t="s">
        <v>47</v>
      </c>
      <c r="Q60" s="273" t="s">
        <v>48</v>
      </c>
      <c r="R60" s="275" t="s">
        <v>19</v>
      </c>
    </row>
    <row r="61" spans="1:18" ht="13.5" customHeight="1" thickBot="1">
      <c r="A61" s="282"/>
      <c r="B61" s="284" t="s">
        <v>40</v>
      </c>
      <c r="C61" s="278"/>
      <c r="D61" s="278"/>
      <c r="E61" s="278"/>
      <c r="F61" s="278"/>
      <c r="G61" s="280"/>
      <c r="H61" s="274"/>
      <c r="I61" s="276" t="s">
        <v>41</v>
      </c>
      <c r="J61" s="282"/>
      <c r="K61" s="284" t="s">
        <v>40</v>
      </c>
      <c r="L61" s="278"/>
      <c r="M61" s="278"/>
      <c r="N61" s="278"/>
      <c r="O61" s="278"/>
      <c r="P61" s="280"/>
      <c r="Q61" s="274"/>
      <c r="R61" s="276" t="s">
        <v>41</v>
      </c>
    </row>
    <row r="62" spans="1:18" ht="12.75">
      <c r="A62" s="294">
        <v>1</v>
      </c>
      <c r="B62" s="293">
        <f>'пр.хода'!G10</f>
        <v>9</v>
      </c>
      <c r="C62" s="260" t="str">
        <f>VLOOKUP(B62,'пр.взв.'!B6:G126,2,FALSE)</f>
        <v>БУРДЗЬ Владислав</v>
      </c>
      <c r="D62" s="258" t="str">
        <f>VLOOKUP(B62,'пр.взв.'!B6:G126,3,FALSE)</f>
        <v>15.05.96, мсмк</v>
      </c>
      <c r="E62" s="258" t="str">
        <f>VLOOKUP(B62,'пр.взв.'!B6:G126,4,FALSE)</f>
        <v>Р.Беларусь</v>
      </c>
      <c r="F62" s="271"/>
      <c r="G62" s="272"/>
      <c r="H62" s="269"/>
      <c r="I62" s="270"/>
      <c r="J62" s="267">
        <v>5</v>
      </c>
      <c r="K62" s="293">
        <f>'пр.хода'!R10</f>
        <v>2</v>
      </c>
      <c r="L62" s="260" t="str">
        <f>VLOOKUP(K62,'пр.взв.'!B6:G126,2,FALSE)</f>
        <v>МЕДНОВ Егор Сергеевич</v>
      </c>
      <c r="M62" s="258" t="str">
        <f>VLOOKUP(K62,'пр.взв.'!B6:G126,3,FALSE)</f>
        <v>24.06.1998 кмс</v>
      </c>
      <c r="N62" s="258" t="str">
        <f>VLOOKUP(K62,'пр.взв.'!B6:G126,4,FALSE)</f>
        <v>Рязанская обл</v>
      </c>
      <c r="O62" s="271"/>
      <c r="P62" s="272"/>
      <c r="Q62" s="269"/>
      <c r="R62" s="270"/>
    </row>
    <row r="63" spans="1:18" ht="12.75">
      <c r="A63" s="295"/>
      <c r="B63" s="292"/>
      <c r="C63" s="249"/>
      <c r="D63" s="251"/>
      <c r="E63" s="251"/>
      <c r="F63" s="251"/>
      <c r="G63" s="251"/>
      <c r="H63" s="253"/>
      <c r="I63" s="239"/>
      <c r="J63" s="255"/>
      <c r="K63" s="292"/>
      <c r="L63" s="249"/>
      <c r="M63" s="251"/>
      <c r="N63" s="251"/>
      <c r="O63" s="251"/>
      <c r="P63" s="251"/>
      <c r="Q63" s="253"/>
      <c r="R63" s="239"/>
    </row>
    <row r="64" spans="1:18" ht="12.75">
      <c r="A64" s="295"/>
      <c r="B64" s="291">
        <f>'пр.хода'!G18</f>
        <v>5</v>
      </c>
      <c r="C64" s="248" t="str">
        <f>VLOOKUP(B64,'пр.взв.'!B6:G128,2,FALSE)</f>
        <v>ПИСКУНОВ Алексей Вячеславович</v>
      </c>
      <c r="D64" s="250" t="str">
        <f>VLOOKUP(B64,'пр.взв.'!B5:G128,3,FALSE)</f>
        <v>03.12.1995 мс</v>
      </c>
      <c r="E64" s="250" t="str">
        <f>VLOOKUP(B64,'пр.взв.'!B5:G128,4,FALSE)</f>
        <v>Рязанская </v>
      </c>
      <c r="F64" s="219"/>
      <c r="G64" s="219"/>
      <c r="H64" s="234"/>
      <c r="I64" s="234"/>
      <c r="J64" s="255"/>
      <c r="K64" s="291">
        <f>'пр.хода'!R18</f>
        <v>6</v>
      </c>
      <c r="L64" s="248" t="str">
        <f>VLOOKUP(K64,'пр.взв.'!B5:G128,2,FALSE)</f>
        <v>ЩЕРБАКОВ Артем Владимирович</v>
      </c>
      <c r="M64" s="250" t="str">
        <f>VLOOKUP(K64,'пр.взв.'!B5:G128,3,FALSE)</f>
        <v>23.10.1994 мсмк</v>
      </c>
      <c r="N64" s="250" t="str">
        <f>VLOOKUP(K64,'пр.взв.'!B5:G128,4,FALSE)</f>
        <v>Чувашская </v>
      </c>
      <c r="O64" s="219"/>
      <c r="P64" s="219"/>
      <c r="Q64" s="234"/>
      <c r="R64" s="234"/>
    </row>
    <row r="65" spans="1:18" ht="13.5" thickBot="1">
      <c r="A65" s="298"/>
      <c r="B65" s="297"/>
      <c r="C65" s="262"/>
      <c r="D65" s="263"/>
      <c r="E65" s="263"/>
      <c r="F65" s="264"/>
      <c r="G65" s="264"/>
      <c r="H65" s="206"/>
      <c r="I65" s="206"/>
      <c r="J65" s="265"/>
      <c r="K65" s="297"/>
      <c r="L65" s="262"/>
      <c r="M65" s="263"/>
      <c r="N65" s="263"/>
      <c r="O65" s="264"/>
      <c r="P65" s="264"/>
      <c r="Q65" s="206"/>
      <c r="R65" s="206"/>
    </row>
    <row r="66" spans="1:18" ht="12.75">
      <c r="A66" s="294">
        <v>2</v>
      </c>
      <c r="B66" s="293">
        <f>'пр.хода'!G26</f>
        <v>19</v>
      </c>
      <c r="C66" s="268" t="str">
        <f>VLOOKUP(B66,'пр.взв.'!B5:G130,2,FALSE)</f>
        <v>КУЗЬМЕНКО Алексей Сергеевич</v>
      </c>
      <c r="D66" s="266" t="str">
        <f>VLOOKUP(B66,'пр.взв.'!B5:G130,3,FALSE)</f>
        <v>27.07.1990 кмс</v>
      </c>
      <c r="E66" s="266" t="str">
        <f>VLOOKUP(B66,'пр.взв.'!B6:G130,4,FALSE)</f>
        <v>Москва</v>
      </c>
      <c r="F66" s="271"/>
      <c r="G66" s="272"/>
      <c r="H66" s="269"/>
      <c r="I66" s="266"/>
      <c r="J66" s="267">
        <v>6</v>
      </c>
      <c r="K66" s="293">
        <f>'пр.хода'!R26</f>
        <v>12</v>
      </c>
      <c r="L66" s="268" t="str">
        <f>VLOOKUP(K66,'пр.взв.'!B5:G130,2,FALSE)</f>
        <v>ПАСТЕРНАК Денис Иванович</v>
      </c>
      <c r="M66" s="266" t="str">
        <f>VLOOKUP(K66,'пр.взв.'!B5:G130,3,FALSE)</f>
        <v>16.02.99, мс</v>
      </c>
      <c r="N66" s="266" t="str">
        <f>VLOOKUP(K66,'пр.взв.'!B5:G130,4,FALSE)</f>
        <v>Краснодарский</v>
      </c>
      <c r="O66" s="271"/>
      <c r="P66" s="272"/>
      <c r="Q66" s="269"/>
      <c r="R66" s="266"/>
    </row>
    <row r="67" spans="1:18" ht="12.75">
      <c r="A67" s="295"/>
      <c r="B67" s="292"/>
      <c r="C67" s="249"/>
      <c r="D67" s="251"/>
      <c r="E67" s="251"/>
      <c r="F67" s="251"/>
      <c r="G67" s="251"/>
      <c r="H67" s="253"/>
      <c r="I67" s="239"/>
      <c r="J67" s="255"/>
      <c r="K67" s="292"/>
      <c r="L67" s="249"/>
      <c r="M67" s="251"/>
      <c r="N67" s="251"/>
      <c r="O67" s="251"/>
      <c r="P67" s="251"/>
      <c r="Q67" s="253"/>
      <c r="R67" s="239"/>
    </row>
    <row r="68" spans="1:18" ht="12.75">
      <c r="A68" s="295"/>
      <c r="B68" s="291">
        <f>'пр.хода'!G34</f>
        <v>15</v>
      </c>
      <c r="C68" s="248" t="str">
        <f>VLOOKUP(B68,'пр.взв.'!B5:G132,2,FALSE)</f>
        <v>БЕГЛЕРОВ Игорь Арифович</v>
      </c>
      <c r="D68" s="250" t="str">
        <f>VLOOKUP(B68,'пр.взв.'!B5:G132,3,FALSE)</f>
        <v>05.03.1987 змс</v>
      </c>
      <c r="E68" s="250" t="str">
        <f>VLOOKUP(B68,'пр.взв.'!B6:G132,4,FALSE)</f>
        <v>Пермский край. Кудымкар </v>
      </c>
      <c r="F68" s="219"/>
      <c r="G68" s="219"/>
      <c r="H68" s="234"/>
      <c r="I68" s="234"/>
      <c r="J68" s="255"/>
      <c r="K68" s="291">
        <f>'пр.хода'!R34</f>
        <v>8</v>
      </c>
      <c r="L68" s="248" t="str">
        <f>VLOOKUP(K68,'пр.взв.'!B5:G132,2,FALSE)</f>
        <v>ХЕРТЕК Саян Калдар-оолович</v>
      </c>
      <c r="M68" s="250" t="str">
        <f>VLOOKUP(K68,'пр.взв.'!B5:G132,3,FALSE)</f>
        <v>05.09.1987 мсмк</v>
      </c>
      <c r="N68" s="250" t="str">
        <f>VLOOKUP(K68,'пр.взв.'!B5:G132,4,FALSE)</f>
        <v>Москва</v>
      </c>
      <c r="O68" s="219"/>
      <c r="P68" s="219"/>
      <c r="Q68" s="234"/>
      <c r="R68" s="234"/>
    </row>
    <row r="69" spans="1:18" ht="12.75">
      <c r="A69" s="296"/>
      <c r="B69" s="292"/>
      <c r="C69" s="249"/>
      <c r="D69" s="251"/>
      <c r="E69" s="251"/>
      <c r="F69" s="220"/>
      <c r="G69" s="220"/>
      <c r="H69" s="235"/>
      <c r="I69" s="235"/>
      <c r="J69" s="256"/>
      <c r="K69" s="292"/>
      <c r="L69" s="249"/>
      <c r="M69" s="251"/>
      <c r="N69" s="251"/>
      <c r="O69" s="220"/>
      <c r="P69" s="220"/>
      <c r="Q69" s="235"/>
      <c r="R69" s="235"/>
    </row>
    <row r="71" spans="2:18" ht="16.5" thickBot="1">
      <c r="B71" s="86" t="s">
        <v>37</v>
      </c>
      <c r="C71" s="90" t="s">
        <v>49</v>
      </c>
      <c r="D71" s="90"/>
      <c r="E71" s="90"/>
      <c r="F71" s="91" t="str">
        <f>F80</f>
        <v>в.к. 57 кг.</v>
      </c>
      <c r="G71" s="90"/>
      <c r="H71" s="90"/>
      <c r="I71" s="90"/>
      <c r="J71" s="89"/>
      <c r="K71" s="86" t="s">
        <v>1</v>
      </c>
      <c r="L71" s="90" t="s">
        <v>49</v>
      </c>
      <c r="M71" s="90"/>
      <c r="N71" s="90"/>
      <c r="O71" s="86" t="str">
        <f>F71</f>
        <v>в.к. 57 кг.</v>
      </c>
      <c r="P71" s="90"/>
      <c r="Q71" s="90"/>
      <c r="R71" s="90"/>
    </row>
    <row r="72" spans="1:18" ht="12.75" customHeight="1">
      <c r="A72" s="281" t="s">
        <v>46</v>
      </c>
      <c r="B72" s="283" t="s">
        <v>5</v>
      </c>
      <c r="C72" s="277" t="s">
        <v>6</v>
      </c>
      <c r="D72" s="277" t="s">
        <v>15</v>
      </c>
      <c r="E72" s="277" t="s">
        <v>16</v>
      </c>
      <c r="F72" s="277" t="s">
        <v>17</v>
      </c>
      <c r="G72" s="279" t="s">
        <v>47</v>
      </c>
      <c r="H72" s="273" t="s">
        <v>48</v>
      </c>
      <c r="I72" s="275" t="s">
        <v>19</v>
      </c>
      <c r="J72" s="281" t="s">
        <v>46</v>
      </c>
      <c r="K72" s="283" t="s">
        <v>5</v>
      </c>
      <c r="L72" s="277" t="s">
        <v>6</v>
      </c>
      <c r="M72" s="277" t="s">
        <v>15</v>
      </c>
      <c r="N72" s="277" t="s">
        <v>16</v>
      </c>
      <c r="O72" s="277" t="s">
        <v>17</v>
      </c>
      <c r="P72" s="279" t="s">
        <v>47</v>
      </c>
      <c r="Q72" s="273" t="s">
        <v>48</v>
      </c>
      <c r="R72" s="275" t="s">
        <v>19</v>
      </c>
    </row>
    <row r="73" spans="1:18" ht="13.5" customHeight="1" thickBot="1">
      <c r="A73" s="282"/>
      <c r="B73" s="284" t="s">
        <v>40</v>
      </c>
      <c r="C73" s="278"/>
      <c r="D73" s="278"/>
      <c r="E73" s="278"/>
      <c r="F73" s="278"/>
      <c r="G73" s="280"/>
      <c r="H73" s="274"/>
      <c r="I73" s="276" t="s">
        <v>41</v>
      </c>
      <c r="J73" s="282"/>
      <c r="K73" s="284" t="s">
        <v>40</v>
      </c>
      <c r="L73" s="278"/>
      <c r="M73" s="278"/>
      <c r="N73" s="278"/>
      <c r="O73" s="278"/>
      <c r="P73" s="280"/>
      <c r="Q73" s="274"/>
      <c r="R73" s="276" t="s">
        <v>41</v>
      </c>
    </row>
    <row r="74" spans="1:18" ht="12.75">
      <c r="A74" s="287">
        <v>1</v>
      </c>
      <c r="B74" s="290">
        <f>'пр.хода'!I14</f>
        <v>9</v>
      </c>
      <c r="C74" s="260" t="str">
        <f>VLOOKUP(B74,'пр.взв.'!B5:G138,2,FALSE)</f>
        <v>БУРДЗЬ Владислав</v>
      </c>
      <c r="D74" s="258" t="str">
        <f>VLOOKUP(B74,'пр.взв.'!B7:G138,3,FALSE)</f>
        <v>15.05.96, мсмк</v>
      </c>
      <c r="E74" s="258" t="str">
        <f>VLOOKUP(B74,'пр.взв.'!B7:G138,4,FALSE)</f>
        <v>Р.Беларусь</v>
      </c>
      <c r="F74" s="220"/>
      <c r="G74" s="222"/>
      <c r="H74" s="243"/>
      <c r="I74" s="235"/>
      <c r="J74" s="287">
        <v>2</v>
      </c>
      <c r="K74" s="290">
        <f>'пр.хода'!P14</f>
        <v>6</v>
      </c>
      <c r="L74" s="268" t="str">
        <f>VLOOKUP(K74,'пр.взв.'!B7:G138,2,FALSE)</f>
        <v>ЩЕРБАКОВ Артем Владимирович</v>
      </c>
      <c r="M74" s="266" t="str">
        <f>VLOOKUP(K74,'пр.взв.'!B7:G138,3,FALSE)</f>
        <v>23.10.1994 мсмк</v>
      </c>
      <c r="N74" s="266" t="str">
        <f>VLOOKUP(K74,'пр.взв.'!B7:G138,4,FALSE)</f>
        <v>Чувашская </v>
      </c>
      <c r="O74" s="220"/>
      <c r="P74" s="222"/>
      <c r="Q74" s="243"/>
      <c r="R74" s="235"/>
    </row>
    <row r="75" spans="1:18" ht="12.75">
      <c r="A75" s="288"/>
      <c r="B75" s="257"/>
      <c r="C75" s="249"/>
      <c r="D75" s="251"/>
      <c r="E75" s="251"/>
      <c r="F75" s="251"/>
      <c r="G75" s="251"/>
      <c r="H75" s="253"/>
      <c r="I75" s="239"/>
      <c r="J75" s="288"/>
      <c r="K75" s="257"/>
      <c r="L75" s="249"/>
      <c r="M75" s="251"/>
      <c r="N75" s="251"/>
      <c r="O75" s="251"/>
      <c r="P75" s="251"/>
      <c r="Q75" s="253"/>
      <c r="R75" s="239"/>
    </row>
    <row r="76" spans="1:18" ht="12.75">
      <c r="A76" s="288"/>
      <c r="B76" s="286" t="s">
        <v>24</v>
      </c>
      <c r="C76" s="248" t="str">
        <f>'пр.хода'!B35</f>
        <v>БЕГЛЕРОВ Игорь Арифович</v>
      </c>
      <c r="D76" s="250" t="str">
        <f>'пр.хода'!C35</f>
        <v>05.03.1987 змс</v>
      </c>
      <c r="E76" s="250" t="str">
        <f>'пр.хода'!D35</f>
        <v>Пермский край. Кудымкар </v>
      </c>
      <c r="F76" s="219"/>
      <c r="G76" s="219"/>
      <c r="H76" s="234"/>
      <c r="I76" s="234"/>
      <c r="J76" s="288"/>
      <c r="K76" s="286">
        <f>'пр.хода'!P30</f>
        <v>8</v>
      </c>
      <c r="L76" s="248" t="str">
        <f>VLOOKUP(K76,'пр.взв.'!B6:G140,2,FALSE)</f>
        <v>ХЕРТЕК Саян Калдар-оолович</v>
      </c>
      <c r="M76" s="250" t="str">
        <f>VLOOKUP(K76,'пр.взв.'!B6:G140,3,FALSE)</f>
        <v>05.09.1987 мсмк</v>
      </c>
      <c r="N76" s="250" t="str">
        <f>VLOOKUP(K76,'пр.взв.'!B6:G140,4,FALSE)</f>
        <v>Москва</v>
      </c>
      <c r="O76" s="219"/>
      <c r="P76" s="219"/>
      <c r="Q76" s="234"/>
      <c r="R76" s="234"/>
    </row>
    <row r="77" spans="1:18" ht="12.75">
      <c r="A77" s="289"/>
      <c r="B77" s="247"/>
      <c r="C77" s="249"/>
      <c r="D77" s="251"/>
      <c r="E77" s="251"/>
      <c r="F77" s="220"/>
      <c r="G77" s="220"/>
      <c r="H77" s="235"/>
      <c r="I77" s="235"/>
      <c r="J77" s="289"/>
      <c r="K77" s="247"/>
      <c r="L77" s="249"/>
      <c r="M77" s="251"/>
      <c r="N77" s="251"/>
      <c r="O77" s="220"/>
      <c r="P77" s="220"/>
      <c r="Q77" s="235"/>
      <c r="R77" s="235"/>
    </row>
    <row r="79" spans="1:18" ht="15">
      <c r="A79" s="285" t="s">
        <v>50</v>
      </c>
      <c r="B79" s="285"/>
      <c r="C79" s="285"/>
      <c r="D79" s="285"/>
      <c r="E79" s="285"/>
      <c r="F79" s="285"/>
      <c r="G79" s="285"/>
      <c r="H79" s="285"/>
      <c r="I79" s="285"/>
      <c r="J79" s="285" t="s">
        <v>51</v>
      </c>
      <c r="K79" s="285"/>
      <c r="L79" s="285"/>
      <c r="M79" s="285"/>
      <c r="N79" s="285"/>
      <c r="O79" s="285"/>
      <c r="P79" s="285"/>
      <c r="Q79" s="285"/>
      <c r="R79" s="285"/>
    </row>
    <row r="80" spans="2:18" ht="16.5" thickBot="1">
      <c r="B80" s="86" t="s">
        <v>37</v>
      </c>
      <c r="C80" s="92"/>
      <c r="D80" s="92"/>
      <c r="E80" s="92"/>
      <c r="F80" s="93" t="str">
        <f>'пр.взв.'!D4</f>
        <v>в.к. 57 кг.</v>
      </c>
      <c r="G80" s="92"/>
      <c r="H80" s="92"/>
      <c r="I80" s="92"/>
      <c r="J80" s="94"/>
      <c r="K80" s="95" t="s">
        <v>1</v>
      </c>
      <c r="L80" s="92"/>
      <c r="M80" s="92"/>
      <c r="N80" s="92"/>
      <c r="O80" s="93" t="str">
        <f>F80</f>
        <v>в.к. 57 кг.</v>
      </c>
      <c r="P80" s="89"/>
      <c r="Q80" s="89"/>
      <c r="R80" s="89"/>
    </row>
    <row r="81" spans="1:18" ht="12.75" customHeight="1">
      <c r="A81" s="281" t="s">
        <v>46</v>
      </c>
      <c r="B81" s="283" t="s">
        <v>5</v>
      </c>
      <c r="C81" s="277" t="s">
        <v>6</v>
      </c>
      <c r="D81" s="277" t="s">
        <v>15</v>
      </c>
      <c r="E81" s="277" t="s">
        <v>16</v>
      </c>
      <c r="F81" s="277" t="s">
        <v>17</v>
      </c>
      <c r="G81" s="279" t="s">
        <v>47</v>
      </c>
      <c r="H81" s="273" t="s">
        <v>48</v>
      </c>
      <c r="I81" s="275" t="s">
        <v>19</v>
      </c>
      <c r="J81" s="281" t="s">
        <v>46</v>
      </c>
      <c r="K81" s="283" t="s">
        <v>5</v>
      </c>
      <c r="L81" s="277" t="s">
        <v>6</v>
      </c>
      <c r="M81" s="277" t="s">
        <v>15</v>
      </c>
      <c r="N81" s="277" t="s">
        <v>16</v>
      </c>
      <c r="O81" s="277" t="s">
        <v>17</v>
      </c>
      <c r="P81" s="279" t="s">
        <v>47</v>
      </c>
      <c r="Q81" s="273" t="s">
        <v>48</v>
      </c>
      <c r="R81" s="275" t="s">
        <v>19</v>
      </c>
    </row>
    <row r="82" spans="1:18" ht="13.5" customHeight="1" thickBot="1">
      <c r="A82" s="282"/>
      <c r="B82" s="284" t="s">
        <v>40</v>
      </c>
      <c r="C82" s="278"/>
      <c r="D82" s="278"/>
      <c r="E82" s="278"/>
      <c r="F82" s="278"/>
      <c r="G82" s="280"/>
      <c r="H82" s="274"/>
      <c r="I82" s="276" t="s">
        <v>41</v>
      </c>
      <c r="J82" s="282"/>
      <c r="K82" s="284" t="s">
        <v>40</v>
      </c>
      <c r="L82" s="278"/>
      <c r="M82" s="278"/>
      <c r="N82" s="278"/>
      <c r="O82" s="278"/>
      <c r="P82" s="280"/>
      <c r="Q82" s="274"/>
      <c r="R82" s="276" t="s">
        <v>41</v>
      </c>
    </row>
    <row r="83" spans="1:18" ht="12.75" customHeight="1" hidden="1">
      <c r="A83" s="267">
        <v>1</v>
      </c>
      <c r="B83" s="259">
        <v>17</v>
      </c>
      <c r="C83" s="260" t="str">
        <f>VLOOKUP(B83,'пр.взв.'!B4:G147,2,FALSE)</f>
        <v>БЕКЕТОВ Толобек Халиоллович</v>
      </c>
      <c r="D83" s="258" t="str">
        <f>VLOOKUP(B83,'пр.взв.'!B4:G147,3,FALSE)</f>
        <v>19.04.1987 мс</v>
      </c>
      <c r="E83" s="258" t="str">
        <f>VLOOKUP(B83,'пр.взв.'!B4:G147,4,FALSE)</f>
        <v>Москва</v>
      </c>
      <c r="F83" s="271"/>
      <c r="G83" s="272"/>
      <c r="H83" s="269"/>
      <c r="I83" s="270"/>
      <c r="J83" s="267">
        <v>3</v>
      </c>
      <c r="K83" s="259">
        <f>'пр.хода'!K33</f>
        <v>0</v>
      </c>
      <c r="L83" s="260" t="e">
        <f>VLOOKUP(K83,'пр.взв.'!B8:G147,2,FALSE)</f>
        <v>#N/A</v>
      </c>
      <c r="M83" s="258" t="e">
        <f>VLOOKUP(K83,'пр.взв.'!B8:G147,3,FALSE)</f>
        <v>#N/A</v>
      </c>
      <c r="N83" s="258" t="e">
        <f>VLOOKUP(K83,'пр.взв.'!B8:G147,4,FALSE)</f>
        <v>#N/A</v>
      </c>
      <c r="O83" s="271"/>
      <c r="P83" s="272"/>
      <c r="Q83" s="269"/>
      <c r="R83" s="270"/>
    </row>
    <row r="84" spans="1:18" ht="12.75" customHeight="1" hidden="1">
      <c r="A84" s="255"/>
      <c r="B84" s="257"/>
      <c r="C84" s="249"/>
      <c r="D84" s="251"/>
      <c r="E84" s="251"/>
      <c r="F84" s="251"/>
      <c r="G84" s="251"/>
      <c r="H84" s="253"/>
      <c r="I84" s="239"/>
      <c r="J84" s="255"/>
      <c r="K84" s="257"/>
      <c r="L84" s="249"/>
      <c r="M84" s="251"/>
      <c r="N84" s="251"/>
      <c r="O84" s="251"/>
      <c r="P84" s="251"/>
      <c r="Q84" s="253"/>
      <c r="R84" s="239"/>
    </row>
    <row r="85" spans="1:18" ht="12.75" customHeight="1" hidden="1">
      <c r="A85" s="255"/>
      <c r="B85" s="246">
        <v>5</v>
      </c>
      <c r="C85" s="248" t="str">
        <f>VLOOKUP(B85,'пр.взв.'!B6:G149,2,FALSE)</f>
        <v>ПИСКУНОВ Алексей Вячеславович</v>
      </c>
      <c r="D85" s="250" t="str">
        <f>VLOOKUP(B85,'пр.взв.'!B8:G149,3,FALSE)</f>
        <v>03.12.1995 мс</v>
      </c>
      <c r="E85" s="250" t="str">
        <f>VLOOKUP(B85,'пр.взв.'!B7:G149,4,FALSE)</f>
        <v>Рязанская </v>
      </c>
      <c r="F85" s="219"/>
      <c r="G85" s="219"/>
      <c r="H85" s="234"/>
      <c r="I85" s="234"/>
      <c r="J85" s="255"/>
      <c r="K85" s="246">
        <f>'пр.хода'!K35</f>
        <v>0</v>
      </c>
      <c r="L85" s="248" t="e">
        <f>VLOOKUP(K85,'пр.взв.'!B7:G149,2,FALSE)</f>
        <v>#N/A</v>
      </c>
      <c r="M85" s="250" t="e">
        <f>VLOOKUP(K85,'пр.взв.'!B7:G149,3,FALSE)</f>
        <v>#N/A</v>
      </c>
      <c r="N85" s="250" t="e">
        <f>VLOOKUP(K85,'пр.взв.'!B7:G149,4,FALSE)</f>
        <v>#N/A</v>
      </c>
      <c r="O85" s="219"/>
      <c r="P85" s="219"/>
      <c r="Q85" s="234"/>
      <c r="R85" s="234"/>
    </row>
    <row r="86" spans="1:18" ht="13.5" customHeight="1" hidden="1" thickBot="1">
      <c r="A86" s="256"/>
      <c r="B86" s="261"/>
      <c r="C86" s="262"/>
      <c r="D86" s="263"/>
      <c r="E86" s="263"/>
      <c r="F86" s="264"/>
      <c r="G86" s="264"/>
      <c r="H86" s="206"/>
      <c r="I86" s="206"/>
      <c r="J86" s="256"/>
      <c r="K86" s="261"/>
      <c r="L86" s="262"/>
      <c r="M86" s="263"/>
      <c r="N86" s="263"/>
      <c r="O86" s="264"/>
      <c r="P86" s="264"/>
      <c r="Q86" s="206"/>
      <c r="R86" s="206"/>
    </row>
    <row r="87" spans="1:18" ht="12.75" customHeight="1" hidden="1">
      <c r="A87" s="267">
        <v>2</v>
      </c>
      <c r="B87" s="259">
        <v>7</v>
      </c>
      <c r="C87" s="268" t="str">
        <f>VLOOKUP(B87,'пр.взв.'!B8:G151,2,FALSE)</f>
        <v>АБЗАЛОВ Адель Рамильевич</v>
      </c>
      <c r="D87" s="266" t="str">
        <f>VLOOKUP(B87,'пр.взв.'!B8:G151,3,FALSE)</f>
        <v>14.09.94, кмс</v>
      </c>
      <c r="E87" s="266" t="str">
        <f>VLOOKUP(B87,'пр.взв.'!B8:G151,4,FALSE)</f>
        <v>Нижегородская</v>
      </c>
      <c r="F87" s="220"/>
      <c r="G87" s="222"/>
      <c r="H87" s="243"/>
      <c r="I87" s="235"/>
      <c r="J87" s="267">
        <v>4</v>
      </c>
      <c r="K87" s="259">
        <f>'пр.хода'!K37</f>
        <v>0</v>
      </c>
      <c r="L87" s="268" t="e">
        <f>VLOOKUP(K87,'пр.взв.'!B7:G151,2,FALSE)</f>
        <v>#N/A</v>
      </c>
      <c r="M87" s="266" t="e">
        <f>VLOOKUP(K87,'пр.взв.'!B7:G151,3,FALSE)</f>
        <v>#N/A</v>
      </c>
      <c r="N87" s="266" t="e">
        <f>VLOOKUP(K87,'пр.взв.'!B7:G151,4,FALSE)</f>
        <v>#N/A</v>
      </c>
      <c r="O87" s="220"/>
      <c r="P87" s="222"/>
      <c r="Q87" s="243"/>
      <c r="R87" s="235"/>
    </row>
    <row r="88" spans="1:18" ht="12.75" customHeight="1" hidden="1">
      <c r="A88" s="255"/>
      <c r="B88" s="257"/>
      <c r="C88" s="249"/>
      <c r="D88" s="251"/>
      <c r="E88" s="251"/>
      <c r="F88" s="251"/>
      <c r="G88" s="251"/>
      <c r="H88" s="253"/>
      <c r="I88" s="239"/>
      <c r="J88" s="255"/>
      <c r="K88" s="257"/>
      <c r="L88" s="249"/>
      <c r="M88" s="251"/>
      <c r="N88" s="251"/>
      <c r="O88" s="251"/>
      <c r="P88" s="251"/>
      <c r="Q88" s="253"/>
      <c r="R88" s="239"/>
    </row>
    <row r="89" spans="1:18" ht="12.75" customHeight="1" hidden="1">
      <c r="A89" s="255"/>
      <c r="B89" s="246">
        <v>19</v>
      </c>
      <c r="C89" s="248" t="str">
        <f>VLOOKUP(B89,'пр.взв.'!B8:G153,2,FALSE)</f>
        <v>КУЗЬМЕНКО Алексей Сергеевич</v>
      </c>
      <c r="D89" s="250" t="str">
        <f>VLOOKUP(B89,'пр.взв.'!B8:G153,3,FALSE)</f>
        <v>27.07.1990 кмс</v>
      </c>
      <c r="E89" s="250" t="str">
        <f>VLOOKUP(B89,'пр.взв.'!B1:G153,4,FALSE)</f>
        <v>Москва</v>
      </c>
      <c r="F89" s="219"/>
      <c r="G89" s="219"/>
      <c r="H89" s="234"/>
      <c r="I89" s="234"/>
      <c r="J89" s="255"/>
      <c r="K89" s="246">
        <f>'пр.хода'!K39</f>
        <v>0</v>
      </c>
      <c r="L89" s="248" t="e">
        <f>VLOOKUP(K89,'пр.взв.'!B7:G153,2,FALSE)</f>
        <v>#N/A</v>
      </c>
      <c r="M89" s="250" t="e">
        <f>VLOOKUP(K89,'пр.взв.'!B7:G153,3,FALSE)</f>
        <v>#N/A</v>
      </c>
      <c r="N89" s="250" t="e">
        <f>VLOOKUP(K89,'пр.взв.'!B7:G153,4,FALSE)</f>
        <v>#N/A</v>
      </c>
      <c r="O89" s="219"/>
      <c r="P89" s="219"/>
      <c r="Q89" s="234"/>
      <c r="R89" s="234"/>
    </row>
    <row r="90" spans="1:18" ht="12.75" customHeight="1" hidden="1">
      <c r="A90" s="256"/>
      <c r="B90" s="247"/>
      <c r="C90" s="249"/>
      <c r="D90" s="251"/>
      <c r="E90" s="251"/>
      <c r="F90" s="220"/>
      <c r="G90" s="220"/>
      <c r="H90" s="235"/>
      <c r="I90" s="235"/>
      <c r="J90" s="256"/>
      <c r="K90" s="247"/>
      <c r="L90" s="249"/>
      <c r="M90" s="251"/>
      <c r="N90" s="251"/>
      <c r="O90" s="220"/>
      <c r="P90" s="220"/>
      <c r="Q90" s="235"/>
      <c r="R90" s="235"/>
    </row>
    <row r="91" ht="10.5" customHeight="1"/>
    <row r="92" spans="1:18" ht="12.75" customHeight="1" hidden="1">
      <c r="A92" s="254">
        <v>5</v>
      </c>
      <c r="B92" s="257">
        <f>'пр.хода'!L6</f>
        <v>17</v>
      </c>
      <c r="C92" s="248" t="str">
        <f>VLOOKUP(B92,'пр.взв.'!B1:G156,2,FALSE)</f>
        <v>БЕКЕТОВ Толобек Халиоллович</v>
      </c>
      <c r="D92" s="250" t="str">
        <f>VLOOKUP(B92,'пр.взв.'!B1:G156,3,FALSE)</f>
        <v>19.04.1987 мс</v>
      </c>
      <c r="E92" s="250" t="str">
        <f>VLOOKUP(B92,'пр.взв.'!B1:G156,4,FALSE)</f>
        <v>Москва</v>
      </c>
      <c r="F92" s="251"/>
      <c r="G92" s="252"/>
      <c r="H92" s="253"/>
      <c r="I92" s="239"/>
      <c r="J92" s="254">
        <v>7</v>
      </c>
      <c r="K92" s="257">
        <f>'пр.хода'!L34</f>
        <v>14</v>
      </c>
      <c r="L92" s="248" t="str">
        <f>VLOOKUP(K92,'пр.взв.'!B1:G156,2,FALSE)</f>
        <v>ПЕТУХОВ Никита Александрович</v>
      </c>
      <c r="M92" s="250" t="e">
        <f>VLOOKUP(K92,'пр.взв.'!B71:G156,3,FALSE)</f>
        <v>#N/A</v>
      </c>
      <c r="N92" s="250" t="str">
        <f>VLOOKUP(K92,'пр.взв.'!B1:G156,4,FALSE)</f>
        <v>Москва</v>
      </c>
      <c r="O92" s="251"/>
      <c r="P92" s="252"/>
      <c r="Q92" s="253"/>
      <c r="R92" s="239"/>
    </row>
    <row r="93" spans="1:18" ht="12.75" customHeight="1" hidden="1">
      <c r="A93" s="255"/>
      <c r="B93" s="257"/>
      <c r="C93" s="249"/>
      <c r="D93" s="251"/>
      <c r="E93" s="251"/>
      <c r="F93" s="251"/>
      <c r="G93" s="251"/>
      <c r="H93" s="253"/>
      <c r="I93" s="239"/>
      <c r="J93" s="255"/>
      <c r="K93" s="257"/>
      <c r="L93" s="249"/>
      <c r="M93" s="251"/>
      <c r="N93" s="251"/>
      <c r="O93" s="251"/>
      <c r="P93" s="251"/>
      <c r="Q93" s="253"/>
      <c r="R93" s="239"/>
    </row>
    <row r="94" spans="1:18" ht="12.75" customHeight="1" hidden="1">
      <c r="A94" s="255"/>
      <c r="B94" s="246">
        <f>'пр.хода'!L8</f>
        <v>5</v>
      </c>
      <c r="C94" s="248" t="str">
        <f>VLOOKUP(B94,'пр.взв.'!B1:G158,2,FALSE)</f>
        <v>ПИСКУНОВ Алексей Вячеславович</v>
      </c>
      <c r="D94" s="250" t="str">
        <f>VLOOKUP(B94,'пр.взв.'!B1:G158,3,FALSE)</f>
        <v>03.12.1995 мс</v>
      </c>
      <c r="E94" s="250" t="str">
        <f>VLOOKUP(B94,'пр.взв.'!B1:G158,4,FALSE)</f>
        <v>Рязанская </v>
      </c>
      <c r="F94" s="219"/>
      <c r="G94" s="219"/>
      <c r="H94" s="234"/>
      <c r="I94" s="234"/>
      <c r="J94" s="255"/>
      <c r="K94" s="246">
        <f>'пр.хода'!L36</f>
        <v>2</v>
      </c>
      <c r="L94" s="248" t="str">
        <f>VLOOKUP(K94,'пр.взв.'!B1:G158,2,FALSE)</f>
        <v>МЕДНОВ Егор Сергеевич</v>
      </c>
      <c r="M94" s="250" t="str">
        <f>VLOOKUP(K94,'пр.взв.'!B1:G158,3,FALSE)</f>
        <v>24.06.1998 кмс</v>
      </c>
      <c r="N94" s="250" t="str">
        <f>VLOOKUP(K94,'пр.взв.'!B1:G158,4,FALSE)</f>
        <v>Рязанская обл</v>
      </c>
      <c r="O94" s="219"/>
      <c r="P94" s="219"/>
      <c r="Q94" s="234"/>
      <c r="R94" s="234"/>
    </row>
    <row r="95" spans="1:18" ht="13.5" customHeight="1" hidden="1" thickBot="1">
      <c r="A95" s="265"/>
      <c r="B95" s="261"/>
      <c r="C95" s="262"/>
      <c r="D95" s="263"/>
      <c r="E95" s="263"/>
      <c r="F95" s="264"/>
      <c r="G95" s="264"/>
      <c r="H95" s="206"/>
      <c r="I95" s="206"/>
      <c r="J95" s="265"/>
      <c r="K95" s="261"/>
      <c r="L95" s="262"/>
      <c r="M95" s="263"/>
      <c r="N95" s="263"/>
      <c r="O95" s="264"/>
      <c r="P95" s="264"/>
      <c r="Q95" s="206"/>
      <c r="R95" s="206"/>
    </row>
    <row r="96" spans="1:18" ht="12.75" customHeight="1" hidden="1">
      <c r="A96" s="255">
        <v>6</v>
      </c>
      <c r="B96" s="259">
        <f>'пр.хода'!L10</f>
        <v>7</v>
      </c>
      <c r="C96" s="260" t="str">
        <f>VLOOKUP(B96,'пр.взв.'!B1:G160,2,FALSE)</f>
        <v>АБЗАЛОВ Адель Рамильевич</v>
      </c>
      <c r="D96" s="258" t="str">
        <f>VLOOKUP(B96,'пр.взв.'!B1:G160,3,FALSE)</f>
        <v>14.09.94, кмс</v>
      </c>
      <c r="E96" s="258" t="str">
        <f>VLOOKUP(B96,'пр.взв.'!B1:G160,4,FALSE)</f>
        <v>Нижегородская</v>
      </c>
      <c r="F96" s="220"/>
      <c r="G96" s="222"/>
      <c r="H96" s="243"/>
      <c r="I96" s="235"/>
      <c r="J96" s="255">
        <v>8</v>
      </c>
      <c r="K96" s="259">
        <f>'пр.хода'!L38</f>
        <v>16</v>
      </c>
      <c r="L96" s="260" t="str">
        <f>VLOOKUP(K96,'пр.взв.'!B1:G160,2,FALSE)</f>
        <v>ЭВИНЯН Карен Суренович</v>
      </c>
      <c r="M96" s="258" t="str">
        <f>VLOOKUP(K96,'пр.взв.'!B1:G160,3,FALSE)</f>
        <v>25.01.1989 кмс</v>
      </c>
      <c r="N96" s="258" t="str">
        <f>VLOOKUP(K96,'пр.взв.'!B1:G160,4,FALSE)</f>
        <v>Тульская обл.г Тула</v>
      </c>
      <c r="O96" s="220"/>
      <c r="P96" s="222"/>
      <c r="Q96" s="243"/>
      <c r="R96" s="235"/>
    </row>
    <row r="97" spans="1:18" ht="12.75" customHeight="1" hidden="1">
      <c r="A97" s="255"/>
      <c r="B97" s="257"/>
      <c r="C97" s="249"/>
      <c r="D97" s="251"/>
      <c r="E97" s="251"/>
      <c r="F97" s="251"/>
      <c r="G97" s="251"/>
      <c r="H97" s="253"/>
      <c r="I97" s="239"/>
      <c r="J97" s="255"/>
      <c r="K97" s="257"/>
      <c r="L97" s="249"/>
      <c r="M97" s="251"/>
      <c r="N97" s="251"/>
      <c r="O97" s="251"/>
      <c r="P97" s="251"/>
      <c r="Q97" s="253"/>
      <c r="R97" s="239"/>
    </row>
    <row r="98" spans="1:18" ht="12.75" customHeight="1" hidden="1">
      <c r="A98" s="255"/>
      <c r="B98" s="246">
        <f>'пр.хода'!L12</f>
        <v>19</v>
      </c>
      <c r="C98" s="248" t="str">
        <f>VLOOKUP(B98,'пр.взв.'!B1:G162,2,FALSE)</f>
        <v>КУЗЬМЕНКО Алексей Сергеевич</v>
      </c>
      <c r="D98" s="250" t="str">
        <f>VLOOKUP(B98,'пр.взв.'!B1:G162,3,FALSE)</f>
        <v>27.07.1990 кмс</v>
      </c>
      <c r="E98" s="250" t="str">
        <f>VLOOKUP(B98,'пр.взв.'!B1:G162,4,FALSE)</f>
        <v>Москва</v>
      </c>
      <c r="F98" s="219"/>
      <c r="G98" s="219"/>
      <c r="H98" s="234"/>
      <c r="I98" s="234"/>
      <c r="J98" s="255"/>
      <c r="K98" s="246">
        <f>'пр.хода'!L40</f>
        <v>12</v>
      </c>
      <c r="L98" s="248" t="str">
        <f>VLOOKUP(K98,'пр.взв.'!B1:G162,2,FALSE)</f>
        <v>ПАСТЕРНАК Денис Иванович</v>
      </c>
      <c r="M98" s="250" t="str">
        <f>VLOOKUP(K98,'пр.взв.'!B1:G162,3,FALSE)</f>
        <v>16.02.99, мс</v>
      </c>
      <c r="N98" s="250" t="str">
        <f>VLOOKUP(K98,'пр.взв.'!B1:G162,4,FALSE)</f>
        <v>Краснодарский</v>
      </c>
      <c r="O98" s="219"/>
      <c r="P98" s="219"/>
      <c r="Q98" s="234"/>
      <c r="R98" s="234"/>
    </row>
    <row r="99" spans="1:18" ht="12.75" customHeight="1" hidden="1">
      <c r="A99" s="256"/>
      <c r="B99" s="247"/>
      <c r="C99" s="249"/>
      <c r="D99" s="251"/>
      <c r="E99" s="251"/>
      <c r="F99" s="220"/>
      <c r="G99" s="220"/>
      <c r="H99" s="235"/>
      <c r="I99" s="235"/>
      <c r="J99" s="256"/>
      <c r="K99" s="247"/>
      <c r="L99" s="249"/>
      <c r="M99" s="251"/>
      <c r="N99" s="251"/>
      <c r="O99" s="220"/>
      <c r="P99" s="220"/>
      <c r="Q99" s="235"/>
      <c r="R99" s="235"/>
    </row>
    <row r="101" spans="1:18" ht="12.75" customHeight="1">
      <c r="A101" s="254">
        <v>9</v>
      </c>
      <c r="B101" s="257">
        <f>'пр.хода'!M7</f>
        <v>17</v>
      </c>
      <c r="C101" s="248" t="str">
        <f>VLOOKUP(B101,'пр.взв.'!B2:G165,2,FALSE)</f>
        <v>БЕКЕТОВ Толобек Халиоллович</v>
      </c>
      <c r="D101" s="250" t="str">
        <f>VLOOKUP(B101,'пр.взв.'!B2:G165,3,FALSE)</f>
        <v>19.04.1987 мс</v>
      </c>
      <c r="E101" s="250" t="str">
        <f>VLOOKUP(B101,'пр.взв.'!B2:G165,4,FALSE)</f>
        <v>Москва</v>
      </c>
      <c r="F101" s="251"/>
      <c r="G101" s="252"/>
      <c r="H101" s="253"/>
      <c r="I101" s="239"/>
      <c r="J101" s="254">
        <v>10</v>
      </c>
      <c r="K101" s="257">
        <f>'пр.хода'!M35</f>
        <v>14</v>
      </c>
      <c r="L101" s="248" t="str">
        <f>VLOOKUP(K101,'пр.взв.'!B1:G165,2,FALSE)</f>
        <v>ПЕТУХОВ Никита Александрович</v>
      </c>
      <c r="M101" s="250" t="str">
        <f>VLOOKUP(K101,'пр.взв.'!B1:G165,3,FALSE)</f>
        <v>16.04.1996 мс</v>
      </c>
      <c r="N101" s="250" t="str">
        <f>VLOOKUP(K101,'пр.взв.'!B1:G165,4,FALSE)</f>
        <v>Москва</v>
      </c>
      <c r="O101" s="251"/>
      <c r="P101" s="252"/>
      <c r="Q101" s="253"/>
      <c r="R101" s="239"/>
    </row>
    <row r="102" spans="1:18" ht="12.75" customHeight="1">
      <c r="A102" s="255"/>
      <c r="B102" s="257"/>
      <c r="C102" s="249"/>
      <c r="D102" s="251"/>
      <c r="E102" s="251"/>
      <c r="F102" s="251"/>
      <c r="G102" s="251"/>
      <c r="H102" s="253"/>
      <c r="I102" s="239"/>
      <c r="J102" s="255"/>
      <c r="K102" s="257"/>
      <c r="L102" s="249"/>
      <c r="M102" s="251"/>
      <c r="N102" s="251"/>
      <c r="O102" s="251"/>
      <c r="P102" s="251"/>
      <c r="Q102" s="253"/>
      <c r="R102" s="239"/>
    </row>
    <row r="103" spans="1:18" ht="12.75" customHeight="1">
      <c r="A103" s="255"/>
      <c r="B103" s="246">
        <f>'пр.хода'!M11</f>
        <v>7</v>
      </c>
      <c r="C103" s="248" t="str">
        <f>VLOOKUP(B103,'пр.взв.'!B2:G167,2,FALSE)</f>
        <v>АБЗАЛОВ Адель Рамильевич</v>
      </c>
      <c r="D103" s="250" t="str">
        <f>VLOOKUP(B103,'пр.взв.'!B2:G167,3,FALSE)</f>
        <v>14.09.94, кмс</v>
      </c>
      <c r="E103" s="250" t="str">
        <f>VLOOKUP(B103,'пр.взв.'!B5:G167,4,FALSE)</f>
        <v>Нижегородская</v>
      </c>
      <c r="F103" s="219"/>
      <c r="G103" s="219"/>
      <c r="H103" s="234"/>
      <c r="I103" s="234"/>
      <c r="J103" s="255"/>
      <c r="K103" s="246">
        <f>'пр.хода'!M39</f>
        <v>12</v>
      </c>
      <c r="L103" s="248" t="str">
        <f>VLOOKUP(K103,'пр.взв.'!B1:G167,2,FALSE)</f>
        <v>ПАСТЕРНАК Денис Иванович</v>
      </c>
      <c r="M103" s="250" t="str">
        <f>VLOOKUP(K103,'пр.взв.'!B1:G167,3,FALSE)</f>
        <v>16.02.99, мс</v>
      </c>
      <c r="N103" s="250" t="str">
        <f>VLOOKUP(K103,'пр.взв.'!B1:G167,4,FALSE)</f>
        <v>Краснодарский</v>
      </c>
      <c r="O103" s="219"/>
      <c r="P103" s="219"/>
      <c r="Q103" s="234"/>
      <c r="R103" s="234"/>
    </row>
    <row r="104" spans="1:18" ht="12.75" customHeight="1">
      <c r="A104" s="256"/>
      <c r="B104" s="247"/>
      <c r="C104" s="249"/>
      <c r="D104" s="251"/>
      <c r="E104" s="251"/>
      <c r="F104" s="220"/>
      <c r="G104" s="220"/>
      <c r="H104" s="235"/>
      <c r="I104" s="235"/>
      <c r="J104" s="256"/>
      <c r="K104" s="247"/>
      <c r="L104" s="249"/>
      <c r="M104" s="251"/>
      <c r="N104" s="251"/>
      <c r="O104" s="220"/>
      <c r="P104" s="220"/>
      <c r="Q104" s="235"/>
      <c r="R104" s="235"/>
    </row>
  </sheetData>
  <mergeCells count="776">
    <mergeCell ref="B1:I1"/>
    <mergeCell ref="K1:R1"/>
    <mergeCell ref="B2:I2"/>
    <mergeCell ref="K2:R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A6:A9"/>
    <mergeCell ref="B6:B7"/>
    <mergeCell ref="C6:C7"/>
    <mergeCell ref="D6:D7"/>
    <mergeCell ref="E6:E7"/>
    <mergeCell ref="F6:F7"/>
    <mergeCell ref="G6:G7"/>
    <mergeCell ref="H6:H7"/>
    <mergeCell ref="I6:I7"/>
    <mergeCell ref="J6:J9"/>
    <mergeCell ref="K6:K7"/>
    <mergeCell ref="L6:L7"/>
    <mergeCell ref="K8:K9"/>
    <mergeCell ref="L8:L9"/>
    <mergeCell ref="M6:M7"/>
    <mergeCell ref="N6:N7"/>
    <mergeCell ref="O6:O7"/>
    <mergeCell ref="P6:P7"/>
    <mergeCell ref="Q6:Q7"/>
    <mergeCell ref="R6:R7"/>
    <mergeCell ref="B8:B9"/>
    <mergeCell ref="C8:C9"/>
    <mergeCell ref="D8:D9"/>
    <mergeCell ref="E8:E9"/>
    <mergeCell ref="F8:F9"/>
    <mergeCell ref="G8:G9"/>
    <mergeCell ref="H8:H9"/>
    <mergeCell ref="I8:I9"/>
    <mergeCell ref="M8:M9"/>
    <mergeCell ref="N8:N9"/>
    <mergeCell ref="O8:O9"/>
    <mergeCell ref="P8:P9"/>
    <mergeCell ref="Q8:Q9"/>
    <mergeCell ref="R8:R9"/>
    <mergeCell ref="A10:A13"/>
    <mergeCell ref="B10:B11"/>
    <mergeCell ref="C10:C11"/>
    <mergeCell ref="D10:D11"/>
    <mergeCell ref="E10:E11"/>
    <mergeCell ref="F10:F11"/>
    <mergeCell ref="G10:G11"/>
    <mergeCell ref="H10:H11"/>
    <mergeCell ref="I10:I11"/>
    <mergeCell ref="J10:J13"/>
    <mergeCell ref="K10:K11"/>
    <mergeCell ref="L10:L11"/>
    <mergeCell ref="K12:K13"/>
    <mergeCell ref="L12:L13"/>
    <mergeCell ref="M10:M11"/>
    <mergeCell ref="N10:N11"/>
    <mergeCell ref="O10:O11"/>
    <mergeCell ref="P10:P11"/>
    <mergeCell ref="Q10:Q11"/>
    <mergeCell ref="R10:R11"/>
    <mergeCell ref="B12:B13"/>
    <mergeCell ref="C12:C13"/>
    <mergeCell ref="D12:D13"/>
    <mergeCell ref="E12:E13"/>
    <mergeCell ref="F12:F13"/>
    <mergeCell ref="G12:G13"/>
    <mergeCell ref="H12:H13"/>
    <mergeCell ref="I12:I13"/>
    <mergeCell ref="M12:M13"/>
    <mergeCell ref="N12:N13"/>
    <mergeCell ref="O12:O13"/>
    <mergeCell ref="P12:P13"/>
    <mergeCell ref="Q12:Q13"/>
    <mergeCell ref="R12:R13"/>
    <mergeCell ref="A14:A17"/>
    <mergeCell ref="B14:B15"/>
    <mergeCell ref="C14:C15"/>
    <mergeCell ref="D14:D15"/>
    <mergeCell ref="E14:E15"/>
    <mergeCell ref="F14:F15"/>
    <mergeCell ref="G14:G15"/>
    <mergeCell ref="H14:H15"/>
    <mergeCell ref="I14:I15"/>
    <mergeCell ref="J14:J17"/>
    <mergeCell ref="K14:K15"/>
    <mergeCell ref="L14:L15"/>
    <mergeCell ref="K16:K17"/>
    <mergeCell ref="L16:L17"/>
    <mergeCell ref="M14:M15"/>
    <mergeCell ref="N14:N15"/>
    <mergeCell ref="O14:O15"/>
    <mergeCell ref="P14:P15"/>
    <mergeCell ref="Q14:Q15"/>
    <mergeCell ref="R14:R15"/>
    <mergeCell ref="B16:B17"/>
    <mergeCell ref="C16:C17"/>
    <mergeCell ref="D16:D17"/>
    <mergeCell ref="E16:E17"/>
    <mergeCell ref="F16:F17"/>
    <mergeCell ref="G16:G17"/>
    <mergeCell ref="H16:H17"/>
    <mergeCell ref="I16:I17"/>
    <mergeCell ref="M16:M17"/>
    <mergeCell ref="N16:N17"/>
    <mergeCell ref="O16:O17"/>
    <mergeCell ref="P16:P17"/>
    <mergeCell ref="Q16:Q17"/>
    <mergeCell ref="R16:R17"/>
    <mergeCell ref="A18:A21"/>
    <mergeCell ref="B18:B19"/>
    <mergeCell ref="C18:C19"/>
    <mergeCell ref="D18:D19"/>
    <mergeCell ref="E18:E19"/>
    <mergeCell ref="F18:F19"/>
    <mergeCell ref="G18:G19"/>
    <mergeCell ref="H18:H19"/>
    <mergeCell ref="I18:I19"/>
    <mergeCell ref="J18:J21"/>
    <mergeCell ref="K18:K19"/>
    <mergeCell ref="L18:L19"/>
    <mergeCell ref="K20:K21"/>
    <mergeCell ref="L20:L21"/>
    <mergeCell ref="M18:M19"/>
    <mergeCell ref="N18:N19"/>
    <mergeCell ref="O18:O19"/>
    <mergeCell ref="P18:P19"/>
    <mergeCell ref="Q18:Q19"/>
    <mergeCell ref="R18:R19"/>
    <mergeCell ref="B20:B21"/>
    <mergeCell ref="C20:C21"/>
    <mergeCell ref="D20:D21"/>
    <mergeCell ref="E20:E21"/>
    <mergeCell ref="F20:F21"/>
    <mergeCell ref="G20:G21"/>
    <mergeCell ref="H20:H21"/>
    <mergeCell ref="I20:I21"/>
    <mergeCell ref="M20:M21"/>
    <mergeCell ref="N20:N21"/>
    <mergeCell ref="O20:O21"/>
    <mergeCell ref="P20:P21"/>
    <mergeCell ref="Q20:Q21"/>
    <mergeCell ref="R20:R21"/>
    <mergeCell ref="A22:A25"/>
    <mergeCell ref="B22:B23"/>
    <mergeCell ref="C22:C23"/>
    <mergeCell ref="D22:D23"/>
    <mergeCell ref="E22:E23"/>
    <mergeCell ref="F22:F23"/>
    <mergeCell ref="G22:G23"/>
    <mergeCell ref="H22:H23"/>
    <mergeCell ref="I22:I23"/>
    <mergeCell ref="J22:J25"/>
    <mergeCell ref="K22:K23"/>
    <mergeCell ref="L22:L23"/>
    <mergeCell ref="K24:K25"/>
    <mergeCell ref="L24:L25"/>
    <mergeCell ref="M22:M23"/>
    <mergeCell ref="N22:N23"/>
    <mergeCell ref="O22:O23"/>
    <mergeCell ref="P22:P23"/>
    <mergeCell ref="Q22:Q23"/>
    <mergeCell ref="R22:R23"/>
    <mergeCell ref="B24:B25"/>
    <mergeCell ref="C24:C25"/>
    <mergeCell ref="D24:D25"/>
    <mergeCell ref="E24:E25"/>
    <mergeCell ref="F24:F25"/>
    <mergeCell ref="G24:G25"/>
    <mergeCell ref="H24:H25"/>
    <mergeCell ref="I24:I25"/>
    <mergeCell ref="M24:M25"/>
    <mergeCell ref="N24:N25"/>
    <mergeCell ref="O24:O25"/>
    <mergeCell ref="P24:P25"/>
    <mergeCell ref="Q24:Q25"/>
    <mergeCell ref="R24:R25"/>
    <mergeCell ref="A26:A29"/>
    <mergeCell ref="B26:B27"/>
    <mergeCell ref="C26:C27"/>
    <mergeCell ref="D26:D27"/>
    <mergeCell ref="E26:E27"/>
    <mergeCell ref="F26:F27"/>
    <mergeCell ref="G26:G27"/>
    <mergeCell ref="H26:H27"/>
    <mergeCell ref="I26:I27"/>
    <mergeCell ref="J26:J29"/>
    <mergeCell ref="K26:K27"/>
    <mergeCell ref="L26:L27"/>
    <mergeCell ref="K28:K29"/>
    <mergeCell ref="L28:L29"/>
    <mergeCell ref="M26:M27"/>
    <mergeCell ref="N26:N27"/>
    <mergeCell ref="O26:O27"/>
    <mergeCell ref="P26:P27"/>
    <mergeCell ref="Q26:Q27"/>
    <mergeCell ref="R26:R27"/>
    <mergeCell ref="B28:B29"/>
    <mergeCell ref="C28:C29"/>
    <mergeCell ref="D28:D29"/>
    <mergeCell ref="E28:E29"/>
    <mergeCell ref="F28:F29"/>
    <mergeCell ref="G28:G29"/>
    <mergeCell ref="H28:H29"/>
    <mergeCell ref="I28:I29"/>
    <mergeCell ref="M28:M29"/>
    <mergeCell ref="N28:N29"/>
    <mergeCell ref="O28:O29"/>
    <mergeCell ref="P28:P29"/>
    <mergeCell ref="Q28:Q29"/>
    <mergeCell ref="R28:R29"/>
    <mergeCell ref="A30:A33"/>
    <mergeCell ref="B30:B31"/>
    <mergeCell ref="C30:C31"/>
    <mergeCell ref="D30:D31"/>
    <mergeCell ref="E30:E31"/>
    <mergeCell ref="F30:F31"/>
    <mergeCell ref="G30:G31"/>
    <mergeCell ref="H30:H31"/>
    <mergeCell ref="I30:I31"/>
    <mergeCell ref="J30:J33"/>
    <mergeCell ref="K30:K31"/>
    <mergeCell ref="L30:L31"/>
    <mergeCell ref="K32:K33"/>
    <mergeCell ref="L32:L33"/>
    <mergeCell ref="M30:M31"/>
    <mergeCell ref="N30:N31"/>
    <mergeCell ref="O30:O31"/>
    <mergeCell ref="P30:P31"/>
    <mergeCell ref="Q30:Q31"/>
    <mergeCell ref="R30:R31"/>
    <mergeCell ref="B32:B33"/>
    <mergeCell ref="C32:C33"/>
    <mergeCell ref="D32:D33"/>
    <mergeCell ref="E32:E33"/>
    <mergeCell ref="F32:F33"/>
    <mergeCell ref="G32:G33"/>
    <mergeCell ref="H32:H33"/>
    <mergeCell ref="I32:I33"/>
    <mergeCell ref="M32:M33"/>
    <mergeCell ref="N32:N33"/>
    <mergeCell ref="O32:O33"/>
    <mergeCell ref="P32:P33"/>
    <mergeCell ref="Q32:Q33"/>
    <mergeCell ref="R32:R33"/>
    <mergeCell ref="A34:A37"/>
    <mergeCell ref="B34:B35"/>
    <mergeCell ref="C34:C35"/>
    <mergeCell ref="D34:D35"/>
    <mergeCell ref="E34:E35"/>
    <mergeCell ref="F34:F35"/>
    <mergeCell ref="G34:G35"/>
    <mergeCell ref="H34:H35"/>
    <mergeCell ref="I34:I35"/>
    <mergeCell ref="J34:J37"/>
    <mergeCell ref="K34:K35"/>
    <mergeCell ref="L34:L35"/>
    <mergeCell ref="K36:K37"/>
    <mergeCell ref="L36:L37"/>
    <mergeCell ref="M34:M35"/>
    <mergeCell ref="N34:N35"/>
    <mergeCell ref="O34:O35"/>
    <mergeCell ref="P34:P35"/>
    <mergeCell ref="Q34:Q35"/>
    <mergeCell ref="R34:R35"/>
    <mergeCell ref="B36:B37"/>
    <mergeCell ref="C36:C37"/>
    <mergeCell ref="D36:D37"/>
    <mergeCell ref="E36:E37"/>
    <mergeCell ref="F36:F37"/>
    <mergeCell ref="G36:G37"/>
    <mergeCell ref="H36:H37"/>
    <mergeCell ref="I36:I37"/>
    <mergeCell ref="M36:M37"/>
    <mergeCell ref="N36:N37"/>
    <mergeCell ref="O36:O37"/>
    <mergeCell ref="P36:P37"/>
    <mergeCell ref="Q36:Q37"/>
    <mergeCell ref="R36:R37"/>
    <mergeCell ref="A40:A41"/>
    <mergeCell ref="B40:B41"/>
    <mergeCell ref="C40:C41"/>
    <mergeCell ref="D40:D41"/>
    <mergeCell ref="E40:E41"/>
    <mergeCell ref="F40:F41"/>
    <mergeCell ref="G40:G41"/>
    <mergeCell ref="H40:H41"/>
    <mergeCell ref="I40:I41"/>
    <mergeCell ref="J40:J41"/>
    <mergeCell ref="K40:K41"/>
    <mergeCell ref="L40:L41"/>
    <mergeCell ref="M40:M41"/>
    <mergeCell ref="N40:N41"/>
    <mergeCell ref="O40:O41"/>
    <mergeCell ref="P40:P41"/>
    <mergeCell ref="Q40:Q41"/>
    <mergeCell ref="R40:R41"/>
    <mergeCell ref="A42:A45"/>
    <mergeCell ref="B42:B43"/>
    <mergeCell ref="C42:C43"/>
    <mergeCell ref="D42:D43"/>
    <mergeCell ref="E42:E43"/>
    <mergeCell ref="F42:F43"/>
    <mergeCell ref="G42:G43"/>
    <mergeCell ref="H42:H43"/>
    <mergeCell ref="I42:I43"/>
    <mergeCell ref="J42:J45"/>
    <mergeCell ref="K42:K43"/>
    <mergeCell ref="L42:L43"/>
    <mergeCell ref="K44:K45"/>
    <mergeCell ref="L44:L45"/>
    <mergeCell ref="M42:M43"/>
    <mergeCell ref="N42:N43"/>
    <mergeCell ref="O42:O43"/>
    <mergeCell ref="P42:P43"/>
    <mergeCell ref="Q42:Q43"/>
    <mergeCell ref="R42:R43"/>
    <mergeCell ref="B44:B45"/>
    <mergeCell ref="C44:C45"/>
    <mergeCell ref="D44:D45"/>
    <mergeCell ref="E44:E45"/>
    <mergeCell ref="F44:F45"/>
    <mergeCell ref="G44:G45"/>
    <mergeCell ref="H44:H45"/>
    <mergeCell ref="I44:I45"/>
    <mergeCell ref="M44:M45"/>
    <mergeCell ref="N44:N45"/>
    <mergeCell ref="O44:O45"/>
    <mergeCell ref="P44:P45"/>
    <mergeCell ref="Q44:Q45"/>
    <mergeCell ref="R44:R45"/>
    <mergeCell ref="A46:A49"/>
    <mergeCell ref="B46:B47"/>
    <mergeCell ref="C46:C47"/>
    <mergeCell ref="D46:D47"/>
    <mergeCell ref="E46:E47"/>
    <mergeCell ref="F46:F47"/>
    <mergeCell ref="G46:G47"/>
    <mergeCell ref="H46:H47"/>
    <mergeCell ref="I46:I47"/>
    <mergeCell ref="J46:J49"/>
    <mergeCell ref="K46:K47"/>
    <mergeCell ref="L46:L47"/>
    <mergeCell ref="K48:K49"/>
    <mergeCell ref="L48:L49"/>
    <mergeCell ref="M46:M47"/>
    <mergeCell ref="N46:N47"/>
    <mergeCell ref="O46:O47"/>
    <mergeCell ref="P46:P47"/>
    <mergeCell ref="Q46:Q47"/>
    <mergeCell ref="R46:R47"/>
    <mergeCell ref="B48:B49"/>
    <mergeCell ref="C48:C49"/>
    <mergeCell ref="D48:D49"/>
    <mergeCell ref="E48:E49"/>
    <mergeCell ref="F48:F49"/>
    <mergeCell ref="G48:G49"/>
    <mergeCell ref="H48:H49"/>
    <mergeCell ref="I48:I49"/>
    <mergeCell ref="M48:M49"/>
    <mergeCell ref="N48:N49"/>
    <mergeCell ref="O48:O49"/>
    <mergeCell ref="P48:P49"/>
    <mergeCell ref="Q48:Q49"/>
    <mergeCell ref="R48:R49"/>
    <mergeCell ref="A50:A53"/>
    <mergeCell ref="B50:B51"/>
    <mergeCell ref="C50:C51"/>
    <mergeCell ref="D50:D51"/>
    <mergeCell ref="E50:E51"/>
    <mergeCell ref="F50:F51"/>
    <mergeCell ref="G50:G51"/>
    <mergeCell ref="H50:H51"/>
    <mergeCell ref="I50:I51"/>
    <mergeCell ref="J50:J53"/>
    <mergeCell ref="K50:K51"/>
    <mergeCell ref="L50:L51"/>
    <mergeCell ref="K52:K53"/>
    <mergeCell ref="L52:L53"/>
    <mergeCell ref="M50:M51"/>
    <mergeCell ref="N50:N51"/>
    <mergeCell ref="O50:O51"/>
    <mergeCell ref="P50:P51"/>
    <mergeCell ref="Q50:Q51"/>
    <mergeCell ref="R50:R51"/>
    <mergeCell ref="B52:B53"/>
    <mergeCell ref="C52:C53"/>
    <mergeCell ref="D52:D53"/>
    <mergeCell ref="E52:E53"/>
    <mergeCell ref="F52:F53"/>
    <mergeCell ref="G52:G53"/>
    <mergeCell ref="H52:H53"/>
    <mergeCell ref="I52:I53"/>
    <mergeCell ref="M52:M53"/>
    <mergeCell ref="N52:N53"/>
    <mergeCell ref="O52:O53"/>
    <mergeCell ref="P52:P53"/>
    <mergeCell ref="Q52:Q53"/>
    <mergeCell ref="R52:R53"/>
    <mergeCell ref="A54:A57"/>
    <mergeCell ref="B54:B55"/>
    <mergeCell ref="C54:C55"/>
    <mergeCell ref="D54:D55"/>
    <mergeCell ref="E54:E55"/>
    <mergeCell ref="F54:F55"/>
    <mergeCell ref="G54:G55"/>
    <mergeCell ref="H54:H55"/>
    <mergeCell ref="I54:I55"/>
    <mergeCell ref="J54:J57"/>
    <mergeCell ref="K54:K55"/>
    <mergeCell ref="L54:L55"/>
    <mergeCell ref="K56:K57"/>
    <mergeCell ref="L56:L57"/>
    <mergeCell ref="M54:M55"/>
    <mergeCell ref="N54:N55"/>
    <mergeCell ref="O54:O55"/>
    <mergeCell ref="P54:P55"/>
    <mergeCell ref="Q54:Q55"/>
    <mergeCell ref="R54:R55"/>
    <mergeCell ref="B56:B57"/>
    <mergeCell ref="C56:C57"/>
    <mergeCell ref="D56:D57"/>
    <mergeCell ref="E56:E57"/>
    <mergeCell ref="F56:F57"/>
    <mergeCell ref="G56:G57"/>
    <mergeCell ref="H56:H57"/>
    <mergeCell ref="I56:I57"/>
    <mergeCell ref="M56:M57"/>
    <mergeCell ref="N56:N57"/>
    <mergeCell ref="O56:O57"/>
    <mergeCell ref="P56:P57"/>
    <mergeCell ref="Q56:Q57"/>
    <mergeCell ref="R56:R57"/>
    <mergeCell ref="A60:A61"/>
    <mergeCell ref="B60:B61"/>
    <mergeCell ref="C60:C61"/>
    <mergeCell ref="D60:D61"/>
    <mergeCell ref="E60:E61"/>
    <mergeCell ref="F60:F61"/>
    <mergeCell ref="G60:G61"/>
    <mergeCell ref="H60:H61"/>
    <mergeCell ref="I60:I61"/>
    <mergeCell ref="J60:J61"/>
    <mergeCell ref="K60:K61"/>
    <mergeCell ref="L60:L61"/>
    <mergeCell ref="M60:M61"/>
    <mergeCell ref="N60:N61"/>
    <mergeCell ref="O60:O61"/>
    <mergeCell ref="P60:P61"/>
    <mergeCell ref="Q60:Q61"/>
    <mergeCell ref="R60:R61"/>
    <mergeCell ref="A62:A65"/>
    <mergeCell ref="B62:B63"/>
    <mergeCell ref="C62:C63"/>
    <mergeCell ref="D62:D63"/>
    <mergeCell ref="E62:E63"/>
    <mergeCell ref="F62:F63"/>
    <mergeCell ref="G62:G63"/>
    <mergeCell ref="H62:H63"/>
    <mergeCell ref="I62:I63"/>
    <mergeCell ref="J62:J65"/>
    <mergeCell ref="K62:K63"/>
    <mergeCell ref="L62:L63"/>
    <mergeCell ref="K64:K65"/>
    <mergeCell ref="L64:L65"/>
    <mergeCell ref="M62:M63"/>
    <mergeCell ref="N62:N63"/>
    <mergeCell ref="O62:O63"/>
    <mergeCell ref="P62:P63"/>
    <mergeCell ref="Q62:Q63"/>
    <mergeCell ref="R62:R63"/>
    <mergeCell ref="B64:B65"/>
    <mergeCell ref="C64:C65"/>
    <mergeCell ref="D64:D65"/>
    <mergeCell ref="E64:E65"/>
    <mergeCell ref="F64:F65"/>
    <mergeCell ref="G64:G65"/>
    <mergeCell ref="H64:H65"/>
    <mergeCell ref="I64:I65"/>
    <mergeCell ref="M64:M65"/>
    <mergeCell ref="N64:N65"/>
    <mergeCell ref="O64:O65"/>
    <mergeCell ref="P64:P65"/>
    <mergeCell ref="Q64:Q65"/>
    <mergeCell ref="R64:R65"/>
    <mergeCell ref="A66:A69"/>
    <mergeCell ref="B66:B67"/>
    <mergeCell ref="C66:C67"/>
    <mergeCell ref="D66:D67"/>
    <mergeCell ref="E66:E67"/>
    <mergeCell ref="F66:F67"/>
    <mergeCell ref="G66:G67"/>
    <mergeCell ref="H66:H67"/>
    <mergeCell ref="I66:I67"/>
    <mergeCell ref="J66:J69"/>
    <mergeCell ref="K66:K67"/>
    <mergeCell ref="L66:L67"/>
    <mergeCell ref="K68:K69"/>
    <mergeCell ref="L68:L69"/>
    <mergeCell ref="M66:M67"/>
    <mergeCell ref="N66:N67"/>
    <mergeCell ref="O66:O67"/>
    <mergeCell ref="P66:P67"/>
    <mergeCell ref="Q66:Q67"/>
    <mergeCell ref="R66:R67"/>
    <mergeCell ref="B68:B69"/>
    <mergeCell ref="C68:C69"/>
    <mergeCell ref="D68:D69"/>
    <mergeCell ref="E68:E69"/>
    <mergeCell ref="F68:F69"/>
    <mergeCell ref="G68:G69"/>
    <mergeCell ref="H68:H69"/>
    <mergeCell ref="I68:I69"/>
    <mergeCell ref="Q68:Q69"/>
    <mergeCell ref="R68:R69"/>
    <mergeCell ref="M68:M69"/>
    <mergeCell ref="N68:N69"/>
    <mergeCell ref="O68:O69"/>
    <mergeCell ref="P68:P69"/>
    <mergeCell ref="A72:A73"/>
    <mergeCell ref="B72:B73"/>
    <mergeCell ref="C72:C73"/>
    <mergeCell ref="D72:D73"/>
    <mergeCell ref="E72:E73"/>
    <mergeCell ref="F72:F73"/>
    <mergeCell ref="G72:G73"/>
    <mergeCell ref="H72:H73"/>
    <mergeCell ref="I72:I73"/>
    <mergeCell ref="J72:J73"/>
    <mergeCell ref="K72:K73"/>
    <mergeCell ref="L72:L73"/>
    <mergeCell ref="M72:M73"/>
    <mergeCell ref="N72:N73"/>
    <mergeCell ref="O72:O73"/>
    <mergeCell ref="P72:P73"/>
    <mergeCell ref="Q72:Q73"/>
    <mergeCell ref="R72:R73"/>
    <mergeCell ref="A74:A77"/>
    <mergeCell ref="B74:B75"/>
    <mergeCell ref="C74:C75"/>
    <mergeCell ref="D74:D75"/>
    <mergeCell ref="E74:E75"/>
    <mergeCell ref="F74:F75"/>
    <mergeCell ref="G74:G75"/>
    <mergeCell ref="H74:H75"/>
    <mergeCell ref="I74:I75"/>
    <mergeCell ref="J74:J77"/>
    <mergeCell ref="K74:K75"/>
    <mergeCell ref="L74:L75"/>
    <mergeCell ref="K76:K77"/>
    <mergeCell ref="L76:L77"/>
    <mergeCell ref="M74:M75"/>
    <mergeCell ref="N74:N75"/>
    <mergeCell ref="O74:O75"/>
    <mergeCell ref="P74:P75"/>
    <mergeCell ref="Q74:Q75"/>
    <mergeCell ref="R74:R75"/>
    <mergeCell ref="B76:B77"/>
    <mergeCell ref="C76:C77"/>
    <mergeCell ref="D76:D77"/>
    <mergeCell ref="E76:E77"/>
    <mergeCell ref="F76:F77"/>
    <mergeCell ref="G76:G77"/>
    <mergeCell ref="H76:H77"/>
    <mergeCell ref="I76:I77"/>
    <mergeCell ref="Q76:Q77"/>
    <mergeCell ref="R76:R77"/>
    <mergeCell ref="A79:I79"/>
    <mergeCell ref="J79:R79"/>
    <mergeCell ref="M76:M77"/>
    <mergeCell ref="N76:N77"/>
    <mergeCell ref="O76:O77"/>
    <mergeCell ref="P76:P77"/>
    <mergeCell ref="A81:A82"/>
    <mergeCell ref="B81:B82"/>
    <mergeCell ref="C81:C82"/>
    <mergeCell ref="D81:D82"/>
    <mergeCell ref="E81:E82"/>
    <mergeCell ref="F81:F82"/>
    <mergeCell ref="G81:G82"/>
    <mergeCell ref="H81:H82"/>
    <mergeCell ref="I81:I82"/>
    <mergeCell ref="J81:J82"/>
    <mergeCell ref="K81:K82"/>
    <mergeCell ref="L81:L82"/>
    <mergeCell ref="M81:M82"/>
    <mergeCell ref="N81:N82"/>
    <mergeCell ref="O81:O82"/>
    <mergeCell ref="P81:P82"/>
    <mergeCell ref="Q81:Q82"/>
    <mergeCell ref="R81:R82"/>
    <mergeCell ref="A83:A86"/>
    <mergeCell ref="B83:B84"/>
    <mergeCell ref="C83:C84"/>
    <mergeCell ref="D83:D84"/>
    <mergeCell ref="E83:E84"/>
    <mergeCell ref="F83:F84"/>
    <mergeCell ref="G83:G84"/>
    <mergeCell ref="H83:H84"/>
    <mergeCell ref="I83:I84"/>
    <mergeCell ref="J83:J86"/>
    <mergeCell ref="K83:K84"/>
    <mergeCell ref="L83:L84"/>
    <mergeCell ref="K85:K86"/>
    <mergeCell ref="L85:L86"/>
    <mergeCell ref="M83:M84"/>
    <mergeCell ref="N83:N84"/>
    <mergeCell ref="O83:O84"/>
    <mergeCell ref="P83:P84"/>
    <mergeCell ref="Q83:Q84"/>
    <mergeCell ref="R83:R84"/>
    <mergeCell ref="B85:B86"/>
    <mergeCell ref="C85:C86"/>
    <mergeCell ref="D85:D86"/>
    <mergeCell ref="E85:E86"/>
    <mergeCell ref="F85:F86"/>
    <mergeCell ref="G85:G86"/>
    <mergeCell ref="H85:H86"/>
    <mergeCell ref="I85:I86"/>
    <mergeCell ref="M85:M86"/>
    <mergeCell ref="N85:N86"/>
    <mergeCell ref="O85:O86"/>
    <mergeCell ref="P85:P86"/>
    <mergeCell ref="Q85:Q86"/>
    <mergeCell ref="R85:R86"/>
    <mergeCell ref="A87:A90"/>
    <mergeCell ref="B87:B88"/>
    <mergeCell ref="C87:C88"/>
    <mergeCell ref="D87:D88"/>
    <mergeCell ref="E87:E88"/>
    <mergeCell ref="F87:F88"/>
    <mergeCell ref="G87:G88"/>
    <mergeCell ref="H87:H88"/>
    <mergeCell ref="I87:I88"/>
    <mergeCell ref="J87:J90"/>
    <mergeCell ref="K87:K88"/>
    <mergeCell ref="L87:L88"/>
    <mergeCell ref="K89:K90"/>
    <mergeCell ref="L89:L90"/>
    <mergeCell ref="M87:M88"/>
    <mergeCell ref="N87:N88"/>
    <mergeCell ref="O87:O88"/>
    <mergeCell ref="P87:P88"/>
    <mergeCell ref="Q87:Q88"/>
    <mergeCell ref="R87:R88"/>
    <mergeCell ref="B89:B90"/>
    <mergeCell ref="C89:C90"/>
    <mergeCell ref="D89:D90"/>
    <mergeCell ref="E89:E90"/>
    <mergeCell ref="F89:F90"/>
    <mergeCell ref="G89:G90"/>
    <mergeCell ref="H89:H90"/>
    <mergeCell ref="I89:I90"/>
    <mergeCell ref="Q89:Q90"/>
    <mergeCell ref="R89:R90"/>
    <mergeCell ref="M89:M90"/>
    <mergeCell ref="N89:N90"/>
    <mergeCell ref="O89:O90"/>
    <mergeCell ref="P89:P90"/>
    <mergeCell ref="F98:F99"/>
    <mergeCell ref="G98:G99"/>
    <mergeCell ref="E96:E97"/>
    <mergeCell ref="E98:E99"/>
    <mergeCell ref="F96:F97"/>
    <mergeCell ref="G96:G97"/>
    <mergeCell ref="H96:H97"/>
    <mergeCell ref="I96:I97"/>
    <mergeCell ref="F92:F93"/>
    <mergeCell ref="G92:G93"/>
    <mergeCell ref="H92:H93"/>
    <mergeCell ref="I92:I93"/>
    <mergeCell ref="I94:I95"/>
    <mergeCell ref="F94:F95"/>
    <mergeCell ref="G94:G95"/>
    <mergeCell ref="H94:H95"/>
    <mergeCell ref="B92:B93"/>
    <mergeCell ref="C92:C93"/>
    <mergeCell ref="D92:D93"/>
    <mergeCell ref="B94:B95"/>
    <mergeCell ref="C94:C95"/>
    <mergeCell ref="D94:D95"/>
    <mergeCell ref="E92:E93"/>
    <mergeCell ref="A96:A99"/>
    <mergeCell ref="B96:B97"/>
    <mergeCell ref="C96:C97"/>
    <mergeCell ref="D96:D97"/>
    <mergeCell ref="B98:B99"/>
    <mergeCell ref="C98:C99"/>
    <mergeCell ref="D98:D99"/>
    <mergeCell ref="E94:E95"/>
    <mergeCell ref="A92:A95"/>
    <mergeCell ref="H98:H99"/>
    <mergeCell ref="I98:I99"/>
    <mergeCell ref="A101:A104"/>
    <mergeCell ref="B101:B102"/>
    <mergeCell ref="C101:C102"/>
    <mergeCell ref="D101:D102"/>
    <mergeCell ref="E101:E102"/>
    <mergeCell ref="F101:F102"/>
    <mergeCell ref="G101:G102"/>
    <mergeCell ref="H101:H102"/>
    <mergeCell ref="I101:I102"/>
    <mergeCell ref="B103:B104"/>
    <mergeCell ref="C103:C104"/>
    <mergeCell ref="D103:D104"/>
    <mergeCell ref="E103:E104"/>
    <mergeCell ref="F103:F104"/>
    <mergeCell ref="G103:G104"/>
    <mergeCell ref="H103:H104"/>
    <mergeCell ref="I103:I104"/>
    <mergeCell ref="O92:O93"/>
    <mergeCell ref="P92:P93"/>
    <mergeCell ref="Q92:Q93"/>
    <mergeCell ref="J92:J95"/>
    <mergeCell ref="K92:K93"/>
    <mergeCell ref="L92:L93"/>
    <mergeCell ref="M92:M93"/>
    <mergeCell ref="R92:R93"/>
    <mergeCell ref="K94:K95"/>
    <mergeCell ref="L94:L95"/>
    <mergeCell ref="M94:M95"/>
    <mergeCell ref="N94:N95"/>
    <mergeCell ref="O94:O95"/>
    <mergeCell ref="P94:P95"/>
    <mergeCell ref="Q94:Q95"/>
    <mergeCell ref="R94:R95"/>
    <mergeCell ref="N92:N93"/>
    <mergeCell ref="O96:O97"/>
    <mergeCell ref="P96:P97"/>
    <mergeCell ref="Q96:Q97"/>
    <mergeCell ref="J96:J99"/>
    <mergeCell ref="K96:K97"/>
    <mergeCell ref="L96:L97"/>
    <mergeCell ref="M96:M97"/>
    <mergeCell ref="R96:R97"/>
    <mergeCell ref="K98:K99"/>
    <mergeCell ref="L98:L99"/>
    <mergeCell ref="M98:M99"/>
    <mergeCell ref="N98:N99"/>
    <mergeCell ref="O98:O99"/>
    <mergeCell ref="P98:P99"/>
    <mergeCell ref="Q98:Q99"/>
    <mergeCell ref="R98:R99"/>
    <mergeCell ref="N96:N97"/>
    <mergeCell ref="O101:O102"/>
    <mergeCell ref="P101:P102"/>
    <mergeCell ref="Q101:Q102"/>
    <mergeCell ref="J101:J104"/>
    <mergeCell ref="K101:K102"/>
    <mergeCell ref="L101:L102"/>
    <mergeCell ref="M101:M102"/>
    <mergeCell ref="R101:R102"/>
    <mergeCell ref="K103:K104"/>
    <mergeCell ref="L103:L104"/>
    <mergeCell ref="M103:M104"/>
    <mergeCell ref="N103:N104"/>
    <mergeCell ref="O103:O104"/>
    <mergeCell ref="P103:P104"/>
    <mergeCell ref="Q103:Q104"/>
    <mergeCell ref="R103:R104"/>
    <mergeCell ref="N101:N102"/>
  </mergeCells>
  <printOptions horizontalCentered="1"/>
  <pageMargins left="0" right="0" top="0" bottom="0" header="0.5118110236220472" footer="0.5118110236220472"/>
  <pageSetup horizontalDpi="300" verticalDpi="300" orientation="portrait" paperSize="9" scale="95" r:id="rId1"/>
  <colBreaks count="1" manualBreakCount="1">
    <brk id="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I45"/>
  <sheetViews>
    <sheetView workbookViewId="0" topLeftCell="A1">
      <selection activeCell="K29" sqref="K29"/>
    </sheetView>
  </sheetViews>
  <sheetFormatPr defaultColWidth="9.140625" defaultRowHeight="12.75"/>
  <cols>
    <col min="1" max="1" width="4.28125" style="0" customWidth="1"/>
    <col min="2" max="2" width="6.421875" style="0" customWidth="1"/>
    <col min="3" max="3" width="22.00390625" style="0" customWidth="1"/>
    <col min="4" max="4" width="8.57421875" style="0" customWidth="1"/>
    <col min="5" max="5" width="8.00390625" style="0" customWidth="1"/>
    <col min="6" max="6" width="12.8515625" style="0" customWidth="1"/>
    <col min="7" max="7" width="25.7109375" style="0" customWidth="1"/>
    <col min="9" max="9" width="9.00390625" style="0" customWidth="1"/>
  </cols>
  <sheetData>
    <row r="1" spans="1:9" ht="29.25" customHeight="1">
      <c r="A1" s="307" t="str">
        <f>HYPERLINK('[1]реквизиты'!$A$2)</f>
        <v>II Международный турнир по самбо "Мемориал М.Бурдикова"</v>
      </c>
      <c r="B1" s="307"/>
      <c r="C1" s="307"/>
      <c r="D1" s="307"/>
      <c r="E1" s="307"/>
      <c r="F1" s="307"/>
      <c r="G1" s="307"/>
      <c r="H1" s="307"/>
      <c r="I1" s="307"/>
    </row>
    <row r="2" spans="4:6" ht="15.75">
      <c r="D2" s="55"/>
      <c r="E2" s="318" t="str">
        <f>HYPERLINK('пр.взв.'!D4)</f>
        <v>в.к. 57 кг.</v>
      </c>
      <c r="F2" s="318"/>
    </row>
    <row r="3" ht="20.25" customHeight="1">
      <c r="C3" s="56" t="s">
        <v>30</v>
      </c>
    </row>
    <row r="4" ht="12.75">
      <c r="C4" s="57" t="s">
        <v>13</v>
      </c>
    </row>
    <row r="5" spans="1:9" ht="12.75">
      <c r="A5" s="239" t="s">
        <v>14</v>
      </c>
      <c r="B5" s="239" t="s">
        <v>5</v>
      </c>
      <c r="C5" s="235" t="s">
        <v>6</v>
      </c>
      <c r="D5" s="239" t="s">
        <v>15</v>
      </c>
      <c r="E5" s="308" t="s">
        <v>16</v>
      </c>
      <c r="F5" s="309"/>
      <c r="G5" s="239" t="s">
        <v>17</v>
      </c>
      <c r="H5" s="239" t="s">
        <v>18</v>
      </c>
      <c r="I5" s="239" t="s">
        <v>19</v>
      </c>
    </row>
    <row r="6" spans="1:9" ht="12.75">
      <c r="A6" s="234"/>
      <c r="B6" s="234"/>
      <c r="C6" s="234"/>
      <c r="D6" s="234"/>
      <c r="E6" s="310"/>
      <c r="F6" s="311"/>
      <c r="G6" s="234"/>
      <c r="H6" s="234"/>
      <c r="I6" s="234"/>
    </row>
    <row r="7" spans="1:9" ht="12.75">
      <c r="A7" s="314"/>
      <c r="B7" s="315">
        <v>17</v>
      </c>
      <c r="C7" s="316" t="str">
        <f>VLOOKUP(B7,'пр.взв.'!B7:H70,2,FALSE)</f>
        <v>БЕКЕТОВ Толобек Халиоллович</v>
      </c>
      <c r="D7" s="316" t="str">
        <f>VLOOKUP(B7,'пр.взв.'!B7:H70,3,FALSE)</f>
        <v>19.04.1987 мс</v>
      </c>
      <c r="E7" s="169" t="str">
        <f>VLOOKUP(B7,'пр.взв.'!B7:H185,4,FALSE)</f>
        <v>Москва</v>
      </c>
      <c r="F7" s="170"/>
      <c r="G7" s="312"/>
      <c r="H7" s="253"/>
      <c r="I7" s="239"/>
    </row>
    <row r="8" spans="1:9" ht="12.75">
      <c r="A8" s="314"/>
      <c r="B8" s="239"/>
      <c r="C8" s="317"/>
      <c r="D8" s="317"/>
      <c r="E8" s="171"/>
      <c r="F8" s="172"/>
      <c r="G8" s="312"/>
      <c r="H8" s="253"/>
      <c r="I8" s="239"/>
    </row>
    <row r="9" spans="1:9" ht="12.75">
      <c r="A9" s="313"/>
      <c r="B9" s="315">
        <v>6</v>
      </c>
      <c r="C9" s="316" t="str">
        <f>VLOOKUP(B9,'пр.взв.'!B1:H72,2,FALSE)</f>
        <v>ЩЕРБАКОВ Артем Владимирович</v>
      </c>
      <c r="D9" s="316" t="str">
        <f>VLOOKUP(B9,'пр.взв.'!B1:H72,3,FALSE)</f>
        <v>23.10.1994 мсмк</v>
      </c>
      <c r="E9" s="169" t="str">
        <f>VLOOKUP(B9,'пр.взв.'!B1:H187,4,FALSE)</f>
        <v>Чувашская </v>
      </c>
      <c r="F9" s="170"/>
      <c r="G9" s="312"/>
      <c r="H9" s="239"/>
      <c r="I9" s="239"/>
    </row>
    <row r="10" spans="1:9" ht="12.75">
      <c r="A10" s="313"/>
      <c r="B10" s="239"/>
      <c r="C10" s="317"/>
      <c r="D10" s="317"/>
      <c r="E10" s="171"/>
      <c r="F10" s="172"/>
      <c r="G10" s="312"/>
      <c r="H10" s="239"/>
      <c r="I10" s="239"/>
    </row>
    <row r="11" spans="1:2" ht="34.5" customHeight="1">
      <c r="A11" s="37" t="s">
        <v>20</v>
      </c>
      <c r="B11" s="37"/>
    </row>
    <row r="12" spans="2:9" ht="19.5" customHeight="1">
      <c r="B12" s="37" t="s">
        <v>0</v>
      </c>
      <c r="C12" s="58"/>
      <c r="D12" s="58"/>
      <c r="E12" s="58"/>
      <c r="F12" s="58"/>
      <c r="G12" s="58"/>
      <c r="H12" s="58"/>
      <c r="I12" s="58"/>
    </row>
    <row r="13" spans="2:9" ht="19.5" customHeight="1">
      <c r="B13" s="37" t="s">
        <v>1</v>
      </c>
      <c r="C13" s="58"/>
      <c r="D13" s="58"/>
      <c r="E13" s="58"/>
      <c r="F13" s="58"/>
      <c r="G13" s="58"/>
      <c r="H13" s="58"/>
      <c r="I13" s="58"/>
    </row>
    <row r="14" ht="19.5" customHeight="1"/>
    <row r="15" ht="12.75">
      <c r="C15" s="16" t="s">
        <v>31</v>
      </c>
    </row>
    <row r="16" spans="3:5" ht="15.75">
      <c r="C16" s="57" t="s">
        <v>21</v>
      </c>
      <c r="E16" s="79" t="str">
        <f>HYPERLINK('[2]пр.взв.'!D4)</f>
        <v>в.к.        кг.</v>
      </c>
    </row>
    <row r="17" spans="1:9" ht="12.75">
      <c r="A17" s="239" t="s">
        <v>14</v>
      </c>
      <c r="B17" s="239" t="s">
        <v>5</v>
      </c>
      <c r="C17" s="235" t="s">
        <v>6</v>
      </c>
      <c r="D17" s="239" t="s">
        <v>15</v>
      </c>
      <c r="E17" s="239" t="s">
        <v>16</v>
      </c>
      <c r="F17" s="239" t="s">
        <v>17</v>
      </c>
      <c r="G17" s="239" t="s">
        <v>18</v>
      </c>
      <c r="H17" s="239" t="s">
        <v>19</v>
      </c>
      <c r="I17" s="239" t="s">
        <v>19</v>
      </c>
    </row>
    <row r="18" spans="1:9" ht="12.75">
      <c r="A18" s="234"/>
      <c r="B18" s="234"/>
      <c r="C18" s="234"/>
      <c r="D18" s="234"/>
      <c r="E18" s="234"/>
      <c r="F18" s="234"/>
      <c r="G18" s="234"/>
      <c r="H18" s="234"/>
      <c r="I18" s="234"/>
    </row>
    <row r="19" spans="1:9" ht="12.75">
      <c r="A19" s="314"/>
      <c r="B19" s="250">
        <f>'пр.хода'!N37</f>
        <v>12</v>
      </c>
      <c r="C19" s="316" t="str">
        <f>VLOOKUP(B19,'пр.взв.'!B1:H82,2,FALSE)</f>
        <v>ПАСТЕРНАК Денис Иванович</v>
      </c>
      <c r="D19" s="316" t="str">
        <f>VLOOKUP(B19,'пр.взв.'!B1:H82,3,FALSE)</f>
        <v>16.02.99, мс</v>
      </c>
      <c r="E19" s="169" t="str">
        <f>VLOOKUP(B19,'пр.взв.'!B1:H197,4,FALSE)</f>
        <v>Краснодарский</v>
      </c>
      <c r="F19" s="170"/>
      <c r="G19" s="312"/>
      <c r="H19" s="253"/>
      <c r="I19" s="239"/>
    </row>
    <row r="20" spans="1:9" ht="12.75">
      <c r="A20" s="314"/>
      <c r="B20" s="239"/>
      <c r="C20" s="317"/>
      <c r="D20" s="317"/>
      <c r="E20" s="171"/>
      <c r="F20" s="172"/>
      <c r="G20" s="312"/>
      <c r="H20" s="253"/>
      <c r="I20" s="239"/>
    </row>
    <row r="21" spans="1:9" ht="12.75">
      <c r="A21" s="313"/>
      <c r="B21" s="250">
        <f>'пр.хода'!N41</f>
        <v>15</v>
      </c>
      <c r="C21" s="316" t="str">
        <f>VLOOKUP(B21,'пр.взв.'!B2:H84,2,FALSE)</f>
        <v>БЕГЛЕРОВ Игорь Арифович</v>
      </c>
      <c r="D21" s="316" t="str">
        <f>VLOOKUP(B21,'пр.взв.'!B2:H84,3,FALSE)</f>
        <v>05.03.1987 змс</v>
      </c>
      <c r="E21" s="169" t="str">
        <f>VLOOKUP(B21,'пр.взв.'!B1:H199,4,FALSE)</f>
        <v>Пермский край. Кудымкар </v>
      </c>
      <c r="F21" s="170"/>
      <c r="G21" s="312"/>
      <c r="H21" s="239"/>
      <c r="I21" s="239"/>
    </row>
    <row r="22" spans="1:9" ht="12.75">
      <c r="A22" s="313"/>
      <c r="B22" s="239"/>
      <c r="C22" s="317"/>
      <c r="D22" s="317"/>
      <c r="E22" s="171"/>
      <c r="F22" s="172"/>
      <c r="G22" s="312"/>
      <c r="H22" s="239"/>
      <c r="I22" s="239"/>
    </row>
    <row r="23" spans="1:2" ht="32.25" customHeight="1">
      <c r="A23" s="37" t="s">
        <v>20</v>
      </c>
      <c r="B23" s="37"/>
    </row>
    <row r="24" spans="2:9" ht="19.5" customHeight="1">
      <c r="B24" s="37" t="s">
        <v>0</v>
      </c>
      <c r="C24" s="58"/>
      <c r="D24" s="58"/>
      <c r="E24" s="58"/>
      <c r="F24" s="58"/>
      <c r="G24" s="58"/>
      <c r="H24" s="58"/>
      <c r="I24" s="58"/>
    </row>
    <row r="25" spans="2:9" ht="19.5" customHeight="1">
      <c r="B25" s="37" t="s">
        <v>1</v>
      </c>
      <c r="C25" s="58"/>
      <c r="D25" s="58"/>
      <c r="E25" s="58"/>
      <c r="F25" s="58"/>
      <c r="G25" s="58"/>
      <c r="H25" s="58"/>
      <c r="I25" s="58"/>
    </row>
    <row r="29" spans="3:6" ht="15.75">
      <c r="C29" s="54" t="s">
        <v>22</v>
      </c>
      <c r="E29" s="318" t="str">
        <f>HYPERLINK('пр.взв.'!D4)</f>
        <v>в.к. 57 кг.</v>
      </c>
      <c r="F29" s="318"/>
    </row>
    <row r="30" spans="1:9" ht="12.75">
      <c r="A30" s="239" t="s">
        <v>14</v>
      </c>
      <c r="B30" s="239" t="s">
        <v>5</v>
      </c>
      <c r="C30" s="235" t="s">
        <v>6</v>
      </c>
      <c r="D30" s="239" t="s">
        <v>15</v>
      </c>
      <c r="E30" s="239" t="s">
        <v>16</v>
      </c>
      <c r="F30" s="239" t="s">
        <v>17</v>
      </c>
      <c r="G30" s="239" t="s">
        <v>18</v>
      </c>
      <c r="H30" s="239" t="s">
        <v>19</v>
      </c>
      <c r="I30" s="239" t="s">
        <v>19</v>
      </c>
    </row>
    <row r="31" spans="1:9" ht="12.75">
      <c r="A31" s="234"/>
      <c r="B31" s="234"/>
      <c r="C31" s="234"/>
      <c r="D31" s="234"/>
      <c r="E31" s="234"/>
      <c r="F31" s="234"/>
      <c r="G31" s="234"/>
      <c r="H31" s="234"/>
      <c r="I31" s="234"/>
    </row>
    <row r="32" spans="1:9" ht="12.75">
      <c r="A32" s="314"/>
      <c r="B32" s="319">
        <f>'пр.хода'!K22</f>
        <v>9</v>
      </c>
      <c r="C32" s="316" t="str">
        <f>VLOOKUP(B32,'пр.взв.'!B2:H95,2,FALSE)</f>
        <v>БУРДЗЬ Владислав</v>
      </c>
      <c r="D32" s="316" t="str">
        <f>VLOOKUP(B32,'пр.взв.'!B2:H95,3,FALSE)</f>
        <v>15.05.96, мсмк</v>
      </c>
      <c r="E32" s="169" t="str">
        <f>VLOOKUP(B32,'пр.взв.'!B2:H210,4,FALSE)</f>
        <v>Р.Беларусь</v>
      </c>
      <c r="F32" s="170"/>
      <c r="G32" s="312"/>
      <c r="H32" s="253"/>
      <c r="I32" s="239"/>
    </row>
    <row r="33" spans="1:9" ht="12.75">
      <c r="A33" s="314"/>
      <c r="B33" s="239"/>
      <c r="C33" s="317"/>
      <c r="D33" s="317"/>
      <c r="E33" s="171"/>
      <c r="F33" s="172"/>
      <c r="G33" s="312"/>
      <c r="H33" s="253"/>
      <c r="I33" s="239"/>
    </row>
    <row r="34" spans="1:9" ht="12.75">
      <c r="A34" s="313"/>
      <c r="B34" s="319">
        <f>'пр.хода'!N22</f>
        <v>8</v>
      </c>
      <c r="C34" s="316" t="str">
        <f>VLOOKUP(B34,'пр.взв.'!B3:H97,2,FALSE)</f>
        <v>ХЕРТЕК Саян Калдар-оолович</v>
      </c>
      <c r="D34" s="316" t="str">
        <f>VLOOKUP(B34,'пр.взв.'!B3:H97,3,FALSE)</f>
        <v>05.09.1987 мсмк</v>
      </c>
      <c r="E34" s="169" t="str">
        <f>VLOOKUP(B34,'пр.взв.'!B3:H212,4,FALSE)</f>
        <v>Москва</v>
      </c>
      <c r="F34" s="170"/>
      <c r="G34" s="312"/>
      <c r="H34" s="239"/>
      <c r="I34" s="239"/>
    </row>
    <row r="35" spans="1:9" ht="12.75">
      <c r="A35" s="313"/>
      <c r="B35" s="239"/>
      <c r="C35" s="317"/>
      <c r="D35" s="317"/>
      <c r="E35" s="171"/>
      <c r="F35" s="172"/>
      <c r="G35" s="312"/>
      <c r="H35" s="239"/>
      <c r="I35" s="239"/>
    </row>
    <row r="36" spans="1:2" ht="38.25" customHeight="1">
      <c r="A36" s="37" t="s">
        <v>20</v>
      </c>
      <c r="B36" s="37"/>
    </row>
    <row r="37" spans="2:9" ht="19.5" customHeight="1">
      <c r="B37" s="37" t="s">
        <v>0</v>
      </c>
      <c r="C37" s="58"/>
      <c r="D37" s="58"/>
      <c r="E37" s="58"/>
      <c r="F37" s="58"/>
      <c r="G37" s="58"/>
      <c r="H37" s="58"/>
      <c r="I37" s="58"/>
    </row>
    <row r="38" spans="2:9" ht="19.5" customHeight="1">
      <c r="B38" s="37" t="s">
        <v>1</v>
      </c>
      <c r="C38" s="58"/>
      <c r="D38" s="58"/>
      <c r="E38" s="58"/>
      <c r="F38" s="58"/>
      <c r="G38" s="58"/>
      <c r="H38" s="58"/>
      <c r="I38" s="58"/>
    </row>
    <row r="42" spans="1:7" ht="12.75">
      <c r="A42" s="32">
        <f>HYPERLINK('[1]реквизиты'!$A$20)</f>
      </c>
      <c r="B42" s="36"/>
      <c r="C42" s="36"/>
      <c r="D42" s="36"/>
      <c r="E42" s="15"/>
      <c r="F42" s="59">
        <f>HYPERLINK('[1]реквизиты'!$G$20)</f>
      </c>
      <c r="G42" s="34">
        <f>HYPERLINK('[1]реквизиты'!$G$21)</f>
      </c>
    </row>
    <row r="43" spans="1:7" ht="12.75">
      <c r="A43" s="36"/>
      <c r="B43" s="36"/>
      <c r="C43" s="36"/>
      <c r="D43" s="36"/>
      <c r="E43" s="15"/>
      <c r="F43" s="77"/>
      <c r="G43" s="15"/>
    </row>
    <row r="44" spans="1:7" ht="12.75">
      <c r="A44" s="33">
        <f>HYPERLINK('[1]реквизиты'!$A$22)</f>
      </c>
      <c r="C44" s="36"/>
      <c r="D44" s="36"/>
      <c r="E44" s="78"/>
      <c r="F44" s="59">
        <f>HYPERLINK('[1]реквизиты'!$G$22)</f>
      </c>
      <c r="G44" s="35">
        <f>HYPERLINK('[1]реквизиты'!$G$23)</f>
      </c>
    </row>
    <row r="45" spans="3:6" ht="12.75">
      <c r="C45" s="15"/>
      <c r="D45" s="15"/>
      <c r="E45" s="15"/>
      <c r="F45" s="15"/>
    </row>
  </sheetData>
  <mergeCells count="77">
    <mergeCell ref="E29:F29"/>
    <mergeCell ref="E30:E31"/>
    <mergeCell ref="F30:F31"/>
    <mergeCell ref="E34:F35"/>
    <mergeCell ref="E32:F33"/>
    <mergeCell ref="G30:G31"/>
    <mergeCell ref="H30:H31"/>
    <mergeCell ref="G21:G22"/>
    <mergeCell ref="H21:H22"/>
    <mergeCell ref="G34:G35"/>
    <mergeCell ref="H34:H35"/>
    <mergeCell ref="G32:G33"/>
    <mergeCell ref="H32:H33"/>
    <mergeCell ref="A34:A35"/>
    <mergeCell ref="B34:B35"/>
    <mergeCell ref="C34:C35"/>
    <mergeCell ref="D34:D35"/>
    <mergeCell ref="A32:A33"/>
    <mergeCell ref="B32:B33"/>
    <mergeCell ref="C32:C33"/>
    <mergeCell ref="D32:D33"/>
    <mergeCell ref="A30:A31"/>
    <mergeCell ref="B30:B31"/>
    <mergeCell ref="C30:C31"/>
    <mergeCell ref="D30:D31"/>
    <mergeCell ref="G19:G20"/>
    <mergeCell ref="H19:H20"/>
    <mergeCell ref="A21:A22"/>
    <mergeCell ref="B21:B22"/>
    <mergeCell ref="C21:C22"/>
    <mergeCell ref="D21:D22"/>
    <mergeCell ref="A19:A20"/>
    <mergeCell ref="B19:B20"/>
    <mergeCell ref="C19:C20"/>
    <mergeCell ref="D19:D20"/>
    <mergeCell ref="H9:H10"/>
    <mergeCell ref="A17:A18"/>
    <mergeCell ref="B17:B18"/>
    <mergeCell ref="C17:C18"/>
    <mergeCell ref="D17:D18"/>
    <mergeCell ref="E17:E18"/>
    <mergeCell ref="F17:F18"/>
    <mergeCell ref="G17:G18"/>
    <mergeCell ref="H17:H18"/>
    <mergeCell ref="B9:B10"/>
    <mergeCell ref="C9:C10"/>
    <mergeCell ref="D9:D10"/>
    <mergeCell ref="G9:G10"/>
    <mergeCell ref="E2:F2"/>
    <mergeCell ref="A7:A8"/>
    <mergeCell ref="B7:B8"/>
    <mergeCell ref="C7:C8"/>
    <mergeCell ref="D7:D8"/>
    <mergeCell ref="I9:I10"/>
    <mergeCell ref="A5:A6"/>
    <mergeCell ref="B5:B6"/>
    <mergeCell ref="C5:C6"/>
    <mergeCell ref="D5:D6"/>
    <mergeCell ref="G5:G6"/>
    <mergeCell ref="H5:H6"/>
    <mergeCell ref="G7:G8"/>
    <mergeCell ref="H7:H8"/>
    <mergeCell ref="A9:A10"/>
    <mergeCell ref="I34:I35"/>
    <mergeCell ref="I17:I18"/>
    <mergeCell ref="I30:I31"/>
    <mergeCell ref="A1:I1"/>
    <mergeCell ref="I19:I20"/>
    <mergeCell ref="I21:I22"/>
    <mergeCell ref="I32:I33"/>
    <mergeCell ref="E5:F6"/>
    <mergeCell ref="I5:I6"/>
    <mergeCell ref="I7:I8"/>
    <mergeCell ref="E21:F22"/>
    <mergeCell ref="E19:F20"/>
    <mergeCell ref="E9:F10"/>
    <mergeCell ref="E7:F8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AG59"/>
  <sheetViews>
    <sheetView workbookViewId="0" topLeftCell="A18">
      <selection activeCell="F17" sqref="F17"/>
    </sheetView>
  </sheetViews>
  <sheetFormatPr defaultColWidth="9.140625" defaultRowHeight="12.75"/>
  <cols>
    <col min="1" max="1" width="4.7109375" style="0" customWidth="1"/>
    <col min="2" max="2" width="16.00390625" style="0" customWidth="1"/>
    <col min="3" max="3" width="7.28125" style="0" customWidth="1"/>
    <col min="4" max="4" width="14.57421875" style="0" customWidth="1"/>
    <col min="5" max="5" width="17.421875" style="0" customWidth="1"/>
    <col min="6" max="6" width="17.140625" style="0" customWidth="1"/>
    <col min="7" max="7" width="19.28125" style="0" customWidth="1"/>
    <col min="8" max="8" width="4.7109375" style="0" customWidth="1"/>
    <col min="9" max="9" width="16.00390625" style="0" customWidth="1"/>
    <col min="10" max="10" width="7.28125" style="0" customWidth="1"/>
    <col min="11" max="11" width="14.57421875" style="0" customWidth="1"/>
    <col min="12" max="17" width="17.57421875" style="0" customWidth="1"/>
  </cols>
  <sheetData>
    <row r="1" spans="1:33" ht="36" customHeight="1">
      <c r="A1" s="335" t="str">
        <f>HYPERLINK('[1]реквизиты'!$A$2)</f>
        <v>II Международный турнир по самбо "Мемориал М.Бурдикова"</v>
      </c>
      <c r="B1" s="335"/>
      <c r="C1" s="335"/>
      <c r="D1" s="335"/>
      <c r="E1" s="335"/>
      <c r="F1" s="335"/>
      <c r="G1" s="335"/>
      <c r="H1" s="335" t="str">
        <f>HYPERLINK('[1]реквизиты'!$A$2)</f>
        <v>II Международный турнир по самбо "Мемориал М.Бурдикова"</v>
      </c>
      <c r="I1" s="335"/>
      <c r="J1" s="335"/>
      <c r="K1" s="335"/>
      <c r="L1" s="335"/>
      <c r="M1" s="335"/>
      <c r="N1" s="335"/>
      <c r="O1" s="75"/>
      <c r="P1" s="75"/>
      <c r="Q1" s="75"/>
      <c r="R1" s="75"/>
      <c r="S1" s="75"/>
      <c r="T1" s="75"/>
      <c r="U1" s="75"/>
      <c r="V1" s="75"/>
      <c r="W1" s="75"/>
      <c r="X1" s="15"/>
      <c r="Y1" s="15"/>
      <c r="Z1" s="15"/>
      <c r="AA1" s="15"/>
      <c r="AB1" s="15"/>
      <c r="AC1" s="15"/>
      <c r="AD1" s="15"/>
      <c r="AE1" s="15"/>
      <c r="AF1" s="15"/>
      <c r="AG1" s="15"/>
    </row>
    <row r="2" spans="1:19" ht="15">
      <c r="A2" s="336">
        <f>HYPERLINK('[1]реквизиты'!$A$15)</f>
      </c>
      <c r="B2" s="337"/>
      <c r="C2" s="337"/>
      <c r="D2" s="337"/>
      <c r="E2" s="337"/>
      <c r="F2" s="337"/>
      <c r="G2" s="337"/>
      <c r="H2" s="336">
        <f>HYPERLINK('[1]реквизиты'!$A$15)</f>
      </c>
      <c r="I2" s="337"/>
      <c r="J2" s="337"/>
      <c r="K2" s="337"/>
      <c r="L2" s="337"/>
      <c r="M2" s="337"/>
      <c r="N2" s="337"/>
      <c r="O2" s="39"/>
      <c r="P2" s="39"/>
      <c r="Q2" s="39"/>
      <c r="R2" s="30"/>
      <c r="S2" s="30"/>
    </row>
    <row r="3" spans="2:14" ht="15.75">
      <c r="B3" s="37" t="s">
        <v>11</v>
      </c>
      <c r="C3" s="318" t="str">
        <f>HYPERLINK('пр.взв.'!D4)</f>
        <v>в.к. 57 кг.</v>
      </c>
      <c r="D3" s="318"/>
      <c r="E3" s="43"/>
      <c r="F3" s="43"/>
      <c r="G3" s="43"/>
      <c r="I3" s="37" t="s">
        <v>12</v>
      </c>
      <c r="J3" s="318" t="str">
        <f>HYPERLINK('пр.взв.'!D4)</f>
        <v>в.к. 57 кг.</v>
      </c>
      <c r="K3" s="318"/>
      <c r="L3" s="43"/>
      <c r="M3" s="43"/>
      <c r="N3" s="43"/>
    </row>
    <row r="4" spans="1:2" ht="16.5" thickBot="1">
      <c r="A4" s="334"/>
      <c r="B4" s="334"/>
    </row>
    <row r="5" spans="1:11" ht="12.75" customHeight="1">
      <c r="A5" s="329">
        <v>1</v>
      </c>
      <c r="B5" s="330" t="str">
        <f>VLOOKUP(A5,'пр.взв.'!B5:C68,2,FALSE)</f>
        <v>МНАЦАКАНЯН Владимир Андреевич</v>
      </c>
      <c r="C5" s="330" t="str">
        <f>VLOOKUP(A5,'пр.взв.'!B5:G68,3,FALSE)</f>
        <v>27.04.97, мс</v>
      </c>
      <c r="D5" s="330" t="str">
        <f>VLOOKUP(A5,'пр.взв.'!B5:G68,4,FALSE)</f>
        <v>Краснодарский</v>
      </c>
      <c r="G5" s="19"/>
      <c r="H5" s="332">
        <v>2</v>
      </c>
      <c r="I5" s="328" t="str">
        <f>VLOOKUP(H5,'пр.взв.'!B7:C70,2,FALSE)</f>
        <v>МЕДНОВ Егор Сергеевич</v>
      </c>
      <c r="J5" s="328" t="str">
        <f>VLOOKUP(H5,'пр.взв.'!B7:E70,3,FALSE)</f>
        <v>24.06.1998 кмс</v>
      </c>
      <c r="K5" s="328" t="str">
        <f>VLOOKUP(H5,'пр.взв.'!B7:E70,4,FALSE)</f>
        <v>Рязанская обл</v>
      </c>
    </row>
    <row r="6" spans="1:11" ht="15.75">
      <c r="A6" s="322"/>
      <c r="B6" s="331"/>
      <c r="C6" s="331"/>
      <c r="D6" s="331"/>
      <c r="E6" s="2"/>
      <c r="F6" s="2"/>
      <c r="G6" s="12"/>
      <c r="H6" s="333"/>
      <c r="I6" s="324"/>
      <c r="J6" s="324"/>
      <c r="K6" s="324"/>
    </row>
    <row r="7" spans="1:13" ht="15.75">
      <c r="A7" s="322">
        <v>17</v>
      </c>
      <c r="B7" s="324" t="str">
        <f>VLOOKUP(A7,'пр.взв.'!B7:C70,2,FALSE)</f>
        <v>БЕКЕТОВ Толобек Халиоллович</v>
      </c>
      <c r="C7" s="324" t="str">
        <f>VLOOKUP(A7,'пр.взв.'!B5:G68,3,FALSE)</f>
        <v>19.04.1987 мс</v>
      </c>
      <c r="D7" s="324" t="str">
        <f>VLOOKUP(A7,'пр.взв.'!B5:G68,4,FALSE)</f>
        <v>Москва</v>
      </c>
      <c r="E7" s="4"/>
      <c r="F7" s="2"/>
      <c r="G7" s="2"/>
      <c r="H7" s="326">
        <v>18</v>
      </c>
      <c r="I7" s="320" t="str">
        <f>VLOOKUP(H7,'пр.взв.'!B9:C72,2,FALSE)</f>
        <v>КРАСИНСКИЙ Максим</v>
      </c>
      <c r="J7" s="320" t="str">
        <f>VLOOKUP(H7,'пр.взв.'!B9:E72,3,FALSE)</f>
        <v>02.04.96, мс</v>
      </c>
      <c r="K7" s="320" t="str">
        <f>VLOOKUP(H7,'пр.взв.'!B9:E72,4,FALSE)</f>
        <v>Р.Беларусь</v>
      </c>
      <c r="L7" s="45"/>
      <c r="M7" s="47"/>
    </row>
    <row r="8" spans="1:13" ht="16.5" thickBot="1">
      <c r="A8" s="323"/>
      <c r="B8" s="331"/>
      <c r="C8" s="331"/>
      <c r="D8" s="331"/>
      <c r="E8" s="5"/>
      <c r="F8" s="9"/>
      <c r="G8" s="2"/>
      <c r="H8" s="333"/>
      <c r="I8" s="321"/>
      <c r="J8" s="321"/>
      <c r="K8" s="321"/>
      <c r="L8" s="46"/>
      <c r="M8" s="47"/>
    </row>
    <row r="9" spans="1:13" ht="15.75">
      <c r="A9" s="329">
        <v>9</v>
      </c>
      <c r="B9" s="330" t="str">
        <f>VLOOKUP(A9,'пр.взв.'!B9:C72,2,FALSE)</f>
        <v>БУРДЗЬ Владислав</v>
      </c>
      <c r="C9" s="330" t="str">
        <f>VLOOKUP(A9,'пр.взв.'!B5:G68,3,FALSE)</f>
        <v>15.05.96, мсмк</v>
      </c>
      <c r="D9" s="330" t="str">
        <f>VLOOKUP(A9,'пр.взв.'!B5:G68,4,FALSE)</f>
        <v>Р.Беларусь</v>
      </c>
      <c r="E9" s="5"/>
      <c r="F9" s="6"/>
      <c r="G9" s="2"/>
      <c r="H9" s="332">
        <v>10</v>
      </c>
      <c r="I9" s="328" t="str">
        <f>VLOOKUP(H9,'пр.взв.'!B11:C74,2,FALSE)</f>
        <v>НИЗАМИЕВ Эмиль Рамильевич</v>
      </c>
      <c r="J9" s="328" t="str">
        <f>VLOOKUP(H9,'пр.взв.'!B11:E74,3,FALSE)</f>
        <v>18.05.97, кмс</v>
      </c>
      <c r="K9" s="328" t="str">
        <f>VLOOKUP(H9,'пр.взв.'!B11:E74,4,FALSE)</f>
        <v>Нижегородская</v>
      </c>
      <c r="L9" s="46"/>
      <c r="M9" s="48"/>
    </row>
    <row r="10" spans="1:13" ht="15.75">
      <c r="A10" s="322"/>
      <c r="B10" s="331"/>
      <c r="C10" s="331"/>
      <c r="D10" s="331"/>
      <c r="E10" s="10"/>
      <c r="F10" s="7"/>
      <c r="G10" s="2"/>
      <c r="H10" s="333"/>
      <c r="I10" s="324"/>
      <c r="J10" s="324"/>
      <c r="K10" s="324"/>
      <c r="L10" s="44"/>
      <c r="M10" s="49"/>
    </row>
    <row r="11" spans="1:13" ht="15.75">
      <c r="A11" s="322">
        <v>25</v>
      </c>
      <c r="B11" s="324">
        <f>VLOOKUP(A11,'пр.взв.'!B11:C74,2,FALSE)</f>
        <v>0</v>
      </c>
      <c r="C11" s="324">
        <f>VLOOKUP(A11,'пр.взв.'!B5:G68,3,FALSE)</f>
        <v>0</v>
      </c>
      <c r="D11" s="324">
        <f>VLOOKUP(A11,'пр.взв.'!B5:G68,4,FALSE)</f>
        <v>0</v>
      </c>
      <c r="E11" s="3"/>
      <c r="F11" s="7"/>
      <c r="G11" s="2"/>
      <c r="H11" s="326">
        <v>26</v>
      </c>
      <c r="I11" s="320">
        <f>VLOOKUP(H11,'пр.взв.'!B13:C76,2,FALSE)</f>
        <v>0</v>
      </c>
      <c r="J11" s="320">
        <f>VLOOKUP(H11,'пр.взв.'!B13:E76,3,FALSE)</f>
        <v>0</v>
      </c>
      <c r="K11" s="320">
        <f>VLOOKUP(H11,'пр.взв.'!B13:E76,4,FALSE)</f>
        <v>0</v>
      </c>
      <c r="M11" s="50"/>
    </row>
    <row r="12" spans="1:13" ht="16.5" thickBot="1">
      <c r="A12" s="323"/>
      <c r="B12" s="331"/>
      <c r="C12" s="331"/>
      <c r="D12" s="331"/>
      <c r="E12" s="2"/>
      <c r="F12" s="7"/>
      <c r="G12" s="9"/>
      <c r="H12" s="333"/>
      <c r="I12" s="321"/>
      <c r="J12" s="321"/>
      <c r="K12" s="321"/>
      <c r="M12" s="50"/>
    </row>
    <row r="13" spans="1:14" ht="15.75">
      <c r="A13" s="329">
        <v>5</v>
      </c>
      <c r="B13" s="330" t="str">
        <f>VLOOKUP(A13,'пр.взв.'!B13:C76,2,FALSE)</f>
        <v>ПИСКУНОВ Алексей Вячеславович</v>
      </c>
      <c r="C13" s="330" t="str">
        <f>VLOOKUP(A13,'пр.взв.'!B5:G68,3,FALSE)</f>
        <v>03.12.1995 мс</v>
      </c>
      <c r="D13" s="330" t="str">
        <f>VLOOKUP(A13,'пр.взв.'!B5:G68,4,FALSE)</f>
        <v>Рязанская </v>
      </c>
      <c r="E13" s="2"/>
      <c r="F13" s="7"/>
      <c r="G13" s="13"/>
      <c r="H13" s="332">
        <v>6</v>
      </c>
      <c r="I13" s="328" t="str">
        <f>VLOOKUP(H13,'пр.взв.'!B15:C78,2,FALSE)</f>
        <v>ЩЕРБАКОВ Артем Владимирович</v>
      </c>
      <c r="J13" s="328" t="str">
        <f>VLOOKUP(H13,'пр.взв.'!B15:E78,3,FALSE)</f>
        <v>23.10.1994 мсмк</v>
      </c>
      <c r="K13" s="328" t="str">
        <f>VLOOKUP(H13,'пр.взв.'!B15:E78,4,FALSE)</f>
        <v>Чувашская </v>
      </c>
      <c r="M13" s="50"/>
      <c r="N13" s="52"/>
    </row>
    <row r="14" spans="1:14" ht="15.75">
      <c r="A14" s="322"/>
      <c r="B14" s="331"/>
      <c r="C14" s="331"/>
      <c r="D14" s="331"/>
      <c r="E14" s="8"/>
      <c r="F14" s="7"/>
      <c r="G14" s="2"/>
      <c r="H14" s="333"/>
      <c r="I14" s="324"/>
      <c r="J14" s="324"/>
      <c r="K14" s="324"/>
      <c r="L14" s="45"/>
      <c r="M14" s="49"/>
      <c r="N14" s="50"/>
    </row>
    <row r="15" spans="1:14" ht="15.75">
      <c r="A15" s="322">
        <v>21</v>
      </c>
      <c r="B15" s="324">
        <f>VLOOKUP(A15,'пр.взв.'!B15:C78,2,FALSE)</f>
        <v>0</v>
      </c>
      <c r="C15" s="324">
        <f>VLOOKUP(A15,'пр.взв.'!B5:G68,3,FALSE)</f>
        <v>0</v>
      </c>
      <c r="D15" s="324">
        <f>VLOOKUP(A15,'пр.взв.'!B5:G68,4,FALSE)</f>
        <v>0</v>
      </c>
      <c r="E15" s="4"/>
      <c r="F15" s="7"/>
      <c r="G15" s="2"/>
      <c r="H15" s="326">
        <v>22</v>
      </c>
      <c r="I15" s="320">
        <f>VLOOKUP(H15,'пр.взв.'!B17:C80,2,FALSE)</f>
        <v>0</v>
      </c>
      <c r="J15" s="320">
        <f>VLOOKUP(H15,'пр.взв.'!B17:E80,3,FALSE)</f>
        <v>0</v>
      </c>
      <c r="K15" s="320">
        <f>VLOOKUP(H15,'пр.взв.'!B17:E80,4,FALSE)</f>
        <v>0</v>
      </c>
      <c r="L15" s="46"/>
      <c r="M15" s="49"/>
      <c r="N15" s="50"/>
    </row>
    <row r="16" spans="1:14" ht="16.5" thickBot="1">
      <c r="A16" s="323"/>
      <c r="B16" s="331"/>
      <c r="C16" s="331"/>
      <c r="D16" s="331"/>
      <c r="E16" s="5"/>
      <c r="F16" s="11"/>
      <c r="G16" s="2"/>
      <c r="H16" s="333"/>
      <c r="I16" s="321"/>
      <c r="J16" s="321"/>
      <c r="K16" s="321"/>
      <c r="L16" s="46"/>
      <c r="M16" s="51"/>
      <c r="N16" s="50"/>
    </row>
    <row r="17" spans="1:14" ht="15.75">
      <c r="A17" s="329">
        <v>13</v>
      </c>
      <c r="B17" s="330" t="str">
        <f>VLOOKUP(A17,'пр.взв.'!B17:C80,2,FALSE)</f>
        <v>ДАУЛЕН Акжол</v>
      </c>
      <c r="C17" s="330" t="str">
        <f>VLOOKUP(A17,'пр.взв.'!B5:G68,3,FALSE)</f>
        <v>24.01.96, кмс</v>
      </c>
      <c r="D17" s="330" t="str">
        <f>VLOOKUP(A17,'пр.взв.'!B5:G68,4,FALSE)</f>
        <v>Р.Казахстан</v>
      </c>
      <c r="E17" s="5"/>
      <c r="F17" s="2"/>
      <c r="G17" s="2"/>
      <c r="H17" s="332">
        <v>14</v>
      </c>
      <c r="I17" s="328" t="str">
        <f>VLOOKUP(H17,'пр.взв.'!B19:C82,2,FALSE)</f>
        <v>ПЕТУХОВ Никита Александрович</v>
      </c>
      <c r="J17" s="328" t="str">
        <f>VLOOKUP(H17,'пр.взв.'!B19:E82,3,FALSE)</f>
        <v>16.04.1996 мс</v>
      </c>
      <c r="K17" s="328" t="str">
        <f>VLOOKUP(H17,'пр.взв.'!B19:E82,4,FALSE)</f>
        <v>Москва</v>
      </c>
      <c r="L17" s="46"/>
      <c r="M17" s="47"/>
      <c r="N17" s="50"/>
    </row>
    <row r="18" spans="1:14" ht="15.75">
      <c r="A18" s="322"/>
      <c r="B18" s="331"/>
      <c r="C18" s="331"/>
      <c r="D18" s="331"/>
      <c r="E18" s="10"/>
      <c r="F18" s="2"/>
      <c r="G18" s="2"/>
      <c r="H18" s="333"/>
      <c r="I18" s="324"/>
      <c r="J18" s="324"/>
      <c r="K18" s="324"/>
      <c r="L18" s="44"/>
      <c r="M18" s="47"/>
      <c r="N18" s="50"/>
    </row>
    <row r="19" spans="1:14" ht="15.75">
      <c r="A19" s="322">
        <v>29</v>
      </c>
      <c r="B19" s="324">
        <f>VLOOKUP(A19,'пр.взв.'!B19:C82,2,FALSE)</f>
        <v>0</v>
      </c>
      <c r="C19" s="324">
        <f>VLOOKUP(A19,'пр.взв.'!B5:G68,3,FALSE)</f>
        <v>0</v>
      </c>
      <c r="D19" s="324">
        <f>VLOOKUP(A19,'пр.взв.'!B5:G68,4,FALSE)</f>
        <v>0</v>
      </c>
      <c r="E19" s="3"/>
      <c r="F19" s="2"/>
      <c r="G19" s="2"/>
      <c r="H19" s="326">
        <v>30</v>
      </c>
      <c r="I19" s="320">
        <f>VLOOKUP(H19,'пр.взв.'!B21:C84,2,FALSE)</f>
        <v>0</v>
      </c>
      <c r="J19" s="320">
        <f>VLOOKUP(H19,'пр.взв.'!B21:E84,3,FALSE)</f>
        <v>0</v>
      </c>
      <c r="K19" s="320">
        <f>VLOOKUP(H19,'пр.взв.'!B21:E84,4,FALSE)</f>
        <v>0</v>
      </c>
      <c r="N19" s="50"/>
    </row>
    <row r="20" spans="1:14" ht="16.5" thickBot="1">
      <c r="A20" s="323"/>
      <c r="B20" s="331"/>
      <c r="C20" s="331"/>
      <c r="D20" s="331"/>
      <c r="E20" s="2"/>
      <c r="F20" s="2"/>
      <c r="G20" s="41"/>
      <c r="H20" s="333"/>
      <c r="I20" s="321"/>
      <c r="J20" s="321"/>
      <c r="K20" s="321"/>
      <c r="N20" s="53"/>
    </row>
    <row r="21" spans="1:14" ht="15.75">
      <c r="A21" s="329">
        <v>3</v>
      </c>
      <c r="B21" s="330" t="str">
        <f>VLOOKUP(A21,'пр.взв.'!B5:C68,2,FALSE)</f>
        <v>Кочергин Тимур Станиславович</v>
      </c>
      <c r="C21" s="330" t="str">
        <f>VLOOKUP(A21,'пр.взв.'!B5:G68,3,FALSE)</f>
        <v>13.05.1996 мс</v>
      </c>
      <c r="D21" s="330" t="str">
        <f>VLOOKUP(A21,'пр.взв.'!B5:G68,4,FALSE)</f>
        <v>Новосибирская обл.г Новосибирск</v>
      </c>
      <c r="E21" s="2"/>
      <c r="F21" s="2"/>
      <c r="G21" s="2"/>
      <c r="H21" s="332">
        <v>4</v>
      </c>
      <c r="I21" s="328" t="str">
        <f>VLOOKUP(H21,'пр.взв.'!B7:C70,2,FALSE)</f>
        <v>АЙДЫНБАЙ Кайберди</v>
      </c>
      <c r="J21" s="328" t="str">
        <f>VLOOKUP(H21,'пр.взв.'!B7:E70,3,FALSE)</f>
        <v>25.11.97, мс</v>
      </c>
      <c r="K21" s="328" t="str">
        <f>VLOOKUP(H21,'пр.взв.'!B7:E70,4,FALSE)</f>
        <v>Р.Казахстан</v>
      </c>
      <c r="N21" s="50"/>
    </row>
    <row r="22" spans="1:14" ht="15.75">
      <c r="A22" s="322"/>
      <c r="B22" s="331"/>
      <c r="C22" s="331"/>
      <c r="D22" s="331"/>
      <c r="E22" s="8"/>
      <c r="F22" s="2"/>
      <c r="G22" s="2"/>
      <c r="H22" s="333"/>
      <c r="I22" s="324"/>
      <c r="J22" s="324"/>
      <c r="K22" s="324"/>
      <c r="N22" s="50"/>
    </row>
    <row r="23" spans="1:14" ht="15.75">
      <c r="A23" s="322">
        <v>19</v>
      </c>
      <c r="B23" s="324" t="str">
        <f>VLOOKUP(A23,'пр.взв.'!B23:C86,2,FALSE)</f>
        <v>КУЗЬМЕНКО Алексей Сергеевич</v>
      </c>
      <c r="C23" s="324" t="str">
        <f>VLOOKUP(A23,'пр.взв.'!B5:G68,3,FALSE)</f>
        <v>27.07.1990 кмс</v>
      </c>
      <c r="D23" s="324" t="str">
        <f>VLOOKUP(A23,'пр.взв.'!B5:G68,4,FALSE)</f>
        <v>Москва</v>
      </c>
      <c r="E23" s="4"/>
      <c r="F23" s="2"/>
      <c r="G23" s="2"/>
      <c r="H23" s="326">
        <v>20</v>
      </c>
      <c r="I23" s="320">
        <f>VLOOKUP(H23,'пр.взв.'!B25:C88,2,FALSE)</f>
        <v>0</v>
      </c>
      <c r="J23" s="320">
        <f>VLOOKUP(H23,'пр.взв.'!B25:E88,3,FALSE)</f>
        <v>0</v>
      </c>
      <c r="K23" s="320">
        <f>VLOOKUP(H23,'пр.взв.'!B25:E88,4,FALSE)</f>
        <v>0</v>
      </c>
      <c r="L23" s="45"/>
      <c r="M23" s="47"/>
      <c r="N23" s="50"/>
    </row>
    <row r="24" spans="1:14" ht="16.5" thickBot="1">
      <c r="A24" s="323"/>
      <c r="B24" s="331"/>
      <c r="C24" s="331"/>
      <c r="D24" s="331"/>
      <c r="E24" s="5"/>
      <c r="F24" s="9"/>
      <c r="G24" s="2"/>
      <c r="H24" s="333"/>
      <c r="I24" s="321"/>
      <c r="J24" s="321"/>
      <c r="K24" s="321"/>
      <c r="L24" s="46"/>
      <c r="M24" s="47"/>
      <c r="N24" s="50"/>
    </row>
    <row r="25" spans="1:14" ht="15.75">
      <c r="A25" s="329">
        <v>11</v>
      </c>
      <c r="B25" s="330" t="str">
        <f>VLOOKUP(A25,'пр.взв.'!B25:C88,2,FALSE)</f>
        <v>АБУ Аманжан</v>
      </c>
      <c r="C25" s="330" t="str">
        <f>VLOOKUP(A25,'пр.взв.'!B5:G68,3,FALSE)</f>
        <v>12.10.96, мс</v>
      </c>
      <c r="D25" s="330" t="str">
        <f>VLOOKUP(A25,'пр.взв.'!B5:G68,4,FALSE)</f>
        <v>Р.Казахстан</v>
      </c>
      <c r="E25" s="5"/>
      <c r="F25" s="6"/>
      <c r="G25" s="2"/>
      <c r="H25" s="332">
        <v>12</v>
      </c>
      <c r="I25" s="328" t="str">
        <f>VLOOKUP(H25,'пр.взв.'!B27:C90,2,FALSE)</f>
        <v>ПАСТЕРНАК Денис Иванович</v>
      </c>
      <c r="J25" s="328" t="str">
        <f>VLOOKUP(H25,'пр.взв.'!B27:E90,3,FALSE)</f>
        <v>16.02.99, мс</v>
      </c>
      <c r="K25" s="328" t="str">
        <f>VLOOKUP(H25,'пр.взв.'!B27:E90,4,FALSE)</f>
        <v>Краснодарский</v>
      </c>
      <c r="L25" s="46"/>
      <c r="M25" s="48"/>
      <c r="N25" s="50"/>
    </row>
    <row r="26" spans="1:14" ht="15.75">
      <c r="A26" s="322"/>
      <c r="B26" s="331"/>
      <c r="C26" s="331"/>
      <c r="D26" s="331"/>
      <c r="E26" s="10"/>
      <c r="F26" s="7"/>
      <c r="G26" s="2"/>
      <c r="H26" s="333"/>
      <c r="I26" s="324"/>
      <c r="J26" s="324"/>
      <c r="K26" s="324"/>
      <c r="L26" s="44"/>
      <c r="M26" s="49"/>
      <c r="N26" s="50"/>
    </row>
    <row r="27" spans="1:14" ht="15.75">
      <c r="A27" s="322">
        <v>27</v>
      </c>
      <c r="B27" s="324">
        <f>VLOOKUP(A27,'пр.взв.'!B27:C90,2,FALSE)</f>
        <v>0</v>
      </c>
      <c r="C27" s="324">
        <f>VLOOKUP(A27,'пр.взв.'!B5:G68,3,FALSE)</f>
        <v>0</v>
      </c>
      <c r="D27" s="324">
        <f>VLOOKUP(A27,'пр.взв.'!B5:G68,4,FALSE)</f>
        <v>0</v>
      </c>
      <c r="E27" s="3"/>
      <c r="F27" s="7"/>
      <c r="G27" s="2"/>
      <c r="H27" s="326">
        <v>28</v>
      </c>
      <c r="I27" s="320">
        <f>VLOOKUP(H27,'пр.взв.'!B29:C92,2,FALSE)</f>
        <v>0</v>
      </c>
      <c r="J27" s="320">
        <f>VLOOKUP(H27,'пр.взв.'!B29:E92,3,FALSE)</f>
        <v>0</v>
      </c>
      <c r="K27" s="320">
        <f>VLOOKUP(H27,'пр.взв.'!B29:E92,4,FALSE)</f>
        <v>0</v>
      </c>
      <c r="M27" s="50"/>
      <c r="N27" s="50"/>
    </row>
    <row r="28" spans="1:14" ht="16.5" thickBot="1">
      <c r="A28" s="323"/>
      <c r="B28" s="331"/>
      <c r="C28" s="331"/>
      <c r="D28" s="331"/>
      <c r="E28" s="2"/>
      <c r="F28" s="7"/>
      <c r="G28" s="2"/>
      <c r="H28" s="333"/>
      <c r="I28" s="321"/>
      <c r="J28" s="321"/>
      <c r="K28" s="321"/>
      <c r="M28" s="50"/>
      <c r="N28" s="50"/>
    </row>
    <row r="29" spans="1:14" ht="15.75">
      <c r="A29" s="329">
        <v>7</v>
      </c>
      <c r="B29" s="330" t="str">
        <f>VLOOKUP(A29,'пр.взв.'!B5:C68,2,FALSE)</f>
        <v>АБЗАЛОВ Адель Рамильевич</v>
      </c>
      <c r="C29" s="330" t="str">
        <f>VLOOKUP(A29,'пр.взв.'!B5:G68,3,FALSE)</f>
        <v>14.09.94, кмс</v>
      </c>
      <c r="D29" s="330" t="str">
        <f>VLOOKUP(A29,'пр.взв.'!B5:G68,4,FALSE)</f>
        <v>Нижегородская</v>
      </c>
      <c r="E29" s="2"/>
      <c r="F29" s="7"/>
      <c r="G29" s="54"/>
      <c r="H29" s="332">
        <v>8</v>
      </c>
      <c r="I29" s="328" t="str">
        <f>VLOOKUP(H29,'пр.взв.'!B7:C70,2,FALSE)</f>
        <v>ХЕРТЕК Саян Калдар-оолович</v>
      </c>
      <c r="J29" s="328" t="str">
        <f>VLOOKUP(H29,'пр.взв.'!B7:E70,3,FALSE)</f>
        <v>05.09.1987 мсмк</v>
      </c>
      <c r="K29" s="328" t="str">
        <f>VLOOKUP(H29,'пр.взв.'!B7:E70,4,FALSE)</f>
        <v>Москва</v>
      </c>
      <c r="M29" s="50"/>
      <c r="N29" s="53"/>
    </row>
    <row r="30" spans="1:13" ht="15.75">
      <c r="A30" s="322"/>
      <c r="B30" s="331"/>
      <c r="C30" s="331"/>
      <c r="D30" s="331"/>
      <c r="E30" s="8"/>
      <c r="F30" s="7"/>
      <c r="G30" s="2"/>
      <c r="H30" s="333"/>
      <c r="I30" s="324"/>
      <c r="J30" s="324"/>
      <c r="K30" s="324"/>
      <c r="M30" s="50"/>
    </row>
    <row r="31" spans="1:13" ht="15.75">
      <c r="A31" s="322">
        <v>23</v>
      </c>
      <c r="B31" s="324">
        <f>VLOOKUP(A31,'пр.взв.'!B31:C94,2,FALSE)</f>
        <v>0</v>
      </c>
      <c r="C31" s="324">
        <f>VLOOKUP(A31,'пр.взв.'!B5:G68,3,FALSE)</f>
        <v>0</v>
      </c>
      <c r="D31" s="324">
        <f>VLOOKUP(A31,'пр.взв.'!B5:G68,4,FALSE)</f>
        <v>0</v>
      </c>
      <c r="E31" s="4"/>
      <c r="F31" s="7"/>
      <c r="G31" s="2"/>
      <c r="H31" s="326">
        <v>24</v>
      </c>
      <c r="I31" s="320">
        <f>VLOOKUP(H31,'пр.взв.'!B33:C96,2,FALSE)</f>
        <v>0</v>
      </c>
      <c r="J31" s="320">
        <f>VLOOKUP(H31,'пр.взв.'!B33:E96,3,FALSE)</f>
        <v>0</v>
      </c>
      <c r="K31" s="320">
        <f>VLOOKUP(H31,'пр.взв.'!B33:E96,4,FALSE)</f>
        <v>0</v>
      </c>
      <c r="L31" s="45"/>
      <c r="M31" s="49"/>
    </row>
    <row r="32" spans="1:13" ht="16.5" thickBot="1">
      <c r="A32" s="323"/>
      <c r="B32" s="331"/>
      <c r="C32" s="331"/>
      <c r="D32" s="331"/>
      <c r="E32" s="5"/>
      <c r="F32" s="11"/>
      <c r="G32" s="2"/>
      <c r="H32" s="333"/>
      <c r="I32" s="321"/>
      <c r="J32" s="321"/>
      <c r="K32" s="321"/>
      <c r="L32" s="46"/>
      <c r="M32" s="51"/>
    </row>
    <row r="33" spans="1:13" ht="15.75">
      <c r="A33" s="329">
        <v>15</v>
      </c>
      <c r="B33" s="330" t="str">
        <f>VLOOKUP(A33,'пр.взв.'!B33:C96,2,FALSE)</f>
        <v>БЕГЛЕРОВ Игорь Арифович</v>
      </c>
      <c r="C33" s="330" t="str">
        <f>VLOOKUP(A33,'пр.взв.'!B5:G68,3,FALSE)</f>
        <v>05.03.1987 змс</v>
      </c>
      <c r="D33" s="330" t="str">
        <f>VLOOKUP(A33,'пр.взв.'!B5:G68,4,FALSE)</f>
        <v>Пермский край. Кудымкар </v>
      </c>
      <c r="E33" s="5"/>
      <c r="F33" s="2"/>
      <c r="G33" s="2"/>
      <c r="H33" s="332">
        <v>16</v>
      </c>
      <c r="I33" s="328" t="str">
        <f>VLOOKUP(H33,'пр.взв.'!B35:C98,2,FALSE)</f>
        <v>ЭВИНЯН Карен Суренович</v>
      </c>
      <c r="J33" s="328" t="str">
        <f>VLOOKUP(H33,'пр.взв.'!B35:E98,3,FALSE)</f>
        <v>25.01.1989 кмс</v>
      </c>
      <c r="K33" s="328" t="str">
        <f>VLOOKUP(H33,'пр.взв.'!B35:E98,4,FALSE)</f>
        <v>Тульская обл.г Тула</v>
      </c>
      <c r="L33" s="46"/>
      <c r="M33" s="47"/>
    </row>
    <row r="34" spans="1:13" ht="15.75">
      <c r="A34" s="322"/>
      <c r="B34" s="331"/>
      <c r="C34" s="331"/>
      <c r="D34" s="331"/>
      <c r="E34" s="10"/>
      <c r="F34" s="2"/>
      <c r="G34" s="2"/>
      <c r="H34" s="333"/>
      <c r="I34" s="324"/>
      <c r="J34" s="324"/>
      <c r="K34" s="324"/>
      <c r="L34" s="44"/>
      <c r="M34" s="47"/>
    </row>
    <row r="35" spans="1:11" ht="15.75">
      <c r="A35" s="322">
        <v>31</v>
      </c>
      <c r="B35" s="324">
        <f>VLOOKUP(A35,'пр.взв.'!B35:C98,2,FALSE)</f>
        <v>0</v>
      </c>
      <c r="C35" s="324">
        <f>VLOOKUP(A35,'пр.взв.'!B5:G68,3,FALSE)</f>
        <v>0</v>
      </c>
      <c r="D35" s="324">
        <f>VLOOKUP(A35,'пр.взв.'!B5:G68,4,FALSE)</f>
        <v>0</v>
      </c>
      <c r="E35" s="3"/>
      <c r="F35" s="2"/>
      <c r="G35" s="2"/>
      <c r="H35" s="326">
        <v>32</v>
      </c>
      <c r="I35" s="320">
        <f>VLOOKUP(H35,'пр.взв.'!B37:C100,2,FALSE)</f>
        <v>0</v>
      </c>
      <c r="J35" s="320">
        <f>VLOOKUP(H35,'пр.взв.'!B37:E100,3,FALSE)</f>
        <v>0</v>
      </c>
      <c r="K35" s="320">
        <f>VLOOKUP(H35,'пр.взв.'!B37:E100,4,FALSE)</f>
        <v>0</v>
      </c>
    </row>
    <row r="36" spans="1:11" ht="13.5" customHeight="1" thickBot="1">
      <c r="A36" s="323"/>
      <c r="B36" s="325"/>
      <c r="C36" s="325"/>
      <c r="D36" s="325"/>
      <c r="H36" s="327"/>
      <c r="I36" s="321"/>
      <c r="J36" s="321"/>
      <c r="K36" s="321"/>
    </row>
    <row r="37" spans="1:16" ht="15.75">
      <c r="A37" s="1"/>
      <c r="B37" s="1"/>
      <c r="C37" s="1"/>
      <c r="E37" s="2"/>
      <c r="F37" s="2"/>
      <c r="G37" s="2"/>
      <c r="P37" s="31"/>
    </row>
    <row r="38" spans="1:16" ht="12.75">
      <c r="A38" s="37" t="s">
        <v>2</v>
      </c>
      <c r="B38" s="15"/>
      <c r="C38" s="28"/>
      <c r="D38" s="16"/>
      <c r="E38" s="21"/>
      <c r="F38" s="21"/>
      <c r="H38" s="37" t="s">
        <v>3</v>
      </c>
      <c r="I38" s="15"/>
      <c r="J38" s="28"/>
      <c r="K38" s="63"/>
      <c r="L38" s="25"/>
      <c r="M38" s="25"/>
      <c r="N38" s="15"/>
      <c r="O38" s="15"/>
      <c r="P38" s="15"/>
    </row>
    <row r="39" spans="1:16" ht="12.75">
      <c r="A39" s="1"/>
      <c r="B39" s="15"/>
      <c r="C39" s="25"/>
      <c r="I39" s="15"/>
      <c r="J39" s="25"/>
      <c r="K39" s="15"/>
      <c r="L39" s="15"/>
      <c r="M39" s="15"/>
      <c r="N39" s="15"/>
      <c r="O39" s="15"/>
      <c r="P39" s="15"/>
    </row>
    <row r="40" spans="2:16" ht="12.75">
      <c r="B40" s="20"/>
      <c r="C40" s="22"/>
      <c r="D40" s="21"/>
      <c r="E40" s="21"/>
      <c r="I40" s="20"/>
      <c r="J40" s="22"/>
      <c r="K40" s="21"/>
      <c r="L40" s="21"/>
      <c r="N40" s="15"/>
      <c r="O40" s="15"/>
      <c r="P40" s="15"/>
    </row>
    <row r="41" spans="2:16" ht="12.75">
      <c r="B41" s="15"/>
      <c r="C41" s="24"/>
      <c r="D41" s="16"/>
      <c r="E41" s="21"/>
      <c r="I41" s="15"/>
      <c r="J41" s="24"/>
      <c r="K41" s="16"/>
      <c r="L41" s="21"/>
      <c r="N41" s="15"/>
      <c r="O41" s="15"/>
      <c r="P41" s="15"/>
    </row>
    <row r="42" spans="2:16" ht="12.75">
      <c r="B42" s="15"/>
      <c r="C42" s="24"/>
      <c r="D42" s="26"/>
      <c r="E42" s="25"/>
      <c r="I42" s="15"/>
      <c r="J42" s="24"/>
      <c r="K42" s="26"/>
      <c r="L42" s="25"/>
      <c r="N42" s="15"/>
      <c r="O42" s="15"/>
      <c r="P42" s="15"/>
    </row>
    <row r="43" spans="2:16" ht="12.75">
      <c r="B43" s="14"/>
      <c r="C43" s="18"/>
      <c r="D43" s="27"/>
      <c r="E43" s="60"/>
      <c r="I43" s="14"/>
      <c r="J43" s="18"/>
      <c r="K43" s="27"/>
      <c r="L43" s="60"/>
      <c r="N43" s="15"/>
      <c r="O43" s="15"/>
      <c r="P43" s="15"/>
    </row>
    <row r="44" spans="2:16" ht="12.75">
      <c r="B44" s="15"/>
      <c r="C44" s="23"/>
      <c r="D44" s="24"/>
      <c r="E44" s="22"/>
      <c r="I44" s="15"/>
      <c r="J44" s="23"/>
      <c r="K44" s="24"/>
      <c r="L44" s="22"/>
      <c r="N44" s="15"/>
      <c r="O44" s="15"/>
      <c r="P44" s="15"/>
    </row>
    <row r="45" spans="2:16" ht="12.75">
      <c r="B45" s="15"/>
      <c r="C45" s="21"/>
      <c r="D45" s="18"/>
      <c r="E45" s="24"/>
      <c r="I45" s="15"/>
      <c r="J45" s="21"/>
      <c r="K45" s="18"/>
      <c r="L45" s="24"/>
      <c r="N45" s="15"/>
      <c r="O45" s="15"/>
      <c r="P45" s="15"/>
    </row>
    <row r="46" spans="2:16" ht="12.75">
      <c r="B46" s="15"/>
      <c r="E46" s="50"/>
      <c r="I46" s="15"/>
      <c r="L46" s="50"/>
      <c r="N46" s="15"/>
      <c r="O46" s="15"/>
      <c r="P46" s="15"/>
    </row>
    <row r="47" spans="2:16" ht="12.75">
      <c r="B47" s="15"/>
      <c r="C47" s="16"/>
      <c r="D47" s="21"/>
      <c r="E47" s="24"/>
      <c r="F47" s="62"/>
      <c r="I47" s="15"/>
      <c r="J47" s="16"/>
      <c r="K47" s="21"/>
      <c r="L47" s="24"/>
      <c r="M47" s="62"/>
      <c r="N47" s="15"/>
      <c r="O47" s="15"/>
      <c r="P47" s="15"/>
    </row>
    <row r="48" spans="2:16" ht="12.75">
      <c r="B48" s="20"/>
      <c r="C48" s="22"/>
      <c r="D48" s="21"/>
      <c r="E48" s="24"/>
      <c r="F48" s="52"/>
      <c r="I48" s="20"/>
      <c r="J48" s="22"/>
      <c r="K48" s="21"/>
      <c r="L48" s="24"/>
      <c r="M48" s="52"/>
      <c r="N48" s="15"/>
      <c r="O48" s="15"/>
      <c r="P48" s="15"/>
    </row>
    <row r="49" spans="2:16" ht="12.75">
      <c r="B49" s="15"/>
      <c r="C49" s="24"/>
      <c r="D49" s="16"/>
      <c r="E49" s="24"/>
      <c r="F49" s="50"/>
      <c r="I49" s="15"/>
      <c r="J49" s="24"/>
      <c r="K49" s="16"/>
      <c r="L49" s="24"/>
      <c r="M49" s="50"/>
      <c r="N49" s="15"/>
      <c r="O49" s="15"/>
      <c r="P49" s="15"/>
    </row>
    <row r="50" spans="2:16" ht="12.75">
      <c r="B50" s="15"/>
      <c r="C50" s="25"/>
      <c r="D50" s="26"/>
      <c r="E50" s="24"/>
      <c r="F50" s="50"/>
      <c r="I50" s="15"/>
      <c r="J50" s="25"/>
      <c r="K50" s="26"/>
      <c r="L50" s="24"/>
      <c r="M50" s="50"/>
      <c r="N50" s="15"/>
      <c r="O50" s="15"/>
      <c r="P50" s="15"/>
    </row>
    <row r="51" spans="2:16" ht="12.75">
      <c r="B51" s="14"/>
      <c r="C51" s="17"/>
      <c r="D51" s="27"/>
      <c r="E51" s="61"/>
      <c r="F51" s="50"/>
      <c r="I51" s="14"/>
      <c r="J51" s="17"/>
      <c r="K51" s="27"/>
      <c r="L51" s="61"/>
      <c r="M51" s="50"/>
      <c r="N51" s="15"/>
      <c r="O51" s="15"/>
      <c r="P51" s="15"/>
    </row>
    <row r="52" spans="3:16" ht="12.75">
      <c r="C52" s="23"/>
      <c r="D52" s="24"/>
      <c r="E52" s="28"/>
      <c r="F52" s="50"/>
      <c r="J52" s="23"/>
      <c r="K52" s="24"/>
      <c r="L52" s="28"/>
      <c r="M52" s="50"/>
      <c r="N52" s="15"/>
      <c r="O52" s="15"/>
      <c r="P52" s="15"/>
    </row>
    <row r="53" spans="3:16" ht="12.75">
      <c r="C53" s="21"/>
      <c r="D53" s="18"/>
      <c r="E53" s="25"/>
      <c r="F53" s="53"/>
      <c r="J53" s="21"/>
      <c r="K53" s="18"/>
      <c r="L53" s="25"/>
      <c r="M53" s="53"/>
      <c r="N53" s="15"/>
      <c r="O53" s="15"/>
      <c r="P53" s="15"/>
    </row>
    <row r="54" spans="9:16" ht="12.75">
      <c r="I54" s="15"/>
      <c r="J54" s="15"/>
      <c r="K54" s="15"/>
      <c r="L54" s="15"/>
      <c r="M54" s="15"/>
      <c r="N54" s="15"/>
      <c r="O54" s="15"/>
      <c r="P54" s="15"/>
    </row>
    <row r="55" spans="9:16" ht="12.75">
      <c r="I55" s="15"/>
      <c r="J55" s="15"/>
      <c r="K55" s="15"/>
      <c r="L55" s="15"/>
      <c r="M55" s="15"/>
      <c r="N55" s="15"/>
      <c r="O55" s="15"/>
      <c r="P55" s="15"/>
    </row>
    <row r="56" spans="9:16" ht="12.75">
      <c r="I56" s="15"/>
      <c r="J56" s="15"/>
      <c r="K56" s="15"/>
      <c r="L56" s="15"/>
      <c r="M56" s="15"/>
      <c r="N56" s="15"/>
      <c r="O56" s="15"/>
      <c r="P56" s="15"/>
    </row>
    <row r="57" spans="9:16" ht="12.75">
      <c r="I57" s="15"/>
      <c r="J57" s="15"/>
      <c r="K57" s="15"/>
      <c r="L57" s="15"/>
      <c r="M57" s="15"/>
      <c r="N57" s="15"/>
      <c r="O57" s="15"/>
      <c r="P57" s="15"/>
    </row>
    <row r="58" spans="9:16" ht="12.75">
      <c r="I58" s="15"/>
      <c r="J58" s="15"/>
      <c r="K58" s="15"/>
      <c r="L58" s="15"/>
      <c r="M58" s="15"/>
      <c r="N58" s="15"/>
      <c r="O58" s="15"/>
      <c r="P58" s="15"/>
    </row>
    <row r="59" ht="12.75">
      <c r="A59" s="32"/>
    </row>
  </sheetData>
  <mergeCells count="135">
    <mergeCell ref="J3:K3"/>
    <mergeCell ref="C3:D3"/>
    <mergeCell ref="A4:B4"/>
    <mergeCell ref="A1:G1"/>
    <mergeCell ref="A2:G2"/>
    <mergeCell ref="H1:N1"/>
    <mergeCell ref="H2:N2"/>
    <mergeCell ref="I5:I6"/>
    <mergeCell ref="J5:J6"/>
    <mergeCell ref="K5:K6"/>
    <mergeCell ref="H5:H6"/>
    <mergeCell ref="A5:A6"/>
    <mergeCell ref="B5:B6"/>
    <mergeCell ref="C5:C6"/>
    <mergeCell ref="D5:D6"/>
    <mergeCell ref="I7:I8"/>
    <mergeCell ref="J7:J8"/>
    <mergeCell ref="K7:K8"/>
    <mergeCell ref="A7:A8"/>
    <mergeCell ref="B7:B8"/>
    <mergeCell ref="C7:C8"/>
    <mergeCell ref="D7:D8"/>
    <mergeCell ref="H7:H8"/>
    <mergeCell ref="I9:I10"/>
    <mergeCell ref="J9:J10"/>
    <mergeCell ref="K9:K10"/>
    <mergeCell ref="A9:A10"/>
    <mergeCell ref="B9:B10"/>
    <mergeCell ref="C9:C10"/>
    <mergeCell ref="D9:D10"/>
    <mergeCell ref="H9:H10"/>
    <mergeCell ref="I11:I12"/>
    <mergeCell ref="J11:J12"/>
    <mergeCell ref="K11:K12"/>
    <mergeCell ref="A11:A12"/>
    <mergeCell ref="B11:B12"/>
    <mergeCell ref="C11:C12"/>
    <mergeCell ref="D11:D12"/>
    <mergeCell ref="H11:H12"/>
    <mergeCell ref="I13:I14"/>
    <mergeCell ref="J13:J14"/>
    <mergeCell ref="K13:K14"/>
    <mergeCell ref="A13:A14"/>
    <mergeCell ref="B13:B14"/>
    <mergeCell ref="C13:C14"/>
    <mergeCell ref="D13:D14"/>
    <mergeCell ref="H13:H14"/>
    <mergeCell ref="I15:I16"/>
    <mergeCell ref="J15:J16"/>
    <mergeCell ref="K15:K16"/>
    <mergeCell ref="A15:A16"/>
    <mergeCell ref="B15:B16"/>
    <mergeCell ref="C15:C16"/>
    <mergeCell ref="D15:D16"/>
    <mergeCell ref="H15:H16"/>
    <mergeCell ref="I17:I18"/>
    <mergeCell ref="J17:J18"/>
    <mergeCell ref="K17:K18"/>
    <mergeCell ref="A17:A18"/>
    <mergeCell ref="B17:B18"/>
    <mergeCell ref="C17:C18"/>
    <mergeCell ref="D17:D18"/>
    <mergeCell ref="H17:H18"/>
    <mergeCell ref="I19:I20"/>
    <mergeCell ref="J19:J20"/>
    <mergeCell ref="K19:K20"/>
    <mergeCell ref="A19:A20"/>
    <mergeCell ref="B19:B20"/>
    <mergeCell ref="C19:C20"/>
    <mergeCell ref="D19:D20"/>
    <mergeCell ref="H19:H20"/>
    <mergeCell ref="I21:I22"/>
    <mergeCell ref="J21:J22"/>
    <mergeCell ref="K21:K22"/>
    <mergeCell ref="A21:A22"/>
    <mergeCell ref="B21:B22"/>
    <mergeCell ref="C21:C22"/>
    <mergeCell ref="D21:D22"/>
    <mergeCell ref="H21:H22"/>
    <mergeCell ref="I23:I24"/>
    <mergeCell ref="J23:J24"/>
    <mergeCell ref="K23:K24"/>
    <mergeCell ref="A23:A24"/>
    <mergeCell ref="B23:B24"/>
    <mergeCell ref="C23:C24"/>
    <mergeCell ref="D23:D24"/>
    <mergeCell ref="H23:H24"/>
    <mergeCell ref="A25:A26"/>
    <mergeCell ref="B25:B26"/>
    <mergeCell ref="C25:C26"/>
    <mergeCell ref="D25:D26"/>
    <mergeCell ref="I27:I28"/>
    <mergeCell ref="J27:J28"/>
    <mergeCell ref="K27:K28"/>
    <mergeCell ref="H25:H26"/>
    <mergeCell ref="H27:H28"/>
    <mergeCell ref="I25:I26"/>
    <mergeCell ref="J25:J26"/>
    <mergeCell ref="K25:K26"/>
    <mergeCell ref="A27:A28"/>
    <mergeCell ref="B27:B28"/>
    <mergeCell ref="C27:C28"/>
    <mergeCell ref="D27:D28"/>
    <mergeCell ref="K29:K30"/>
    <mergeCell ref="A29:A30"/>
    <mergeCell ref="B29:B30"/>
    <mergeCell ref="C29:C30"/>
    <mergeCell ref="D29:D30"/>
    <mergeCell ref="H29:H30"/>
    <mergeCell ref="I29:I30"/>
    <mergeCell ref="J29:J30"/>
    <mergeCell ref="I31:I32"/>
    <mergeCell ref="J31:J32"/>
    <mergeCell ref="K31:K32"/>
    <mergeCell ref="A31:A32"/>
    <mergeCell ref="B31:B32"/>
    <mergeCell ref="C31:C32"/>
    <mergeCell ref="D31:D32"/>
    <mergeCell ref="H31:H32"/>
    <mergeCell ref="I33:I34"/>
    <mergeCell ref="J33:J34"/>
    <mergeCell ref="K33:K34"/>
    <mergeCell ref="A33:A34"/>
    <mergeCell ref="B33:B34"/>
    <mergeCell ref="C33:C34"/>
    <mergeCell ref="D33:D34"/>
    <mergeCell ref="H33:H34"/>
    <mergeCell ref="I35:I36"/>
    <mergeCell ref="J35:J36"/>
    <mergeCell ref="K35:K36"/>
    <mergeCell ref="A35:A36"/>
    <mergeCell ref="B35:B36"/>
    <mergeCell ref="C35:C36"/>
    <mergeCell ref="D35:D36"/>
    <mergeCell ref="H35:H36"/>
  </mergeCells>
  <printOptions horizontalCentered="1"/>
  <pageMargins left="0" right="0.3937007874015748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J44"/>
  <sheetViews>
    <sheetView workbookViewId="0" topLeftCell="A7">
      <selection activeCell="A1" sqref="A1:H34"/>
    </sheetView>
  </sheetViews>
  <sheetFormatPr defaultColWidth="9.140625" defaultRowHeight="12.75"/>
  <cols>
    <col min="7" max="7" width="12.28125" style="0" customWidth="1"/>
    <col min="8" max="8" width="12.8515625" style="0" customWidth="1"/>
  </cols>
  <sheetData>
    <row r="1" spans="1:8" ht="29.25" customHeight="1" thickBot="1">
      <c r="A1" s="174" t="str">
        <f>HYPERLINK('[1]реквизиты'!$A$2)</f>
        <v>II Международный турнир по самбо "Мемориал М.Бурдикова"</v>
      </c>
      <c r="B1" s="175"/>
      <c r="C1" s="175"/>
      <c r="D1" s="175"/>
      <c r="E1" s="175"/>
      <c r="F1" s="175"/>
      <c r="G1" s="175"/>
      <c r="H1" s="176"/>
    </row>
    <row r="2" spans="1:8" ht="12.75" customHeight="1">
      <c r="A2" s="357" t="str">
        <f>HYPERLINK('[1]реквизиты'!$A$3)</f>
        <v>20-22 августа 2017 г.     г.Кстово</v>
      </c>
      <c r="B2" s="357"/>
      <c r="C2" s="357"/>
      <c r="D2" s="357"/>
      <c r="E2" s="357"/>
      <c r="F2" s="357"/>
      <c r="G2" s="357"/>
      <c r="H2" s="357"/>
    </row>
    <row r="3" spans="1:8" ht="18.75" thickBot="1">
      <c r="A3" s="358" t="s">
        <v>32</v>
      </c>
      <c r="B3" s="358"/>
      <c r="C3" s="358"/>
      <c r="D3" s="358"/>
      <c r="E3" s="358"/>
      <c r="F3" s="358"/>
      <c r="G3" s="358"/>
      <c r="H3" s="358"/>
    </row>
    <row r="4" spans="2:8" ht="18.75" thickBot="1">
      <c r="B4" s="80"/>
      <c r="C4" s="81"/>
      <c r="D4" s="359" t="str">
        <f>'пр.взв.'!D4</f>
        <v>в.к. 57 кг.</v>
      </c>
      <c r="E4" s="360"/>
      <c r="F4" s="361"/>
      <c r="G4" s="81"/>
      <c r="H4" s="81"/>
    </row>
    <row r="5" spans="1:8" ht="18.75" thickBot="1">
      <c r="A5" s="81"/>
      <c r="B5" s="81"/>
      <c r="C5" s="81"/>
      <c r="D5" s="81"/>
      <c r="E5" s="81"/>
      <c r="F5" s="81"/>
      <c r="G5" s="81"/>
      <c r="H5" s="81"/>
    </row>
    <row r="6" spans="1:10" ht="12.75" customHeight="1">
      <c r="A6" s="354" t="s">
        <v>33</v>
      </c>
      <c r="B6" s="347" t="str">
        <f>VLOOKUP(J6,'пр.взв.'!B6:G133,2,FALSE)</f>
        <v>ХЕРТЕК Саян Калдар-оолович</v>
      </c>
      <c r="C6" s="347"/>
      <c r="D6" s="347"/>
      <c r="E6" s="347"/>
      <c r="F6" s="347"/>
      <c r="G6" s="347"/>
      <c r="H6" s="340" t="str">
        <f>VLOOKUP(J6,'пр.взв.'!B6:G133,3,FALSE)</f>
        <v>05.09.1987 мсмк</v>
      </c>
      <c r="I6" s="81"/>
      <c r="J6" s="85">
        <f>'пр.хода'!K17</f>
        <v>8</v>
      </c>
    </row>
    <row r="7" spans="1:10" ht="12.75" customHeight="1">
      <c r="A7" s="355"/>
      <c r="B7" s="348"/>
      <c r="C7" s="348"/>
      <c r="D7" s="348"/>
      <c r="E7" s="348"/>
      <c r="F7" s="348"/>
      <c r="G7" s="348"/>
      <c r="H7" s="349"/>
      <c r="I7" s="81"/>
      <c r="J7" s="85"/>
    </row>
    <row r="8" spans="1:10" ht="12.75" customHeight="1">
      <c r="A8" s="355"/>
      <c r="B8" s="350" t="str">
        <f>VLOOKUP(J6,'пр.взв.'!B6:G133,4,FALSE)</f>
        <v>Москва</v>
      </c>
      <c r="C8" s="350"/>
      <c r="D8" s="350"/>
      <c r="E8" s="350"/>
      <c r="F8" s="350"/>
      <c r="G8" s="350"/>
      <c r="H8" s="349"/>
      <c r="I8" s="81"/>
      <c r="J8" s="85"/>
    </row>
    <row r="9" spans="1:10" ht="13.5" customHeight="1" thickBot="1">
      <c r="A9" s="356"/>
      <c r="B9" s="342"/>
      <c r="C9" s="342"/>
      <c r="D9" s="342"/>
      <c r="E9" s="342"/>
      <c r="F9" s="342"/>
      <c r="G9" s="342"/>
      <c r="H9" s="343"/>
      <c r="I9" s="81"/>
      <c r="J9" s="85"/>
    </row>
    <row r="10" spans="1:10" ht="18.75" thickBot="1">
      <c r="A10" s="81"/>
      <c r="B10" s="81"/>
      <c r="C10" s="81"/>
      <c r="D10" s="81"/>
      <c r="E10" s="81"/>
      <c r="F10" s="81"/>
      <c r="G10" s="81"/>
      <c r="H10" s="81"/>
      <c r="I10" s="81"/>
      <c r="J10" s="85"/>
    </row>
    <row r="11" spans="1:10" ht="12.75" customHeight="1">
      <c r="A11" s="351" t="s">
        <v>34</v>
      </c>
      <c r="B11" s="347" t="str">
        <f>VLOOKUP(J11,'пр.взв.'!B6:G133,2,FALSE)</f>
        <v>БУРДЗЬ Владислав</v>
      </c>
      <c r="C11" s="347"/>
      <c r="D11" s="347"/>
      <c r="E11" s="347"/>
      <c r="F11" s="347"/>
      <c r="G11" s="347"/>
      <c r="H11" s="340" t="str">
        <f>VLOOKUP(J11,'пр.взв.'!B6:G133,3,FALSE)</f>
        <v>15.05.96, мсмк</v>
      </c>
      <c r="I11" s="81"/>
      <c r="J11" s="85">
        <f>'пр.хода'!K25</f>
        <v>9</v>
      </c>
    </row>
    <row r="12" spans="1:10" ht="12.75" customHeight="1">
      <c r="A12" s="352"/>
      <c r="B12" s="348"/>
      <c r="C12" s="348"/>
      <c r="D12" s="348"/>
      <c r="E12" s="348"/>
      <c r="F12" s="348"/>
      <c r="G12" s="348"/>
      <c r="H12" s="349"/>
      <c r="I12" s="81"/>
      <c r="J12" s="85"/>
    </row>
    <row r="13" spans="1:10" ht="12.75" customHeight="1">
      <c r="A13" s="352"/>
      <c r="B13" s="350" t="str">
        <f>VLOOKUP(J11,'пр.взв.'!B6:G133,4,FALSE)</f>
        <v>Р.Беларусь</v>
      </c>
      <c r="C13" s="350"/>
      <c r="D13" s="350"/>
      <c r="E13" s="350"/>
      <c r="F13" s="350"/>
      <c r="G13" s="350"/>
      <c r="H13" s="349"/>
      <c r="I13" s="81"/>
      <c r="J13" s="85"/>
    </row>
    <row r="14" spans="1:10" ht="13.5" customHeight="1" thickBot="1">
      <c r="A14" s="353"/>
      <c r="B14" s="342"/>
      <c r="C14" s="342"/>
      <c r="D14" s="342"/>
      <c r="E14" s="342"/>
      <c r="F14" s="342"/>
      <c r="G14" s="342"/>
      <c r="H14" s="343"/>
      <c r="I14" s="81"/>
      <c r="J14" s="85"/>
    </row>
    <row r="15" spans="1:10" ht="18.75" thickBot="1">
      <c r="A15" s="81"/>
      <c r="B15" s="81"/>
      <c r="C15" s="81"/>
      <c r="D15" s="81"/>
      <c r="E15" s="81"/>
      <c r="F15" s="81"/>
      <c r="G15" s="81"/>
      <c r="H15" s="81"/>
      <c r="I15" s="81"/>
      <c r="J15" s="85"/>
    </row>
    <row r="16" spans="1:10" ht="12.75" customHeight="1">
      <c r="A16" s="344" t="s">
        <v>35</v>
      </c>
      <c r="B16" s="347" t="str">
        <f>VLOOKUP(J16,'пр.взв.'!B6:G133,2,FALSE)</f>
        <v>БЕКЕТОВ Толобек Халиоллович</v>
      </c>
      <c r="C16" s="347"/>
      <c r="D16" s="347"/>
      <c r="E16" s="347"/>
      <c r="F16" s="347"/>
      <c r="G16" s="347"/>
      <c r="H16" s="340" t="str">
        <f>VLOOKUP(J16,'пр.взв.'!B6:G133,3,FALSE)</f>
        <v>19.04.1987 мс</v>
      </c>
      <c r="I16" s="81"/>
      <c r="J16" s="85">
        <f>'пр.хода'!O11</f>
        <v>17</v>
      </c>
    </row>
    <row r="17" spans="1:10" ht="12.75" customHeight="1">
      <c r="A17" s="345"/>
      <c r="B17" s="348"/>
      <c r="C17" s="348"/>
      <c r="D17" s="348"/>
      <c r="E17" s="348"/>
      <c r="F17" s="348"/>
      <c r="G17" s="348"/>
      <c r="H17" s="349"/>
      <c r="I17" s="81"/>
      <c r="J17" s="85"/>
    </row>
    <row r="18" spans="1:10" ht="12.75" customHeight="1">
      <c r="A18" s="345"/>
      <c r="B18" s="350" t="str">
        <f>VLOOKUP(J16,'пр.взв.'!B6:G133,4,FALSE)</f>
        <v>Москва</v>
      </c>
      <c r="C18" s="350"/>
      <c r="D18" s="350"/>
      <c r="E18" s="350"/>
      <c r="F18" s="350"/>
      <c r="G18" s="350"/>
      <c r="H18" s="349"/>
      <c r="I18" s="81"/>
      <c r="J18" s="85"/>
    </row>
    <row r="19" spans="1:10" ht="13.5" customHeight="1" thickBot="1">
      <c r="A19" s="346"/>
      <c r="B19" s="342"/>
      <c r="C19" s="342"/>
      <c r="D19" s="342"/>
      <c r="E19" s="342"/>
      <c r="F19" s="342"/>
      <c r="G19" s="342"/>
      <c r="H19" s="343"/>
      <c r="I19" s="81"/>
      <c r="J19" s="85"/>
    </row>
    <row r="20" spans="1:10" ht="18.75" thickBot="1">
      <c r="A20" s="81"/>
      <c r="B20" s="81"/>
      <c r="C20" s="81"/>
      <c r="D20" s="81"/>
      <c r="E20" s="81"/>
      <c r="F20" s="81"/>
      <c r="G20" s="81"/>
      <c r="H20" s="81"/>
      <c r="I20" s="81"/>
      <c r="J20" s="85"/>
    </row>
    <row r="21" spans="1:10" ht="12.75" customHeight="1">
      <c r="A21" s="344" t="s">
        <v>35</v>
      </c>
      <c r="B21" s="347" t="str">
        <f>VLOOKUP(J21,'пр.взв.'!B6:G133,2,FALSE)</f>
        <v>БЕГЛЕРОВ Игорь Арифович</v>
      </c>
      <c r="C21" s="347"/>
      <c r="D21" s="347"/>
      <c r="E21" s="347"/>
      <c r="F21" s="347"/>
      <c r="G21" s="347"/>
      <c r="H21" s="340" t="str">
        <f>VLOOKUP(J21,'пр.взв.'!B7:G138,3,FALSE)</f>
        <v>05.03.1987 змс</v>
      </c>
      <c r="I21" s="81"/>
      <c r="J21" s="85">
        <f>'пр.хода'!O39</f>
        <v>15</v>
      </c>
    </row>
    <row r="22" spans="1:10" ht="12.75" customHeight="1">
      <c r="A22" s="345"/>
      <c r="B22" s="348"/>
      <c r="C22" s="348"/>
      <c r="D22" s="348"/>
      <c r="E22" s="348"/>
      <c r="F22" s="348"/>
      <c r="G22" s="348"/>
      <c r="H22" s="349"/>
      <c r="I22" s="81"/>
      <c r="J22" s="85"/>
    </row>
    <row r="23" spans="1:9" ht="12.75" customHeight="1">
      <c r="A23" s="345"/>
      <c r="B23" s="350" t="str">
        <f>VLOOKUP(J21,'пр.взв.'!B6:G133,4,FALSE)</f>
        <v>Пермский край. Кудымкар </v>
      </c>
      <c r="C23" s="350"/>
      <c r="D23" s="350"/>
      <c r="E23" s="350"/>
      <c r="F23" s="350"/>
      <c r="G23" s="350"/>
      <c r="H23" s="349"/>
      <c r="I23" s="81"/>
    </row>
    <row r="24" spans="1:9" ht="13.5" customHeight="1" thickBot="1">
      <c r="A24" s="346"/>
      <c r="B24" s="342"/>
      <c r="C24" s="342"/>
      <c r="D24" s="342"/>
      <c r="E24" s="342"/>
      <c r="F24" s="342"/>
      <c r="G24" s="342"/>
      <c r="H24" s="343"/>
      <c r="I24" s="81"/>
    </row>
    <row r="25" spans="1:8" ht="18">
      <c r="A25" s="81"/>
      <c r="B25" s="81"/>
      <c r="C25" s="81"/>
      <c r="D25" s="81"/>
      <c r="E25" s="81"/>
      <c r="F25" s="81"/>
      <c r="G25" s="81"/>
      <c r="H25" s="81"/>
    </row>
    <row r="26" spans="1:8" ht="18">
      <c r="A26" s="81" t="s">
        <v>55</v>
      </c>
      <c r="B26" s="81"/>
      <c r="C26" s="81"/>
      <c r="D26" s="81"/>
      <c r="E26" s="81"/>
      <c r="F26" s="81"/>
      <c r="G26" s="81"/>
      <c r="H26" s="81"/>
    </row>
    <row r="27" ht="13.5" thickBot="1"/>
    <row r="28" spans="1:10" ht="12.75" customHeight="1">
      <c r="A28" s="338" t="str">
        <f>VLOOKUP(J28,'пр.взв.'!B7:H70,7,FALSE)</f>
        <v>Павлов ДА.,Фунтиков ПВ</v>
      </c>
      <c r="B28" s="339"/>
      <c r="C28" s="339"/>
      <c r="D28" s="339"/>
      <c r="E28" s="339"/>
      <c r="F28" s="339"/>
      <c r="G28" s="339"/>
      <c r="H28" s="340"/>
      <c r="J28">
        <v>8</v>
      </c>
    </row>
    <row r="29" spans="1:8" ht="13.5" customHeight="1" thickBot="1">
      <c r="A29" s="341"/>
      <c r="B29" s="342"/>
      <c r="C29" s="342"/>
      <c r="D29" s="342"/>
      <c r="E29" s="342"/>
      <c r="F29" s="342"/>
      <c r="G29" s="342"/>
      <c r="H29" s="343"/>
    </row>
    <row r="32" spans="1:8" ht="18">
      <c r="A32" s="81" t="s">
        <v>36</v>
      </c>
      <c r="B32" s="81"/>
      <c r="C32" s="81"/>
      <c r="D32" s="81"/>
      <c r="E32" s="81"/>
      <c r="F32" s="81"/>
      <c r="G32" s="81"/>
      <c r="H32" s="81"/>
    </row>
    <row r="33" spans="1:8" ht="18">
      <c r="A33" s="81"/>
      <c r="B33" s="81"/>
      <c r="C33" s="81"/>
      <c r="D33" s="81"/>
      <c r="E33" s="81"/>
      <c r="F33" s="81"/>
      <c r="G33" s="81"/>
      <c r="H33" s="81"/>
    </row>
    <row r="34" spans="1:8" ht="18">
      <c r="A34" s="81"/>
      <c r="B34" s="81"/>
      <c r="C34" s="81"/>
      <c r="D34" s="81"/>
      <c r="E34" s="81"/>
      <c r="F34" s="81"/>
      <c r="G34" s="81"/>
      <c r="H34" s="81"/>
    </row>
    <row r="35" spans="1:8" ht="18">
      <c r="A35" s="82"/>
      <c r="B35" s="82"/>
      <c r="C35" s="82"/>
      <c r="D35" s="82"/>
      <c r="E35" s="82"/>
      <c r="F35" s="82"/>
      <c r="G35" s="82"/>
      <c r="H35" s="82"/>
    </row>
    <row r="36" spans="1:8" ht="18">
      <c r="A36" s="83"/>
      <c r="B36" s="83"/>
      <c r="C36" s="83"/>
      <c r="D36" s="83"/>
      <c r="E36" s="83"/>
      <c r="F36" s="83"/>
      <c r="G36" s="83"/>
      <c r="H36" s="83"/>
    </row>
    <row r="37" spans="1:8" ht="18">
      <c r="A37" s="82"/>
      <c r="B37" s="82"/>
      <c r="C37" s="82"/>
      <c r="D37" s="82"/>
      <c r="E37" s="82"/>
      <c r="F37" s="82"/>
      <c r="G37" s="82"/>
      <c r="H37" s="82"/>
    </row>
    <row r="38" spans="1:8" ht="18">
      <c r="A38" s="84"/>
      <c r="B38" s="84"/>
      <c r="C38" s="84"/>
      <c r="D38" s="84"/>
      <c r="E38" s="84"/>
      <c r="F38" s="84"/>
      <c r="G38" s="84"/>
      <c r="H38" s="84"/>
    </row>
    <row r="39" spans="1:8" ht="18">
      <c r="A39" s="82"/>
      <c r="B39" s="82"/>
      <c r="C39" s="82"/>
      <c r="D39" s="82"/>
      <c r="E39" s="82"/>
      <c r="F39" s="82"/>
      <c r="G39" s="82"/>
      <c r="H39" s="82"/>
    </row>
    <row r="40" spans="1:8" ht="18">
      <c r="A40" s="84"/>
      <c r="B40" s="84"/>
      <c r="C40" s="84"/>
      <c r="D40" s="84"/>
      <c r="E40" s="84"/>
      <c r="F40" s="84"/>
      <c r="G40" s="84"/>
      <c r="H40" s="84"/>
    </row>
    <row r="41" spans="1:8" ht="18">
      <c r="A41" s="82"/>
      <c r="B41" s="82"/>
      <c r="C41" s="82"/>
      <c r="D41" s="82"/>
      <c r="E41" s="82"/>
      <c r="F41" s="82"/>
      <c r="G41" s="82"/>
      <c r="H41" s="82"/>
    </row>
    <row r="42" spans="1:8" ht="18">
      <c r="A42" s="84"/>
      <c r="B42" s="84"/>
      <c r="C42" s="84"/>
      <c r="D42" s="84"/>
      <c r="E42" s="84"/>
      <c r="F42" s="84"/>
      <c r="G42" s="84"/>
      <c r="H42" s="84"/>
    </row>
    <row r="43" spans="1:8" ht="18">
      <c r="A43" s="82"/>
      <c r="B43" s="82"/>
      <c r="C43" s="82"/>
      <c r="D43" s="82"/>
      <c r="E43" s="82"/>
      <c r="F43" s="82"/>
      <c r="G43" s="82"/>
      <c r="H43" s="82"/>
    </row>
    <row r="44" spans="1:8" ht="18">
      <c r="A44" s="84"/>
      <c r="B44" s="84"/>
      <c r="C44" s="84"/>
      <c r="D44" s="84"/>
      <c r="E44" s="84"/>
      <c r="F44" s="84"/>
      <c r="G44" s="84"/>
      <c r="H44" s="84"/>
    </row>
  </sheetData>
  <mergeCells count="21">
    <mergeCell ref="A1:H1"/>
    <mergeCell ref="A2:H2"/>
    <mergeCell ref="A3:H3"/>
    <mergeCell ref="D4:F4"/>
    <mergeCell ref="A6:A9"/>
    <mergeCell ref="B6:G7"/>
    <mergeCell ref="H6:H7"/>
    <mergeCell ref="B8:H9"/>
    <mergeCell ref="A11:A14"/>
    <mergeCell ref="B11:G12"/>
    <mergeCell ref="H11:H12"/>
    <mergeCell ref="B13:H14"/>
    <mergeCell ref="A16:A19"/>
    <mergeCell ref="B16:G17"/>
    <mergeCell ref="H16:H17"/>
    <mergeCell ref="B18:H19"/>
    <mergeCell ref="A28:H29"/>
    <mergeCell ref="A21:A24"/>
    <mergeCell ref="B21:G22"/>
    <mergeCell ref="H21:H22"/>
    <mergeCell ref="B23:H2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AQ83"/>
  <sheetViews>
    <sheetView tabSelected="1" workbookViewId="0" topLeftCell="A1">
      <selection activeCell="A1" sqref="A1:X43"/>
    </sheetView>
  </sheetViews>
  <sheetFormatPr defaultColWidth="9.140625" defaultRowHeight="12.75"/>
  <cols>
    <col min="1" max="1" width="4.7109375" style="0" customWidth="1"/>
    <col min="2" max="2" width="14.140625" style="0" customWidth="1"/>
    <col min="3" max="3" width="7.00390625" style="0" customWidth="1"/>
    <col min="4" max="4" width="7.7109375" style="0" customWidth="1"/>
    <col min="5" max="20" width="4.7109375" style="0" customWidth="1"/>
    <col min="21" max="21" width="14.140625" style="0" customWidth="1"/>
    <col min="22" max="22" width="7.00390625" style="0" customWidth="1"/>
    <col min="23" max="23" width="7.7109375" style="0" customWidth="1"/>
    <col min="24" max="24" width="4.7109375" style="0" customWidth="1"/>
  </cols>
  <sheetData>
    <row r="1" spans="1:25" ht="18">
      <c r="A1" s="395" t="s">
        <v>26</v>
      </c>
      <c r="B1" s="395"/>
      <c r="C1" s="395"/>
      <c r="D1" s="395"/>
      <c r="E1" s="395"/>
      <c r="F1" s="395"/>
      <c r="G1" s="395"/>
      <c r="H1" s="395"/>
      <c r="I1" s="395"/>
      <c r="J1" s="395"/>
      <c r="K1" s="395"/>
      <c r="L1" s="395"/>
      <c r="M1" s="395"/>
      <c r="N1" s="395"/>
      <c r="O1" s="395"/>
      <c r="P1" s="395"/>
      <c r="Q1" s="395"/>
      <c r="R1" s="395"/>
      <c r="S1" s="395"/>
      <c r="T1" s="395"/>
      <c r="U1" s="395"/>
      <c r="V1" s="395"/>
      <c r="W1" s="395"/>
      <c r="X1" s="395"/>
      <c r="Y1" s="94"/>
    </row>
    <row r="2" spans="1:25" ht="13.5" customHeight="1" thickBot="1">
      <c r="A2" s="400" t="s">
        <v>27</v>
      </c>
      <c r="B2" s="400"/>
      <c r="C2" s="400"/>
      <c r="D2" s="400"/>
      <c r="E2" s="400"/>
      <c r="F2" s="400"/>
      <c r="G2" s="400"/>
      <c r="H2" s="400"/>
      <c r="I2" s="400"/>
      <c r="J2" s="400"/>
      <c r="K2" s="400"/>
      <c r="L2" s="400"/>
      <c r="M2" s="400"/>
      <c r="N2" s="400"/>
      <c r="O2" s="400"/>
      <c r="P2" s="400"/>
      <c r="Q2" s="400"/>
      <c r="R2" s="400"/>
      <c r="S2" s="400"/>
      <c r="T2" s="400"/>
      <c r="U2" s="400"/>
      <c r="V2" s="400"/>
      <c r="W2" s="400"/>
      <c r="X2" s="400"/>
      <c r="Y2" s="94"/>
    </row>
    <row r="3" spans="1:25" ht="27.75" customHeight="1" thickBot="1">
      <c r="A3" s="94"/>
      <c r="B3" s="94"/>
      <c r="C3" s="94"/>
      <c r="D3" s="96"/>
      <c r="E3" s="96"/>
      <c r="F3" s="401" t="str">
        <f>HYPERLINK('[1]реквизиты'!$A$2)</f>
        <v>II Международный турнир по самбо "Мемориал М.Бурдикова"</v>
      </c>
      <c r="G3" s="402"/>
      <c r="H3" s="402"/>
      <c r="I3" s="402"/>
      <c r="J3" s="402"/>
      <c r="K3" s="402"/>
      <c r="L3" s="402"/>
      <c r="M3" s="402"/>
      <c r="N3" s="402"/>
      <c r="O3" s="402"/>
      <c r="P3" s="402"/>
      <c r="Q3" s="402"/>
      <c r="R3" s="402"/>
      <c r="S3" s="403"/>
      <c r="T3" s="94"/>
      <c r="U3" s="94"/>
      <c r="V3" s="94"/>
      <c r="W3" s="94"/>
      <c r="X3" s="94"/>
      <c r="Y3" s="94"/>
    </row>
    <row r="4" spans="1:25" ht="15" customHeight="1" thickBot="1">
      <c r="A4" s="70"/>
      <c r="B4" s="70"/>
      <c r="C4" s="94"/>
      <c r="D4" s="94"/>
      <c r="E4" s="94"/>
      <c r="F4" s="405" t="str">
        <f>HYPERLINK('[1]реквизиты'!$A$3)</f>
        <v>20-22 августа 2017 г.     г.Кстово</v>
      </c>
      <c r="G4" s="405"/>
      <c r="H4" s="405"/>
      <c r="I4" s="405"/>
      <c r="J4" s="405"/>
      <c r="K4" s="405"/>
      <c r="L4" s="405"/>
      <c r="M4" s="405"/>
      <c r="N4" s="405"/>
      <c r="O4" s="405"/>
      <c r="P4" s="405"/>
      <c r="Q4" s="405"/>
      <c r="R4" s="405"/>
      <c r="S4" s="405"/>
      <c r="T4" s="97"/>
      <c r="U4" s="406" t="s">
        <v>117</v>
      </c>
      <c r="V4" s="396" t="str">
        <f>HYPERLINK('пр.взв.'!D4)</f>
        <v>в.к. 57 кг.</v>
      </c>
      <c r="W4" s="397"/>
      <c r="X4" s="94"/>
      <c r="Y4" s="94"/>
    </row>
    <row r="5" spans="1:25" ht="14.25" customHeight="1" thickBot="1">
      <c r="A5" s="384" t="s">
        <v>0</v>
      </c>
      <c r="B5" s="94"/>
      <c r="C5" s="94"/>
      <c r="D5" s="94"/>
      <c r="E5" s="94"/>
      <c r="F5" s="94"/>
      <c r="G5" s="94"/>
      <c r="H5" s="98"/>
      <c r="I5" s="384" t="s">
        <v>2</v>
      </c>
      <c r="J5" s="94"/>
      <c r="K5" s="94"/>
      <c r="L5" s="94"/>
      <c r="M5" s="94"/>
      <c r="N5" s="94"/>
      <c r="O5" s="94"/>
      <c r="P5" s="369" t="str">
        <f>VLOOKUP(O6,'пр.взв.'!B7:E70,2,FALSE)</f>
        <v>БЕКЕТОВ Толобек Халиоллович</v>
      </c>
      <c r="Q5" s="370"/>
      <c r="R5" s="370"/>
      <c r="S5" s="371"/>
      <c r="T5" s="94"/>
      <c r="U5" s="407"/>
      <c r="V5" s="398"/>
      <c r="W5" s="399"/>
      <c r="X5" s="384" t="s">
        <v>1</v>
      </c>
      <c r="Y5" s="94"/>
    </row>
    <row r="6" spans="1:26" ht="14.25" customHeight="1" thickBot="1">
      <c r="A6" s="404"/>
      <c r="B6" s="99"/>
      <c r="C6" s="94"/>
      <c r="D6" s="94"/>
      <c r="E6" s="94"/>
      <c r="F6" s="94"/>
      <c r="G6" s="94"/>
      <c r="H6" s="94"/>
      <c r="I6" s="384"/>
      <c r="J6" s="64"/>
      <c r="K6" s="100"/>
      <c r="L6" s="101">
        <v>17</v>
      </c>
      <c r="M6" s="64"/>
      <c r="N6" s="64"/>
      <c r="O6" s="164">
        <v>17</v>
      </c>
      <c r="P6" s="372"/>
      <c r="Q6" s="373"/>
      <c r="R6" s="373"/>
      <c r="S6" s="374"/>
      <c r="T6" s="94"/>
      <c r="U6" s="94"/>
      <c r="V6" s="94"/>
      <c r="W6" s="94"/>
      <c r="X6" s="404"/>
      <c r="Y6" s="94"/>
      <c r="Z6" s="38"/>
    </row>
    <row r="7" spans="1:25" ht="12.75" customHeight="1" thickBot="1">
      <c r="A7" s="385">
        <v>1</v>
      </c>
      <c r="B7" s="362" t="str">
        <f>VLOOKUP(A7,'пр.взв.'!B7:C70,2,FALSE)</f>
        <v>МНАЦАКАНЯН Владимир Андреевич</v>
      </c>
      <c r="C7" s="362" t="str">
        <f>VLOOKUP(A7,'пр.взв.'!B7:G70,3,FALSE)</f>
        <v>27.04.97, мс</v>
      </c>
      <c r="D7" s="362" t="str">
        <f>VLOOKUP(A7,'пр.взв.'!B7:G70,4,FALSE)</f>
        <v>Краснодарский</v>
      </c>
      <c r="E7" s="94"/>
      <c r="F7" s="94"/>
      <c r="G7" s="102"/>
      <c r="H7" s="94"/>
      <c r="I7" s="103"/>
      <c r="J7" s="64"/>
      <c r="K7" s="104"/>
      <c r="L7" s="100"/>
      <c r="M7" s="101">
        <v>17</v>
      </c>
      <c r="N7" s="67"/>
      <c r="O7" s="68"/>
      <c r="P7" s="68"/>
      <c r="Q7" s="105" t="s">
        <v>23</v>
      </c>
      <c r="R7" s="94"/>
      <c r="S7" s="94"/>
      <c r="T7" s="94"/>
      <c r="U7" s="362" t="str">
        <f>VLOOKUP(X7,'пр.взв.'!B7:G70,2,FALSE)</f>
        <v>МЕДНОВ Егор Сергеевич</v>
      </c>
      <c r="V7" s="362" t="str">
        <f>VLOOKUP(X7,'пр.взв.'!B7:G70,3,FALSE)</f>
        <v>24.06.1998 кмс</v>
      </c>
      <c r="W7" s="362" t="str">
        <f>VLOOKUP(X7,'пр.взв.'!B7:G70,4,FALSE)</f>
        <v>Рязанская обл</v>
      </c>
      <c r="X7" s="366">
        <v>2</v>
      </c>
      <c r="Y7" s="94"/>
    </row>
    <row r="8" spans="1:25" ht="12.75" customHeight="1">
      <c r="A8" s="386"/>
      <c r="B8" s="363"/>
      <c r="C8" s="363"/>
      <c r="D8" s="363"/>
      <c r="E8" s="106">
        <v>17</v>
      </c>
      <c r="F8" s="107"/>
      <c r="G8" s="108"/>
      <c r="H8" s="109"/>
      <c r="I8" s="68"/>
      <c r="J8" s="64"/>
      <c r="K8" s="110"/>
      <c r="L8" s="111">
        <v>5</v>
      </c>
      <c r="M8" s="100"/>
      <c r="N8" s="67"/>
      <c r="O8" s="105"/>
      <c r="P8" s="105"/>
      <c r="Q8" s="94"/>
      <c r="R8" s="94"/>
      <c r="S8" s="94"/>
      <c r="T8" s="106">
        <v>2</v>
      </c>
      <c r="U8" s="363"/>
      <c r="V8" s="363"/>
      <c r="W8" s="363"/>
      <c r="X8" s="367"/>
      <c r="Y8" s="94"/>
    </row>
    <row r="9" spans="1:25" ht="12.75" customHeight="1" thickBot="1">
      <c r="A9" s="386">
        <v>17</v>
      </c>
      <c r="B9" s="375" t="str">
        <f>VLOOKUP(A9,'пр.взв.'!B9:C72,2,FALSE)</f>
        <v>БЕКЕТОВ Толобек Халиоллович</v>
      </c>
      <c r="C9" s="375" t="str">
        <f>VLOOKUP(A9,'пр.взв.'!B7:G70,3,FALSE)</f>
        <v>19.04.1987 мс</v>
      </c>
      <c r="D9" s="375" t="str">
        <f>VLOOKUP(A9,'пр.взв.'!B7:G70,4,FALSE)</f>
        <v>Москва</v>
      </c>
      <c r="E9" s="163" t="s">
        <v>118</v>
      </c>
      <c r="F9" s="113"/>
      <c r="G9" s="107"/>
      <c r="H9" s="110"/>
      <c r="I9" s="67"/>
      <c r="J9" s="64"/>
      <c r="K9" s="101"/>
      <c r="L9" s="110"/>
      <c r="M9" s="114"/>
      <c r="N9" s="101">
        <v>17</v>
      </c>
      <c r="O9" s="105"/>
      <c r="P9" s="105"/>
      <c r="Q9" s="105"/>
      <c r="R9" s="115"/>
      <c r="S9" s="116"/>
      <c r="T9" s="163" t="s">
        <v>118</v>
      </c>
      <c r="U9" s="375" t="str">
        <f>VLOOKUP(X9,'пр.взв.'!B7:G70,2,FALSE)</f>
        <v>КРАСИНСКИЙ Максим</v>
      </c>
      <c r="V9" s="375" t="str">
        <f>VLOOKUP(X9,'пр.взв.'!B7:G70,3,FALSE)</f>
        <v>02.04.96, мс</v>
      </c>
      <c r="W9" s="375" t="str">
        <f>VLOOKUP(X9,'пр.взв.'!B7:G70,4,FALSE)</f>
        <v>Р.Беларусь</v>
      </c>
      <c r="X9" s="367">
        <v>18</v>
      </c>
      <c r="Y9" s="94"/>
    </row>
    <row r="10" spans="1:25" ht="12.75" customHeight="1" thickBot="1">
      <c r="A10" s="387"/>
      <c r="B10" s="363"/>
      <c r="C10" s="363"/>
      <c r="D10" s="363"/>
      <c r="E10" s="107"/>
      <c r="F10" s="117"/>
      <c r="G10" s="106">
        <v>9</v>
      </c>
      <c r="H10" s="101"/>
      <c r="I10" s="68"/>
      <c r="J10" s="64"/>
      <c r="K10" s="100"/>
      <c r="L10" s="101">
        <v>7</v>
      </c>
      <c r="M10" s="65"/>
      <c r="N10" s="100"/>
      <c r="O10" s="64"/>
      <c r="P10" s="64"/>
      <c r="Q10" s="64"/>
      <c r="R10" s="106">
        <v>2</v>
      </c>
      <c r="S10" s="64"/>
      <c r="T10" s="107"/>
      <c r="U10" s="363"/>
      <c r="V10" s="363"/>
      <c r="W10" s="363"/>
      <c r="X10" s="368"/>
      <c r="Y10" s="94"/>
    </row>
    <row r="11" spans="1:25" ht="12.75" customHeight="1" thickBot="1">
      <c r="A11" s="385">
        <v>9</v>
      </c>
      <c r="B11" s="362" t="str">
        <f>VLOOKUP(A11,'пр.взв.'!B11:C74,2,FALSE)</f>
        <v>БУРДЗЬ Владислав</v>
      </c>
      <c r="C11" s="362" t="str">
        <f>VLOOKUP(A11,'пр.взв.'!B7:G70,3,FALSE)</f>
        <v>15.05.96, мсмк</v>
      </c>
      <c r="D11" s="362" t="str">
        <f>VLOOKUP(A11,'пр.взв.'!B7:G70,4,FALSE)</f>
        <v>Р.Беларусь</v>
      </c>
      <c r="E11" s="94"/>
      <c r="F11" s="107"/>
      <c r="G11" s="163" t="s">
        <v>118</v>
      </c>
      <c r="H11" s="118"/>
      <c r="I11" s="119"/>
      <c r="J11" s="64"/>
      <c r="K11" s="104"/>
      <c r="L11" s="100"/>
      <c r="M11" s="104">
        <v>7</v>
      </c>
      <c r="N11" s="65"/>
      <c r="O11" s="120">
        <v>17</v>
      </c>
      <c r="P11" s="64"/>
      <c r="Q11" s="121"/>
      <c r="R11" s="163" t="s">
        <v>120</v>
      </c>
      <c r="S11" s="64"/>
      <c r="T11" s="94"/>
      <c r="U11" s="362" t="str">
        <f>VLOOKUP(X11,'пр.взв.'!B7:G70,2,FALSE)</f>
        <v>НИЗАМИЕВ Эмиль Рамильевич</v>
      </c>
      <c r="V11" s="362" t="str">
        <f>VLOOKUP(X11,'пр.взв.'!B7:G70,3,FALSE)</f>
        <v>18.05.97, кмс</v>
      </c>
      <c r="W11" s="362" t="str">
        <f>VLOOKUP(X11,'пр.взв.'!B7:G70,4,FALSE)</f>
        <v>Нижегородская</v>
      </c>
      <c r="X11" s="366">
        <v>10</v>
      </c>
      <c r="Y11" s="94"/>
    </row>
    <row r="12" spans="1:25" ht="12.75" customHeight="1">
      <c r="A12" s="386"/>
      <c r="B12" s="363"/>
      <c r="C12" s="363"/>
      <c r="D12" s="363"/>
      <c r="E12" s="106">
        <v>9</v>
      </c>
      <c r="F12" s="122"/>
      <c r="G12" s="107"/>
      <c r="H12" s="109"/>
      <c r="I12" s="123"/>
      <c r="J12" s="67"/>
      <c r="K12" s="110"/>
      <c r="L12" s="104">
        <v>19</v>
      </c>
      <c r="M12" s="110"/>
      <c r="N12" s="124"/>
      <c r="O12" s="110"/>
      <c r="P12" s="105"/>
      <c r="Q12" s="125"/>
      <c r="R12" s="126"/>
      <c r="S12" s="127"/>
      <c r="T12" s="106">
        <v>10</v>
      </c>
      <c r="U12" s="363"/>
      <c r="V12" s="363"/>
      <c r="W12" s="363"/>
      <c r="X12" s="367"/>
      <c r="Y12" s="94"/>
    </row>
    <row r="13" spans="1:25" ht="12.75" customHeight="1" thickBot="1">
      <c r="A13" s="386">
        <v>25</v>
      </c>
      <c r="B13" s="364">
        <f>VLOOKUP(A13,'пр.взв.'!B13:C76,2,FALSE)</f>
        <v>0</v>
      </c>
      <c r="C13" s="364">
        <f>VLOOKUP(A13,'пр.взв.'!B7:G70,3,FALSE)</f>
        <v>0</v>
      </c>
      <c r="D13" s="364">
        <f>VLOOKUP(A13,'пр.взв.'!B7:G70,4,FALSE)</f>
        <v>0</v>
      </c>
      <c r="E13" s="163"/>
      <c r="F13" s="107"/>
      <c r="G13" s="107"/>
      <c r="H13" s="110"/>
      <c r="I13" s="123"/>
      <c r="J13" s="67"/>
      <c r="K13" s="101"/>
      <c r="L13" s="110"/>
      <c r="M13" s="101"/>
      <c r="N13" s="111">
        <v>6</v>
      </c>
      <c r="O13" s="64"/>
      <c r="P13" s="105"/>
      <c r="Q13" s="128"/>
      <c r="R13" s="94"/>
      <c r="S13" s="94"/>
      <c r="T13" s="163"/>
      <c r="U13" s="364">
        <f>VLOOKUP(X13,'пр.взв.'!B7:G70,2,FALSE)</f>
        <v>0</v>
      </c>
      <c r="V13" s="364">
        <f>VLOOKUP(X13,'пр.взв.'!B7:G70,3,FALSE)</f>
        <v>0</v>
      </c>
      <c r="W13" s="364">
        <f>VLOOKUP(X13,'пр.взв.'!B7:G70,4,FALSE)</f>
        <v>0</v>
      </c>
      <c r="X13" s="367">
        <v>26</v>
      </c>
      <c r="Y13" s="94"/>
    </row>
    <row r="14" spans="1:25" ht="12.75" customHeight="1" thickBot="1">
      <c r="A14" s="387"/>
      <c r="B14" s="365"/>
      <c r="C14" s="365"/>
      <c r="D14" s="365"/>
      <c r="E14" s="107"/>
      <c r="F14" s="107"/>
      <c r="G14" s="117"/>
      <c r="H14" s="67"/>
      <c r="I14" s="106">
        <v>9</v>
      </c>
      <c r="J14" s="127"/>
      <c r="K14" s="101"/>
      <c r="L14" s="67"/>
      <c r="M14" s="67"/>
      <c r="N14" s="101"/>
      <c r="O14" s="127"/>
      <c r="P14" s="106">
        <v>6</v>
      </c>
      <c r="Q14" s="117"/>
      <c r="R14" s="94"/>
      <c r="S14" s="94"/>
      <c r="T14" s="107"/>
      <c r="U14" s="365"/>
      <c r="V14" s="365"/>
      <c r="W14" s="365"/>
      <c r="X14" s="368"/>
      <c r="Y14" s="94"/>
    </row>
    <row r="15" spans="1:25" ht="12.75" customHeight="1" thickBot="1">
      <c r="A15" s="385">
        <v>5</v>
      </c>
      <c r="B15" s="362" t="str">
        <f>VLOOKUP(A15,'пр.взв.'!B15:C78,2,FALSE)</f>
        <v>ПИСКУНОВ Алексей Вячеславович</v>
      </c>
      <c r="C15" s="362" t="str">
        <f>VLOOKUP(A15,'пр.взв.'!B7:G70,3,FALSE)</f>
        <v>03.12.1995 мс</v>
      </c>
      <c r="D15" s="362" t="str">
        <f>VLOOKUP(A15,'пр.взв.'!B7:G70,4,FALSE)</f>
        <v>Рязанская </v>
      </c>
      <c r="E15" s="94"/>
      <c r="F15" s="94"/>
      <c r="G15" s="107"/>
      <c r="H15" s="68"/>
      <c r="I15" s="163" t="s">
        <v>119</v>
      </c>
      <c r="J15" s="65"/>
      <c r="K15" s="101"/>
      <c r="L15" s="64"/>
      <c r="M15" s="64"/>
      <c r="N15" s="64"/>
      <c r="O15" s="130"/>
      <c r="P15" s="112" t="s">
        <v>119</v>
      </c>
      <c r="Q15" s="129"/>
      <c r="R15" s="94"/>
      <c r="S15" s="94"/>
      <c r="T15" s="94"/>
      <c r="U15" s="362" t="str">
        <f>VLOOKUP(X15,'пр.взв.'!B7:G70,2,FALSE)</f>
        <v>ЩЕРБАКОВ Артем Владимирович</v>
      </c>
      <c r="V15" s="362" t="str">
        <f>VLOOKUP(X15,'пр.взв.'!B7:G70,3,FALSE)</f>
        <v>23.10.1994 мсмк</v>
      </c>
      <c r="W15" s="362" t="str">
        <f>VLOOKUP(X15,'пр.взв.'!B7:G70,4,FALSE)</f>
        <v>Чувашская </v>
      </c>
      <c r="X15" s="366">
        <v>6</v>
      </c>
      <c r="Y15" s="94"/>
    </row>
    <row r="16" spans="1:25" ht="12.75" customHeight="1">
      <c r="A16" s="386"/>
      <c r="B16" s="363"/>
      <c r="C16" s="363"/>
      <c r="D16" s="363"/>
      <c r="E16" s="106">
        <v>5</v>
      </c>
      <c r="F16" s="107"/>
      <c r="G16" s="107"/>
      <c r="H16" s="114"/>
      <c r="J16" s="64"/>
      <c r="K16" s="130"/>
      <c r="L16" s="382" t="s">
        <v>54</v>
      </c>
      <c r="M16" s="382"/>
      <c r="N16" s="64"/>
      <c r="O16" s="129"/>
      <c r="Q16" s="130"/>
      <c r="R16" s="94"/>
      <c r="S16" s="94"/>
      <c r="T16" s="106">
        <v>6</v>
      </c>
      <c r="U16" s="363"/>
      <c r="V16" s="363"/>
      <c r="W16" s="363"/>
      <c r="X16" s="367"/>
      <c r="Y16" s="94"/>
    </row>
    <row r="17" spans="1:25" ht="12.75" customHeight="1" thickBot="1">
      <c r="A17" s="386">
        <v>21</v>
      </c>
      <c r="B17" s="364">
        <f>VLOOKUP(A17,'пр.взв.'!B17:C80,2,FALSE)</f>
        <v>0</v>
      </c>
      <c r="C17" s="364">
        <f>VLOOKUP(A17,'пр.взв.'!B7:G70,3,FALSE)</f>
        <v>0</v>
      </c>
      <c r="D17" s="364">
        <f>VLOOKUP(A17,'пр.взв.'!B7:G70,4,FALSE)</f>
        <v>0</v>
      </c>
      <c r="E17" s="163"/>
      <c r="F17" s="113"/>
      <c r="G17" s="107"/>
      <c r="H17" s="131"/>
      <c r="I17" s="64"/>
      <c r="J17" s="64"/>
      <c r="K17" s="76">
        <v>8</v>
      </c>
      <c r="L17" s="64"/>
      <c r="M17" s="64"/>
      <c r="N17" s="65"/>
      <c r="O17" s="64"/>
      <c r="P17" s="64"/>
      <c r="Q17" s="130"/>
      <c r="R17" s="115"/>
      <c r="S17" s="116"/>
      <c r="T17" s="163"/>
      <c r="U17" s="364">
        <f>VLOOKUP(X17,'пр.взв.'!B7:G70,2,FALSE)</f>
        <v>0</v>
      </c>
      <c r="V17" s="364">
        <f>VLOOKUP(X17,'пр.взв.'!B7:G70,3,FALSE)</f>
        <v>0</v>
      </c>
      <c r="W17" s="364">
        <f>VLOOKUP(X17,'пр.взв.'!B7:G70,4,FALSE)</f>
        <v>0</v>
      </c>
      <c r="X17" s="367">
        <v>22</v>
      </c>
      <c r="Y17" s="94"/>
    </row>
    <row r="18" spans="1:25" ht="12.75" customHeight="1" thickBot="1">
      <c r="A18" s="387"/>
      <c r="B18" s="365"/>
      <c r="C18" s="365"/>
      <c r="D18" s="365"/>
      <c r="E18" s="107"/>
      <c r="F18" s="117"/>
      <c r="G18" s="106">
        <v>5</v>
      </c>
      <c r="H18" s="104"/>
      <c r="I18" s="64"/>
      <c r="J18" s="64"/>
      <c r="K18" s="389" t="str">
        <f>VLOOKUP(K17,'пр.взв.'!B7:D70,2,FALSE)</f>
        <v>ХЕРТЕК Саян Калдар-оолович</v>
      </c>
      <c r="L18" s="390"/>
      <c r="M18" s="390"/>
      <c r="N18" s="391"/>
      <c r="O18" s="105"/>
      <c r="P18" s="64"/>
      <c r="Q18" s="132"/>
      <c r="R18" s="106">
        <v>6</v>
      </c>
      <c r="S18" s="64"/>
      <c r="T18" s="107"/>
      <c r="U18" s="365"/>
      <c r="V18" s="365"/>
      <c r="W18" s="365"/>
      <c r="X18" s="368"/>
      <c r="Y18" s="94"/>
    </row>
    <row r="19" spans="1:25" ht="12.75" customHeight="1" thickBot="1">
      <c r="A19" s="385">
        <v>13</v>
      </c>
      <c r="B19" s="362" t="str">
        <f>VLOOKUP(A19,'пр.взв.'!B19:C82,2,FALSE)</f>
        <v>ДАУЛЕН Акжол</v>
      </c>
      <c r="C19" s="362" t="str">
        <f>VLOOKUP(A19,'пр.взв.'!B7:G70,3,FALSE)</f>
        <v>24.01.96, кмс</v>
      </c>
      <c r="D19" s="362" t="str">
        <f>VLOOKUP(A19,'пр.взв.'!B7:G70,4,FALSE)</f>
        <v>Р.Казахстан</v>
      </c>
      <c r="E19" s="94"/>
      <c r="F19" s="107"/>
      <c r="G19" s="163" t="s">
        <v>119</v>
      </c>
      <c r="H19" s="110"/>
      <c r="I19" s="64"/>
      <c r="J19" s="64"/>
      <c r="K19" s="392"/>
      <c r="L19" s="393"/>
      <c r="M19" s="393"/>
      <c r="N19" s="394"/>
      <c r="O19" s="105"/>
      <c r="P19" s="64"/>
      <c r="Q19" s="64"/>
      <c r="R19" s="163" t="s">
        <v>118</v>
      </c>
      <c r="S19" s="64"/>
      <c r="T19" s="94"/>
      <c r="U19" s="362" t="str">
        <f>VLOOKUP(X19,'пр.взв.'!B7:G70,2,FALSE)</f>
        <v>ПЕТУХОВ Никита Александрович</v>
      </c>
      <c r="V19" s="362" t="str">
        <f>VLOOKUP(X19,'пр.взв.'!B7:G70,3,FALSE)</f>
        <v>16.04.1996 мс</v>
      </c>
      <c r="W19" s="362" t="str">
        <f>VLOOKUP(X19,'пр.взв.'!B7:G70,4,FALSE)</f>
        <v>Москва</v>
      </c>
      <c r="X19" s="366">
        <v>14</v>
      </c>
      <c r="Y19" s="94"/>
    </row>
    <row r="20" spans="1:25" ht="12.75" customHeight="1">
      <c r="A20" s="386"/>
      <c r="B20" s="363"/>
      <c r="C20" s="363"/>
      <c r="D20" s="363"/>
      <c r="E20" s="106">
        <v>13</v>
      </c>
      <c r="F20" s="122"/>
      <c r="G20" s="107"/>
      <c r="H20" s="109"/>
      <c r="I20" s="64"/>
      <c r="J20" s="64"/>
      <c r="K20" s="130"/>
      <c r="L20" s="388"/>
      <c r="M20" s="388"/>
      <c r="N20" s="105"/>
      <c r="O20" s="125"/>
      <c r="P20" s="64"/>
      <c r="Q20" s="94"/>
      <c r="R20" s="126"/>
      <c r="S20" s="127"/>
      <c r="T20" s="106">
        <v>14</v>
      </c>
      <c r="U20" s="363"/>
      <c r="V20" s="363"/>
      <c r="W20" s="363"/>
      <c r="X20" s="367"/>
      <c r="Y20" s="94"/>
    </row>
    <row r="21" spans="1:25" ht="12.75" customHeight="1" thickBot="1">
      <c r="A21" s="386">
        <v>29</v>
      </c>
      <c r="B21" s="364">
        <f>VLOOKUP(A21,'пр.взв.'!B21:C84,2,FALSE)</f>
        <v>0</v>
      </c>
      <c r="C21" s="364">
        <f>VLOOKUP(A21,'пр.взв.'!B7:G70,3,FALSE)</f>
        <v>0</v>
      </c>
      <c r="D21" s="364">
        <f>VLOOKUP(A21,'пр.взв.'!B7:G70,4,FALSE)</f>
        <v>0</v>
      </c>
      <c r="E21" s="163"/>
      <c r="F21" s="107"/>
      <c r="G21" s="107"/>
      <c r="H21" s="110"/>
      <c r="I21" s="64"/>
      <c r="J21" s="64"/>
      <c r="K21" s="130"/>
      <c r="L21" s="64"/>
      <c r="M21" s="105"/>
      <c r="N21" s="105"/>
      <c r="O21" s="125"/>
      <c r="P21" s="64"/>
      <c r="Q21" s="94"/>
      <c r="R21" s="94"/>
      <c r="S21" s="94"/>
      <c r="T21" s="163"/>
      <c r="U21" s="364">
        <f>VLOOKUP(X21,'пр.взв.'!B7:G70,2,FALSE)</f>
        <v>0</v>
      </c>
      <c r="V21" s="364">
        <f>VLOOKUP(X21,'пр.взв.'!B7:G70,3,FALSE)</f>
        <v>0</v>
      </c>
      <c r="W21" s="364">
        <f>VLOOKUP(X21,'пр.взв.'!B7:G70,4,FALSE)</f>
        <v>0</v>
      </c>
      <c r="X21" s="367">
        <v>30</v>
      </c>
      <c r="Y21" s="94"/>
    </row>
    <row r="22" spans="1:25" ht="12.75" customHeight="1" thickBot="1">
      <c r="A22" s="387"/>
      <c r="B22" s="365"/>
      <c r="C22" s="365"/>
      <c r="D22" s="365"/>
      <c r="E22" s="107"/>
      <c r="F22" s="107"/>
      <c r="G22" s="107"/>
      <c r="H22" s="109"/>
      <c r="I22" s="64"/>
      <c r="J22" s="64"/>
      <c r="K22" s="106">
        <v>9</v>
      </c>
      <c r="L22" s="64"/>
      <c r="M22" s="105"/>
      <c r="N22" s="106">
        <v>8</v>
      </c>
      <c r="O22" s="125"/>
      <c r="P22" s="64"/>
      <c r="Q22" s="94"/>
      <c r="R22" s="94"/>
      <c r="S22" s="94"/>
      <c r="T22" s="107"/>
      <c r="U22" s="365"/>
      <c r="V22" s="365"/>
      <c r="W22" s="365"/>
      <c r="X22" s="368"/>
      <c r="Y22" s="94"/>
    </row>
    <row r="23" spans="1:25" ht="12.75" customHeight="1" thickBot="1">
      <c r="A23" s="385">
        <v>3</v>
      </c>
      <c r="B23" s="362" t="str">
        <f>VLOOKUP(A23,'пр.взв.'!B7:C70,2,FALSE)</f>
        <v>Кочергин Тимур Станиславович</v>
      </c>
      <c r="C23" s="362" t="str">
        <f>VLOOKUP(A23,'пр.взв.'!B7:G70,3,FALSE)</f>
        <v>13.05.1996 мс</v>
      </c>
      <c r="D23" s="362" t="str">
        <f>VLOOKUP(A23,'пр.взв.'!B7:G70,4,FALSE)</f>
        <v>Новосибирская обл.г Новосибирск</v>
      </c>
      <c r="E23" s="94"/>
      <c r="F23" s="94"/>
      <c r="G23" s="102"/>
      <c r="H23" s="94"/>
      <c r="I23" s="103"/>
      <c r="J23" s="133"/>
      <c r="K23" s="163" t="s">
        <v>118</v>
      </c>
      <c r="L23" s="134"/>
      <c r="M23" s="105"/>
      <c r="N23" s="163" t="s">
        <v>118</v>
      </c>
      <c r="O23" s="125"/>
      <c r="P23" s="64"/>
      <c r="Q23" s="94"/>
      <c r="R23" s="94"/>
      <c r="S23" s="94"/>
      <c r="T23" s="94"/>
      <c r="U23" s="362" t="str">
        <f>VLOOKUP(X23,'пр.взв.'!B7:G70,2,FALSE)</f>
        <v>АЙДЫНБАЙ Кайберди</v>
      </c>
      <c r="V23" s="362" t="str">
        <f>VLOOKUP(X23,'пр.взв.'!B7:G70,3,FALSE)</f>
        <v>25.11.97, мс</v>
      </c>
      <c r="W23" s="362" t="str">
        <f>VLOOKUP(X23,'пр.взв.'!B7:G70,4,FALSE)</f>
        <v>Р.Казахстан</v>
      </c>
      <c r="X23" s="366">
        <v>4</v>
      </c>
      <c r="Y23" s="94"/>
    </row>
    <row r="24" spans="1:25" ht="12.75" customHeight="1">
      <c r="A24" s="386"/>
      <c r="B24" s="363"/>
      <c r="C24" s="363"/>
      <c r="D24" s="363"/>
      <c r="E24" s="106">
        <v>19</v>
      </c>
      <c r="F24" s="107"/>
      <c r="G24" s="108"/>
      <c r="H24" s="109"/>
      <c r="I24" s="68"/>
      <c r="J24" s="101"/>
      <c r="K24" s="135"/>
      <c r="L24" s="382" t="s">
        <v>29</v>
      </c>
      <c r="M24" s="382"/>
      <c r="N24" s="105"/>
      <c r="O24" s="125"/>
      <c r="P24" s="64"/>
      <c r="Q24" s="94"/>
      <c r="R24" s="94"/>
      <c r="S24" s="94"/>
      <c r="T24" s="106">
        <v>4</v>
      </c>
      <c r="U24" s="363"/>
      <c r="V24" s="363"/>
      <c r="W24" s="363"/>
      <c r="X24" s="367"/>
      <c r="Y24" s="94"/>
    </row>
    <row r="25" spans="1:25" ht="12.75" customHeight="1" thickBot="1">
      <c r="A25" s="386">
        <v>19</v>
      </c>
      <c r="B25" s="375" t="str">
        <f>VLOOKUP(A25,'пр.взв.'!B25:C88,2,FALSE)</f>
        <v>КУЗЬМЕНКО Алексей Сергеевич</v>
      </c>
      <c r="C25" s="375" t="str">
        <f>VLOOKUP(A25,'пр.взв.'!B7:G70,3,FALSE)</f>
        <v>27.07.1990 кмс</v>
      </c>
      <c r="D25" s="375" t="str">
        <f>VLOOKUP(A25,'пр.взв.'!B7:G70,4,FALSE)</f>
        <v>Москва</v>
      </c>
      <c r="E25" s="163" t="s">
        <v>119</v>
      </c>
      <c r="F25" s="113"/>
      <c r="G25" s="107"/>
      <c r="H25" s="110"/>
      <c r="I25" s="67"/>
      <c r="J25" s="68"/>
      <c r="K25" s="76">
        <v>9</v>
      </c>
      <c r="L25" s="64"/>
      <c r="M25" s="64"/>
      <c r="N25" s="65"/>
      <c r="O25" s="125"/>
      <c r="P25" s="64"/>
      <c r="Q25" s="94"/>
      <c r="R25" s="115"/>
      <c r="S25" s="116"/>
      <c r="T25" s="163"/>
      <c r="U25" s="364">
        <f>VLOOKUP(X25,'пр.взв.'!B7:G70,2,FALSE)</f>
        <v>0</v>
      </c>
      <c r="V25" s="364">
        <f>VLOOKUP(X25,'пр.взв.'!B7:G70,3,FALSE)</f>
        <v>0</v>
      </c>
      <c r="W25" s="364">
        <f>VLOOKUP(X25,'пр.взв.'!B7:G70,4,FALSE)</f>
        <v>0</v>
      </c>
      <c r="X25" s="367">
        <v>20</v>
      </c>
      <c r="Y25" s="94"/>
    </row>
    <row r="26" spans="1:25" ht="12.75" customHeight="1" thickBot="1">
      <c r="A26" s="387"/>
      <c r="B26" s="363"/>
      <c r="C26" s="363"/>
      <c r="D26" s="363"/>
      <c r="E26" s="107"/>
      <c r="F26" s="117"/>
      <c r="G26" s="106">
        <v>19</v>
      </c>
      <c r="H26" s="101"/>
      <c r="I26" s="68"/>
      <c r="J26" s="136"/>
      <c r="K26" s="376" t="str">
        <f>VLOOKUP(K25,'пр.взв.'!B7:D78,2,FALSE)</f>
        <v>БУРДЗЬ Владислав</v>
      </c>
      <c r="L26" s="377"/>
      <c r="M26" s="377"/>
      <c r="N26" s="378"/>
      <c r="O26" s="105"/>
      <c r="P26" s="64"/>
      <c r="Q26" s="94"/>
      <c r="R26" s="106">
        <v>12</v>
      </c>
      <c r="S26" s="64"/>
      <c r="T26" s="107"/>
      <c r="U26" s="365"/>
      <c r="V26" s="365"/>
      <c r="W26" s="365"/>
      <c r="X26" s="368"/>
      <c r="Y26" s="94"/>
    </row>
    <row r="27" spans="1:25" ht="12.75" customHeight="1" thickBot="1">
      <c r="A27" s="385">
        <v>11</v>
      </c>
      <c r="B27" s="362" t="str">
        <f>VLOOKUP(A27,'пр.взв.'!B27:C90,2,FALSE)</f>
        <v>АБУ Аманжан</v>
      </c>
      <c r="C27" s="362" t="str">
        <f>VLOOKUP(A27,'пр.взв.'!B7:G70,3,FALSE)</f>
        <v>12.10.96, мс</v>
      </c>
      <c r="D27" s="362" t="str">
        <f>VLOOKUP(A27,'пр.взв.'!B7:G70,4,FALSE)</f>
        <v>Р.Казахстан</v>
      </c>
      <c r="E27" s="94"/>
      <c r="F27" s="107"/>
      <c r="G27" s="163" t="s">
        <v>119</v>
      </c>
      <c r="H27" s="118"/>
      <c r="I27" s="119"/>
      <c r="J27" s="136"/>
      <c r="K27" s="379"/>
      <c r="L27" s="380"/>
      <c r="M27" s="380"/>
      <c r="N27" s="381"/>
      <c r="O27" s="105"/>
      <c r="P27" s="65"/>
      <c r="Q27" s="116"/>
      <c r="R27" s="163" t="s">
        <v>119</v>
      </c>
      <c r="S27" s="64"/>
      <c r="T27" s="94"/>
      <c r="U27" s="362" t="str">
        <f>VLOOKUP(X27,'пр.взв.'!B7:G70,2,FALSE)</f>
        <v>ПАСТЕРНАК Денис Иванович</v>
      </c>
      <c r="V27" s="362" t="str">
        <f>VLOOKUP(X27,'пр.взв.'!B7:G70,3,FALSE)</f>
        <v>16.02.99, мс</v>
      </c>
      <c r="W27" s="362" t="str">
        <f>VLOOKUP(X27,'пр.взв.'!B7:G70,4,FALSE)</f>
        <v>Краснодарский</v>
      </c>
      <c r="X27" s="366">
        <v>12</v>
      </c>
      <c r="Y27" s="94"/>
    </row>
    <row r="28" spans="1:25" ht="12.75" customHeight="1">
      <c r="A28" s="386"/>
      <c r="B28" s="363"/>
      <c r="C28" s="363"/>
      <c r="D28" s="363"/>
      <c r="E28" s="106">
        <v>11</v>
      </c>
      <c r="F28" s="122"/>
      <c r="G28" s="107"/>
      <c r="H28" s="109"/>
      <c r="I28" s="123"/>
      <c r="J28" s="101"/>
      <c r="K28" s="137"/>
      <c r="L28" s="134"/>
      <c r="M28" s="105"/>
      <c r="N28" s="105"/>
      <c r="O28" s="125"/>
      <c r="P28" s="65"/>
      <c r="Q28" s="64"/>
      <c r="R28" s="126"/>
      <c r="S28" s="127"/>
      <c r="T28" s="106">
        <v>12</v>
      </c>
      <c r="U28" s="363"/>
      <c r="V28" s="363"/>
      <c r="W28" s="363"/>
      <c r="X28" s="367"/>
      <c r="Y28" s="94"/>
    </row>
    <row r="29" spans="1:25" ht="12.75" customHeight="1" thickBot="1">
      <c r="A29" s="386">
        <v>27</v>
      </c>
      <c r="B29" s="364">
        <f>VLOOKUP(A29,'пр.взв.'!B29:C92,2,FALSE)</f>
        <v>0</v>
      </c>
      <c r="C29" s="364">
        <f>VLOOKUP(A29,'пр.взв.'!B7:G70,3,FALSE)</f>
        <v>0</v>
      </c>
      <c r="D29" s="364">
        <f>VLOOKUP(A29,'пр.взв.'!B7:G70,4,FALSE)</f>
        <v>0</v>
      </c>
      <c r="E29" s="163"/>
      <c r="F29" s="107"/>
      <c r="G29" s="107"/>
      <c r="H29" s="110"/>
      <c r="I29" s="123"/>
      <c r="J29" s="68"/>
      <c r="K29" s="137"/>
      <c r="L29" s="134"/>
      <c r="M29" s="105"/>
      <c r="N29" s="105"/>
      <c r="O29" s="125"/>
      <c r="P29" s="65"/>
      <c r="Q29" s="64"/>
      <c r="R29" s="94"/>
      <c r="S29" s="94"/>
      <c r="T29" s="112"/>
      <c r="U29" s="364">
        <f>VLOOKUP(X29,'пр.взв.'!B7:G70,2,FALSE)</f>
        <v>0</v>
      </c>
      <c r="V29" s="364">
        <f>VLOOKUP(X29,'пр.взв.'!B7:G70,3,FALSE)</f>
        <v>0</v>
      </c>
      <c r="W29" s="364">
        <f>VLOOKUP(X29,'пр.взв.'!B7:G70,4,FALSE)</f>
        <v>0</v>
      </c>
      <c r="X29" s="367">
        <v>28</v>
      </c>
      <c r="Y29" s="94"/>
    </row>
    <row r="30" spans="1:25" ht="12.75" customHeight="1" thickBot="1">
      <c r="A30" s="387"/>
      <c r="B30" s="365"/>
      <c r="C30" s="365"/>
      <c r="D30" s="365"/>
      <c r="E30" s="107"/>
      <c r="F30" s="107"/>
      <c r="G30" s="117"/>
      <c r="H30" s="67"/>
      <c r="I30" s="106">
        <v>15</v>
      </c>
      <c r="J30" s="138"/>
      <c r="K30" s="130"/>
      <c r="L30" s="64"/>
      <c r="M30" s="105"/>
      <c r="N30" s="105"/>
      <c r="O30" s="139"/>
      <c r="P30" s="106">
        <v>8</v>
      </c>
      <c r="Q30" s="64"/>
      <c r="R30" s="94"/>
      <c r="S30" s="94"/>
      <c r="T30" s="107"/>
      <c r="U30" s="365"/>
      <c r="V30" s="365"/>
      <c r="W30" s="365"/>
      <c r="X30" s="368"/>
      <c r="Y30" s="94"/>
    </row>
    <row r="31" spans="1:25" ht="12.75" customHeight="1" thickBot="1">
      <c r="A31" s="385">
        <v>7</v>
      </c>
      <c r="B31" s="362" t="str">
        <f>VLOOKUP(A31,'пр.взв.'!B7:C70,2,FALSE)</f>
        <v>АБЗАЛОВ Адель Рамильевич</v>
      </c>
      <c r="C31" s="362" t="str">
        <f>VLOOKUP(A31,'пр.взв.'!B7:G70,3,FALSE)</f>
        <v>14.09.94, кмс</v>
      </c>
      <c r="D31" s="362" t="str">
        <f>VLOOKUP(A31,'пр.взв.'!B7:G70,4,FALSE)</f>
        <v>Нижегородская</v>
      </c>
      <c r="E31" s="94"/>
      <c r="F31" s="94"/>
      <c r="G31" s="107"/>
      <c r="H31" s="68"/>
      <c r="I31" s="163" t="s">
        <v>118</v>
      </c>
      <c r="J31" s="67"/>
      <c r="K31" s="64"/>
      <c r="L31" s="64"/>
      <c r="M31" s="105"/>
      <c r="N31" s="105"/>
      <c r="O31" s="105"/>
      <c r="P31" s="163" t="s">
        <v>120</v>
      </c>
      <c r="Q31" s="64"/>
      <c r="R31" s="94"/>
      <c r="S31" s="94"/>
      <c r="T31" s="94"/>
      <c r="U31" s="362" t="str">
        <f>VLOOKUP(X31,'пр.взв.'!B7:G70,2,FALSE)</f>
        <v>ХЕРТЕК Саян Калдар-оолович</v>
      </c>
      <c r="V31" s="362" t="str">
        <f>VLOOKUP(X31,'пр.взв.'!B7:G70,3,FALSE)</f>
        <v>05.09.1987 мсмк</v>
      </c>
      <c r="W31" s="362" t="str">
        <f>VLOOKUP(X31,'пр.взв.'!B7:G70,4,FALSE)</f>
        <v>Москва</v>
      </c>
      <c r="X31" s="366">
        <v>8</v>
      </c>
      <c r="Y31" s="94"/>
    </row>
    <row r="32" spans="1:25" ht="12.75" customHeight="1">
      <c r="A32" s="386"/>
      <c r="B32" s="363"/>
      <c r="C32" s="363"/>
      <c r="D32" s="363"/>
      <c r="E32" s="106">
        <v>7</v>
      </c>
      <c r="F32" s="107"/>
      <c r="G32" s="107"/>
      <c r="H32" s="114"/>
      <c r="J32" s="384" t="s">
        <v>3</v>
      </c>
      <c r="K32" s="94"/>
      <c r="L32" s="94"/>
      <c r="M32" s="94"/>
      <c r="N32" s="94"/>
      <c r="O32" s="94"/>
      <c r="P32" s="64"/>
      <c r="Q32" s="130"/>
      <c r="R32" s="94"/>
      <c r="S32" s="94"/>
      <c r="T32" s="106">
        <v>8</v>
      </c>
      <c r="U32" s="363"/>
      <c r="V32" s="363"/>
      <c r="W32" s="363"/>
      <c r="X32" s="367"/>
      <c r="Y32" s="94"/>
    </row>
    <row r="33" spans="1:25" ht="12.75" customHeight="1" thickBot="1">
      <c r="A33" s="386">
        <v>23</v>
      </c>
      <c r="B33" s="364">
        <f>VLOOKUP(A33,'пр.взв.'!B33:C96,2,FALSE)</f>
        <v>0</v>
      </c>
      <c r="C33" s="364">
        <f>VLOOKUP(A33,'пр.взв.'!B7:G70,3,FALSE)</f>
        <v>0</v>
      </c>
      <c r="D33" s="364">
        <f>VLOOKUP(A33,'пр.взв.'!B7:G70,4,FALSE)</f>
        <v>0</v>
      </c>
      <c r="E33" s="163"/>
      <c r="F33" s="113"/>
      <c r="G33" s="107"/>
      <c r="H33" s="131"/>
      <c r="I33" s="64"/>
      <c r="J33" s="384"/>
      <c r="K33" s="140"/>
      <c r="L33" s="141"/>
      <c r="M33" s="141"/>
      <c r="N33" s="141"/>
      <c r="O33" s="141"/>
      <c r="P33" s="94"/>
      <c r="Q33" s="130"/>
      <c r="R33" s="115"/>
      <c r="S33" s="116"/>
      <c r="T33" s="163"/>
      <c r="U33" s="364">
        <f>VLOOKUP(X33,'пр.взв.'!B7:G70,2,FALSE)</f>
        <v>0</v>
      </c>
      <c r="V33" s="364">
        <f>VLOOKUP(X33,'пр.взв.'!B7:G70,3,FALSE)</f>
        <v>0</v>
      </c>
      <c r="W33" s="364">
        <f>VLOOKUP(X33,'пр.взв.'!B7:G70,4,FALSE)</f>
        <v>0</v>
      </c>
      <c r="X33" s="367">
        <v>24</v>
      </c>
      <c r="Y33" s="94"/>
    </row>
    <row r="34" spans="1:25" ht="12.75" customHeight="1" thickBot="1">
      <c r="A34" s="387"/>
      <c r="B34" s="365"/>
      <c r="C34" s="365"/>
      <c r="D34" s="365"/>
      <c r="E34" s="107"/>
      <c r="F34" s="117"/>
      <c r="G34" s="106">
        <v>15</v>
      </c>
      <c r="H34" s="104"/>
      <c r="I34" s="64"/>
      <c r="J34" s="64"/>
      <c r="K34" s="142"/>
      <c r="L34" s="101">
        <v>14</v>
      </c>
      <c r="M34" s="64"/>
      <c r="N34" s="64"/>
      <c r="O34" s="66"/>
      <c r="P34" s="94"/>
      <c r="Q34" s="139"/>
      <c r="R34" s="106">
        <v>8</v>
      </c>
      <c r="S34" s="64"/>
      <c r="T34" s="107"/>
      <c r="U34" s="365"/>
      <c r="V34" s="365"/>
      <c r="W34" s="365"/>
      <c r="X34" s="368"/>
      <c r="Y34" s="94"/>
    </row>
    <row r="35" spans="1:25" ht="12.75" customHeight="1" thickBot="1">
      <c r="A35" s="385">
        <v>15</v>
      </c>
      <c r="B35" s="362" t="str">
        <f>VLOOKUP(A35,'пр.взв.'!B35:C98,2,FALSE)</f>
        <v>БЕГЛЕРОВ Игорь Арифович</v>
      </c>
      <c r="C35" s="362" t="str">
        <f>VLOOKUP(A35,'пр.взв.'!B7:G70,3,FALSE)</f>
        <v>05.03.1987 змс</v>
      </c>
      <c r="D35" s="362" t="str">
        <f>VLOOKUP(A35,'пр.взв.'!B7:G70,4,FALSE)</f>
        <v>Пермский край. Кудымкар </v>
      </c>
      <c r="E35" s="94"/>
      <c r="F35" s="107"/>
      <c r="G35" s="163" t="s">
        <v>119</v>
      </c>
      <c r="H35" s="110"/>
      <c r="I35" s="64"/>
      <c r="J35" s="64"/>
      <c r="K35" s="104"/>
      <c r="L35" s="100"/>
      <c r="M35" s="101">
        <v>14</v>
      </c>
      <c r="N35" s="67"/>
      <c r="O35" s="68"/>
      <c r="P35" s="94"/>
      <c r="Q35" s="105"/>
      <c r="R35" s="163" t="s">
        <v>119</v>
      </c>
      <c r="S35" s="64"/>
      <c r="T35" s="94"/>
      <c r="U35" s="362" t="str">
        <f>VLOOKUP(X35,'пр.взв.'!B7:G70,2,FALSE)</f>
        <v>ЭВИНЯН Карен Суренович</v>
      </c>
      <c r="V35" s="362" t="str">
        <f>VLOOKUP(X35,'пр.взв.'!B7:G70,3,FALSE)</f>
        <v>25.01.1989 кмс</v>
      </c>
      <c r="W35" s="362" t="str">
        <f>VLOOKUP(X35,'пр.взв.'!B7:G70,4,FALSE)</f>
        <v>Тульская обл.г Тула</v>
      </c>
      <c r="X35" s="366">
        <v>16</v>
      </c>
      <c r="Y35" s="94"/>
    </row>
    <row r="36" spans="1:25" ht="12.75" customHeight="1">
      <c r="A36" s="386"/>
      <c r="B36" s="363"/>
      <c r="C36" s="363"/>
      <c r="D36" s="363"/>
      <c r="E36" s="106">
        <v>15</v>
      </c>
      <c r="F36" s="122"/>
      <c r="G36" s="107"/>
      <c r="H36" s="109"/>
      <c r="I36" s="64"/>
      <c r="J36" s="64"/>
      <c r="K36" s="110"/>
      <c r="L36" s="111">
        <v>2</v>
      </c>
      <c r="M36" s="100"/>
      <c r="N36" s="67"/>
      <c r="O36" s="105"/>
      <c r="P36" s="94"/>
      <c r="Q36" s="105"/>
      <c r="R36" s="126"/>
      <c r="S36" s="127"/>
      <c r="T36" s="106">
        <v>16</v>
      </c>
      <c r="U36" s="363"/>
      <c r="V36" s="363"/>
      <c r="W36" s="363"/>
      <c r="X36" s="367"/>
      <c r="Y36" s="94"/>
    </row>
    <row r="37" spans="1:25" ht="12.75" customHeight="1" thickBot="1">
      <c r="A37" s="386">
        <v>31</v>
      </c>
      <c r="B37" s="364">
        <f>VLOOKUP(A37,'пр.взв.'!B37:C100,2,FALSE)</f>
        <v>0</v>
      </c>
      <c r="C37" s="364">
        <f>VLOOKUP(A37,'пр.взв.'!B7:G70,3,FALSE)</f>
        <v>0</v>
      </c>
      <c r="D37" s="364">
        <f>VLOOKUP(A37,'пр.взв.'!B7:G70,4,FALSE)</f>
        <v>0</v>
      </c>
      <c r="E37" s="163"/>
      <c r="F37" s="107"/>
      <c r="G37" s="107"/>
      <c r="H37" s="110"/>
      <c r="I37" s="64"/>
      <c r="J37" s="64"/>
      <c r="K37" s="101"/>
      <c r="L37" s="110"/>
      <c r="M37" s="114"/>
      <c r="N37" s="101">
        <v>12</v>
      </c>
      <c r="O37" s="105"/>
      <c r="P37" s="94"/>
      <c r="Q37" s="94"/>
      <c r="R37" s="94"/>
      <c r="S37" s="94"/>
      <c r="T37" s="163"/>
      <c r="U37" s="364">
        <f>VLOOKUP(X37,'пр.взв.'!B7:G70,2,FALSE)</f>
        <v>0</v>
      </c>
      <c r="V37" s="364">
        <f>VLOOKUP(X37,'пр.взв.'!B7:G70,3,FALSE)</f>
        <v>0</v>
      </c>
      <c r="W37" s="364">
        <f>VLOOKUP(X37,'пр.взв.'!B7:G70,4,FALSE)</f>
        <v>0</v>
      </c>
      <c r="X37" s="367">
        <v>32</v>
      </c>
      <c r="Y37" s="94"/>
    </row>
    <row r="38" spans="1:25" ht="12.75" customHeight="1" thickBot="1">
      <c r="A38" s="387"/>
      <c r="B38" s="383"/>
      <c r="C38" s="383"/>
      <c r="D38" s="383"/>
      <c r="E38" s="107"/>
      <c r="F38" s="107"/>
      <c r="G38" s="107"/>
      <c r="H38" s="109"/>
      <c r="I38" s="64"/>
      <c r="J38" s="64"/>
      <c r="K38" s="100"/>
      <c r="L38" s="101">
        <v>16</v>
      </c>
      <c r="M38" s="65"/>
      <c r="N38" s="100"/>
      <c r="O38" s="64"/>
      <c r="P38" s="94"/>
      <c r="Q38" s="117"/>
      <c r="R38" s="94"/>
      <c r="S38" s="94"/>
      <c r="T38" s="107"/>
      <c r="U38" s="383"/>
      <c r="V38" s="383"/>
      <c r="W38" s="383"/>
      <c r="X38" s="368"/>
      <c r="Y38" s="94"/>
    </row>
    <row r="39" spans="1:25" ht="12.75" customHeight="1" thickBot="1">
      <c r="A39" s="143"/>
      <c r="B39" s="143"/>
      <c r="C39" s="143"/>
      <c r="D39" s="94"/>
      <c r="E39" s="107"/>
      <c r="F39" s="107"/>
      <c r="G39" s="107"/>
      <c r="H39" s="64"/>
      <c r="I39" s="67"/>
      <c r="J39" s="68"/>
      <c r="K39" s="104"/>
      <c r="L39" s="100"/>
      <c r="M39" s="104">
        <v>12</v>
      </c>
      <c r="N39" s="65"/>
      <c r="O39" s="120">
        <v>15</v>
      </c>
      <c r="P39" s="165">
        <v>15</v>
      </c>
      <c r="Q39" s="107"/>
      <c r="R39" s="64"/>
      <c r="S39" s="94"/>
      <c r="T39" s="94"/>
      <c r="U39" s="94"/>
      <c r="V39" s="94"/>
      <c r="W39" s="94"/>
      <c r="X39" s="94"/>
      <c r="Y39" s="94"/>
    </row>
    <row r="40" spans="1:25" ht="12.75" customHeight="1">
      <c r="A40" s="145" t="str">
        <f>HYPERLINK('[1]реквизиты'!$A$6)</f>
        <v>Гл. судья, судья МК (ВК)</v>
      </c>
      <c r="B40" s="146"/>
      <c r="C40" s="147"/>
      <c r="D40" s="148"/>
      <c r="E40" s="94"/>
      <c r="F40" s="149" t="str">
        <f>'[1]реквизиты'!$G$6</f>
        <v>А.А.Лебедев</v>
      </c>
      <c r="G40" s="150"/>
      <c r="H40" s="144"/>
      <c r="I40" s="94"/>
      <c r="J40" s="68"/>
      <c r="K40" s="110"/>
      <c r="L40" s="104">
        <v>12</v>
      </c>
      <c r="M40" s="110"/>
      <c r="N40" s="124"/>
      <c r="O40" s="110"/>
      <c r="P40" s="64"/>
      <c r="Q40" s="369" t="str">
        <f>VLOOKUP(P39,'пр.взв.'!B7:E70,2,FALSE)</f>
        <v>БЕГЛЕРОВ Игорь Арифович</v>
      </c>
      <c r="R40" s="370"/>
      <c r="S40" s="370"/>
      <c r="T40" s="371"/>
      <c r="U40" s="94"/>
      <c r="V40" s="94"/>
      <c r="W40" s="94"/>
      <c r="X40" s="94"/>
      <c r="Y40" s="94"/>
    </row>
    <row r="41" spans="1:25" ht="12.75" customHeight="1" thickBot="1">
      <c r="A41" s="150"/>
      <c r="B41" s="150"/>
      <c r="C41" s="151"/>
      <c r="D41" s="152"/>
      <c r="E41" s="116"/>
      <c r="F41" s="160" t="str">
        <f>'[1]реквизиты'!$G$7</f>
        <v>/Москва/</v>
      </c>
      <c r="G41" s="150"/>
      <c r="H41" s="144"/>
      <c r="I41" s="94"/>
      <c r="J41" s="150"/>
      <c r="K41" s="101"/>
      <c r="L41" s="110"/>
      <c r="M41" s="101"/>
      <c r="N41" s="111">
        <v>15</v>
      </c>
      <c r="O41" s="64"/>
      <c r="P41" s="64"/>
      <c r="Q41" s="372"/>
      <c r="R41" s="373"/>
      <c r="S41" s="373"/>
      <c r="T41" s="374"/>
      <c r="U41" s="94"/>
      <c r="V41" s="94"/>
      <c r="W41" s="94"/>
      <c r="X41" s="94"/>
      <c r="Y41" s="94"/>
    </row>
    <row r="42" spans="1:43" ht="12.75" customHeight="1">
      <c r="A42" s="145" t="str">
        <f>HYPERLINK('[1]реквизиты'!$A$8)</f>
        <v>Гл. секретарь, судья ВК</v>
      </c>
      <c r="B42" s="150"/>
      <c r="C42" s="153"/>
      <c r="D42" s="154"/>
      <c r="E42" s="127"/>
      <c r="F42" s="161" t="str">
        <f>'[1]реквизиты'!$G$8</f>
        <v>А.С.Тимошин</v>
      </c>
      <c r="G42" s="150"/>
      <c r="H42" s="144"/>
      <c r="I42" s="94"/>
      <c r="J42" s="150"/>
      <c r="K42" s="64"/>
      <c r="L42" s="67"/>
      <c r="M42" s="67"/>
      <c r="N42" s="101"/>
      <c r="O42" s="105"/>
      <c r="P42" s="64"/>
      <c r="Q42" s="117"/>
      <c r="R42" s="117" t="s">
        <v>23</v>
      </c>
      <c r="S42" s="94"/>
      <c r="T42" s="94"/>
      <c r="U42" s="94"/>
      <c r="V42" s="94"/>
      <c r="W42" s="94"/>
      <c r="X42" s="94"/>
      <c r="Y42" s="94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</row>
    <row r="43" spans="1:43" ht="12.75" customHeight="1">
      <c r="A43" s="150"/>
      <c r="B43" s="150"/>
      <c r="C43" s="150"/>
      <c r="D43" s="155"/>
      <c r="E43" s="155"/>
      <c r="F43" s="160" t="str">
        <f>'[1]реквизиты'!$G$9</f>
        <v>/Рыбинск/</v>
      </c>
      <c r="G43" s="150"/>
      <c r="H43" s="144"/>
      <c r="I43" s="94"/>
      <c r="J43" s="155"/>
      <c r="K43" s="64"/>
      <c r="L43" s="64"/>
      <c r="M43" s="64"/>
      <c r="N43" s="64"/>
      <c r="O43" s="64"/>
      <c r="P43" s="64"/>
      <c r="Q43" s="94"/>
      <c r="R43" s="94"/>
      <c r="S43" s="94"/>
      <c r="T43" s="94"/>
      <c r="U43" s="94"/>
      <c r="V43" s="94"/>
      <c r="W43" s="94"/>
      <c r="X43" s="94"/>
      <c r="Y43" s="94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</row>
    <row r="44" spans="1:43" ht="14.25" customHeight="1">
      <c r="A44" s="156">
        <f>HYPERLINK('[1]реквизиты'!$A$20)</f>
      </c>
      <c r="B44" s="157"/>
      <c r="C44" s="134"/>
      <c r="D44" s="134"/>
      <c r="E44" s="134"/>
      <c r="F44" s="15"/>
      <c r="G44" s="42">
        <f>HYPERLINK('[1]реквизиты'!$G$21)</f>
      </c>
      <c r="H44" s="40"/>
      <c r="I44" s="94"/>
      <c r="J44" s="134"/>
      <c r="K44" s="64"/>
      <c r="L44" s="64"/>
      <c r="M44" s="64"/>
      <c r="N44" s="64"/>
      <c r="O44" s="64"/>
      <c r="P44" s="158">
        <f>HYPERLINK('[1]реквизиты'!$A$22)</f>
      </c>
      <c r="Q44" s="64"/>
      <c r="R44" s="64"/>
      <c r="S44" s="64"/>
      <c r="T44" s="64"/>
      <c r="U44" s="64"/>
      <c r="V44" s="159">
        <f>HYPERLINK('[1]реквизиты'!$G$22)</f>
      </c>
      <c r="W44" s="64"/>
      <c r="X44" s="64"/>
      <c r="Y44" s="64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</row>
    <row r="45" spans="3:43" ht="12.75" customHeight="1">
      <c r="C45" s="15"/>
      <c r="D45" s="15"/>
      <c r="E45" s="40"/>
      <c r="I45" s="40"/>
      <c r="J45" s="40"/>
      <c r="K45" s="40"/>
      <c r="L45" s="40"/>
      <c r="M45" s="40"/>
      <c r="N45" s="40"/>
      <c r="O45" s="40"/>
      <c r="P45" s="15"/>
      <c r="Q45" s="15"/>
      <c r="R45" s="15"/>
      <c r="S45" s="15"/>
      <c r="T45" s="15"/>
      <c r="U45" s="15"/>
      <c r="V45" s="42">
        <f>HYPERLINK('[1]реквизиты'!$G$23)</f>
      </c>
      <c r="W45" s="15"/>
      <c r="X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</row>
    <row r="46" spans="3:43" ht="12.75" customHeight="1">
      <c r="C46" s="15"/>
      <c r="D46" s="15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15"/>
      <c r="U46" s="15"/>
      <c r="V46" s="15"/>
      <c r="W46" s="15"/>
      <c r="X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</row>
    <row r="47" spans="3:24" ht="12.75">
      <c r="C47" s="15"/>
      <c r="D47" s="15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15"/>
      <c r="U47" s="15"/>
      <c r="V47" s="15"/>
      <c r="W47" s="15"/>
      <c r="X47" s="15"/>
    </row>
    <row r="48" spans="3:24" ht="12.75">
      <c r="C48" s="15"/>
      <c r="D48" s="15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15"/>
      <c r="U48" s="15"/>
      <c r="V48" s="15"/>
      <c r="W48" s="15"/>
      <c r="X48" s="15"/>
    </row>
    <row r="49" spans="3:24" ht="12.75">
      <c r="C49" s="15"/>
      <c r="D49" s="15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15"/>
      <c r="U49" s="15"/>
      <c r="V49" s="15"/>
      <c r="W49" s="15"/>
      <c r="X49" s="15"/>
    </row>
    <row r="50" spans="3:24" ht="12.75">
      <c r="C50" s="15"/>
      <c r="D50" s="15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15"/>
      <c r="U50" s="15"/>
      <c r="V50" s="15"/>
      <c r="W50" s="15"/>
      <c r="X50" s="15"/>
    </row>
    <row r="51" spans="5:19" ht="12.75"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</row>
    <row r="52" spans="5:19" ht="12.75"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</row>
    <row r="53" spans="5:19" ht="12.75"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</row>
    <row r="54" spans="5:19" ht="12.75"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</row>
    <row r="55" spans="5:19" ht="12.75"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</row>
    <row r="56" spans="5:19" ht="12.75"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</row>
    <row r="57" spans="5:19" ht="12.75"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</row>
    <row r="58" spans="5:19" ht="12.75"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</row>
    <row r="59" spans="5:19" ht="12.75"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</row>
    <row r="60" spans="5:19" ht="12.75"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</row>
    <row r="61" spans="5:19" ht="12.75"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</row>
    <row r="62" spans="5:19" ht="12.75"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</row>
    <row r="63" spans="5:19" ht="12.75"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</row>
    <row r="64" spans="5:19" ht="12.75"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</row>
    <row r="65" spans="5:19" ht="12.75"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</row>
    <row r="66" spans="5:19" ht="12.75"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</row>
    <row r="67" ht="12.75">
      <c r="E67" s="29"/>
    </row>
    <row r="68" ht="12.75">
      <c r="E68" s="29"/>
    </row>
    <row r="69" ht="12.75">
      <c r="E69" s="29"/>
    </row>
    <row r="70" ht="12.75">
      <c r="E70" s="29"/>
    </row>
    <row r="71" ht="12.75">
      <c r="E71" s="29"/>
    </row>
    <row r="72" ht="12.75">
      <c r="E72" s="29"/>
    </row>
    <row r="73" ht="12.75">
      <c r="E73" s="29"/>
    </row>
    <row r="74" ht="12.75">
      <c r="E74" s="29"/>
    </row>
    <row r="75" ht="12.75">
      <c r="E75" s="29"/>
    </row>
    <row r="76" ht="12.75">
      <c r="E76" s="29"/>
    </row>
    <row r="77" ht="12.75">
      <c r="E77" s="29"/>
    </row>
    <row r="78" ht="12.75">
      <c r="E78" s="29"/>
    </row>
    <row r="79" ht="12.75">
      <c r="E79" s="29"/>
    </row>
    <row r="80" ht="12.75">
      <c r="E80" s="29"/>
    </row>
    <row r="81" ht="12.75">
      <c r="E81" s="29"/>
    </row>
    <row r="82" ht="12.75">
      <c r="E82" s="29"/>
    </row>
    <row r="83" ht="12.75">
      <c r="E83" s="29"/>
    </row>
  </sheetData>
  <mergeCells count="145">
    <mergeCell ref="A1:X1"/>
    <mergeCell ref="V4:W5"/>
    <mergeCell ref="A2:X2"/>
    <mergeCell ref="F3:S3"/>
    <mergeCell ref="X5:X6"/>
    <mergeCell ref="P5:S6"/>
    <mergeCell ref="A5:A6"/>
    <mergeCell ref="F4:S4"/>
    <mergeCell ref="I5:I6"/>
    <mergeCell ref="U4:U5"/>
    <mergeCell ref="X19:X20"/>
    <mergeCell ref="X11:X12"/>
    <mergeCell ref="X13:X14"/>
    <mergeCell ref="X9:X10"/>
    <mergeCell ref="X15:X16"/>
    <mergeCell ref="L20:M20"/>
    <mergeCell ref="L16:M16"/>
    <mergeCell ref="K18:N19"/>
    <mergeCell ref="U13:U14"/>
    <mergeCell ref="X37:X38"/>
    <mergeCell ref="W37:W38"/>
    <mergeCell ref="X21:X22"/>
    <mergeCell ref="X33:X34"/>
    <mergeCell ref="X27:X28"/>
    <mergeCell ref="X29:X30"/>
    <mergeCell ref="X35:X36"/>
    <mergeCell ref="W27:W28"/>
    <mergeCell ref="W29:W30"/>
    <mergeCell ref="X31:X32"/>
    <mergeCell ref="W21:W22"/>
    <mergeCell ref="W15:W16"/>
    <mergeCell ref="W19:W20"/>
    <mergeCell ref="U19:U20"/>
    <mergeCell ref="U17:U18"/>
    <mergeCell ref="U15:U16"/>
    <mergeCell ref="W7:W8"/>
    <mergeCell ref="W9:W10"/>
    <mergeCell ref="U7:U8"/>
    <mergeCell ref="W11:W12"/>
    <mergeCell ref="C15:C16"/>
    <mergeCell ref="D11:D12"/>
    <mergeCell ref="D13:D14"/>
    <mergeCell ref="C11:C12"/>
    <mergeCell ref="C13:C14"/>
    <mergeCell ref="D15:D16"/>
    <mergeCell ref="A9:A10"/>
    <mergeCell ref="B9:B10"/>
    <mergeCell ref="C9:C10"/>
    <mergeCell ref="V7:V8"/>
    <mergeCell ref="U9:U10"/>
    <mergeCell ref="D9:D10"/>
    <mergeCell ref="A7:A8"/>
    <mergeCell ref="B7:B8"/>
    <mergeCell ref="C7:C8"/>
    <mergeCell ref="D7:D8"/>
    <mergeCell ref="A15:A16"/>
    <mergeCell ref="A13:A14"/>
    <mergeCell ref="B13:B14"/>
    <mergeCell ref="B11:B12"/>
    <mergeCell ref="A11:A12"/>
    <mergeCell ref="B15:B16"/>
    <mergeCell ref="A17:A18"/>
    <mergeCell ref="B17:B18"/>
    <mergeCell ref="C17:C18"/>
    <mergeCell ref="A19:A20"/>
    <mergeCell ref="B19:B20"/>
    <mergeCell ref="C19:C20"/>
    <mergeCell ref="A21:A22"/>
    <mergeCell ref="B21:B22"/>
    <mergeCell ref="C21:C22"/>
    <mergeCell ref="A23:A24"/>
    <mergeCell ref="B23:B24"/>
    <mergeCell ref="C23:C24"/>
    <mergeCell ref="A25:A26"/>
    <mergeCell ref="B25:B26"/>
    <mergeCell ref="C25:C26"/>
    <mergeCell ref="A37:A38"/>
    <mergeCell ref="B37:B38"/>
    <mergeCell ref="C37:C38"/>
    <mergeCell ref="A31:A32"/>
    <mergeCell ref="B31:B32"/>
    <mergeCell ref="C31:C32"/>
    <mergeCell ref="A33:A34"/>
    <mergeCell ref="B33:B34"/>
    <mergeCell ref="C33:C34"/>
    <mergeCell ref="A35:A36"/>
    <mergeCell ref="A27:A28"/>
    <mergeCell ref="B27:B28"/>
    <mergeCell ref="C27:C28"/>
    <mergeCell ref="A29:A30"/>
    <mergeCell ref="B29:B30"/>
    <mergeCell ref="C29:C30"/>
    <mergeCell ref="B35:B36"/>
    <mergeCell ref="C35:C36"/>
    <mergeCell ref="W35:W36"/>
    <mergeCell ref="W33:W34"/>
    <mergeCell ref="W25:W26"/>
    <mergeCell ref="W31:W32"/>
    <mergeCell ref="D27:D28"/>
    <mergeCell ref="D29:D30"/>
    <mergeCell ref="J32:J33"/>
    <mergeCell ref="U31:U32"/>
    <mergeCell ref="D31:D32"/>
    <mergeCell ref="V37:V38"/>
    <mergeCell ref="D35:D36"/>
    <mergeCell ref="U35:U36"/>
    <mergeCell ref="V35:V36"/>
    <mergeCell ref="K26:N27"/>
    <mergeCell ref="L24:M24"/>
    <mergeCell ref="D37:D38"/>
    <mergeCell ref="U37:U38"/>
    <mergeCell ref="D33:D34"/>
    <mergeCell ref="D25:D26"/>
    <mergeCell ref="U25:U26"/>
    <mergeCell ref="D17:D18"/>
    <mergeCell ref="D19:D20"/>
    <mergeCell ref="D21:D22"/>
    <mergeCell ref="D23:D24"/>
    <mergeCell ref="V31:V32"/>
    <mergeCell ref="U33:U34"/>
    <mergeCell ref="V33:V34"/>
    <mergeCell ref="U27:U28"/>
    <mergeCell ref="V27:V28"/>
    <mergeCell ref="U29:U30"/>
    <mergeCell ref="V29:V30"/>
    <mergeCell ref="Q40:T41"/>
    <mergeCell ref="V9:V10"/>
    <mergeCell ref="V19:V20"/>
    <mergeCell ref="U21:U22"/>
    <mergeCell ref="V21:V22"/>
    <mergeCell ref="U23:U24"/>
    <mergeCell ref="V23:V24"/>
    <mergeCell ref="U11:U12"/>
    <mergeCell ref="V11:V12"/>
    <mergeCell ref="V13:V14"/>
    <mergeCell ref="W23:W24"/>
    <mergeCell ref="V25:V26"/>
    <mergeCell ref="X7:X8"/>
    <mergeCell ref="W17:W18"/>
    <mergeCell ref="V15:V16"/>
    <mergeCell ref="V17:V18"/>
    <mergeCell ref="W13:W14"/>
    <mergeCell ref="X17:X18"/>
    <mergeCell ref="X25:X26"/>
    <mergeCell ref="X23:X24"/>
  </mergeCells>
  <printOptions horizontalCentered="1" verticalCentered="1"/>
  <pageMargins left="0" right="0" top="0" bottom="0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2017-08-22T15:15:32Z</cp:lastPrinted>
  <dcterms:created xsi:type="dcterms:W3CDTF">1996-10-08T23:32:33Z</dcterms:created>
  <dcterms:modified xsi:type="dcterms:W3CDTF">2017-08-22T15:15:36Z</dcterms:modified>
  <cp:category/>
  <cp:version/>
  <cp:contentType/>
  <cp:contentStatus/>
</cp:coreProperties>
</file>