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20" windowWidth="9720" windowHeight="7320" activeTab="1"/>
  </bookViews>
  <sheets>
    <sheet name="призеры" sheetId="3" r:id="rId1"/>
    <sheet name="мс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призеры!$A$1:$I$91</definedName>
  </definedNames>
  <calcPr calcId="144525" concurrentCalc="0"/>
</workbook>
</file>

<file path=xl/calcChain.xml><?xml version="1.0" encoding="utf-8"?>
<calcChain xmlns="http://schemas.openxmlformats.org/spreadsheetml/2006/main">
  <c r="F20" i="10" l="1"/>
  <c r="F16" i="10"/>
  <c r="H47" i="10"/>
  <c r="F47" i="10"/>
  <c r="H46" i="10"/>
  <c r="F46" i="10"/>
  <c r="H45" i="10"/>
  <c r="F45" i="10"/>
  <c r="H44" i="10"/>
  <c r="F44" i="10"/>
  <c r="H43" i="10"/>
  <c r="F43" i="10"/>
  <c r="H42" i="10"/>
  <c r="F42" i="10"/>
  <c r="H41" i="10"/>
  <c r="F41" i="10"/>
  <c r="H40" i="10"/>
  <c r="F40" i="10"/>
  <c r="H39" i="10"/>
  <c r="F39" i="10"/>
  <c r="H38" i="10"/>
  <c r="F38" i="10"/>
  <c r="H37" i="10"/>
  <c r="F37" i="10"/>
  <c r="H36" i="10"/>
  <c r="F36" i="10"/>
  <c r="H35" i="10"/>
  <c r="F35" i="10"/>
  <c r="H34" i="10"/>
  <c r="F34" i="10"/>
  <c r="H33" i="10"/>
  <c r="F33" i="10"/>
  <c r="H32" i="10"/>
  <c r="F32" i="10"/>
  <c r="H31" i="10"/>
  <c r="F31" i="10"/>
  <c r="H30" i="10"/>
  <c r="F30" i="10"/>
  <c r="H29" i="10"/>
  <c r="F29" i="10"/>
  <c r="H28" i="10"/>
  <c r="F28" i="10"/>
  <c r="H27" i="10"/>
  <c r="F27" i="10"/>
  <c r="H26" i="10"/>
  <c r="F26" i="10"/>
  <c r="H25" i="10"/>
  <c r="F25" i="10"/>
  <c r="H24" i="10"/>
  <c r="F24" i="10"/>
  <c r="H23" i="10"/>
  <c r="F23" i="10"/>
  <c r="H22" i="10"/>
  <c r="F22" i="10"/>
  <c r="H21" i="10"/>
  <c r="F21" i="10"/>
  <c r="H20" i="10"/>
  <c r="H19" i="10"/>
  <c r="F19" i="10"/>
  <c r="H18" i="10"/>
  <c r="F18" i="10"/>
  <c r="H17" i="10"/>
  <c r="F17" i="10"/>
  <c r="H16" i="10"/>
  <c r="H15" i="10"/>
  <c r="F15" i="10"/>
  <c r="H14" i="10"/>
  <c r="F14" i="10"/>
  <c r="H13" i="10"/>
  <c r="F13" i="10"/>
  <c r="H12" i="10"/>
  <c r="F12" i="10"/>
  <c r="H11" i="10"/>
  <c r="F11" i="10"/>
  <c r="H10" i="10"/>
  <c r="F10" i="10"/>
  <c r="H9" i="10"/>
  <c r="F9" i="10"/>
  <c r="H8" i="10"/>
  <c r="F8" i="10"/>
  <c r="C72" i="3"/>
  <c r="C45" i="10"/>
  <c r="D72" i="3"/>
  <c r="D45" i="10"/>
  <c r="E72" i="3"/>
  <c r="F72" i="3"/>
  <c r="E45" i="10"/>
  <c r="G72" i="3"/>
  <c r="H72" i="3"/>
  <c r="C73" i="3"/>
  <c r="C46" i="10"/>
  <c r="D73" i="3"/>
  <c r="D46" i="10"/>
  <c r="E73" i="3"/>
  <c r="F73" i="3"/>
  <c r="E46" i="10"/>
  <c r="G73" i="3"/>
  <c r="H73" i="3"/>
  <c r="C74" i="3"/>
  <c r="C47" i="10"/>
  <c r="D74" i="3"/>
  <c r="D47" i="10"/>
  <c r="E74" i="3"/>
  <c r="F74" i="3"/>
  <c r="E47" i="10"/>
  <c r="G74" i="3"/>
  <c r="H74" i="3"/>
  <c r="C75" i="3"/>
  <c r="D75" i="3"/>
  <c r="E75" i="3"/>
  <c r="F75" i="3"/>
  <c r="G75" i="3"/>
  <c r="H75" i="3"/>
  <c r="C76" i="3"/>
  <c r="D76" i="3"/>
  <c r="E76" i="3"/>
  <c r="F76" i="3"/>
  <c r="G76" i="3"/>
  <c r="H76" i="3"/>
  <c r="D71" i="3"/>
  <c r="D44" i="10"/>
  <c r="E71" i="3"/>
  <c r="F71" i="3"/>
  <c r="E44" i="10"/>
  <c r="G71" i="3"/>
  <c r="H71" i="3"/>
  <c r="C71" i="3"/>
  <c r="C44" i="10"/>
  <c r="C65" i="3"/>
  <c r="C41" i="10"/>
  <c r="D65" i="3"/>
  <c r="D41" i="10"/>
  <c r="E65" i="3"/>
  <c r="F65" i="3"/>
  <c r="E41" i="10"/>
  <c r="G65" i="3"/>
  <c r="H65" i="3"/>
  <c r="C66" i="3"/>
  <c r="C42" i="10"/>
  <c r="D66" i="3"/>
  <c r="D42" i="10"/>
  <c r="E66" i="3"/>
  <c r="F66" i="3"/>
  <c r="E42" i="10"/>
  <c r="G66" i="3"/>
  <c r="H66" i="3"/>
  <c r="C67" i="3"/>
  <c r="C43" i="10"/>
  <c r="D67" i="3"/>
  <c r="D43" i="10"/>
  <c r="E67" i="3"/>
  <c r="F67" i="3"/>
  <c r="E43" i="10"/>
  <c r="G67" i="3"/>
  <c r="H67" i="3"/>
  <c r="C68" i="3"/>
  <c r="D68" i="3"/>
  <c r="E68" i="3"/>
  <c r="F68" i="3"/>
  <c r="G68" i="3"/>
  <c r="H68" i="3"/>
  <c r="C69" i="3"/>
  <c r="D69" i="3"/>
  <c r="E69" i="3"/>
  <c r="F69" i="3"/>
  <c r="G69" i="3"/>
  <c r="H69" i="3"/>
  <c r="D64" i="3"/>
  <c r="D40" i="10"/>
  <c r="E64" i="3"/>
  <c r="F64" i="3"/>
  <c r="E40" i="10"/>
  <c r="G64" i="3"/>
  <c r="H64" i="3"/>
  <c r="C64" i="3"/>
  <c r="C40" i="10"/>
  <c r="C58" i="3"/>
  <c r="C37" i="10"/>
  <c r="D58" i="3"/>
  <c r="D37" i="10"/>
  <c r="E58" i="3"/>
  <c r="F58" i="3"/>
  <c r="E37" i="10"/>
  <c r="G58" i="3"/>
  <c r="H58" i="3"/>
  <c r="C59" i="3"/>
  <c r="C38" i="10"/>
  <c r="D59" i="3"/>
  <c r="D38" i="10"/>
  <c r="E59" i="3"/>
  <c r="F59" i="3"/>
  <c r="E38" i="10"/>
  <c r="G59" i="3"/>
  <c r="H59" i="3"/>
  <c r="C60" i="3"/>
  <c r="C39" i="10"/>
  <c r="D60" i="3"/>
  <c r="D39" i="10"/>
  <c r="E60" i="3"/>
  <c r="F60" i="3"/>
  <c r="E39" i="10"/>
  <c r="G60" i="3"/>
  <c r="H60" i="3"/>
  <c r="C61" i="3"/>
  <c r="D61" i="3"/>
  <c r="E61" i="3"/>
  <c r="F61" i="3"/>
  <c r="G61" i="3"/>
  <c r="H61" i="3"/>
  <c r="C62" i="3"/>
  <c r="D62" i="3"/>
  <c r="E62" i="3"/>
  <c r="F62" i="3"/>
  <c r="G62" i="3"/>
  <c r="H62" i="3"/>
  <c r="D57" i="3"/>
  <c r="D36" i="10"/>
  <c r="E57" i="3"/>
  <c r="F57" i="3"/>
  <c r="E36" i="10"/>
  <c r="G57" i="3"/>
  <c r="H57" i="3"/>
  <c r="C57" i="3"/>
  <c r="C36" i="10"/>
  <c r="C51" i="3"/>
  <c r="C33" i="10"/>
  <c r="D51" i="3"/>
  <c r="D33" i="10"/>
  <c r="E51" i="3"/>
  <c r="F51" i="3"/>
  <c r="E33" i="10"/>
  <c r="G51" i="3"/>
  <c r="H51" i="3"/>
  <c r="C52" i="3"/>
  <c r="C34" i="10"/>
  <c r="D52" i="3"/>
  <c r="D34" i="10"/>
  <c r="E52" i="3"/>
  <c r="F52" i="3"/>
  <c r="E34" i="10"/>
  <c r="G52" i="3"/>
  <c r="H52" i="3"/>
  <c r="C53" i="3"/>
  <c r="C35" i="10"/>
  <c r="D53" i="3"/>
  <c r="D35" i="10"/>
  <c r="E53" i="3"/>
  <c r="F53" i="3"/>
  <c r="E35" i="10"/>
  <c r="G53" i="3"/>
  <c r="H53" i="3"/>
  <c r="C54" i="3"/>
  <c r="D54" i="3"/>
  <c r="E54" i="3"/>
  <c r="F54" i="3"/>
  <c r="G54" i="3"/>
  <c r="H54" i="3"/>
  <c r="C55" i="3"/>
  <c r="D55" i="3"/>
  <c r="E55" i="3"/>
  <c r="F55" i="3"/>
  <c r="G55" i="3"/>
  <c r="H55" i="3"/>
  <c r="D50" i="3"/>
  <c r="D32" i="10"/>
  <c r="E50" i="3"/>
  <c r="F50" i="3"/>
  <c r="E32" i="10"/>
  <c r="G50" i="3"/>
  <c r="H50" i="3"/>
  <c r="C50" i="3"/>
  <c r="C32" i="10"/>
  <c r="C44" i="3"/>
  <c r="C29" i="10"/>
  <c r="D44" i="3"/>
  <c r="D29" i="10"/>
  <c r="E44" i="3"/>
  <c r="F44" i="3"/>
  <c r="E29" i="10"/>
  <c r="G44" i="3"/>
  <c r="H44" i="3"/>
  <c r="C45" i="3"/>
  <c r="C30" i="10"/>
  <c r="D45" i="3"/>
  <c r="D30" i="10"/>
  <c r="E45" i="3"/>
  <c r="F45" i="3"/>
  <c r="E30" i="10"/>
  <c r="G45" i="3"/>
  <c r="H45" i="3"/>
  <c r="C46" i="3"/>
  <c r="C31" i="10"/>
  <c r="D46" i="3"/>
  <c r="D31" i="10"/>
  <c r="E46" i="3"/>
  <c r="F46" i="3"/>
  <c r="E31" i="10"/>
  <c r="G46" i="3"/>
  <c r="H46" i="3"/>
  <c r="C47" i="3"/>
  <c r="D47" i="3"/>
  <c r="E47" i="3"/>
  <c r="F47" i="3"/>
  <c r="G47" i="3"/>
  <c r="H47" i="3"/>
  <c r="C48" i="3"/>
  <c r="D48" i="3"/>
  <c r="E48" i="3"/>
  <c r="F48" i="3"/>
  <c r="G48" i="3"/>
  <c r="H48" i="3"/>
  <c r="D43" i="3"/>
  <c r="D28" i="10"/>
  <c r="E43" i="3"/>
  <c r="F43" i="3"/>
  <c r="E28" i="10"/>
  <c r="G43" i="3"/>
  <c r="H43" i="3"/>
  <c r="C43" i="3"/>
  <c r="C28" i="10"/>
  <c r="C37" i="3"/>
  <c r="C25" i="10"/>
  <c r="D37" i="3"/>
  <c r="D25" i="10"/>
  <c r="E37" i="3"/>
  <c r="F37" i="3"/>
  <c r="E25" i="10"/>
  <c r="G37" i="3"/>
  <c r="H37" i="3"/>
  <c r="C38" i="3"/>
  <c r="C26" i="10"/>
  <c r="D38" i="3"/>
  <c r="D26" i="10"/>
  <c r="E38" i="3"/>
  <c r="F38" i="3"/>
  <c r="E26" i="10"/>
  <c r="G38" i="3"/>
  <c r="H38" i="3"/>
  <c r="C39" i="3"/>
  <c r="C27" i="10"/>
  <c r="D39" i="3"/>
  <c r="D27" i="10"/>
  <c r="E39" i="3"/>
  <c r="F39" i="3"/>
  <c r="E27" i="10"/>
  <c r="G39" i="3"/>
  <c r="H39" i="3"/>
  <c r="C40" i="3"/>
  <c r="D40" i="3"/>
  <c r="E40" i="3"/>
  <c r="F40" i="3"/>
  <c r="G40" i="3"/>
  <c r="H40" i="3"/>
  <c r="C41" i="3"/>
  <c r="D41" i="3"/>
  <c r="E41" i="3"/>
  <c r="F41" i="3"/>
  <c r="G41" i="3"/>
  <c r="H41" i="3"/>
  <c r="D36" i="3"/>
  <c r="D24" i="10"/>
  <c r="E36" i="3"/>
  <c r="F36" i="3"/>
  <c r="E24" i="10"/>
  <c r="G36" i="3"/>
  <c r="H36" i="3"/>
  <c r="C36" i="3"/>
  <c r="C24" i="10"/>
  <c r="C30" i="3"/>
  <c r="C21" i="10"/>
  <c r="D30" i="3"/>
  <c r="D21" i="10"/>
  <c r="E30" i="3"/>
  <c r="F30" i="3"/>
  <c r="E21" i="10"/>
  <c r="G30" i="3"/>
  <c r="H30" i="3"/>
  <c r="C31" i="3"/>
  <c r="C22" i="10"/>
  <c r="D31" i="3"/>
  <c r="D22" i="10"/>
  <c r="E31" i="3"/>
  <c r="F31" i="3"/>
  <c r="E22" i="10"/>
  <c r="G31" i="3"/>
  <c r="H31" i="3"/>
  <c r="C32" i="3"/>
  <c r="C23" i="10"/>
  <c r="D32" i="3"/>
  <c r="D23" i="10"/>
  <c r="E32" i="3"/>
  <c r="F32" i="3"/>
  <c r="E23" i="10"/>
  <c r="G32" i="3"/>
  <c r="H32" i="3"/>
  <c r="C33" i="3"/>
  <c r="D33" i="3"/>
  <c r="E33" i="3"/>
  <c r="F33" i="3"/>
  <c r="G33" i="3"/>
  <c r="H33" i="3"/>
  <c r="C34" i="3"/>
  <c r="D34" i="3"/>
  <c r="E34" i="3"/>
  <c r="F34" i="3"/>
  <c r="G34" i="3"/>
  <c r="H34" i="3"/>
  <c r="D29" i="3"/>
  <c r="D20" i="10"/>
  <c r="E29" i="3"/>
  <c r="F29" i="3"/>
  <c r="E20" i="10"/>
  <c r="G29" i="3"/>
  <c r="H29" i="3"/>
  <c r="C29" i="3"/>
  <c r="C20" i="10"/>
  <c r="C23" i="3"/>
  <c r="C17" i="10"/>
  <c r="D23" i="3"/>
  <c r="D17" i="10"/>
  <c r="E23" i="3"/>
  <c r="F23" i="3"/>
  <c r="E17" i="10"/>
  <c r="G23" i="3"/>
  <c r="H23" i="3"/>
  <c r="C24" i="3"/>
  <c r="C18" i="10"/>
  <c r="D24" i="3"/>
  <c r="D18" i="10"/>
  <c r="E24" i="3"/>
  <c r="F24" i="3"/>
  <c r="E18" i="10"/>
  <c r="G24" i="3"/>
  <c r="H24" i="3"/>
  <c r="C25" i="3"/>
  <c r="C19" i="10"/>
  <c r="D25" i="3"/>
  <c r="D19" i="10"/>
  <c r="E25" i="3"/>
  <c r="F25" i="3"/>
  <c r="E19" i="10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D22" i="3"/>
  <c r="D16" i="10"/>
  <c r="E22" i="3"/>
  <c r="F22" i="3"/>
  <c r="E16" i="10"/>
  <c r="G22" i="3"/>
  <c r="H22" i="3"/>
  <c r="C22" i="3"/>
  <c r="C16" i="10"/>
  <c r="C16" i="3"/>
  <c r="C13" i="10"/>
  <c r="I78" i="3"/>
  <c r="I77" i="3"/>
  <c r="E18" i="3"/>
  <c r="H17" i="3"/>
  <c r="D20" i="3"/>
  <c r="E16" i="3"/>
  <c r="C19" i="3"/>
  <c r="C18" i="3"/>
  <c r="C15" i="10"/>
  <c r="E17" i="3"/>
  <c r="D18" i="3"/>
  <c r="D15" i="10"/>
  <c r="H18" i="3"/>
  <c r="G17" i="3"/>
  <c r="D17" i="3"/>
  <c r="D14" i="10"/>
  <c r="H19" i="3"/>
  <c r="D19" i="3"/>
  <c r="G19" i="3"/>
  <c r="E19" i="3"/>
  <c r="H16" i="3"/>
  <c r="D16" i="3"/>
  <c r="D13" i="10"/>
  <c r="G18" i="3"/>
  <c r="C17" i="3"/>
  <c r="C14" i="10"/>
  <c r="G20" i="3"/>
  <c r="E20" i="3"/>
  <c r="H20" i="3"/>
  <c r="G15" i="3"/>
  <c r="E15" i="3"/>
  <c r="D15" i="3"/>
  <c r="D12" i="10"/>
  <c r="H15" i="3"/>
  <c r="C20" i="3"/>
  <c r="C15" i="3"/>
  <c r="C12" i="10"/>
  <c r="G16" i="3"/>
  <c r="F17" i="3"/>
  <c r="E14" i="10"/>
  <c r="F15" i="3"/>
  <c r="E12" i="10"/>
  <c r="F16" i="3"/>
  <c r="E13" i="10"/>
  <c r="F19" i="3"/>
  <c r="F18" i="3"/>
  <c r="E15" i="10"/>
  <c r="F20" i="3"/>
  <c r="F82" i="3"/>
  <c r="F81" i="3"/>
  <c r="F80" i="3"/>
  <c r="F79" i="3"/>
  <c r="B81" i="3"/>
  <c r="B79" i="3"/>
  <c r="A4" i="3"/>
  <c r="A3" i="3"/>
  <c r="B71" i="10"/>
  <c r="H71" i="10"/>
  <c r="A3" i="10"/>
  <c r="F69" i="10"/>
  <c r="A4" i="10"/>
  <c r="H69" i="10"/>
  <c r="B69" i="10"/>
  <c r="F71" i="10"/>
  <c r="E11" i="3"/>
  <c r="E10" i="3"/>
  <c r="H12" i="3"/>
  <c r="E8" i="3"/>
  <c r="H9" i="3"/>
  <c r="G13" i="3"/>
  <c r="C11" i="3"/>
  <c r="C9" i="3"/>
  <c r="C12" i="3"/>
  <c r="D11" i="3"/>
  <c r="G11" i="3"/>
  <c r="H11" i="3"/>
  <c r="D9" i="3"/>
  <c r="G12" i="3"/>
  <c r="H8" i="3"/>
  <c r="D10" i="3"/>
  <c r="D10" i="10"/>
  <c r="C8" i="3"/>
  <c r="C8" i="10"/>
  <c r="E9" i="3"/>
  <c r="E12" i="3"/>
  <c r="D12" i="3"/>
  <c r="G10" i="3"/>
  <c r="C10" i="3"/>
  <c r="C10" i="10"/>
  <c r="D13" i="3"/>
  <c r="D8" i="3"/>
  <c r="D8" i="10"/>
  <c r="H13" i="3"/>
  <c r="G8" i="3"/>
  <c r="E13" i="3"/>
  <c r="C13" i="3"/>
  <c r="G9" i="3"/>
  <c r="H10" i="3"/>
  <c r="C9" i="10"/>
  <c r="D11" i="10"/>
  <c r="D9" i="10"/>
  <c r="C11" i="10"/>
  <c r="F11" i="3"/>
  <c r="F10" i="3"/>
  <c r="E10" i="10"/>
  <c r="F13" i="3"/>
  <c r="F12" i="3"/>
  <c r="F9" i="3"/>
  <c r="F8" i="3"/>
  <c r="E8" i="10"/>
  <c r="E9" i="10"/>
  <c r="E11" i="10"/>
</calcChain>
</file>

<file path=xl/sharedStrings.xml><?xml version="1.0" encoding="utf-8"?>
<sst xmlns="http://schemas.openxmlformats.org/spreadsheetml/2006/main" count="168" uniqueCount="46">
  <si>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</si>
  <si>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</si>
  <si>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</si>
  <si>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</si>
  <si>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</si>
  <si>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</si>
  <si>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</si>
  <si>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</si>
  <si>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</si>
  <si>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</si>
  <si>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</si>
  <si>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</si>
  <si>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</si>
  <si>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</si>
  <si>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</si>
  <si>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</si>
  <si>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</si>
  <si>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</si>
  <si>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</si>
  <si>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</si>
  <si>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</si>
  <si>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</si>
  <si>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</si>
  <si>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</si>
  <si>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</si>
  <si>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</si>
  <si>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</si>
  <si>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</si>
  <si>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</si>
  <si>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</si>
  <si>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</si>
  <si>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4</t>
  </si>
  <si>
    <t>св100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</si>
  <si>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</si>
  <si>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</si>
  <si>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</si>
  <si>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</si>
  <si>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</si>
  <si>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</si>
  <si>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</si>
  <si>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</si>
  <si>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</si>
  <si>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</si>
  <si>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</si>
  <si>
    <t xml:space="preserve">, </t>
  </si>
  <si>
    <t>МУЖЧИНЫ  БОЕВОЕ САМБО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</si>
</sst>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6"/>
      <name val="Arial"/>
      <family val="2"/>
      <charset val="204"/>
    </font>
    <font>
      <sz val="16"/>
      <name val="Arial Narrow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181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Border="1" applyAlignment="1">
      <alignment horizontal="center" vertical="center" textRotation="90"/>
    </xf>
    <xf numFmtId="0" fontId="6" fillId="0" borderId="0" xfId="0" applyFont="1"/>
    <xf numFmtId="0" fontId="1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4" xfId="0" applyFont="1" applyFill="1" applyBorder="1"/>
    <xf numFmtId="0" fontId="9" fillId="0" borderId="24" xfId="0" applyFont="1" applyFill="1" applyBorder="1" applyAlignment="1">
      <alignment horizontal="center" vertical="center"/>
    </xf>
    <xf numFmtId="0" fontId="9" fillId="0" borderId="24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3" borderId="32" xfId="0" applyNumberFormat="1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7" fillId="0" borderId="0" xfId="0" applyFont="1" applyFill="1"/>
    <xf numFmtId="0" fontId="0" fillId="0" borderId="0" xfId="0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7" fillId="0" borderId="24" xfId="0" applyFont="1" applyFill="1" applyBorder="1"/>
    <xf numFmtId="0" fontId="17" fillId="0" borderId="0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/>
    </xf>
    <xf numFmtId="2" fontId="3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NumberFormat="1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1" fillId="0" borderId="0" xfId="0" applyFont="1"/>
    <xf numFmtId="49" fontId="1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0" fontId="22" fillId="0" borderId="0" xfId="0" applyFont="1" applyBorder="1" applyAlignment="1"/>
    <xf numFmtId="0" fontId="1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0" xfId="1" applyFont="1" applyBorder="1" applyAlignment="1" applyProtection="1"/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 vertical="center" textRotation="90"/>
    </xf>
    <xf numFmtId="0" fontId="10" fillId="2" borderId="23" xfId="0" applyFont="1" applyFill="1" applyBorder="1" applyAlignment="1">
      <alignment horizontal="center" vertical="center" textRotation="90"/>
    </xf>
    <xf numFmtId="0" fontId="10" fillId="2" borderId="15" xfId="0" applyFont="1" applyFill="1" applyBorder="1" applyAlignment="1">
      <alignment horizontal="center" vertical="center" textRotation="90"/>
    </xf>
    <xf numFmtId="0" fontId="10" fillId="2" borderId="17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 textRotation="90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1" fillId="0" borderId="0" xfId="1" applyFont="1" applyBorder="1" applyAlignment="1" applyProtection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1645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&#1089;&#1074;8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</sheetNames>
    <sheetDataSet>
      <sheetData sheetId="0"/>
      <sheetData sheetId="1"/>
      <sheetData sheetId="2">
        <row r="2">
          <cell r="A2" t="str">
            <v xml:space="preserve"> Чемпионат Уральского федерального округа по   боевому самбо среди мужчин </v>
          </cell>
        </row>
        <row r="3">
          <cell r="A3" t="str">
            <v>15-16  декабря 2017г.                                              г.Верхняя Пышма</v>
          </cell>
        </row>
        <row r="6">
          <cell r="A6" t="str">
            <v>Гл. судья, судья ВК</v>
          </cell>
          <cell r="G6" t="str">
            <v>М.Г.Стенников</v>
          </cell>
        </row>
        <row r="7">
          <cell r="G7" t="str">
            <v>/г.Курган/</v>
          </cell>
        </row>
        <row r="8">
          <cell r="A8" t="str">
            <v>Гл. секретарь, судья ВК</v>
          </cell>
          <cell r="G8" t="str">
            <v>Д.П.Сапунов</v>
          </cell>
        </row>
        <row r="9">
          <cell r="G9" t="str">
            <v>/г.Качканар/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Свердловская</v>
          </cell>
          <cell r="AH7">
            <v>3</v>
          </cell>
        </row>
        <row r="8">
          <cell r="Y8" t="str">
            <v>Челябинская</v>
          </cell>
        </row>
        <row r="9">
          <cell r="Y9" t="str">
            <v/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ШТЫРКОВ Иван Владимирович</v>
          </cell>
          <cell r="D6" t="str">
            <v>06.09.88, МС</v>
          </cell>
          <cell r="E6" t="str">
            <v>УФО</v>
          </cell>
          <cell r="F6" t="str">
            <v>Свердловская, Екатеринбург, ПР</v>
          </cell>
          <cell r="G6">
            <v>0</v>
          </cell>
          <cell r="H6" t="str">
            <v>Удилов Д.Ю. Козлов А.А.</v>
          </cell>
        </row>
        <row r="7">
          <cell r="C7" t="str">
            <v>ПЕДЬКО Михаил Андреевич</v>
          </cell>
          <cell r="D7" t="str">
            <v>23.06.91, КМС</v>
          </cell>
          <cell r="E7" t="str">
            <v>УФО</v>
          </cell>
          <cell r="F7" t="str">
            <v xml:space="preserve">Челябинская, Челябинск, </v>
          </cell>
          <cell r="G7">
            <v>0</v>
          </cell>
          <cell r="H7" t="str">
            <v>Мисбахов В.Н.</v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9">
          <cell r="C9" t="str">
            <v>ХАЖАЕВ Булат Ерназарович</v>
          </cell>
          <cell r="D9" t="str">
            <v>05.04.96, КМС</v>
          </cell>
          <cell r="E9" t="str">
            <v>УФО</v>
          </cell>
          <cell r="F9" t="str">
            <v xml:space="preserve">Челябинская, Челябинск, </v>
          </cell>
          <cell r="G9">
            <v>0</v>
          </cell>
          <cell r="H9" t="str">
            <v>Якупов Р.Г.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J7">
            <v>1</v>
          </cell>
          <cell r="Y7" t="str">
            <v>Алтайский</v>
          </cell>
          <cell r="AH7">
            <v>8</v>
          </cell>
        </row>
        <row r="8">
          <cell r="Y8" t="str">
            <v>Иркутская</v>
          </cell>
        </row>
        <row r="9">
          <cell r="Y9" t="str">
            <v>Кемеровская</v>
          </cell>
        </row>
        <row r="10">
          <cell r="Y10" t="str">
            <v>Красноярский</v>
          </cell>
        </row>
        <row r="11">
          <cell r="Y11" t="str">
            <v>Р.Бурятия</v>
          </cell>
        </row>
        <row r="12">
          <cell r="Y12" t="str">
            <v>Томская</v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4">
          <cell r="J4" t="str">
            <v/>
          </cell>
        </row>
        <row r="6">
          <cell r="C6" t="str">
            <v>НАЗЫРОВ Алексей Аскатович</v>
          </cell>
          <cell r="D6" t="str">
            <v>13.08.00, 1р</v>
          </cell>
          <cell r="E6" t="str">
            <v>СФО</v>
          </cell>
          <cell r="F6" t="str">
            <v>Иркутская, Братск, МО</v>
          </cell>
          <cell r="G6">
            <v>0</v>
          </cell>
          <cell r="H6" t="str">
            <v>Попов В.Г.</v>
          </cell>
        </row>
        <row r="7">
          <cell r="C7" t="str">
            <v>МАЛЫГИН Александр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КАРМАНОВ Александр Дмитриевич</v>
          </cell>
          <cell r="D8" t="str">
            <v>10.03.01, 1р</v>
          </cell>
          <cell r="E8" t="str">
            <v>СФО</v>
          </cell>
          <cell r="F8" t="str">
            <v>Кемеровская, Прокопьевск</v>
          </cell>
          <cell r="G8">
            <v>0</v>
          </cell>
          <cell r="H8" t="str">
            <v>Баглаев В.Г.</v>
          </cell>
        </row>
        <row r="9">
          <cell r="C9" t="str">
            <v>МОЖЕЙКО Алексей Викторович</v>
          </cell>
          <cell r="D9" t="str">
            <v>13.08.00, 1р</v>
          </cell>
          <cell r="E9" t="str">
            <v>СФО</v>
          </cell>
          <cell r="F9" t="str">
            <v>Томская, Томск</v>
          </cell>
          <cell r="G9">
            <v>0</v>
          </cell>
          <cell r="H9" t="str">
            <v>Попов А.Н.</v>
          </cell>
        </row>
        <row r="10">
          <cell r="C10" t="str">
            <v>КОЛМАКОВ Степан Иванович</v>
          </cell>
          <cell r="D10" t="str">
            <v>10.03.01, 1р</v>
          </cell>
          <cell r="E10" t="str">
            <v>СФО</v>
          </cell>
          <cell r="F10" t="str">
            <v>Иркутская, Шелехов, МО</v>
          </cell>
          <cell r="G10">
            <v>0</v>
          </cell>
          <cell r="H10" t="str">
            <v>Кузнецов А.В.</v>
          </cell>
        </row>
        <row r="11">
          <cell r="C11" t="str">
            <v>МАЛЫГИН Владимир Николаевич</v>
          </cell>
          <cell r="D11" t="str">
            <v>10.03.01, 1р</v>
          </cell>
          <cell r="E11" t="str">
            <v>СФО</v>
          </cell>
          <cell r="F11" t="str">
            <v>Алтайский, Бийск, МО</v>
          </cell>
          <cell r="G11">
            <v>0</v>
          </cell>
          <cell r="H11" t="str">
            <v>Первов В.И., Гаврилов В.В.</v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Y7" t="str">
            <v>Алтайский</v>
          </cell>
          <cell r="AH7">
            <v>12</v>
          </cell>
        </row>
        <row r="8">
          <cell r="Y8" t="str">
            <v>Забайкальский</v>
          </cell>
        </row>
        <row r="9">
          <cell r="Y9" t="str">
            <v>Иркутская</v>
          </cell>
        </row>
        <row r="10">
          <cell r="Y10" t="str">
            <v>Кемеровская</v>
          </cell>
        </row>
        <row r="11">
          <cell r="Y11" t="str">
            <v>Новосибирская</v>
          </cell>
        </row>
        <row r="12">
          <cell r="Y12" t="str">
            <v>Р.Алтай</v>
          </cell>
        </row>
        <row r="13">
          <cell r="Y13" t="str">
            <v>Р.Бурятия</v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САДУАКАСОВ Нурсултан Алексеевич</v>
          </cell>
          <cell r="D6" t="str">
            <v>05.09.00, КМС</v>
          </cell>
          <cell r="E6" t="str">
            <v>СФО</v>
          </cell>
          <cell r="F6" t="str">
            <v>Р.Алтай, Г-Алтайск, Сдюшор</v>
          </cell>
          <cell r="G6">
            <v>0</v>
          </cell>
          <cell r="H6" t="str">
            <v>Аткунов С.Ю. Межеткенов Р.А.</v>
          </cell>
        </row>
        <row r="7">
          <cell r="C7" t="str">
            <v>ЯГУНОВ Максим Дмитриевич</v>
          </cell>
          <cell r="D7" t="str">
            <v>17.12.00, КМС</v>
          </cell>
          <cell r="E7" t="str">
            <v>СФО</v>
          </cell>
          <cell r="F7" t="str">
            <v>Кемеровская, Кемерово, МО</v>
          </cell>
          <cell r="G7">
            <v>0</v>
          </cell>
          <cell r="H7" t="str">
            <v>Шиянов С.А.</v>
          </cell>
        </row>
        <row r="8">
          <cell r="C8" t="str">
            <v>ВЕРЕТНОВ Владимир Евгеньевич</v>
          </cell>
          <cell r="D8" t="str">
            <v>01.11.01, 1р</v>
          </cell>
          <cell r="E8" t="str">
            <v>СФО</v>
          </cell>
          <cell r="F8" t="str">
            <v>Иркутская, Усть-Кут</v>
          </cell>
          <cell r="G8">
            <v>0</v>
          </cell>
          <cell r="H8" t="str">
            <v>Омолоев Э.И., Кашин И.Л.</v>
          </cell>
        </row>
        <row r="9">
          <cell r="C9" t="str">
            <v>ЦЫДЕМПИЛОВ Владимир Валерьевич</v>
          </cell>
          <cell r="D9" t="str">
            <v>27.09.01, 1р</v>
          </cell>
          <cell r="E9" t="str">
            <v>СФО</v>
          </cell>
          <cell r="F9" t="str">
            <v>Р.Бурятия, Улан-Удэ</v>
          </cell>
          <cell r="G9">
            <v>0</v>
          </cell>
          <cell r="H9" t="str">
            <v>Доржидеров Ю.А.</v>
          </cell>
        </row>
        <row r="10">
          <cell r="C10" t="str">
            <v>АЙМАНОВ Александр Эдуардович</v>
          </cell>
          <cell r="D10" t="str">
            <v>24.08.00, КМС</v>
          </cell>
          <cell r="E10" t="str">
            <v>СФО</v>
          </cell>
          <cell r="F10" t="str">
            <v>Р.Алтай, Г-Алтайск, Сдюшор</v>
          </cell>
          <cell r="G10">
            <v>0</v>
          </cell>
          <cell r="H10" t="str">
            <v>Аткунов Р.Р. Чичинов Р.Р.</v>
          </cell>
        </row>
        <row r="11">
          <cell r="C11" t="str">
            <v>ГОМБОЖАПОВ Эрдэм  Туммурович</v>
          </cell>
          <cell r="D11" t="str">
            <v>07.12.01, 1р</v>
          </cell>
          <cell r="E11" t="str">
            <v>СФО</v>
          </cell>
          <cell r="F11" t="str">
            <v>Р.Бурятия, Улан-Удэ, МО</v>
          </cell>
          <cell r="G11">
            <v>0</v>
          </cell>
          <cell r="H11" t="str">
            <v>Салданов В.В.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Тюменская</v>
          </cell>
          <cell r="AH7">
            <v>1</v>
          </cell>
        </row>
        <row r="8">
          <cell r="Y8" t="str">
            <v/>
          </cell>
        </row>
        <row r="9">
          <cell r="Y9" t="str">
            <v/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 refreshError="1"/>
      <sheetData sheetId="2" refreshError="1"/>
      <sheetData sheetId="3">
        <row r="6">
          <cell r="C6" t="str">
            <v>АРКЕНОВ Адлет Даулетович</v>
          </cell>
          <cell r="D6" t="str">
            <v>06.11.95, КМС</v>
          </cell>
          <cell r="E6" t="str">
            <v>УФО</v>
          </cell>
          <cell r="F6" t="str">
            <v>Тюменская, Тюмень, ВС, ТВВИКУ</v>
          </cell>
          <cell r="G6">
            <v>0</v>
          </cell>
          <cell r="H6" t="str">
            <v>Гаранин Е.А. Бондарь Е.В.</v>
          </cell>
        </row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Свердловская</v>
          </cell>
          <cell r="AH7">
            <v>13</v>
          </cell>
        </row>
        <row r="8">
          <cell r="Y8" t="str">
            <v>Тюменская</v>
          </cell>
        </row>
        <row r="9">
          <cell r="Y9" t="str">
            <v>Челябинская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РАХМАТОВ Ахмат Рустамович</v>
          </cell>
          <cell r="D6" t="str">
            <v>08.09.94, МС</v>
          </cell>
          <cell r="E6" t="str">
            <v>УФО</v>
          </cell>
          <cell r="F6" t="str">
            <v>Свердловская, Качканар, ДЮСШ САМБО И ДЗЮДО</v>
          </cell>
          <cell r="G6">
            <v>0</v>
          </cell>
          <cell r="H6" t="str">
            <v>Сапунов Д.П. Мещерский В.В.</v>
          </cell>
        </row>
        <row r="7">
          <cell r="C7" t="str">
            <v>МАХМУДОВ Мирфаиз Шарофович</v>
          </cell>
          <cell r="D7" t="str">
            <v>04.01.93, КМС</v>
          </cell>
          <cell r="E7" t="str">
            <v>УФО</v>
          </cell>
          <cell r="F7" t="str">
            <v>Свердловская, Арти, ДЮСШ</v>
          </cell>
          <cell r="G7">
            <v>0</v>
          </cell>
          <cell r="H7" t="str">
            <v>Савинский В.С.</v>
          </cell>
        </row>
        <row r="8">
          <cell r="C8" t="str">
            <v>АХМЕДЬЯНОВ Данил Уелович</v>
          </cell>
          <cell r="D8" t="str">
            <v>22.11.90, МС</v>
          </cell>
          <cell r="E8" t="str">
            <v>УФО</v>
          </cell>
          <cell r="F8" t="str">
            <v xml:space="preserve">Челябинская, Аргаяш </v>
          </cell>
          <cell r="G8">
            <v>0</v>
          </cell>
          <cell r="H8" t="str">
            <v>Биктимиров Д.Н.</v>
          </cell>
        </row>
        <row r="9">
          <cell r="C9" t="str">
            <v>ЗЫРЯНОВ Данил Олегович</v>
          </cell>
          <cell r="D9" t="str">
            <v>30.01.93, МС</v>
          </cell>
          <cell r="E9" t="str">
            <v>УФО</v>
          </cell>
          <cell r="F9" t="str">
            <v>Свердловская, Качканар, ДЮСШ САМБО И ДЗЮДО</v>
          </cell>
          <cell r="G9">
            <v>0</v>
          </cell>
          <cell r="H9" t="str">
            <v>Сапунов Д.П. Мещерский В.В.</v>
          </cell>
        </row>
        <row r="10">
          <cell r="C10" t="str">
            <v>КАШИН Илья Александрович</v>
          </cell>
          <cell r="D10" t="str">
            <v>28.07.97, КМС</v>
          </cell>
          <cell r="E10" t="str">
            <v>УФО</v>
          </cell>
          <cell r="F10" t="str">
            <v>Тюменская, Тюмень, ВС</v>
          </cell>
          <cell r="G10">
            <v>0</v>
          </cell>
          <cell r="H10" t="str">
            <v>Абдурахманлы Элнур Адил Оглы</v>
          </cell>
        </row>
        <row r="11">
          <cell r="C11" t="str">
            <v>БАБИРЗАДЕ Азер Асаф Оглы</v>
          </cell>
          <cell r="D11" t="str">
            <v>24.08.97, КМС</v>
          </cell>
          <cell r="E11" t="str">
            <v>УФО</v>
          </cell>
          <cell r="F11" t="str">
            <v>Тюменская, Тюмень, ПН</v>
          </cell>
          <cell r="G11">
            <v>0</v>
          </cell>
          <cell r="H11" t="str">
            <v>Мухамедшин О.Х.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Свердловская</v>
          </cell>
          <cell r="AH7">
            <v>13</v>
          </cell>
        </row>
        <row r="8">
          <cell r="Y8" t="str">
            <v>Тюменская</v>
          </cell>
        </row>
        <row r="9">
          <cell r="Y9" t="str">
            <v>Хмао-Югра</v>
          </cell>
        </row>
        <row r="10">
          <cell r="Y10" t="str">
            <v>Челябинская</v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АГАЛАРОВ Максим Ниязович</v>
          </cell>
          <cell r="D6" t="str">
            <v>10.06.97, КМС</v>
          </cell>
          <cell r="E6" t="str">
            <v>УФО</v>
          </cell>
          <cell r="F6" t="str">
            <v>Тюменская, Тюмень, СК ТЮМЕНЬ</v>
          </cell>
          <cell r="G6">
            <v>0</v>
          </cell>
          <cell r="H6" t="str">
            <v>Хучбаров Р.А.</v>
          </cell>
        </row>
        <row r="7">
          <cell r="C7" t="str">
            <v>БАТЫРГАРЕЕВ Эмиль Винирович</v>
          </cell>
          <cell r="D7" t="str">
            <v>29.12.93, КМС</v>
          </cell>
          <cell r="E7" t="str">
            <v>УФО</v>
          </cell>
          <cell r="F7" t="str">
            <v xml:space="preserve">Челябинская, Челябинск, </v>
          </cell>
          <cell r="G7">
            <v>0</v>
          </cell>
          <cell r="H7" t="str">
            <v>Педько М.А.</v>
          </cell>
        </row>
        <row r="8">
          <cell r="C8" t="str">
            <v>БУРЛАКОВ Яков Игоревич</v>
          </cell>
          <cell r="D8" t="str">
            <v>24.06.91, КМС</v>
          </cell>
          <cell r="E8" t="str">
            <v>УФО</v>
          </cell>
          <cell r="F8" t="str">
            <v xml:space="preserve">Челябинская, Челябинск, </v>
          </cell>
          <cell r="G8">
            <v>0</v>
          </cell>
          <cell r="H8" t="str">
            <v>Бурлаков Я.И.</v>
          </cell>
        </row>
        <row r="9">
          <cell r="C9" t="str">
            <v>ХУЧБАРОВ Раджаб Ахмеднабиевич</v>
          </cell>
          <cell r="D9" t="str">
            <v>09.11.90, КМС</v>
          </cell>
          <cell r="E9" t="str">
            <v>УФО</v>
          </cell>
          <cell r="F9" t="str">
            <v>Тюменская, Тюмень, СК ТЮМЕНЬ</v>
          </cell>
          <cell r="G9">
            <v>0</v>
          </cell>
          <cell r="H9" t="str">
            <v>Хучбаров Р.А.</v>
          </cell>
        </row>
        <row r="10">
          <cell r="C10" t="str">
            <v>РАМАЗАНОВ Ревпн Ильманович</v>
          </cell>
          <cell r="D10" t="str">
            <v>12.08.92, КМС</v>
          </cell>
          <cell r="E10" t="str">
            <v>УФО</v>
          </cell>
          <cell r="F10" t="str">
            <v>Свердловская, Екатеринбург, ПР</v>
          </cell>
          <cell r="G10">
            <v>0</v>
          </cell>
          <cell r="H10" t="str">
            <v>Афиногеев И.Н.</v>
          </cell>
        </row>
        <row r="11">
          <cell r="C11" t="str">
            <v>ПИНАЕВ Дмитрий Сергеевич</v>
          </cell>
          <cell r="D11" t="str">
            <v>28.06.98, КМС</v>
          </cell>
          <cell r="E11" t="str">
            <v>УФО</v>
          </cell>
          <cell r="F11" t="str">
            <v>Свердловская, Екатеринбург, ПР</v>
          </cell>
          <cell r="G11">
            <v>0</v>
          </cell>
          <cell r="H11" t="str">
            <v>Воронов В.В. Лузган Б.С.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Курганская</v>
          </cell>
          <cell r="AH7">
            <v>12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ХМАО-Югра</v>
          </cell>
        </row>
        <row r="11">
          <cell r="Y11" t="str">
            <v>Челябинская</v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АЛИБЕКОВ Зухраб Еседуллаевич</v>
          </cell>
          <cell r="D6" t="str">
            <v>01.01.98, КМС</v>
          </cell>
          <cell r="E6" t="str">
            <v>УФО</v>
          </cell>
          <cell r="F6" t="str">
            <v>Свердловская, Екатеринбург, ПР</v>
          </cell>
          <cell r="G6">
            <v>0</v>
          </cell>
          <cell r="H6" t="str">
            <v>Афиногеев И.Н.</v>
          </cell>
        </row>
        <row r="7">
          <cell r="C7" t="str">
            <v>АХМЕДОВ Эльвин Алипаша Оглы</v>
          </cell>
          <cell r="D7" t="str">
            <v>12.01.93, КМС</v>
          </cell>
          <cell r="E7" t="str">
            <v>УФО</v>
          </cell>
          <cell r="F7" t="str">
            <v>ХМАО-Югра, Радужный</v>
          </cell>
          <cell r="G7">
            <v>0</v>
          </cell>
          <cell r="H7" t="str">
            <v>Шабанов Э.Д. Мухамедшин О.Ч.</v>
          </cell>
        </row>
        <row r="8">
          <cell r="C8" t="str">
            <v>БАТЫРГАРЕЕВ Дамир Винирович</v>
          </cell>
          <cell r="D8" t="str">
            <v>17.10.96, КМС</v>
          </cell>
          <cell r="E8" t="str">
            <v>УФО</v>
          </cell>
          <cell r="F8" t="str">
            <v xml:space="preserve">Челябинская, Чебаркуль, </v>
          </cell>
          <cell r="G8">
            <v>0</v>
          </cell>
          <cell r="H8" t="str">
            <v>Шальков А.Н.</v>
          </cell>
        </row>
        <row r="9">
          <cell r="C9" t="str">
            <v>ХАМИТОВ Руслан Асылханович</v>
          </cell>
          <cell r="D9" t="str">
            <v>19.06.91, КМС</v>
          </cell>
          <cell r="E9" t="str">
            <v>УФО</v>
          </cell>
          <cell r="F9" t="str">
            <v xml:space="preserve">Челябинская, Челябинск, </v>
          </cell>
          <cell r="G9">
            <v>0</v>
          </cell>
          <cell r="H9" t="str">
            <v>Педько М.А.</v>
          </cell>
        </row>
        <row r="10">
          <cell r="C10" t="str">
            <v>ИМАНГУЛОВ Руслан Ильфатович</v>
          </cell>
          <cell r="D10" t="str">
            <v>12.05.98, КМС</v>
          </cell>
          <cell r="E10" t="str">
            <v>УФО</v>
          </cell>
          <cell r="F10" t="str">
            <v xml:space="preserve">Челябинская, Челябинск, </v>
          </cell>
          <cell r="G10">
            <v>0</v>
          </cell>
          <cell r="H10" t="str">
            <v>Кадолин В.И.</v>
          </cell>
        </row>
        <row r="11">
          <cell r="C11" t="str">
            <v>ПОДЕРИН Владислав Олегович</v>
          </cell>
          <cell r="D11" t="str">
            <v>19.09.92, КМС</v>
          </cell>
          <cell r="E11" t="str">
            <v>УФО</v>
          </cell>
          <cell r="F11" t="str">
            <v>Тюменская, Тюмень, ВС</v>
          </cell>
          <cell r="G11">
            <v>0</v>
          </cell>
          <cell r="H11" t="str">
            <v>Мухамедшин О.Х.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Свердловская</v>
          </cell>
          <cell r="AH7">
            <v>13</v>
          </cell>
        </row>
        <row r="8">
          <cell r="Y8" t="str">
            <v>Хмао-Югра</v>
          </cell>
        </row>
        <row r="9">
          <cell r="Y9" t="str">
            <v>Челябинская</v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ХАБИБУЛАЕВ Алибек Расулович</v>
          </cell>
          <cell r="D6" t="str">
            <v>14.11.86, КМС</v>
          </cell>
          <cell r="E6" t="str">
            <v>УФО</v>
          </cell>
          <cell r="F6" t="str">
            <v>Хмао-Югра, Лангепас , МО</v>
          </cell>
          <cell r="G6">
            <v>0</v>
          </cell>
          <cell r="H6" t="str">
            <v>Мамедов Р.А.</v>
          </cell>
        </row>
        <row r="7">
          <cell r="C7" t="str">
            <v>КОРЕНЕВ Алексей Михайлович</v>
          </cell>
          <cell r="D7" t="str">
            <v>21.10.87, МС</v>
          </cell>
          <cell r="E7" t="str">
            <v>УФО</v>
          </cell>
          <cell r="F7" t="str">
            <v xml:space="preserve">Челябинская, Челябинск, </v>
          </cell>
          <cell r="G7">
            <v>0</v>
          </cell>
          <cell r="H7" t="str">
            <v>Педько М.А.</v>
          </cell>
        </row>
        <row r="8">
          <cell r="C8" t="str">
            <v>КУЧМАР Сергей Геннадьевич</v>
          </cell>
          <cell r="D8" t="str">
            <v>05.07.94, КМС</v>
          </cell>
          <cell r="E8" t="str">
            <v>УФО</v>
          </cell>
          <cell r="F8" t="str">
            <v xml:space="preserve">Челябинская, Челябинск, </v>
          </cell>
          <cell r="G8">
            <v>0</v>
          </cell>
          <cell r="H8" t="str">
            <v>Мисбахов В.Н.</v>
          </cell>
        </row>
        <row r="9">
          <cell r="C9" t="str">
            <v>СТЯЖКИН Владислав Евгеньевич</v>
          </cell>
          <cell r="D9" t="str">
            <v>22.05.95, КМС</v>
          </cell>
          <cell r="E9" t="str">
            <v>УФО</v>
          </cell>
          <cell r="F9" t="str">
            <v>Свердловская, Качканар, ДЮСШ САМБО И ДЗЮДО</v>
          </cell>
          <cell r="G9">
            <v>0</v>
          </cell>
          <cell r="H9" t="str">
            <v>Сапунов Д.П. Мещерский В.В.</v>
          </cell>
        </row>
        <row r="10">
          <cell r="C10" t="str">
            <v>ГАДЖИБАЛАЕВ Нурали Магомедович</v>
          </cell>
          <cell r="D10" t="str">
            <v>01.02.99, КМС</v>
          </cell>
          <cell r="E10" t="str">
            <v>УФО</v>
          </cell>
          <cell r="F10" t="str">
            <v>Хмао-Югра, Радужный , МО</v>
          </cell>
          <cell r="G10">
            <v>0</v>
          </cell>
          <cell r="H10" t="str">
            <v>Закарьяев А.Ф.</v>
          </cell>
        </row>
        <row r="11">
          <cell r="C11" t="str">
            <v>АБДУВАСИЛОВ Хуснидин Расужанович</v>
          </cell>
          <cell r="D11" t="str">
            <v>24.11.94, КМС</v>
          </cell>
          <cell r="E11" t="str">
            <v>УФО</v>
          </cell>
          <cell r="F11" t="str">
            <v>Свердловская, В-Пышма, ПР</v>
          </cell>
          <cell r="G11">
            <v>0</v>
          </cell>
          <cell r="H11" t="str">
            <v>Толмачев А.П.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Y7" t="str">
            <v>Курганская</v>
          </cell>
          <cell r="AH7">
            <v>15</v>
          </cell>
        </row>
        <row r="8">
          <cell r="Y8" t="str">
            <v>Свердловская</v>
          </cell>
        </row>
        <row r="9">
          <cell r="Y9" t="str">
            <v>Тюменская</v>
          </cell>
        </row>
        <row r="10">
          <cell r="Y10" t="str">
            <v>Челябинская</v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  <row r="15">
          <cell r="Y15" t="str">
            <v/>
          </cell>
        </row>
        <row r="16">
          <cell r="Y16" t="str">
            <v/>
          </cell>
        </row>
        <row r="17">
          <cell r="Y17" t="str">
            <v/>
          </cell>
        </row>
      </sheetData>
      <sheetData sheetId="1"/>
      <sheetData sheetId="2"/>
      <sheetData sheetId="3"/>
      <sheetData sheetId="4">
        <row r="6">
          <cell r="C6" t="str">
            <v>СИМОНОВ Геннадий Валерьевич</v>
          </cell>
          <cell r="D6" t="str">
            <v>03.09.92, КМС</v>
          </cell>
          <cell r="E6" t="str">
            <v>УФО</v>
          </cell>
          <cell r="F6" t="str">
            <v>Свердловская, Екатеринбург, ПР</v>
          </cell>
          <cell r="G6">
            <v>0</v>
          </cell>
          <cell r="H6" t="str">
            <v>Удилов Д.Ю.</v>
          </cell>
        </row>
        <row r="7">
          <cell r="C7" t="str">
            <v>ПОДОКСЕНОВ Александр Олегович</v>
          </cell>
          <cell r="D7" t="str">
            <v>20.09.95, КМС</v>
          </cell>
          <cell r="E7" t="str">
            <v>УФО</v>
          </cell>
          <cell r="F7" t="str">
            <v>Свердловская, Ирбит, ДЮСШ</v>
          </cell>
          <cell r="G7">
            <v>0</v>
          </cell>
          <cell r="H7" t="str">
            <v>Фефелов Ю.А.</v>
          </cell>
        </row>
        <row r="8">
          <cell r="C8" t="str">
            <v>АЛАМОВ Ширван Суджаят Оглы</v>
          </cell>
          <cell r="D8" t="str">
            <v>08.10.95, КМС</v>
          </cell>
          <cell r="E8" t="str">
            <v>УФО</v>
          </cell>
          <cell r="F8" t="str">
            <v>Тюменская, Тюмень, ПТ</v>
          </cell>
          <cell r="G8">
            <v>0</v>
          </cell>
          <cell r="H8" t="str">
            <v>Мухамедшин О.Х. Гусейнов Ш.</v>
          </cell>
        </row>
        <row r="9">
          <cell r="C9" t="str">
            <v>СТЕНЧУК Данил Юрьевич</v>
          </cell>
          <cell r="D9" t="str">
            <v>12.11.96, КМС</v>
          </cell>
          <cell r="E9" t="str">
            <v>УФО</v>
          </cell>
          <cell r="F9" t="str">
            <v xml:space="preserve">Челябинская, Челябинск, </v>
          </cell>
          <cell r="G9">
            <v>0</v>
          </cell>
          <cell r="H9" t="str">
            <v>Педько М.А.</v>
          </cell>
        </row>
        <row r="10">
          <cell r="C10" t="str">
            <v>АХМЕДОВ Эмин Даждамирович</v>
          </cell>
          <cell r="D10" t="str">
            <v>20.03.97, КМС</v>
          </cell>
          <cell r="E10" t="str">
            <v>УФО</v>
          </cell>
          <cell r="F10" t="str">
            <v>Свердловская, Екатеринбург, ПР</v>
          </cell>
          <cell r="G10">
            <v>0</v>
          </cell>
          <cell r="H10" t="str">
            <v>Афиногеев И.Н.</v>
          </cell>
        </row>
        <row r="11">
          <cell r="C11" t="str">
            <v>МУРТАЗАЛИЕВ Акбар Гасанович</v>
          </cell>
          <cell r="D11" t="str">
            <v>13.01.92, КМС</v>
          </cell>
          <cell r="E11" t="str">
            <v>УФО</v>
          </cell>
          <cell r="F11" t="str">
            <v xml:space="preserve">Челябинская, Челябинск, </v>
          </cell>
          <cell r="G11">
            <v>0</v>
          </cell>
          <cell r="H11" t="str">
            <v>Мисбахов В.Н.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Y7" t="str">
            <v>Курганская</v>
          </cell>
          <cell r="AH7">
            <v>4</v>
          </cell>
        </row>
        <row r="8">
          <cell r="Y8" t="str">
            <v>Свердловская</v>
          </cell>
        </row>
        <row r="9">
          <cell r="Y9" t="str">
            <v/>
          </cell>
        </row>
        <row r="10">
          <cell r="Y10" t="str">
            <v/>
          </cell>
        </row>
        <row r="11">
          <cell r="Y11" t="str">
            <v/>
          </cell>
        </row>
        <row r="12">
          <cell r="Y12" t="str">
            <v/>
          </cell>
        </row>
        <row r="13">
          <cell r="Y13" t="str">
            <v/>
          </cell>
        </row>
        <row r="14">
          <cell r="Y14" t="str">
            <v/>
          </cell>
        </row>
      </sheetData>
      <sheetData sheetId="1"/>
      <sheetData sheetId="2"/>
      <sheetData sheetId="3">
        <row r="6">
          <cell r="C6" t="str">
            <v>ЮРКИН Александр Альбертович</v>
          </cell>
          <cell r="D6" t="str">
            <v>06.08.85, КМС</v>
          </cell>
          <cell r="E6" t="str">
            <v>УФО</v>
          </cell>
          <cell r="F6" t="str">
            <v>Свердловская, Екатеринбург, ПР</v>
          </cell>
          <cell r="G6">
            <v>0</v>
          </cell>
          <cell r="H6" t="str">
            <v>Удилов Д.Ю.</v>
          </cell>
        </row>
        <row r="7">
          <cell r="C7" t="str">
            <v>РАГОЗИН Михаил Сергеевич</v>
          </cell>
          <cell r="D7" t="str">
            <v>30.10.91, КМС</v>
          </cell>
          <cell r="E7" t="str">
            <v>УФО</v>
          </cell>
          <cell r="F7" t="str">
            <v>Свердловская, Екатеринбург, ПР</v>
          </cell>
          <cell r="G7">
            <v>0</v>
          </cell>
          <cell r="H7" t="str">
            <v>Удилов Д.Ю.</v>
          </cell>
        </row>
        <row r="8">
          <cell r="C8" t="str">
            <v>ЛЕГОШИН Денис Владимирович</v>
          </cell>
          <cell r="D8" t="str">
            <v>08.05.93, МС</v>
          </cell>
          <cell r="E8" t="str">
            <v>УФО</v>
          </cell>
          <cell r="F8" t="str">
            <v>Курганская, Курган, СК МЕДВЕДЬ</v>
          </cell>
          <cell r="G8">
            <v>0</v>
          </cell>
          <cell r="H8" t="str">
            <v>Кудрявцев С.Ю. Карепин К.</v>
          </cell>
        </row>
        <row r="9">
          <cell r="C9" t="str">
            <v>БЕЛЯКОВ Роман Валерьевич</v>
          </cell>
          <cell r="D9" t="str">
            <v>24.10.89, КМС</v>
          </cell>
          <cell r="E9" t="str">
            <v>УФО</v>
          </cell>
          <cell r="F9" t="str">
            <v>Свердловская, Екатеринбург, МВД</v>
          </cell>
          <cell r="G9">
            <v>0</v>
          </cell>
          <cell r="H9" t="str">
            <v>Пышминцев В.А.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64" zoomScaleNormal="100" workbookViewId="0">
      <selection activeCell="A49" sqref="A49:H82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29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112" t="s">
        <v>7</v>
      </c>
      <c r="B1" s="112"/>
      <c r="C1" s="112"/>
      <c r="D1" s="112"/>
      <c r="E1" s="112"/>
      <c r="F1" s="112"/>
      <c r="G1" s="112"/>
      <c r="H1" s="112"/>
      <c r="I1" s="112"/>
    </row>
    <row r="2" spans="1:10" ht="17.25" customHeight="1">
      <c r="A2" s="113" t="s">
        <v>8</v>
      </c>
      <c r="B2" s="113"/>
      <c r="C2" s="113"/>
      <c r="D2" s="113"/>
      <c r="E2" s="113"/>
      <c r="F2" s="113"/>
      <c r="G2" s="113"/>
      <c r="H2" s="113"/>
      <c r="I2" s="113"/>
    </row>
    <row r="3" spans="1:10" ht="40.5" customHeight="1">
      <c r="A3" s="114" t="str">
        <f>[1]реквизиты!$A$2</f>
        <v xml:space="preserve"> Чемпионат Уральского федерального округа по   боевому самбо среди мужчин </v>
      </c>
      <c r="B3" s="114"/>
      <c r="C3" s="114"/>
      <c r="D3" s="114"/>
      <c r="E3" s="114"/>
      <c r="F3" s="114"/>
      <c r="G3" s="114"/>
      <c r="H3" s="114"/>
      <c r="I3" s="114"/>
    </row>
    <row r="4" spans="1:10" ht="16.5" customHeight="1" thickBot="1">
      <c r="A4" s="113" t="str">
        <f>[1]реквизиты!$A$3</f>
        <v>15-16  декабря 2017г.                                              г.Верхняя Пышма</v>
      </c>
      <c r="B4" s="113"/>
      <c r="C4" s="113"/>
      <c r="D4" s="113"/>
      <c r="E4" s="113"/>
      <c r="F4" s="113"/>
      <c r="G4" s="113"/>
      <c r="H4" s="113"/>
      <c r="I4" s="113"/>
    </row>
    <row r="5" spans="1:10" ht="3.75" hidden="1" customHeight="1" thickBot="1">
      <c r="A5" s="113"/>
      <c r="B5" s="113"/>
      <c r="C5" s="113"/>
      <c r="D5" s="113"/>
      <c r="E5" s="113"/>
      <c r="F5" s="113"/>
      <c r="G5" s="113"/>
      <c r="H5" s="113"/>
      <c r="I5" s="113"/>
    </row>
    <row r="6" spans="1:10" ht="11.1" customHeight="1">
      <c r="B6" s="125" t="s">
        <v>0</v>
      </c>
      <c r="C6" s="127" t="s">
        <v>1</v>
      </c>
      <c r="D6" s="127" t="s">
        <v>2</v>
      </c>
      <c r="E6" s="127" t="s">
        <v>16</v>
      </c>
      <c r="F6" s="127" t="s">
        <v>17</v>
      </c>
      <c r="G6" s="130"/>
      <c r="H6" s="115" t="s">
        <v>3</v>
      </c>
      <c r="I6" s="117"/>
    </row>
    <row r="7" spans="1:10" ht="13.5" customHeight="1" thickBot="1">
      <c r="B7" s="126"/>
      <c r="C7" s="128"/>
      <c r="D7" s="128"/>
      <c r="E7" s="128"/>
      <c r="F7" s="128"/>
      <c r="G7" s="131"/>
      <c r="H7" s="116"/>
      <c r="I7" s="117"/>
    </row>
    <row r="8" spans="1:10" ht="23.1" hidden="1" customHeight="1">
      <c r="A8" s="119" t="s">
        <v>9</v>
      </c>
      <c r="B8" s="66" t="s">
        <v>4</v>
      </c>
      <c r="C8" s="38" t="str">
        <f>[2]ит.пр!C6</f>
        <v>САДУАКАСОВ Нурсултан Алексеевич</v>
      </c>
      <c r="D8" s="38" t="str">
        <f>[2]ит.пр!D6</f>
        <v>05.09.00, КМС</v>
      </c>
      <c r="E8" s="38" t="str">
        <f>[2]ит.пр!E6</f>
        <v>СФО</v>
      </c>
      <c r="F8" s="38" t="str">
        <f>[2]ит.пр!F6</f>
        <v>Р.Алтай, Г-Алтайск, Сдюшор</v>
      </c>
      <c r="G8" s="71">
        <f>[2]ит.пр!G6</f>
        <v>0</v>
      </c>
      <c r="H8" s="39" t="str">
        <f>[2]ит.пр!H6</f>
        <v>Аткунов С.Ю. Межеткенов Р.А.</v>
      </c>
      <c r="I8" s="118"/>
      <c r="J8" s="129"/>
    </row>
    <row r="9" spans="1:10" ht="23.1" hidden="1" customHeight="1">
      <c r="A9" s="120"/>
      <c r="B9" s="67" t="s">
        <v>5</v>
      </c>
      <c r="C9" s="37" t="str">
        <f>[2]ит.пр!C7</f>
        <v>ЯГУНОВ Максим Дмитриевич</v>
      </c>
      <c r="D9" s="37" t="str">
        <f>[2]ит.пр!D7</f>
        <v>17.12.00, КМС</v>
      </c>
      <c r="E9" s="37" t="str">
        <f>[2]ит.пр!E7</f>
        <v>СФО</v>
      </c>
      <c r="F9" s="37" t="str">
        <f>[2]ит.пр!F7</f>
        <v>Кемеровская, Кемерово, МО</v>
      </c>
      <c r="G9" s="72">
        <f>[2]ит.пр!G7</f>
        <v>0</v>
      </c>
      <c r="H9" s="40" t="str">
        <f>[2]ит.пр!H7</f>
        <v>Шиянов С.А.</v>
      </c>
      <c r="I9" s="118"/>
      <c r="J9" s="129"/>
    </row>
    <row r="10" spans="1:10" ht="23.1" hidden="1" customHeight="1">
      <c r="A10" s="120"/>
      <c r="B10" s="68" t="s">
        <v>6</v>
      </c>
      <c r="C10" s="37" t="str">
        <f>[2]ит.пр!C8</f>
        <v>ВЕРЕТНОВ Владимир Евгеньевич</v>
      </c>
      <c r="D10" s="37" t="str">
        <f>[2]ит.пр!D8</f>
        <v>01.11.01, 1р</v>
      </c>
      <c r="E10" s="37" t="str">
        <f>[2]ит.пр!E8</f>
        <v>СФО</v>
      </c>
      <c r="F10" s="37" t="str">
        <f>[2]ит.пр!F8</f>
        <v>Иркутская, Усть-Кут</v>
      </c>
      <c r="G10" s="72">
        <f>[2]ит.пр!G8</f>
        <v>0</v>
      </c>
      <c r="H10" s="40" t="str">
        <f>[2]ит.пр!H8</f>
        <v>Омолоев Э.И., Кашин И.Л.</v>
      </c>
      <c r="I10" s="118"/>
      <c r="J10" s="129"/>
    </row>
    <row r="11" spans="1:10" ht="23.1" hidden="1" customHeight="1">
      <c r="A11" s="120"/>
      <c r="B11" s="69" t="s">
        <v>6</v>
      </c>
      <c r="C11" s="37" t="str">
        <f>[2]ит.пр!C9</f>
        <v>ЦЫДЕМПИЛОВ Владимир Валерьевич</v>
      </c>
      <c r="D11" s="37" t="str">
        <f>[2]ит.пр!D9</f>
        <v>27.09.01, 1р</v>
      </c>
      <c r="E11" s="37" t="str">
        <f>[2]ит.пр!E9</f>
        <v>СФО</v>
      </c>
      <c r="F11" s="37" t="str">
        <f>[2]ит.пр!F9</f>
        <v>Р.Бурятия, Улан-Удэ</v>
      </c>
      <c r="G11" s="72">
        <f>[2]ит.пр!G9</f>
        <v>0</v>
      </c>
      <c r="H11" s="40" t="str">
        <f>[2]ит.пр!H9</f>
        <v>Доржидеров Ю.А.</v>
      </c>
      <c r="I11" s="118"/>
      <c r="J11" s="129"/>
    </row>
    <row r="12" spans="1:10" ht="23.1" hidden="1" customHeight="1">
      <c r="A12" s="120"/>
      <c r="B12" s="69" t="s">
        <v>12</v>
      </c>
      <c r="C12" s="37" t="str">
        <f>[2]ит.пр!C10</f>
        <v>АЙМАНОВ Александр Эдуардович</v>
      </c>
      <c r="D12" s="37" t="str">
        <f>[2]ит.пр!D10</f>
        <v>24.08.00, КМС</v>
      </c>
      <c r="E12" s="37" t="str">
        <f>[2]ит.пр!E10</f>
        <v>СФО</v>
      </c>
      <c r="F12" s="37" t="str">
        <f>[2]ит.пр!F10</f>
        <v>Р.Алтай, Г-Алтайск, Сдюшор</v>
      </c>
      <c r="G12" s="72">
        <f>[2]ит.пр!G10</f>
        <v>0</v>
      </c>
      <c r="H12" s="40" t="str">
        <f>[2]ит.пр!H10</f>
        <v>Аткунов Р.Р. Чичинов Р.Р.</v>
      </c>
      <c r="I12" s="111"/>
      <c r="J12" s="129"/>
    </row>
    <row r="13" spans="1:10" ht="23.1" hidden="1" customHeight="1" thickBot="1">
      <c r="A13" s="121"/>
      <c r="B13" s="70" t="s">
        <v>12</v>
      </c>
      <c r="C13" s="41" t="str">
        <f>[2]ит.пр!C11</f>
        <v>ГОМБОЖАПОВ Эрдэм  Туммурович</v>
      </c>
      <c r="D13" s="41" t="str">
        <f>[2]ит.пр!D11</f>
        <v>07.12.01, 1р</v>
      </c>
      <c r="E13" s="41" t="str">
        <f>[2]ит.пр!E11</f>
        <v>СФО</v>
      </c>
      <c r="F13" s="41" t="str">
        <f>[2]ит.пр!F11</f>
        <v>Р.Бурятия, Улан-Удэ, МО</v>
      </c>
      <c r="G13" s="73">
        <f>[2]ит.пр!G11</f>
        <v>0</v>
      </c>
      <c r="H13" s="42" t="str">
        <f>[2]ит.пр!H11</f>
        <v>Салданов В.В.</v>
      </c>
      <c r="I13" s="111"/>
      <c r="J13" s="129"/>
    </row>
    <row r="14" spans="1:10" ht="23.1" hidden="1" customHeight="1" thickBot="1">
      <c r="B14" s="8"/>
      <c r="C14" s="9"/>
      <c r="D14" s="9"/>
      <c r="E14" s="25"/>
      <c r="F14" s="9"/>
      <c r="G14" s="74"/>
      <c r="H14" s="9"/>
      <c r="I14" s="14"/>
      <c r="J14" s="129"/>
    </row>
    <row r="15" spans="1:10" ht="23.1" customHeight="1">
      <c r="A15" s="119" t="s">
        <v>10</v>
      </c>
      <c r="B15" s="35" t="s">
        <v>4</v>
      </c>
      <c r="C15" s="38" t="str">
        <f>[3]Ит.пр!C6</f>
        <v>АРКЕНОВ Адлет Даулетович</v>
      </c>
      <c r="D15" s="38" t="str">
        <f>[3]Ит.пр!D6</f>
        <v>06.11.95, КМС</v>
      </c>
      <c r="E15" s="38" t="str">
        <f>[3]Ит.пр!E6</f>
        <v>УФО</v>
      </c>
      <c r="F15" s="38" t="str">
        <f>[3]Ит.пр!F6</f>
        <v>Тюменская, Тюмень, ВС, ТВВИКУ</v>
      </c>
      <c r="G15" s="71">
        <f>[3]Ит.пр!G6</f>
        <v>0</v>
      </c>
      <c r="H15" s="39" t="str">
        <f>[3]Ит.пр!H6</f>
        <v>Гаранин Е.А. Бондарь Е.В.</v>
      </c>
      <c r="I15" s="14"/>
      <c r="J15" s="129"/>
    </row>
    <row r="16" spans="1:10" ht="23.1" customHeight="1">
      <c r="A16" s="120"/>
      <c r="B16" s="64" t="s">
        <v>5</v>
      </c>
      <c r="C16" s="37" t="str">
        <f>[3]Ит.пр!C7</f>
        <v/>
      </c>
      <c r="D16" s="37" t="str">
        <f>[3]Ит.пр!D7</f>
        <v/>
      </c>
      <c r="E16" s="37" t="str">
        <f>[3]Ит.пр!E7</f>
        <v/>
      </c>
      <c r="F16" s="37" t="str">
        <f>[3]Ит.пр!F7</f>
        <v/>
      </c>
      <c r="G16" s="72" t="str">
        <f>[3]Ит.пр!G7</f>
        <v/>
      </c>
      <c r="H16" s="40" t="str">
        <f>[3]Ит.пр!H7</f>
        <v/>
      </c>
      <c r="I16" s="14"/>
    </row>
    <row r="17" spans="1:16" ht="23.1" customHeight="1">
      <c r="A17" s="120"/>
      <c r="B17" s="64" t="s">
        <v>6</v>
      </c>
      <c r="C17" s="37" t="str">
        <f>[3]Ит.пр!C8</f>
        <v/>
      </c>
      <c r="D17" s="37" t="str">
        <f>[3]Ит.пр!D8</f>
        <v/>
      </c>
      <c r="E17" s="37" t="str">
        <f>[3]Ит.пр!E8</f>
        <v/>
      </c>
      <c r="F17" s="37" t="str">
        <f>[3]Ит.пр!F8</f>
        <v/>
      </c>
      <c r="G17" s="72" t="str">
        <f>[3]Ит.пр!G8</f>
        <v/>
      </c>
      <c r="H17" s="40" t="str">
        <f>[3]Ит.пр!H8</f>
        <v/>
      </c>
      <c r="I17" s="14"/>
    </row>
    <row r="18" spans="1:16" ht="23.1" customHeight="1">
      <c r="A18" s="120"/>
      <c r="B18" s="64" t="s">
        <v>6</v>
      </c>
      <c r="C18" s="37" t="str">
        <f>[3]Ит.пр!C9</f>
        <v/>
      </c>
      <c r="D18" s="37" t="str">
        <f>[3]Ит.пр!D9</f>
        <v/>
      </c>
      <c r="E18" s="37" t="str">
        <f>[3]Ит.пр!E9</f>
        <v/>
      </c>
      <c r="F18" s="37" t="str">
        <f>[3]Ит.пр!F9</f>
        <v/>
      </c>
      <c r="G18" s="72" t="str">
        <f>[3]Ит.пр!G9</f>
        <v/>
      </c>
      <c r="H18" s="40" t="str">
        <f>[3]Ит.пр!H9</f>
        <v/>
      </c>
      <c r="I18" s="111"/>
    </row>
    <row r="19" spans="1:16" ht="23.1" hidden="1" customHeight="1">
      <c r="A19" s="120"/>
      <c r="B19" s="64" t="s">
        <v>12</v>
      </c>
      <c r="C19" s="37" t="str">
        <f>[3]Ит.пр!C10</f>
        <v/>
      </c>
      <c r="D19" s="37" t="str">
        <f>[3]Ит.пр!D10</f>
        <v/>
      </c>
      <c r="E19" s="37" t="str">
        <f>[3]Ит.пр!E10</f>
        <v/>
      </c>
      <c r="F19" s="37" t="str">
        <f>[3]Ит.пр!F10</f>
        <v/>
      </c>
      <c r="G19" s="72" t="str">
        <f>[3]Ит.пр!G10</f>
        <v/>
      </c>
      <c r="H19" s="40" t="str">
        <f>[3]Ит.пр!H10</f>
        <v/>
      </c>
      <c r="I19" s="111"/>
    </row>
    <row r="20" spans="1:16" ht="23.1" hidden="1" customHeight="1" thickBot="1">
      <c r="A20" s="121"/>
      <c r="B20" s="65" t="s">
        <v>12</v>
      </c>
      <c r="C20" s="41" t="str">
        <f>[3]Ит.пр!C11</f>
        <v/>
      </c>
      <c r="D20" s="41" t="str">
        <f>[3]Ит.пр!D11</f>
        <v/>
      </c>
      <c r="E20" s="41" t="str">
        <f>[3]Ит.пр!E11</f>
        <v/>
      </c>
      <c r="F20" s="41" t="str">
        <f>[3]Ит.пр!F11</f>
        <v/>
      </c>
      <c r="G20" s="73" t="str">
        <f>[3]Ит.пр!G11</f>
        <v/>
      </c>
      <c r="H20" s="42" t="str">
        <f>[3]Ит.пр!H11</f>
        <v/>
      </c>
      <c r="I20" s="11"/>
    </row>
    <row r="21" spans="1:16" ht="23.1" customHeight="1" thickBot="1">
      <c r="B21" s="13"/>
      <c r="C21" s="9"/>
      <c r="D21" s="9"/>
      <c r="E21" s="25"/>
      <c r="F21" s="9"/>
      <c r="G21" s="9"/>
      <c r="H21" s="9"/>
      <c r="I21" s="33"/>
      <c r="J21" s="34"/>
    </row>
    <row r="22" spans="1:16" ht="23.1" customHeight="1">
      <c r="A22" s="119" t="s">
        <v>18</v>
      </c>
      <c r="B22" s="35" t="s">
        <v>4</v>
      </c>
      <c r="C22" s="38" t="str">
        <f>[4]Ит.пр!C6</f>
        <v>РАХМАТОВ Ахмат Рустамович</v>
      </c>
      <c r="D22" s="38" t="str">
        <f>[4]Ит.пр!D6</f>
        <v>08.09.94, МС</v>
      </c>
      <c r="E22" s="38" t="str">
        <f>[4]Ит.пр!E6</f>
        <v>УФО</v>
      </c>
      <c r="F22" s="38" t="str">
        <f>[4]Ит.пр!F6</f>
        <v>Свердловская, Качканар, ДЮСШ САМБО И ДЗЮДО</v>
      </c>
      <c r="G22" s="71">
        <f>[4]Ит.пр!G6</f>
        <v>0</v>
      </c>
      <c r="H22" s="39" t="str">
        <f>[4]Ит.пр!H6</f>
        <v>Сапунов Д.П. Мещерский В.В.</v>
      </c>
      <c r="I22" s="33"/>
      <c r="J22" s="34"/>
    </row>
    <row r="23" spans="1:16" ht="23.1" customHeight="1">
      <c r="A23" s="120"/>
      <c r="B23" s="76" t="s">
        <v>5</v>
      </c>
      <c r="C23" s="37" t="str">
        <f>[4]Ит.пр!C7</f>
        <v>МАХМУДОВ Мирфаиз Шарофович</v>
      </c>
      <c r="D23" s="37" t="str">
        <f>[4]Ит.пр!D7</f>
        <v>04.01.93, КМС</v>
      </c>
      <c r="E23" s="37" t="str">
        <f>[4]Ит.пр!E7</f>
        <v>УФО</v>
      </c>
      <c r="F23" s="37" t="str">
        <f>[4]Ит.пр!F7</f>
        <v>Свердловская, Арти, ДЮСШ</v>
      </c>
      <c r="G23" s="72">
        <f>[4]Ит.пр!G7</f>
        <v>0</v>
      </c>
      <c r="H23" s="40" t="str">
        <f>[4]Ит.пр!H7</f>
        <v>Савинский В.С.</v>
      </c>
      <c r="I23" s="14"/>
      <c r="J23" s="34"/>
    </row>
    <row r="24" spans="1:16" ht="23.1" customHeight="1">
      <c r="A24" s="120"/>
      <c r="B24" s="76" t="s">
        <v>6</v>
      </c>
      <c r="C24" s="37" t="str">
        <f>[4]Ит.пр!C8</f>
        <v>АХМЕДЬЯНОВ Данил Уелович</v>
      </c>
      <c r="D24" s="37" t="str">
        <f>[4]Ит.пр!D8</f>
        <v>22.11.90, МС</v>
      </c>
      <c r="E24" s="37" t="str">
        <f>[4]Ит.пр!E8</f>
        <v>УФО</v>
      </c>
      <c r="F24" s="37" t="str">
        <f>[4]Ит.пр!F8</f>
        <v xml:space="preserve">Челябинская, Аргаяш </v>
      </c>
      <c r="G24" s="72">
        <f>[4]Ит.пр!G8</f>
        <v>0</v>
      </c>
      <c r="H24" s="40" t="str">
        <f>[4]Ит.пр!H8</f>
        <v>Биктимиров Д.Н.</v>
      </c>
      <c r="I24" s="14"/>
      <c r="J24" s="34"/>
    </row>
    <row r="25" spans="1:16" ht="23.1" customHeight="1">
      <c r="A25" s="120"/>
      <c r="B25" s="76" t="s">
        <v>6</v>
      </c>
      <c r="C25" s="37" t="str">
        <f>[4]Ит.пр!C9</f>
        <v>ЗЫРЯНОВ Данил Олегович</v>
      </c>
      <c r="D25" s="37" t="str">
        <f>[4]Ит.пр!D9</f>
        <v>30.01.93, МС</v>
      </c>
      <c r="E25" s="37" t="str">
        <f>[4]Ит.пр!E9</f>
        <v>УФО</v>
      </c>
      <c r="F25" s="37" t="str">
        <f>[4]Ит.пр!F9</f>
        <v>Свердловская, Качканар, ДЮСШ САМБО И ДЗЮДО</v>
      </c>
      <c r="G25" s="72">
        <f>[4]Ит.пр!G9</f>
        <v>0</v>
      </c>
      <c r="H25" s="40" t="str">
        <f>[4]Ит.пр!H9</f>
        <v>Сапунов Д.П. Мещерский В.В.</v>
      </c>
      <c r="I25" s="33"/>
    </row>
    <row r="26" spans="1:16" ht="23.1" customHeight="1">
      <c r="A26" s="120"/>
      <c r="B26" s="76" t="s">
        <v>12</v>
      </c>
      <c r="C26" s="37" t="str">
        <f>[4]Ит.пр!C10</f>
        <v>КАШИН Илья Александрович</v>
      </c>
      <c r="D26" s="37" t="str">
        <f>[4]Ит.пр!D10</f>
        <v>28.07.97, КМС</v>
      </c>
      <c r="E26" s="37" t="str">
        <f>[4]Ит.пр!E10</f>
        <v>УФО</v>
      </c>
      <c r="F26" s="37" t="str">
        <f>[4]Ит.пр!F10</f>
        <v>Тюменская, Тюмень, ВС</v>
      </c>
      <c r="G26" s="72">
        <f>[4]Ит.пр!G10</f>
        <v>0</v>
      </c>
      <c r="H26" s="40" t="str">
        <f>[4]Ит.пр!H10</f>
        <v>Абдурахманлы Элнур Адил Оглы</v>
      </c>
      <c r="I26" s="33"/>
      <c r="L26" s="17"/>
      <c r="M26" s="18"/>
      <c r="N26" s="17"/>
      <c r="O26" s="19"/>
      <c r="P26" s="36"/>
    </row>
    <row r="27" spans="1:16" ht="23.1" customHeight="1" thickBot="1">
      <c r="A27" s="121"/>
      <c r="B27" s="77" t="s">
        <v>12</v>
      </c>
      <c r="C27" s="41" t="str">
        <f>[4]Ит.пр!C11</f>
        <v>БАБИРЗАДЕ Азер Асаф Оглы</v>
      </c>
      <c r="D27" s="41" t="str">
        <f>[4]Ит.пр!D11</f>
        <v>24.08.97, КМС</v>
      </c>
      <c r="E27" s="41" t="str">
        <f>[4]Ит.пр!E11</f>
        <v>УФО</v>
      </c>
      <c r="F27" s="41" t="str">
        <f>[4]Ит.пр!F11</f>
        <v>Тюменская, Тюмень, ПН</v>
      </c>
      <c r="G27" s="73">
        <f>[4]Ит.пр!G11</f>
        <v>0</v>
      </c>
      <c r="H27" s="42" t="str">
        <f>[4]Ит.пр!H11</f>
        <v>Мухамедшин О.Х.</v>
      </c>
      <c r="I27" s="11"/>
    </row>
    <row r="28" spans="1:16" ht="23.1" customHeight="1" thickBot="1">
      <c r="A28" s="30"/>
      <c r="B28" s="12"/>
      <c r="C28" s="15"/>
      <c r="D28" s="16"/>
      <c r="E28" s="16"/>
      <c r="F28" s="17"/>
      <c r="G28" s="9"/>
      <c r="H28" s="20"/>
      <c r="I28" s="33"/>
      <c r="J28" s="34"/>
    </row>
    <row r="29" spans="1:16" ht="23.1" customHeight="1">
      <c r="A29" s="122" t="s">
        <v>19</v>
      </c>
      <c r="B29" s="35" t="s">
        <v>4</v>
      </c>
      <c r="C29" s="38" t="str">
        <f>[5]Ит.пр!C6</f>
        <v>АГАЛАРОВ Максим Ниязович</v>
      </c>
      <c r="D29" s="38" t="str">
        <f>[5]Ит.пр!D6</f>
        <v>10.06.97, КМС</v>
      </c>
      <c r="E29" s="38" t="str">
        <f>[5]Ит.пр!E6</f>
        <v>УФО</v>
      </c>
      <c r="F29" s="38" t="str">
        <f>[5]Ит.пр!F6</f>
        <v>Тюменская, Тюмень, СК ТЮМЕНЬ</v>
      </c>
      <c r="G29" s="71">
        <f>[5]Ит.пр!G6</f>
        <v>0</v>
      </c>
      <c r="H29" s="39" t="str">
        <f>[5]Ит.пр!H6</f>
        <v>Хучбаров Р.А.</v>
      </c>
      <c r="I29" s="33"/>
      <c r="J29" s="34"/>
    </row>
    <row r="30" spans="1:16" ht="23.1" customHeight="1">
      <c r="A30" s="123"/>
      <c r="B30" s="76" t="s">
        <v>5</v>
      </c>
      <c r="C30" s="37" t="str">
        <f>[5]Ит.пр!C7</f>
        <v>БАТЫРГАРЕЕВ Эмиль Винирович</v>
      </c>
      <c r="D30" s="37" t="str">
        <f>[5]Ит.пр!D7</f>
        <v>29.12.93, КМС</v>
      </c>
      <c r="E30" s="37" t="str">
        <f>[5]Ит.пр!E7</f>
        <v>УФО</v>
      </c>
      <c r="F30" s="37" t="str">
        <f>[5]Ит.пр!F7</f>
        <v xml:space="preserve">Челябинская, Челябинск, </v>
      </c>
      <c r="G30" s="72">
        <f>[5]Ит.пр!G7</f>
        <v>0</v>
      </c>
      <c r="H30" s="40" t="str">
        <f>[5]Ит.пр!H7</f>
        <v>Педько М.А.</v>
      </c>
      <c r="I30" s="14"/>
      <c r="J30" s="34"/>
    </row>
    <row r="31" spans="1:16" ht="23.1" customHeight="1">
      <c r="A31" s="123"/>
      <c r="B31" s="76" t="s">
        <v>6</v>
      </c>
      <c r="C31" s="37" t="str">
        <f>[5]Ит.пр!C8</f>
        <v>БУРЛАКОВ Яков Игоревич</v>
      </c>
      <c r="D31" s="37" t="str">
        <f>[5]Ит.пр!D8</f>
        <v>24.06.91, КМС</v>
      </c>
      <c r="E31" s="37" t="str">
        <f>[5]Ит.пр!E8</f>
        <v>УФО</v>
      </c>
      <c r="F31" s="37" t="str">
        <f>[5]Ит.пр!F8</f>
        <v xml:space="preserve">Челябинская, Челябинск, </v>
      </c>
      <c r="G31" s="72">
        <f>[5]Ит.пр!G8</f>
        <v>0</v>
      </c>
      <c r="H31" s="40" t="str">
        <f>[5]Ит.пр!H8</f>
        <v>Бурлаков Я.И.</v>
      </c>
      <c r="I31" s="14"/>
      <c r="J31" s="34"/>
    </row>
    <row r="32" spans="1:16" ht="23.1" customHeight="1">
      <c r="A32" s="123"/>
      <c r="B32" s="76" t="s">
        <v>6</v>
      </c>
      <c r="C32" s="37" t="str">
        <f>[5]Ит.пр!C9</f>
        <v>ХУЧБАРОВ Раджаб Ахмеднабиевич</v>
      </c>
      <c r="D32" s="37" t="str">
        <f>[5]Ит.пр!D9</f>
        <v>09.11.90, КМС</v>
      </c>
      <c r="E32" s="37" t="str">
        <f>[5]Ит.пр!E9</f>
        <v>УФО</v>
      </c>
      <c r="F32" s="37" t="str">
        <f>[5]Ит.пр!F9</f>
        <v>Тюменская, Тюмень, СК ТЮМЕНЬ</v>
      </c>
      <c r="G32" s="72">
        <f>[5]Ит.пр!G9</f>
        <v>0</v>
      </c>
      <c r="H32" s="40" t="str">
        <f>[5]Ит.пр!H9</f>
        <v>Хучбаров Р.А.</v>
      </c>
      <c r="I32" s="33"/>
    </row>
    <row r="33" spans="1:10" ht="23.1" customHeight="1">
      <c r="A33" s="123"/>
      <c r="B33" s="76" t="s">
        <v>12</v>
      </c>
      <c r="C33" s="37" t="str">
        <f>[5]Ит.пр!C10</f>
        <v>РАМАЗАНОВ Ревпн Ильманович</v>
      </c>
      <c r="D33" s="37" t="str">
        <f>[5]Ит.пр!D10</f>
        <v>12.08.92, КМС</v>
      </c>
      <c r="E33" s="37" t="str">
        <f>[5]Ит.пр!E10</f>
        <v>УФО</v>
      </c>
      <c r="F33" s="37" t="str">
        <f>[5]Ит.пр!F10</f>
        <v>Свердловская, Екатеринбург, ПР</v>
      </c>
      <c r="G33" s="72">
        <f>[5]Ит.пр!G10</f>
        <v>0</v>
      </c>
      <c r="H33" s="40" t="str">
        <f>[5]Ит.пр!H10</f>
        <v>Афиногеев И.Н.</v>
      </c>
      <c r="I33" s="33"/>
    </row>
    <row r="34" spans="1:10" ht="23.1" customHeight="1" thickBot="1">
      <c r="A34" s="124"/>
      <c r="B34" s="77" t="s">
        <v>12</v>
      </c>
      <c r="C34" s="41" t="str">
        <f>[5]Ит.пр!C11</f>
        <v>ПИНАЕВ Дмитрий Сергеевич</v>
      </c>
      <c r="D34" s="41" t="str">
        <f>[5]Ит.пр!D11</f>
        <v>28.06.98, КМС</v>
      </c>
      <c r="E34" s="41" t="str">
        <f>[5]Ит.пр!E11</f>
        <v>УФО</v>
      </c>
      <c r="F34" s="41" t="str">
        <f>[5]Ит.пр!F11</f>
        <v>Свердловская, Екатеринбург, ПР</v>
      </c>
      <c r="G34" s="73">
        <f>[5]Ит.пр!G11</f>
        <v>0</v>
      </c>
      <c r="H34" s="42" t="str">
        <f>[5]Ит.пр!H11</f>
        <v>Воронов В.В. Лузган Б.С.</v>
      </c>
      <c r="I34" s="14"/>
    </row>
    <row r="35" spans="1:10" ht="23.1" customHeight="1" thickBot="1">
      <c r="A35" s="30"/>
      <c r="B35" s="12"/>
      <c r="C35" s="15"/>
      <c r="D35" s="16"/>
      <c r="E35" s="16"/>
      <c r="F35" s="17"/>
      <c r="G35" s="78"/>
      <c r="H35" s="20"/>
      <c r="I35" s="33"/>
      <c r="J35" s="34"/>
    </row>
    <row r="36" spans="1:10" ht="23.1" customHeight="1">
      <c r="A36" s="119" t="s">
        <v>14</v>
      </c>
      <c r="B36" s="35" t="s">
        <v>4</v>
      </c>
      <c r="C36" s="38" t="str">
        <f>[6]Ит.пр!C6</f>
        <v>АЛИБЕКОВ Зухраб Еседуллаевич</v>
      </c>
      <c r="D36" s="38" t="str">
        <f>[6]Ит.пр!D6</f>
        <v>01.01.98, КМС</v>
      </c>
      <c r="E36" s="38" t="str">
        <f>[6]Ит.пр!E6</f>
        <v>УФО</v>
      </c>
      <c r="F36" s="38" t="str">
        <f>[6]Ит.пр!F6</f>
        <v>Свердловская, Екатеринбург, ПР</v>
      </c>
      <c r="G36" s="71">
        <f>[6]Ит.пр!G6</f>
        <v>0</v>
      </c>
      <c r="H36" s="39" t="str">
        <f>[6]Ит.пр!H6</f>
        <v>Афиногеев И.Н.</v>
      </c>
      <c r="I36" s="33"/>
      <c r="J36" s="34"/>
    </row>
    <row r="37" spans="1:10" ht="23.1" customHeight="1">
      <c r="A37" s="120"/>
      <c r="B37" s="76" t="s">
        <v>5</v>
      </c>
      <c r="C37" s="37" t="str">
        <f>[6]Ит.пр!C7</f>
        <v>АХМЕДОВ Эльвин Алипаша Оглы</v>
      </c>
      <c r="D37" s="37" t="str">
        <f>[6]Ит.пр!D7</f>
        <v>12.01.93, КМС</v>
      </c>
      <c r="E37" s="37" t="str">
        <f>[6]Ит.пр!E7</f>
        <v>УФО</v>
      </c>
      <c r="F37" s="37" t="str">
        <f>[6]Ит.пр!F7</f>
        <v>ХМАО-Югра, Радужный</v>
      </c>
      <c r="G37" s="72">
        <f>[6]Ит.пр!G7</f>
        <v>0</v>
      </c>
      <c r="H37" s="40" t="str">
        <f>[6]Ит.пр!H7</f>
        <v>Шабанов Э.Д. Мухамедшин О.Ч.</v>
      </c>
      <c r="I37" s="14"/>
      <c r="J37" s="34"/>
    </row>
    <row r="38" spans="1:10" ht="23.1" customHeight="1">
      <c r="A38" s="120"/>
      <c r="B38" s="76" t="s">
        <v>6</v>
      </c>
      <c r="C38" s="37" t="str">
        <f>[6]Ит.пр!C8</f>
        <v>БАТЫРГАРЕЕВ Дамир Винирович</v>
      </c>
      <c r="D38" s="37" t="str">
        <f>[6]Ит.пр!D8</f>
        <v>17.10.96, КМС</v>
      </c>
      <c r="E38" s="37" t="str">
        <f>[6]Ит.пр!E8</f>
        <v>УФО</v>
      </c>
      <c r="F38" s="37" t="str">
        <f>[6]Ит.пр!F8</f>
        <v xml:space="preserve">Челябинская, Чебаркуль, </v>
      </c>
      <c r="G38" s="72">
        <f>[6]Ит.пр!G8</f>
        <v>0</v>
      </c>
      <c r="H38" s="40" t="str">
        <f>[6]Ит.пр!H8</f>
        <v>Шальков А.Н.</v>
      </c>
      <c r="I38" s="14"/>
      <c r="J38" s="34"/>
    </row>
    <row r="39" spans="1:10" ht="23.1" customHeight="1">
      <c r="A39" s="120"/>
      <c r="B39" s="76" t="s">
        <v>6</v>
      </c>
      <c r="C39" s="37" t="str">
        <f>[6]Ит.пр!C9</f>
        <v>ХАМИТОВ Руслан Асылханович</v>
      </c>
      <c r="D39" s="37" t="str">
        <f>[6]Ит.пр!D9</f>
        <v>19.06.91, КМС</v>
      </c>
      <c r="E39" s="37" t="str">
        <f>[6]Ит.пр!E9</f>
        <v>УФО</v>
      </c>
      <c r="F39" s="37" t="str">
        <f>[6]Ит.пр!F9</f>
        <v xml:space="preserve">Челябинская, Челябинск, </v>
      </c>
      <c r="G39" s="72">
        <f>[6]Ит.пр!G9</f>
        <v>0</v>
      </c>
      <c r="H39" s="40" t="str">
        <f>[6]Ит.пр!H9</f>
        <v>Педько М.А.</v>
      </c>
      <c r="I39" s="32" t="s">
        <v>15</v>
      </c>
    </row>
    <row r="40" spans="1:10" ht="23.1" customHeight="1">
      <c r="A40" s="120"/>
      <c r="B40" s="76" t="s">
        <v>12</v>
      </c>
      <c r="C40" s="37" t="str">
        <f>[6]Ит.пр!C10</f>
        <v>ИМАНГУЛОВ Руслан Ильфатович</v>
      </c>
      <c r="D40" s="37" t="str">
        <f>[6]Ит.пр!D10</f>
        <v>12.05.98, КМС</v>
      </c>
      <c r="E40" s="37" t="str">
        <f>[6]Ит.пр!E10</f>
        <v>УФО</v>
      </c>
      <c r="F40" s="37" t="str">
        <f>[6]Ит.пр!F10</f>
        <v xml:space="preserve">Челябинская, Челябинск, </v>
      </c>
      <c r="G40" s="72">
        <f>[6]Ит.пр!G10</f>
        <v>0</v>
      </c>
      <c r="H40" s="40" t="str">
        <f>[6]Ит.пр!H10</f>
        <v>Кадолин В.И.</v>
      </c>
      <c r="I40" s="33"/>
    </row>
    <row r="41" spans="1:10" ht="23.1" customHeight="1" thickBot="1">
      <c r="A41" s="121"/>
      <c r="B41" s="77" t="s">
        <v>12</v>
      </c>
      <c r="C41" s="41" t="str">
        <f>[6]Ит.пр!C11</f>
        <v>ПОДЕРИН Владислав Олегович</v>
      </c>
      <c r="D41" s="41" t="str">
        <f>[6]Ит.пр!D11</f>
        <v>19.09.92, КМС</v>
      </c>
      <c r="E41" s="41" t="str">
        <f>[6]Ит.пр!E11</f>
        <v>УФО</v>
      </c>
      <c r="F41" s="41" t="str">
        <f>[6]Ит.пр!F11</f>
        <v>Тюменская, Тюмень, ВС</v>
      </c>
      <c r="G41" s="73">
        <f>[6]Ит.пр!G11</f>
        <v>0</v>
      </c>
      <c r="H41" s="42" t="str">
        <f>[6]Ит.пр!H11</f>
        <v>Мухамедшин О.Х.</v>
      </c>
      <c r="I41" s="14"/>
    </row>
    <row r="42" spans="1:10" ht="23.1" customHeight="1" thickBot="1">
      <c r="B42" s="44"/>
      <c r="C42" s="45"/>
      <c r="D42" s="45"/>
      <c r="E42" s="46"/>
      <c r="F42" s="45"/>
      <c r="G42" s="45"/>
      <c r="H42" s="47"/>
      <c r="I42" s="33"/>
      <c r="J42" s="34"/>
    </row>
    <row r="43" spans="1:10" ht="23.1" customHeight="1">
      <c r="A43" s="119" t="s">
        <v>20</v>
      </c>
      <c r="B43" s="35" t="s">
        <v>4</v>
      </c>
      <c r="C43" s="38" t="str">
        <f>[7]Ит.пр!C6</f>
        <v>ХАБИБУЛАЕВ Алибек Расулович</v>
      </c>
      <c r="D43" s="38" t="str">
        <f>[7]Ит.пр!D6</f>
        <v>14.11.86, КМС</v>
      </c>
      <c r="E43" s="38" t="str">
        <f>[7]Ит.пр!E6</f>
        <v>УФО</v>
      </c>
      <c r="F43" s="38" t="str">
        <f>[7]Ит.пр!F6</f>
        <v>Хмао-Югра, Лангепас , МО</v>
      </c>
      <c r="G43" s="71">
        <f>[7]Ит.пр!G6</f>
        <v>0</v>
      </c>
      <c r="H43" s="39" t="str">
        <f>[7]Ит.пр!H6</f>
        <v>Мамедов Р.А.</v>
      </c>
      <c r="I43" s="33"/>
      <c r="J43" s="34"/>
    </row>
    <row r="44" spans="1:10" ht="23.1" customHeight="1">
      <c r="A44" s="120"/>
      <c r="B44" s="76" t="s">
        <v>5</v>
      </c>
      <c r="C44" s="37" t="str">
        <f>[7]Ит.пр!C7</f>
        <v>КОРЕНЕВ Алексей Михайлович</v>
      </c>
      <c r="D44" s="37" t="str">
        <f>[7]Ит.пр!D7</f>
        <v>21.10.87, МС</v>
      </c>
      <c r="E44" s="37" t="str">
        <f>[7]Ит.пр!E7</f>
        <v>УФО</v>
      </c>
      <c r="F44" s="37" t="str">
        <f>[7]Ит.пр!F7</f>
        <v xml:space="preserve">Челябинская, Челябинск, </v>
      </c>
      <c r="G44" s="72">
        <f>[7]Ит.пр!G7</f>
        <v>0</v>
      </c>
      <c r="H44" s="40" t="str">
        <f>[7]Ит.пр!H7</f>
        <v>Педько М.А.</v>
      </c>
      <c r="I44" s="14"/>
      <c r="J44" s="34"/>
    </row>
    <row r="45" spans="1:10" ht="23.1" customHeight="1">
      <c r="A45" s="120"/>
      <c r="B45" s="76" t="s">
        <v>6</v>
      </c>
      <c r="C45" s="37" t="str">
        <f>[7]Ит.пр!C8</f>
        <v>КУЧМАР Сергей Геннадьевич</v>
      </c>
      <c r="D45" s="37" t="str">
        <f>[7]Ит.пр!D8</f>
        <v>05.07.94, КМС</v>
      </c>
      <c r="E45" s="37" t="str">
        <f>[7]Ит.пр!E8</f>
        <v>УФО</v>
      </c>
      <c r="F45" s="37" t="str">
        <f>[7]Ит.пр!F8</f>
        <v xml:space="preserve">Челябинская, Челябинск, </v>
      </c>
      <c r="G45" s="72">
        <f>[7]Ит.пр!G8</f>
        <v>0</v>
      </c>
      <c r="H45" s="40" t="str">
        <f>[7]Ит.пр!H8</f>
        <v>Мисбахов В.Н.</v>
      </c>
      <c r="I45" s="14"/>
      <c r="J45" s="34"/>
    </row>
    <row r="46" spans="1:10" ht="23.1" customHeight="1">
      <c r="A46" s="120"/>
      <c r="B46" s="76" t="s">
        <v>6</v>
      </c>
      <c r="C46" s="37" t="str">
        <f>[7]Ит.пр!C9</f>
        <v>СТЯЖКИН Владислав Евгеньевич</v>
      </c>
      <c r="D46" s="37" t="str">
        <f>[7]Ит.пр!D9</f>
        <v>22.05.95, КМС</v>
      </c>
      <c r="E46" s="37" t="str">
        <f>[7]Ит.пр!E9</f>
        <v>УФО</v>
      </c>
      <c r="F46" s="37" t="str">
        <f>[7]Ит.пр!F9</f>
        <v>Свердловская, Качканар, ДЮСШ САМБО И ДЗЮДО</v>
      </c>
      <c r="G46" s="72">
        <f>[7]Ит.пр!G9</f>
        <v>0</v>
      </c>
      <c r="H46" s="40" t="str">
        <f>[7]Ит.пр!H9</f>
        <v>Сапунов Д.П. Мещерский В.В.</v>
      </c>
      <c r="I46" s="33"/>
    </row>
    <row r="47" spans="1:10" ht="23.1" customHeight="1">
      <c r="A47" s="120"/>
      <c r="B47" s="76" t="s">
        <v>12</v>
      </c>
      <c r="C47" s="37" t="str">
        <f>[7]Ит.пр!C10</f>
        <v>ГАДЖИБАЛАЕВ Нурали Магомедович</v>
      </c>
      <c r="D47" s="37" t="str">
        <f>[7]Ит.пр!D10</f>
        <v>01.02.99, КМС</v>
      </c>
      <c r="E47" s="37" t="str">
        <f>[7]Ит.пр!E10</f>
        <v>УФО</v>
      </c>
      <c r="F47" s="37" t="str">
        <f>[7]Ит.пр!F10</f>
        <v>Хмао-Югра, Радужный , МО</v>
      </c>
      <c r="G47" s="72">
        <f>[7]Ит.пр!G10</f>
        <v>0</v>
      </c>
      <c r="H47" s="40" t="str">
        <f>[7]Ит.пр!H10</f>
        <v>Закарьяев А.Ф.</v>
      </c>
      <c r="I47" s="33"/>
    </row>
    <row r="48" spans="1:10" ht="23.1" customHeight="1" thickBot="1">
      <c r="A48" s="121"/>
      <c r="B48" s="77" t="s">
        <v>12</v>
      </c>
      <c r="C48" s="41" t="str">
        <f>[7]Ит.пр!C11</f>
        <v>АБДУВАСИЛОВ Хуснидин Расужанович</v>
      </c>
      <c r="D48" s="41" t="str">
        <f>[7]Ит.пр!D11</f>
        <v>24.11.94, КМС</v>
      </c>
      <c r="E48" s="41" t="str">
        <f>[7]Ит.пр!E11</f>
        <v>УФО</v>
      </c>
      <c r="F48" s="41" t="str">
        <f>[7]Ит.пр!F11</f>
        <v>Свердловская, В-Пышма, ПР</v>
      </c>
      <c r="G48" s="73">
        <f>[7]Ит.пр!G11</f>
        <v>0</v>
      </c>
      <c r="H48" s="42" t="str">
        <f>[7]Ит.пр!H11</f>
        <v>Толмачев А.П.</v>
      </c>
      <c r="I48" s="11"/>
    </row>
    <row r="49" spans="1:10" ht="23.1" customHeight="1" thickBot="1">
      <c r="B49" s="13"/>
      <c r="C49" s="9"/>
      <c r="D49" s="9"/>
      <c r="E49" s="25"/>
      <c r="F49" s="9"/>
      <c r="G49" s="74"/>
      <c r="H49" s="22"/>
      <c r="I49" s="33"/>
      <c r="J49" s="34"/>
    </row>
    <row r="50" spans="1:10" ht="23.1" customHeight="1">
      <c r="A50" s="122" t="s">
        <v>21</v>
      </c>
      <c r="B50" s="35" t="s">
        <v>4</v>
      </c>
      <c r="C50" s="38" t="str">
        <f>[8]Ит.пр!C6</f>
        <v>СИМОНОВ Геннадий Валерьевич</v>
      </c>
      <c r="D50" s="38" t="str">
        <f>[8]Ит.пр!D6</f>
        <v>03.09.92, КМС</v>
      </c>
      <c r="E50" s="38" t="str">
        <f>[8]Ит.пр!E6</f>
        <v>УФО</v>
      </c>
      <c r="F50" s="38" t="str">
        <f>[8]Ит.пр!F6</f>
        <v>Свердловская, Екатеринбург, ПР</v>
      </c>
      <c r="G50" s="71">
        <f>[8]Ит.пр!G6</f>
        <v>0</v>
      </c>
      <c r="H50" s="39" t="str">
        <f>[8]Ит.пр!H6</f>
        <v>Удилов Д.Ю.</v>
      </c>
      <c r="I50" s="33"/>
      <c r="J50" s="34"/>
    </row>
    <row r="51" spans="1:10" ht="23.1" customHeight="1">
      <c r="A51" s="123"/>
      <c r="B51" s="76" t="s">
        <v>5</v>
      </c>
      <c r="C51" s="37" t="str">
        <f>[8]Ит.пр!C7</f>
        <v>ПОДОКСЕНОВ Александр Олегович</v>
      </c>
      <c r="D51" s="37" t="str">
        <f>[8]Ит.пр!D7</f>
        <v>20.09.95, КМС</v>
      </c>
      <c r="E51" s="37" t="str">
        <f>[8]Ит.пр!E7</f>
        <v>УФО</v>
      </c>
      <c r="F51" s="37" t="str">
        <f>[8]Ит.пр!F7</f>
        <v>Свердловская, Ирбит, ДЮСШ</v>
      </c>
      <c r="G51" s="72">
        <f>[8]Ит.пр!G7</f>
        <v>0</v>
      </c>
      <c r="H51" s="40" t="str">
        <f>[8]Ит.пр!H7</f>
        <v>Фефелов Ю.А.</v>
      </c>
      <c r="I51" s="14"/>
      <c r="J51" s="34"/>
    </row>
    <row r="52" spans="1:10" ht="23.1" customHeight="1">
      <c r="A52" s="123"/>
      <c r="B52" s="76" t="s">
        <v>6</v>
      </c>
      <c r="C52" s="37" t="str">
        <f>[8]Ит.пр!C8</f>
        <v>АЛАМОВ Ширван Суджаят Оглы</v>
      </c>
      <c r="D52" s="37" t="str">
        <f>[8]Ит.пр!D8</f>
        <v>08.10.95, КМС</v>
      </c>
      <c r="E52" s="37" t="str">
        <f>[8]Ит.пр!E8</f>
        <v>УФО</v>
      </c>
      <c r="F52" s="37" t="str">
        <f>[8]Ит.пр!F8</f>
        <v>Тюменская, Тюмень, ПТ</v>
      </c>
      <c r="G52" s="72">
        <f>[8]Ит.пр!G8</f>
        <v>0</v>
      </c>
      <c r="H52" s="40" t="str">
        <f>[8]Ит.пр!H8</f>
        <v>Мухамедшин О.Х. Гусейнов Ш.</v>
      </c>
      <c r="I52" s="14"/>
      <c r="J52" s="34"/>
    </row>
    <row r="53" spans="1:10" ht="23.1" customHeight="1">
      <c r="A53" s="123"/>
      <c r="B53" s="76" t="s">
        <v>6</v>
      </c>
      <c r="C53" s="37" t="str">
        <f>[8]Ит.пр!C9</f>
        <v>СТЕНЧУК Данил Юрьевич</v>
      </c>
      <c r="D53" s="37" t="str">
        <f>[8]Ит.пр!D9</f>
        <v>12.11.96, КМС</v>
      </c>
      <c r="E53" s="37" t="str">
        <f>[8]Ит.пр!E9</f>
        <v>УФО</v>
      </c>
      <c r="F53" s="37" t="str">
        <f>[8]Ит.пр!F9</f>
        <v xml:space="preserve">Челябинская, Челябинск, </v>
      </c>
      <c r="G53" s="72">
        <f>[8]Ит.пр!G9</f>
        <v>0</v>
      </c>
      <c r="H53" s="40" t="str">
        <f>[8]Ит.пр!H9</f>
        <v>Педько М.А.</v>
      </c>
      <c r="I53" s="33"/>
    </row>
    <row r="54" spans="1:10" ht="23.1" customHeight="1">
      <c r="A54" s="123"/>
      <c r="B54" s="76" t="s">
        <v>12</v>
      </c>
      <c r="C54" s="37" t="str">
        <f>[8]Ит.пр!C10</f>
        <v>АХМЕДОВ Эмин Даждамирович</v>
      </c>
      <c r="D54" s="37" t="str">
        <f>[8]Ит.пр!D10</f>
        <v>20.03.97, КМС</v>
      </c>
      <c r="E54" s="37" t="str">
        <f>[8]Ит.пр!E10</f>
        <v>УФО</v>
      </c>
      <c r="F54" s="37" t="str">
        <f>[8]Ит.пр!F10</f>
        <v>Свердловская, Екатеринбург, ПР</v>
      </c>
      <c r="G54" s="72">
        <f>[8]Ит.пр!G10</f>
        <v>0</v>
      </c>
      <c r="H54" s="40" t="str">
        <f>[8]Ит.пр!H10</f>
        <v>Афиногеев И.Н.</v>
      </c>
      <c r="I54" s="33"/>
    </row>
    <row r="55" spans="1:10" ht="23.1" customHeight="1" thickBot="1">
      <c r="A55" s="124"/>
      <c r="B55" s="77" t="s">
        <v>12</v>
      </c>
      <c r="C55" s="41" t="str">
        <f>[8]Ит.пр!C11</f>
        <v>МУРТАЗАЛИЕВ Акбар Гасанович</v>
      </c>
      <c r="D55" s="41" t="str">
        <f>[8]Ит.пр!D11</f>
        <v>13.01.92, КМС</v>
      </c>
      <c r="E55" s="41" t="str">
        <f>[8]Ит.пр!E11</f>
        <v>УФО</v>
      </c>
      <c r="F55" s="41" t="str">
        <f>[8]Ит.пр!F11</f>
        <v xml:space="preserve">Челябинская, Челябинск, </v>
      </c>
      <c r="G55" s="73">
        <f>[8]Ит.пр!G11</f>
        <v>0</v>
      </c>
      <c r="H55" s="42" t="str">
        <f>[8]Ит.пр!H11</f>
        <v>Мисбахов В.Н.</v>
      </c>
      <c r="I55" s="11"/>
    </row>
    <row r="56" spans="1:10" ht="23.1" customHeight="1" thickBot="1">
      <c r="B56" s="44"/>
      <c r="C56" s="45"/>
      <c r="D56" s="45"/>
      <c r="E56" s="46"/>
      <c r="F56" s="45"/>
      <c r="G56" s="79"/>
      <c r="H56" s="47"/>
      <c r="I56" s="33"/>
      <c r="J56" s="34"/>
    </row>
    <row r="57" spans="1:10" ht="23.1" customHeight="1">
      <c r="A57" s="122" t="s">
        <v>22</v>
      </c>
      <c r="B57" s="35" t="s">
        <v>4</v>
      </c>
      <c r="C57" s="38" t="str">
        <f>[9]Ит.пр!C6</f>
        <v>ЮРКИН Александр Альбертович</v>
      </c>
      <c r="D57" s="38" t="str">
        <f>[9]Ит.пр!D6</f>
        <v>06.08.85, КМС</v>
      </c>
      <c r="E57" s="38" t="str">
        <f>[9]Ит.пр!E6</f>
        <v>УФО</v>
      </c>
      <c r="F57" s="38" t="str">
        <f>[9]Ит.пр!F6</f>
        <v>Свердловская, Екатеринбург, ПР</v>
      </c>
      <c r="G57" s="71">
        <f>[9]Ит.пр!G6</f>
        <v>0</v>
      </c>
      <c r="H57" s="39" t="str">
        <f>[9]Ит.пр!H6</f>
        <v>Удилов Д.Ю.</v>
      </c>
      <c r="I57" s="33"/>
      <c r="J57" s="34"/>
    </row>
    <row r="58" spans="1:10" ht="23.1" customHeight="1">
      <c r="A58" s="123"/>
      <c r="B58" s="76" t="s">
        <v>5</v>
      </c>
      <c r="C58" s="37" t="str">
        <f>[9]Ит.пр!C7</f>
        <v>РАГОЗИН Михаил Сергеевич</v>
      </c>
      <c r="D58" s="37" t="str">
        <f>[9]Ит.пр!D7</f>
        <v>30.10.91, КМС</v>
      </c>
      <c r="E58" s="37" t="str">
        <f>[9]Ит.пр!E7</f>
        <v>УФО</v>
      </c>
      <c r="F58" s="37" t="str">
        <f>[9]Ит.пр!F7</f>
        <v>Свердловская, Екатеринбург, ПР</v>
      </c>
      <c r="G58" s="72">
        <f>[9]Ит.пр!G7</f>
        <v>0</v>
      </c>
      <c r="H58" s="40" t="str">
        <f>[9]Ит.пр!H7</f>
        <v>Удилов Д.Ю.</v>
      </c>
      <c r="I58" s="14"/>
      <c r="J58" s="34"/>
    </row>
    <row r="59" spans="1:10" ht="23.1" customHeight="1">
      <c r="A59" s="123"/>
      <c r="B59" s="76" t="s">
        <v>6</v>
      </c>
      <c r="C59" s="37" t="str">
        <f>[9]Ит.пр!C8</f>
        <v>ЛЕГОШИН Денис Владимирович</v>
      </c>
      <c r="D59" s="37" t="str">
        <f>[9]Ит.пр!D8</f>
        <v>08.05.93, МС</v>
      </c>
      <c r="E59" s="37" t="str">
        <f>[9]Ит.пр!E8</f>
        <v>УФО</v>
      </c>
      <c r="F59" s="37" t="str">
        <f>[9]Ит.пр!F8</f>
        <v>Курганская, Курган, СК МЕДВЕДЬ</v>
      </c>
      <c r="G59" s="72">
        <f>[9]Ит.пр!G8</f>
        <v>0</v>
      </c>
      <c r="H59" s="40" t="str">
        <f>[9]Ит.пр!H8</f>
        <v>Кудрявцев С.Ю. Карепин К.</v>
      </c>
      <c r="I59" s="14"/>
      <c r="J59" s="34"/>
    </row>
    <row r="60" spans="1:10" ht="23.1" customHeight="1">
      <c r="A60" s="123"/>
      <c r="B60" s="76" t="s">
        <v>6</v>
      </c>
      <c r="C60" s="37" t="str">
        <f>[9]Ит.пр!C9</f>
        <v>БЕЛЯКОВ Роман Валерьевич</v>
      </c>
      <c r="D60" s="37" t="str">
        <f>[9]Ит.пр!D9</f>
        <v>24.10.89, КМС</v>
      </c>
      <c r="E60" s="37" t="str">
        <f>[9]Ит.пр!E9</f>
        <v>УФО</v>
      </c>
      <c r="F60" s="37" t="str">
        <f>[9]Ит.пр!F9</f>
        <v>Свердловская, Екатеринбург, МВД</v>
      </c>
      <c r="G60" s="72">
        <f>[9]Ит.пр!G9</f>
        <v>0</v>
      </c>
      <c r="H60" s="40" t="str">
        <f>[9]Ит.пр!H9</f>
        <v>Пышминцев В.А.</v>
      </c>
      <c r="I60" s="33"/>
    </row>
    <row r="61" spans="1:10" ht="23.1" hidden="1" customHeight="1">
      <c r="A61" s="123"/>
      <c r="B61" s="76" t="s">
        <v>12</v>
      </c>
      <c r="C61" s="37" t="str">
        <f>[9]Ит.пр!C10</f>
        <v/>
      </c>
      <c r="D61" s="37" t="str">
        <f>[9]Ит.пр!D10</f>
        <v/>
      </c>
      <c r="E61" s="37" t="str">
        <f>[9]Ит.пр!E10</f>
        <v/>
      </c>
      <c r="F61" s="37" t="str">
        <f>[9]Ит.пр!F10</f>
        <v/>
      </c>
      <c r="G61" s="72" t="str">
        <f>[9]Ит.пр!G10</f>
        <v/>
      </c>
      <c r="H61" s="40" t="str">
        <f>[9]Ит.пр!H10</f>
        <v/>
      </c>
      <c r="I61" s="33"/>
    </row>
    <row r="62" spans="1:10" ht="23.1" hidden="1" customHeight="1" thickBot="1">
      <c r="A62" s="124"/>
      <c r="B62" s="77" t="s">
        <v>12</v>
      </c>
      <c r="C62" s="41" t="str">
        <f>[9]Ит.пр!C11</f>
        <v/>
      </c>
      <c r="D62" s="41" t="str">
        <f>[9]Ит.пр!D11</f>
        <v/>
      </c>
      <c r="E62" s="41" t="str">
        <f>[9]Ит.пр!E11</f>
        <v/>
      </c>
      <c r="F62" s="41" t="str">
        <f>[9]Ит.пр!F11</f>
        <v/>
      </c>
      <c r="G62" s="73" t="str">
        <f>[9]Ит.пр!G11</f>
        <v/>
      </c>
      <c r="H62" s="42" t="str">
        <f>[9]Ит.пр!H11</f>
        <v/>
      </c>
      <c r="I62" s="11"/>
    </row>
    <row r="63" spans="1:10" ht="23.1" customHeight="1" thickBot="1">
      <c r="B63" s="13"/>
      <c r="C63" s="9"/>
      <c r="D63" s="9"/>
      <c r="E63" s="25"/>
      <c r="F63" s="9"/>
      <c r="G63" s="9"/>
      <c r="H63" s="22"/>
      <c r="I63" s="33"/>
      <c r="J63" s="34"/>
    </row>
    <row r="64" spans="1:10" ht="23.1" customHeight="1">
      <c r="A64" s="119" t="s">
        <v>23</v>
      </c>
      <c r="B64" s="35" t="s">
        <v>4</v>
      </c>
      <c r="C64" s="38" t="str">
        <f>[10]Ит.пр!C6</f>
        <v>ШТЫРКОВ Иван Владимирович</v>
      </c>
      <c r="D64" s="38" t="str">
        <f>[10]Ит.пр!D6</f>
        <v>06.09.88, МС</v>
      </c>
      <c r="E64" s="38" t="str">
        <f>[10]Ит.пр!E6</f>
        <v>УФО</v>
      </c>
      <c r="F64" s="38" t="str">
        <f>[10]Ит.пр!F6</f>
        <v>Свердловская, Екатеринбург, ПР</v>
      </c>
      <c r="G64" s="71">
        <f>[10]Ит.пр!G6</f>
        <v>0</v>
      </c>
      <c r="H64" s="39" t="str">
        <f>[10]Ит.пр!H6</f>
        <v>Удилов Д.Ю. Козлов А.А.</v>
      </c>
      <c r="I64" s="33"/>
      <c r="J64" s="34"/>
    </row>
    <row r="65" spans="1:10" ht="23.1" customHeight="1">
      <c r="A65" s="120"/>
      <c r="B65" s="76" t="s">
        <v>5</v>
      </c>
      <c r="C65" s="37" t="str">
        <f>[10]Ит.пр!C7</f>
        <v>ПЕДЬКО Михаил Андреевич</v>
      </c>
      <c r="D65" s="37" t="str">
        <f>[10]Ит.пр!D7</f>
        <v>23.06.91, КМС</v>
      </c>
      <c r="E65" s="37" t="str">
        <f>[10]Ит.пр!E7</f>
        <v>УФО</v>
      </c>
      <c r="F65" s="37" t="str">
        <f>[10]Ит.пр!F7</f>
        <v xml:space="preserve">Челябинская, Челябинск, </v>
      </c>
      <c r="G65" s="72">
        <f>[10]Ит.пр!G7</f>
        <v>0</v>
      </c>
      <c r="H65" s="40" t="str">
        <f>[10]Ит.пр!H7</f>
        <v>Мисбахов В.Н.</v>
      </c>
      <c r="I65" s="14"/>
      <c r="J65" s="34"/>
    </row>
    <row r="66" spans="1:10" ht="23.1" hidden="1" customHeight="1">
      <c r="A66" s="120"/>
      <c r="B66" s="76" t="s">
        <v>6</v>
      </c>
      <c r="C66" s="37" t="str">
        <f>[10]Ит.пр!C8</f>
        <v/>
      </c>
      <c r="D66" s="37" t="str">
        <f>[10]Ит.пр!D8</f>
        <v/>
      </c>
      <c r="E66" s="37" t="str">
        <f>[10]Ит.пр!E8</f>
        <v/>
      </c>
      <c r="F66" s="37" t="str">
        <f>[10]Ит.пр!F8</f>
        <v/>
      </c>
      <c r="G66" s="72" t="str">
        <f>[10]Ит.пр!G8</f>
        <v/>
      </c>
      <c r="H66" s="40" t="str">
        <f>[10]Ит.пр!H8</f>
        <v/>
      </c>
      <c r="I66" s="14"/>
      <c r="J66" s="34"/>
    </row>
    <row r="67" spans="1:10" ht="23.1" customHeight="1">
      <c r="A67" s="120"/>
      <c r="B67" s="76" t="s">
        <v>6</v>
      </c>
      <c r="C67" s="37" t="str">
        <f>[10]Ит.пр!C9</f>
        <v>ХАЖАЕВ Булат Ерназарович</v>
      </c>
      <c r="D67" s="37" t="str">
        <f>[10]Ит.пр!D9</f>
        <v>05.04.96, КМС</v>
      </c>
      <c r="E67" s="37" t="str">
        <f>[10]Ит.пр!E9</f>
        <v>УФО</v>
      </c>
      <c r="F67" s="37" t="str">
        <f>[10]Ит.пр!F9</f>
        <v xml:space="preserve">Челябинская, Челябинск, </v>
      </c>
      <c r="G67" s="72">
        <f>[10]Ит.пр!G9</f>
        <v>0</v>
      </c>
      <c r="H67" s="40" t="str">
        <f>[10]Ит.пр!H9</f>
        <v>Якупов Р.Г.</v>
      </c>
      <c r="I67" s="33"/>
    </row>
    <row r="68" spans="1:10" ht="23.1" hidden="1" customHeight="1">
      <c r="A68" s="120"/>
      <c r="B68" s="76" t="s">
        <v>12</v>
      </c>
      <c r="C68" s="37" t="str">
        <f>[10]Ит.пр!C10</f>
        <v/>
      </c>
      <c r="D68" s="37" t="str">
        <f>[10]Ит.пр!D10</f>
        <v/>
      </c>
      <c r="E68" s="37" t="str">
        <f>[10]Ит.пр!E10</f>
        <v/>
      </c>
      <c r="F68" s="37" t="str">
        <f>[10]Ит.пр!F10</f>
        <v/>
      </c>
      <c r="G68" s="72" t="str">
        <f>[10]Ит.пр!G10</f>
        <v/>
      </c>
      <c r="H68" s="40" t="str">
        <f>[10]Ит.пр!H10</f>
        <v/>
      </c>
      <c r="I68" s="33"/>
    </row>
    <row r="69" spans="1:10" ht="23.1" hidden="1" customHeight="1" thickBot="1">
      <c r="A69" s="121"/>
      <c r="B69" s="77" t="s">
        <v>13</v>
      </c>
      <c r="C69" s="41" t="str">
        <f>[10]Ит.пр!C11</f>
        <v/>
      </c>
      <c r="D69" s="41" t="str">
        <f>[10]Ит.пр!D11</f>
        <v/>
      </c>
      <c r="E69" s="41" t="str">
        <f>[10]Ит.пр!E11</f>
        <v/>
      </c>
      <c r="F69" s="41" t="str">
        <f>[10]Ит.пр!F11</f>
        <v/>
      </c>
      <c r="G69" s="73" t="str">
        <f>[10]Ит.пр!G11</f>
        <v/>
      </c>
      <c r="H69" s="42" t="str">
        <f>[10]Ит.пр!H11</f>
        <v/>
      </c>
      <c r="I69" s="11"/>
    </row>
    <row r="70" spans="1:10" ht="23.1" customHeight="1" thickBot="1">
      <c r="A70" s="1"/>
      <c r="B70" s="43"/>
      <c r="C70" s="10"/>
      <c r="D70" s="10"/>
      <c r="E70" s="26"/>
      <c r="F70" s="10"/>
      <c r="G70" s="80"/>
      <c r="H70" s="21"/>
      <c r="I70" s="33"/>
      <c r="J70" s="34"/>
    </row>
    <row r="71" spans="1:10" ht="23.1" hidden="1" customHeight="1">
      <c r="A71" s="122" t="s">
        <v>24</v>
      </c>
      <c r="B71" s="35" t="s">
        <v>4</v>
      </c>
      <c r="C71" s="49" t="str">
        <f>[11]Ит.пр!C6</f>
        <v>НАЗЫРОВ Алексей Аскатович</v>
      </c>
      <c r="D71" s="49" t="str">
        <f>[11]Ит.пр!D6</f>
        <v>13.08.00, 1р</v>
      </c>
      <c r="E71" s="49" t="str">
        <f>[11]Ит.пр!E6</f>
        <v>СФО</v>
      </c>
      <c r="F71" s="49" t="str">
        <f>[11]Ит.пр!F6</f>
        <v>Иркутская, Братск, МО</v>
      </c>
      <c r="G71" s="82">
        <f>[11]Ит.пр!G6</f>
        <v>0</v>
      </c>
      <c r="H71" s="50" t="str">
        <f>[11]Ит.пр!H6</f>
        <v>Попов В.Г.</v>
      </c>
      <c r="I71" s="33"/>
      <c r="J71" s="34"/>
    </row>
    <row r="72" spans="1:10" ht="23.1" hidden="1" customHeight="1">
      <c r="A72" s="123"/>
      <c r="B72" s="76" t="s">
        <v>5</v>
      </c>
      <c r="C72" s="48" t="str">
        <f>[11]Ит.пр!C7</f>
        <v>МАЛЫГИН Александр Николаевич</v>
      </c>
      <c r="D72" s="48" t="str">
        <f>[11]Ит.пр!D7</f>
        <v>10.03.01, 1р</v>
      </c>
      <c r="E72" s="48" t="str">
        <f>[11]Ит.пр!E7</f>
        <v>СФО</v>
      </c>
      <c r="F72" s="48" t="str">
        <f>[11]Ит.пр!F7</f>
        <v>Алтайский, Бийск, МО</v>
      </c>
      <c r="G72" s="81">
        <f>[11]Ит.пр!G7</f>
        <v>0</v>
      </c>
      <c r="H72" s="51" t="str">
        <f>[11]Ит.пр!H7</f>
        <v>Первов В.И., Гаврилов В.В.</v>
      </c>
      <c r="I72" s="14"/>
      <c r="J72" s="34"/>
    </row>
    <row r="73" spans="1:10" ht="23.1" hidden="1" customHeight="1">
      <c r="A73" s="123"/>
      <c r="B73" s="76" t="s">
        <v>6</v>
      </c>
      <c r="C73" s="48" t="str">
        <f>[11]Ит.пр!C8</f>
        <v>КАРМАНОВ Александр Дмитриевич</v>
      </c>
      <c r="D73" s="48" t="str">
        <f>[11]Ит.пр!D8</f>
        <v>10.03.01, 1р</v>
      </c>
      <c r="E73" s="48" t="str">
        <f>[11]Ит.пр!E8</f>
        <v>СФО</v>
      </c>
      <c r="F73" s="48" t="str">
        <f>[11]Ит.пр!F8</f>
        <v>Кемеровская, Прокопьевск</v>
      </c>
      <c r="G73" s="81">
        <f>[11]Ит.пр!G8</f>
        <v>0</v>
      </c>
      <c r="H73" s="51" t="str">
        <f>[11]Ит.пр!H8</f>
        <v>Баглаев В.Г.</v>
      </c>
      <c r="I73" s="14"/>
      <c r="J73" s="34"/>
    </row>
    <row r="74" spans="1:10" ht="23.1" hidden="1" customHeight="1">
      <c r="A74" s="123"/>
      <c r="B74" s="76" t="s">
        <v>6</v>
      </c>
      <c r="C74" s="48" t="str">
        <f>[11]Ит.пр!C9</f>
        <v>МОЖЕЙКО Алексей Викторович</v>
      </c>
      <c r="D74" s="48" t="str">
        <f>[11]Ит.пр!D9</f>
        <v>13.08.00, 1р</v>
      </c>
      <c r="E74" s="48" t="str">
        <f>[11]Ит.пр!E9</f>
        <v>СФО</v>
      </c>
      <c r="F74" s="48" t="str">
        <f>[11]Ит.пр!F9</f>
        <v>Томская, Томск</v>
      </c>
      <c r="G74" s="81">
        <f>[11]Ит.пр!G9</f>
        <v>0</v>
      </c>
      <c r="H74" s="51" t="str">
        <f>[11]Ит.пр!H9</f>
        <v>Попов А.Н.</v>
      </c>
      <c r="I74" s="33"/>
    </row>
    <row r="75" spans="1:10" ht="23.1" hidden="1" customHeight="1">
      <c r="A75" s="123"/>
      <c r="B75" s="76" t="s">
        <v>12</v>
      </c>
      <c r="C75" s="48" t="str">
        <f>[11]Ит.пр!C10</f>
        <v>КОЛМАКОВ Степан Иванович</v>
      </c>
      <c r="D75" s="48" t="str">
        <f>[11]Ит.пр!D10</f>
        <v>10.03.01, 1р</v>
      </c>
      <c r="E75" s="48" t="str">
        <f>[11]Ит.пр!E10</f>
        <v>СФО</v>
      </c>
      <c r="F75" s="48" t="str">
        <f>[11]Ит.пр!F10</f>
        <v>Иркутская, Шелехов, МО</v>
      </c>
      <c r="G75" s="81">
        <f>[11]Ит.пр!G10</f>
        <v>0</v>
      </c>
      <c r="H75" s="51" t="str">
        <f>[11]Ит.пр!H10</f>
        <v>Кузнецов А.В.</v>
      </c>
      <c r="I75" s="33"/>
    </row>
    <row r="76" spans="1:10" ht="23.1" hidden="1" customHeight="1" thickBot="1">
      <c r="A76" s="124"/>
      <c r="B76" s="77" t="s">
        <v>12</v>
      </c>
      <c r="C76" s="52" t="str">
        <f>[11]Ит.пр!C11</f>
        <v>МАЛЫГИН Владимир Николаевич</v>
      </c>
      <c r="D76" s="52" t="str">
        <f>[11]Ит.пр!D11</f>
        <v>10.03.01, 1р</v>
      </c>
      <c r="E76" s="52" t="str">
        <f>[11]Ит.пр!E11</f>
        <v>СФО</v>
      </c>
      <c r="F76" s="52" t="str">
        <f>[11]Ит.пр!F11</f>
        <v>Алтайский, Бийск, МО</v>
      </c>
      <c r="G76" s="83">
        <f>[11]Ит.пр!G11</f>
        <v>0</v>
      </c>
      <c r="H76" s="53" t="str">
        <f>[11]Ит.пр!H11</f>
        <v>Первов В.И., Гаврилов В.В.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84">
        <f>[12]Ит.пр!I6</f>
        <v>0</v>
      </c>
      <c r="J77" s="75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84">
        <f>[12]Ит.пр!I8</f>
        <v>0</v>
      </c>
      <c r="J78" s="75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М.Г.Стенников</v>
      </c>
      <c r="G79" s="24"/>
      <c r="H79" s="6"/>
      <c r="I79" s="14"/>
      <c r="J79" s="34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/г.Курган/</v>
      </c>
      <c r="G80" s="23"/>
      <c r="H80" s="7"/>
      <c r="I80" s="14"/>
      <c r="J80" s="34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Д.П.Сапунов</v>
      </c>
      <c r="G81" s="24"/>
      <c r="H81" s="6"/>
      <c r="I81" s="33"/>
    </row>
    <row r="82" spans="1:19" ht="23.1" customHeight="1">
      <c r="C82" s="1"/>
      <c r="F82" t="str">
        <f>[1]реквизиты!$G$9</f>
        <v>/г.Качканар/</v>
      </c>
      <c r="H82" s="7"/>
      <c r="I82" s="3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J14:J15"/>
    <mergeCell ref="A5:I5"/>
    <mergeCell ref="G6:G7"/>
    <mergeCell ref="J8:J9"/>
    <mergeCell ref="J10:J11"/>
    <mergeCell ref="J12:J13"/>
    <mergeCell ref="F6:F7"/>
    <mergeCell ref="E6:E7"/>
    <mergeCell ref="A36:A41"/>
    <mergeCell ref="A71:A76"/>
    <mergeCell ref="A43:A48"/>
    <mergeCell ref="A50:A55"/>
    <mergeCell ref="A57:A62"/>
    <mergeCell ref="A64:A69"/>
    <mergeCell ref="A22:A27"/>
    <mergeCell ref="A29:A34"/>
    <mergeCell ref="A15:A20"/>
    <mergeCell ref="B6:B7"/>
    <mergeCell ref="D6:D7"/>
    <mergeCell ref="C6:C7"/>
    <mergeCell ref="A8:A13"/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</mergeCells>
  <phoneticPr fontId="0" type="noConversion"/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A5" zoomScale="75" zoomScaleNormal="75" workbookViewId="0">
      <selection activeCell="J24" sqref="J24"/>
    </sheetView>
  </sheetViews>
  <sheetFormatPr defaultRowHeight="13.2"/>
  <cols>
    <col min="1" max="1" width="8.44140625" customWidth="1"/>
    <col min="2" max="2" width="4.44140625" customWidth="1"/>
    <col min="3" max="3" width="31" customWidth="1"/>
    <col min="4" max="4" width="12.77734375" customWidth="1"/>
    <col min="5" max="5" width="23.21875" customWidth="1"/>
    <col min="6" max="6" width="6.21875" customWidth="1"/>
    <col min="7" max="7" width="12.44140625" customWidth="1"/>
    <col min="8" max="8" width="33.77734375" customWidth="1"/>
  </cols>
  <sheetData>
    <row r="1" spans="1:8" ht="21">
      <c r="A1" s="112" t="s">
        <v>7</v>
      </c>
      <c r="B1" s="112"/>
      <c r="C1" s="112"/>
      <c r="D1" s="112"/>
      <c r="E1" s="112"/>
      <c r="F1" s="112"/>
      <c r="G1" s="112"/>
      <c r="H1" s="112"/>
    </row>
    <row r="2" spans="1:8" ht="17.399999999999999">
      <c r="A2" s="171" t="s">
        <v>25</v>
      </c>
      <c r="B2" s="171"/>
      <c r="C2" s="171"/>
      <c r="D2" s="171"/>
      <c r="E2" s="171"/>
      <c r="F2" s="171"/>
      <c r="G2" s="171"/>
      <c r="H2" s="171"/>
    </row>
    <row r="3" spans="1:8" ht="23.25" customHeight="1">
      <c r="A3" s="170" t="str">
        <f>призеры!A3</f>
        <v xml:space="preserve"> Чемпионат Уральского федерального округа по   боевому самбо среди мужчин </v>
      </c>
      <c r="B3" s="170"/>
      <c r="C3" s="170"/>
      <c r="D3" s="170"/>
      <c r="E3" s="170"/>
      <c r="F3" s="170"/>
      <c r="G3" s="170"/>
      <c r="H3" s="170"/>
    </row>
    <row r="4" spans="1:8" ht="16.2" thickBot="1">
      <c r="A4" s="113" t="str">
        <f>призеры!A4</f>
        <v>15-16  декабря 2017г.                                              г.Верхняя Пышма</v>
      </c>
      <c r="B4" s="113"/>
      <c r="C4" s="113"/>
      <c r="D4" s="113"/>
      <c r="E4" s="113"/>
      <c r="F4" s="113"/>
      <c r="G4" s="113"/>
      <c r="H4" s="113"/>
    </row>
    <row r="5" spans="1:8" ht="12.75" customHeight="1">
      <c r="A5" s="172" t="s">
        <v>26</v>
      </c>
      <c r="B5" s="174" t="s">
        <v>0</v>
      </c>
      <c r="C5" s="176" t="s">
        <v>1</v>
      </c>
      <c r="D5" s="176" t="s">
        <v>2</v>
      </c>
      <c r="E5" s="176" t="s">
        <v>27</v>
      </c>
      <c r="F5" s="174" t="s">
        <v>28</v>
      </c>
      <c r="G5" s="174" t="s">
        <v>29</v>
      </c>
      <c r="H5" s="178" t="s">
        <v>30</v>
      </c>
    </row>
    <row r="6" spans="1:8" ht="19.8" customHeight="1" thickBot="1">
      <c r="A6" s="173"/>
      <c r="B6" s="175"/>
      <c r="C6" s="177"/>
      <c r="D6" s="177"/>
      <c r="E6" s="177"/>
      <c r="F6" s="175"/>
      <c r="G6" s="175"/>
      <c r="H6" s="179"/>
    </row>
    <row r="7" spans="1:8" ht="30" customHeight="1">
      <c r="A7" s="164" t="s">
        <v>45</v>
      </c>
      <c r="B7" s="165"/>
      <c r="C7" s="165"/>
      <c r="D7" s="165"/>
      <c r="E7" s="165"/>
      <c r="F7" s="165"/>
      <c r="G7" s="165"/>
      <c r="H7" s="166"/>
    </row>
    <row r="8" spans="1:8" ht="24" hidden="1" customHeight="1">
      <c r="A8" s="54">
        <v>48</v>
      </c>
      <c r="B8" s="89">
        <v>1</v>
      </c>
      <c r="C8" s="55" t="str">
        <f>призеры!C8</f>
        <v>САДУАКАСОВ Нурсултан Алексеевич</v>
      </c>
      <c r="D8" s="55" t="str">
        <f>призеры!D8</f>
        <v>05.09.00, КМС</v>
      </c>
      <c r="E8" s="55" t="str">
        <f>призеры!F8</f>
        <v>Р.Алтай, Г-Алтайск, Сдюшор</v>
      </c>
      <c r="F8" s="56">
        <f>[2]пр.взв!$AH$7</f>
        <v>12</v>
      </c>
      <c r="G8" s="56"/>
      <c r="H8" s="57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9" spans="1:8" ht="24" hidden="1" customHeight="1">
      <c r="A9" s="58">
        <v>48</v>
      </c>
      <c r="B9" s="90">
        <v>2</v>
      </c>
      <c r="C9" s="59" t="str">
        <f>призеры!C9</f>
        <v>ЯГУНОВ Максим Дмитриевич</v>
      </c>
      <c r="D9" s="59" t="str">
        <f>призеры!D9</f>
        <v>17.12.00, КМС</v>
      </c>
      <c r="E9" s="59" t="str">
        <f>призеры!F9</f>
        <v>Кемеровская, Кемерово, МО</v>
      </c>
      <c r="F9" s="62">
        <f>[2]пр.взв!$AH$7</f>
        <v>12</v>
      </c>
      <c r="G9" s="62"/>
      <c r="H9" s="6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10" spans="1:8" ht="24" hidden="1" customHeight="1">
      <c r="A10" s="58">
        <v>48</v>
      </c>
      <c r="B10" s="91">
        <v>3</v>
      </c>
      <c r="C10" s="59" t="str">
        <f>призеры!C10</f>
        <v>ВЕРЕТНОВ Владимир Евгеньевич</v>
      </c>
      <c r="D10" s="59" t="str">
        <f>призеры!D10</f>
        <v>01.11.01, 1р</v>
      </c>
      <c r="E10" s="59" t="str">
        <f>призеры!F10</f>
        <v>Иркутская, Усть-Кут</v>
      </c>
      <c r="F10" s="62">
        <f>[2]пр.взв!$AH$7</f>
        <v>12</v>
      </c>
      <c r="G10" s="62"/>
      <c r="H10" s="6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11" spans="1:8" ht="24" hidden="1" customHeight="1">
      <c r="A11" s="58">
        <v>48</v>
      </c>
      <c r="B11" s="90">
        <v>3</v>
      </c>
      <c r="C11" s="59" t="str">
        <f>призеры!C11</f>
        <v>ЦЫДЕМПИЛОВ Владимир Валерьевич</v>
      </c>
      <c r="D11" s="59" t="str">
        <f>призеры!D11</f>
        <v>27.09.01, 1р</v>
      </c>
      <c r="E11" s="59" t="str">
        <f>призеры!F11</f>
        <v>Р.Бурятия, Улан-Удэ</v>
      </c>
      <c r="F11" s="62">
        <f>[2]пр.взв!$AH$7</f>
        <v>12</v>
      </c>
      <c r="G11" s="62"/>
      <c r="H11" s="61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",[2]пр.взв!$Y$16,", ",[2]пр.взв!$Y$17)</f>
        <v xml:space="preserve">Алтайский, Забайкальский, Иркутская, Кемеровская, Новосибирская, Р.Алтай, Р.Бурятия, , , , </v>
      </c>
    </row>
    <row r="12" spans="1:8" ht="24" hidden="1" customHeight="1">
      <c r="A12" s="58">
        <v>52</v>
      </c>
      <c r="B12" s="91">
        <v>1</v>
      </c>
      <c r="C12" s="59" t="str">
        <f>призеры!C15</f>
        <v>АРКЕНОВ Адлет Даулетович</v>
      </c>
      <c r="D12" s="59" t="str">
        <f>призеры!D15</f>
        <v>06.11.95, КМС</v>
      </c>
      <c r="E12" s="59" t="str">
        <f>призеры!F15</f>
        <v>Тюменская, Тюмень, ВС, ТВВИКУ</v>
      </c>
      <c r="F12" s="62">
        <f>[3]пр.взв!$AH$7</f>
        <v>1</v>
      </c>
      <c r="G12" s="62"/>
      <c r="H12" s="6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Тюменская, , , , , , , , , , </v>
      </c>
    </row>
    <row r="13" spans="1:8" ht="24" hidden="1" customHeight="1">
      <c r="A13" s="58">
        <v>52</v>
      </c>
      <c r="B13" s="90">
        <v>2</v>
      </c>
      <c r="C13" s="59" t="str">
        <f>призеры!C16</f>
        <v/>
      </c>
      <c r="D13" s="59" t="str">
        <f>призеры!D16</f>
        <v/>
      </c>
      <c r="E13" s="59" t="str">
        <f>призеры!F16</f>
        <v/>
      </c>
      <c r="F13" s="62">
        <f>[3]пр.взв!$AH$7</f>
        <v>1</v>
      </c>
      <c r="G13" s="62"/>
      <c r="H13" s="6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Тюменская, , , , , , , , , , </v>
      </c>
    </row>
    <row r="14" spans="1:8" ht="24" hidden="1" customHeight="1">
      <c r="A14" s="58">
        <v>52</v>
      </c>
      <c r="B14" s="91">
        <v>3</v>
      </c>
      <c r="C14" s="59" t="str">
        <f>призеры!C17</f>
        <v/>
      </c>
      <c r="D14" s="59" t="str">
        <f>призеры!D17</f>
        <v/>
      </c>
      <c r="E14" s="59" t="str">
        <f>призеры!F17</f>
        <v/>
      </c>
      <c r="F14" s="62">
        <f>[3]пр.взв!$AH$7</f>
        <v>1</v>
      </c>
      <c r="G14" s="60"/>
      <c r="H14" s="6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Тюменская, , , , , , , , , , </v>
      </c>
    </row>
    <row r="15" spans="1:8" ht="24" hidden="1" customHeight="1">
      <c r="A15" s="58">
        <v>52</v>
      </c>
      <c r="B15" s="90">
        <v>3</v>
      </c>
      <c r="C15" s="59" t="str">
        <f>призеры!C18</f>
        <v/>
      </c>
      <c r="D15" s="59" t="str">
        <f>призеры!D18</f>
        <v/>
      </c>
      <c r="E15" s="59" t="str">
        <f>призеры!F18</f>
        <v/>
      </c>
      <c r="F15" s="62">
        <f>[3]пр.взв!$AH$7</f>
        <v>1</v>
      </c>
      <c r="G15" s="62"/>
      <c r="H15" s="61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",[3]пр.взв!$Y$16,", ",[3]пр.взв!$Y$17)</f>
        <v xml:space="preserve">Тюменская, , , , , , , , , , </v>
      </c>
    </row>
    <row r="16" spans="1:8" ht="24" hidden="1" customHeight="1">
      <c r="A16" s="58">
        <v>57</v>
      </c>
      <c r="B16" s="87" t="s">
        <v>4</v>
      </c>
      <c r="C16" s="59" t="str">
        <f>призеры!C22</f>
        <v>РАХМАТОВ Ахмат Рустамович</v>
      </c>
      <c r="D16" s="59" t="str">
        <f>призеры!D22</f>
        <v>08.09.94, МС</v>
      </c>
      <c r="E16" s="59" t="str">
        <f>призеры!F22</f>
        <v>Свердловская, Качканар, ДЮСШ САМБО И ДЗЮДО</v>
      </c>
      <c r="F16" s="62">
        <f>[4]пр.взв!$AH$7</f>
        <v>13</v>
      </c>
      <c r="G16" s="62"/>
      <c r="H16" s="61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Челябинская, , , , , , , , </v>
      </c>
    </row>
    <row r="17" spans="1:10" ht="30" customHeight="1">
      <c r="A17" s="58">
        <v>57</v>
      </c>
      <c r="B17" s="87" t="s">
        <v>5</v>
      </c>
      <c r="C17" s="96" t="str">
        <f>призеры!C23</f>
        <v>МАХМУДОВ Мирфаиз Шарофович</v>
      </c>
      <c r="D17" s="96" t="str">
        <f>призеры!D23</f>
        <v>04.01.93, КМС</v>
      </c>
      <c r="E17" s="96" t="str">
        <f>призеры!F23</f>
        <v>Свердловская, Арти, ДЮСШ</v>
      </c>
      <c r="F17" s="97">
        <f>[4]пр.взв!$AH$7</f>
        <v>13</v>
      </c>
      <c r="G17" s="97">
        <v>3</v>
      </c>
      <c r="H17" s="9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Челябинская, , , , , , , , </v>
      </c>
    </row>
    <row r="18" spans="1:10" ht="30" hidden="1" customHeight="1">
      <c r="A18" s="58">
        <v>57</v>
      </c>
      <c r="B18" s="87" t="s">
        <v>6</v>
      </c>
      <c r="C18" s="96" t="str">
        <f>призеры!C24</f>
        <v>АХМЕДЬЯНОВ Данил Уелович</v>
      </c>
      <c r="D18" s="96" t="str">
        <f>призеры!D24</f>
        <v>22.11.90, МС</v>
      </c>
      <c r="E18" s="96" t="str">
        <f>призеры!F24</f>
        <v xml:space="preserve">Челябинская, Аргаяш </v>
      </c>
      <c r="F18" s="97">
        <f>[4]пр.взв!$AH$7</f>
        <v>13</v>
      </c>
      <c r="G18" s="97"/>
      <c r="H18" s="9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Челябинская, , , , , , , , </v>
      </c>
    </row>
    <row r="19" spans="1:10" ht="30" hidden="1" customHeight="1">
      <c r="A19" s="58">
        <v>57</v>
      </c>
      <c r="B19" s="87" t="s">
        <v>6</v>
      </c>
      <c r="C19" s="96" t="str">
        <f>призеры!C25</f>
        <v>ЗЫРЯНОВ Данил Олегович</v>
      </c>
      <c r="D19" s="96" t="str">
        <f>призеры!D25</f>
        <v>30.01.93, МС</v>
      </c>
      <c r="E19" s="96" t="str">
        <f>призеры!F25</f>
        <v>Свердловская, Качканар, ДЮСШ САМБО И ДЗЮДО</v>
      </c>
      <c r="F19" s="97">
        <f>[4]пр.взв!$AH$7</f>
        <v>13</v>
      </c>
      <c r="G19" s="97"/>
      <c r="H19" s="98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",[4]пр.взв!$Y$16,", ",[4]пр.взв!$Y$17)</f>
        <v xml:space="preserve">Свердловская, Тюменская, Челябинская, , , , , , , , </v>
      </c>
    </row>
    <row r="20" spans="1:10" ht="30" customHeight="1">
      <c r="A20" s="58">
        <v>62</v>
      </c>
      <c r="B20" s="87" t="s">
        <v>4</v>
      </c>
      <c r="C20" s="96" t="str">
        <f>призеры!C29</f>
        <v>АГАЛАРОВ Максим Ниязович</v>
      </c>
      <c r="D20" s="96" t="str">
        <f>призеры!D29</f>
        <v>10.06.97, КМС</v>
      </c>
      <c r="E20" s="96" t="str">
        <f>призеры!F29</f>
        <v>Тюменская, Тюмень, СК ТЮМЕНЬ</v>
      </c>
      <c r="F20" s="97">
        <f>[5]пр.взв!$AH$7</f>
        <v>13</v>
      </c>
      <c r="G20" s="96">
        <v>4</v>
      </c>
      <c r="H20" s="9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Свердловская, Тюменская, Хмао-Югра, Челябинская, , , , , , , </v>
      </c>
    </row>
    <row r="21" spans="1:10" ht="30" customHeight="1">
      <c r="A21" s="58">
        <v>62</v>
      </c>
      <c r="B21" s="87" t="s">
        <v>5</v>
      </c>
      <c r="C21" s="96" t="str">
        <f>призеры!C30</f>
        <v>БАТЫРГАРЕЕВ Эмиль Винирович</v>
      </c>
      <c r="D21" s="96" t="str">
        <f>призеры!D30</f>
        <v>29.12.93, КМС</v>
      </c>
      <c r="E21" s="96" t="str">
        <f>призеры!F30</f>
        <v xml:space="preserve">Челябинская, Челябинск, </v>
      </c>
      <c r="F21" s="97">
        <f>[5]пр.взв!$AH$7</f>
        <v>13</v>
      </c>
      <c r="G21" s="96">
        <v>3</v>
      </c>
      <c r="H21" s="9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Свердловская, Тюменская, Хмао-Югра, Челябинская, , , , , , , </v>
      </c>
    </row>
    <row r="22" spans="1:10" ht="30" hidden="1" customHeight="1">
      <c r="A22" s="58">
        <v>62</v>
      </c>
      <c r="B22" s="87" t="s">
        <v>6</v>
      </c>
      <c r="C22" s="96" t="str">
        <f>призеры!C31</f>
        <v>БУРЛАКОВ Яков Игоревич</v>
      </c>
      <c r="D22" s="96" t="str">
        <f>призеры!D31</f>
        <v>24.06.91, КМС</v>
      </c>
      <c r="E22" s="96" t="str">
        <f>призеры!F31</f>
        <v xml:space="preserve">Челябинская, Челябинск, </v>
      </c>
      <c r="F22" s="97">
        <f>[5]пр.взв!$AH$7</f>
        <v>13</v>
      </c>
      <c r="G22" s="96"/>
      <c r="H22" s="9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Свердловская, Тюменская, Хмао-Югра, Челябинская, , , , , , , </v>
      </c>
    </row>
    <row r="23" spans="1:10" ht="30" hidden="1" customHeight="1">
      <c r="A23" s="58">
        <v>62</v>
      </c>
      <c r="B23" s="87" t="s">
        <v>6</v>
      </c>
      <c r="C23" s="96" t="str">
        <f>призеры!C32</f>
        <v>ХУЧБАРОВ Раджаб Ахмеднабиевич</v>
      </c>
      <c r="D23" s="96" t="str">
        <f>призеры!D32</f>
        <v>09.11.90, КМС</v>
      </c>
      <c r="E23" s="96" t="str">
        <f>призеры!F32</f>
        <v>Тюменская, Тюмень, СК ТЮМЕНЬ</v>
      </c>
      <c r="F23" s="97">
        <f>[5]пр.взв!$AH$7</f>
        <v>13</v>
      </c>
      <c r="G23" s="96"/>
      <c r="H23" s="98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",[5]пр.взв!$Y$16,", ",[5]пр.взв!$Y$17)</f>
        <v xml:space="preserve">Свердловская, Тюменская, Хмао-Югра, Челябинская, , , , , , , </v>
      </c>
    </row>
    <row r="24" spans="1:10" ht="30" customHeight="1">
      <c r="A24" s="58">
        <v>68</v>
      </c>
      <c r="B24" s="87" t="s">
        <v>4</v>
      </c>
      <c r="C24" s="96" t="str">
        <f>призеры!C36</f>
        <v>АЛИБЕКОВ Зухраб Еседуллаевич</v>
      </c>
      <c r="D24" s="96" t="str">
        <f>призеры!D36</f>
        <v>01.01.98, КМС</v>
      </c>
      <c r="E24" s="96" t="str">
        <f>призеры!F36</f>
        <v>Свердловская, Екатеринбург, ПР</v>
      </c>
      <c r="F24" s="97">
        <f>[6]пр.взв!$AH$7</f>
        <v>12</v>
      </c>
      <c r="G24" s="97">
        <v>3</v>
      </c>
      <c r="H24" s="9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</row>
    <row r="25" spans="1:10" ht="30" customHeight="1">
      <c r="A25" s="58">
        <v>68</v>
      </c>
      <c r="B25" s="87" t="s">
        <v>5</v>
      </c>
      <c r="C25" s="96" t="str">
        <f>призеры!C37</f>
        <v>АХМЕДОВ Эльвин Алипаша Оглы</v>
      </c>
      <c r="D25" s="96" t="str">
        <f>призеры!D37</f>
        <v>12.01.93, КМС</v>
      </c>
      <c r="E25" s="96" t="str">
        <f>призеры!F37</f>
        <v>ХМАО-Югра, Радужный</v>
      </c>
      <c r="F25" s="97">
        <f>[6]пр.взв!$AH$7</f>
        <v>12</v>
      </c>
      <c r="G25" s="97">
        <v>3</v>
      </c>
      <c r="H25" s="9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</row>
    <row r="26" spans="1:10" ht="30" hidden="1" customHeight="1">
      <c r="A26" s="58">
        <v>68</v>
      </c>
      <c r="B26" s="87" t="s">
        <v>6</v>
      </c>
      <c r="C26" s="96" t="str">
        <f>призеры!C38</f>
        <v>БАТЫРГАРЕЕВ Дамир Винирович</v>
      </c>
      <c r="D26" s="96" t="str">
        <f>призеры!D38</f>
        <v>17.10.96, КМС</v>
      </c>
      <c r="E26" s="96" t="str">
        <f>призеры!F38</f>
        <v xml:space="preserve">Челябинская, Чебаркуль, </v>
      </c>
      <c r="F26" s="97">
        <f>[6]пр.взв!$AH$7</f>
        <v>12</v>
      </c>
      <c r="G26" s="97"/>
      <c r="H26" s="9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</row>
    <row r="27" spans="1:10" ht="30" hidden="1" customHeight="1">
      <c r="A27" s="58">
        <v>68</v>
      </c>
      <c r="B27" s="87" t="s">
        <v>6</v>
      </c>
      <c r="C27" s="96" t="str">
        <f>призеры!C39</f>
        <v>ХАМИТОВ Руслан Асылханович</v>
      </c>
      <c r="D27" s="96" t="str">
        <f>призеры!D39</f>
        <v>19.06.91, КМС</v>
      </c>
      <c r="E27" s="96" t="str">
        <f>призеры!F39</f>
        <v xml:space="preserve">Челябинская, Челябинск, </v>
      </c>
      <c r="F27" s="97">
        <f>[6]пр.взв!$AH$7</f>
        <v>12</v>
      </c>
      <c r="G27" s="97"/>
      <c r="H27" s="98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",[6]пр.взв!$Y$16,", ",[6]пр.взв!$Y$17)</f>
        <v xml:space="preserve">Курганская, Свердловская, Тюменская, ХМАО-Югра, Челябинская, , , , , , </v>
      </c>
      <c r="J27" s="31" t="s">
        <v>44</v>
      </c>
    </row>
    <row r="28" spans="1:10" ht="30" customHeight="1">
      <c r="A28" s="58">
        <v>74</v>
      </c>
      <c r="B28" s="88" t="s">
        <v>4</v>
      </c>
      <c r="C28" s="96" t="str">
        <f>призеры!C43</f>
        <v>ХАБИБУЛАЕВ Алибек Расулович</v>
      </c>
      <c r="D28" s="96" t="str">
        <f>призеры!D43</f>
        <v>14.11.86, КМС</v>
      </c>
      <c r="E28" s="96" t="str">
        <f>призеры!F43</f>
        <v>Хмао-Югра, Лангепас , МО</v>
      </c>
      <c r="F28" s="97">
        <f>[7]пр.взв!$AH$7</f>
        <v>13</v>
      </c>
      <c r="G28" s="96">
        <v>4</v>
      </c>
      <c r="H28" s="9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Свердловская, Хмао-Югра, Челябинская, , , , , , , , </v>
      </c>
    </row>
    <row r="29" spans="1:10" ht="30" hidden="1" customHeight="1">
      <c r="A29" s="58">
        <v>74</v>
      </c>
      <c r="B29" s="88" t="s">
        <v>5</v>
      </c>
      <c r="C29" s="96" t="str">
        <f>призеры!C44</f>
        <v>КОРЕНЕВ Алексей Михайлович</v>
      </c>
      <c r="D29" s="96" t="str">
        <f>призеры!D44</f>
        <v>21.10.87, МС</v>
      </c>
      <c r="E29" s="96" t="str">
        <f>призеры!F44</f>
        <v xml:space="preserve">Челябинская, Челябинск, </v>
      </c>
      <c r="F29" s="97">
        <f>[7]пр.взв!$AH$7</f>
        <v>13</v>
      </c>
      <c r="G29" s="96"/>
      <c r="H29" s="9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Свердловская, Хмао-Югра, Челябинская, , , , , , , , </v>
      </c>
    </row>
    <row r="30" spans="1:10" ht="30" hidden="1" customHeight="1">
      <c r="A30" s="58">
        <v>74</v>
      </c>
      <c r="B30" s="88" t="s">
        <v>6</v>
      </c>
      <c r="C30" s="96" t="str">
        <f>призеры!C45</f>
        <v>КУЧМАР Сергей Геннадьевич</v>
      </c>
      <c r="D30" s="96" t="str">
        <f>призеры!D45</f>
        <v>05.07.94, КМС</v>
      </c>
      <c r="E30" s="96" t="str">
        <f>призеры!F45</f>
        <v xml:space="preserve">Челябинская, Челябинск, </v>
      </c>
      <c r="F30" s="97">
        <f>[7]пр.взв!$AH$7</f>
        <v>13</v>
      </c>
      <c r="G30" s="96"/>
      <c r="H30" s="9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Свердловская, Хмао-Югра, Челябинская, , , , , , , , </v>
      </c>
    </row>
    <row r="31" spans="1:10" ht="30" hidden="1" customHeight="1">
      <c r="A31" s="58">
        <v>74</v>
      </c>
      <c r="B31" s="88" t="s">
        <v>6</v>
      </c>
      <c r="C31" s="96" t="str">
        <f>призеры!C46</f>
        <v>СТЯЖКИН Владислав Евгеньевич</v>
      </c>
      <c r="D31" s="96" t="str">
        <f>призеры!D46</f>
        <v>22.05.95, КМС</v>
      </c>
      <c r="E31" s="96" t="str">
        <f>призеры!F46</f>
        <v>Свердловская, Качканар, ДЮСШ САМБО И ДЗЮДО</v>
      </c>
      <c r="F31" s="97">
        <f>[7]пр.взв!$AH$7</f>
        <v>13</v>
      </c>
      <c r="G31" s="96"/>
      <c r="H31" s="98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",[7]пр.взв!$Y$16,", ",[7]пр.взв!$Y$17)</f>
        <v xml:space="preserve">Свердловская, Хмао-Югра, Челябинская, , , , , , , , </v>
      </c>
    </row>
    <row r="32" spans="1:10" ht="30" customHeight="1">
      <c r="A32" s="58">
        <v>82</v>
      </c>
      <c r="B32" s="88" t="s">
        <v>4</v>
      </c>
      <c r="C32" s="96" t="str">
        <f>призеры!C50</f>
        <v>СИМОНОВ Геннадий Валерьевич</v>
      </c>
      <c r="D32" s="96" t="str">
        <f>призеры!D50</f>
        <v>03.09.92, КМС</v>
      </c>
      <c r="E32" s="96" t="str">
        <f>призеры!F50</f>
        <v>Свердловская, Екатеринбург, ПР</v>
      </c>
      <c r="F32" s="97">
        <f>[8]пр.взв!$AH$7</f>
        <v>15</v>
      </c>
      <c r="G32" s="97">
        <v>4</v>
      </c>
      <c r="H32" s="9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Челябинская, , , , , , , </v>
      </c>
    </row>
    <row r="33" spans="1:8" ht="30" customHeight="1">
      <c r="A33" s="58">
        <v>82</v>
      </c>
      <c r="B33" s="88" t="s">
        <v>5</v>
      </c>
      <c r="C33" s="96" t="str">
        <f>призеры!C51</f>
        <v>ПОДОКСЕНОВ Александр Олегович</v>
      </c>
      <c r="D33" s="96" t="str">
        <f>призеры!D51</f>
        <v>20.09.95, КМС</v>
      </c>
      <c r="E33" s="96" t="str">
        <f>призеры!F51</f>
        <v>Свердловская, Ирбит, ДЮСШ</v>
      </c>
      <c r="F33" s="97">
        <f>[8]пр.взв!$AH$7</f>
        <v>15</v>
      </c>
      <c r="G33" s="97">
        <v>3</v>
      </c>
      <c r="H33" s="98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Челябинская, , , , , , , </v>
      </c>
    </row>
    <row r="34" spans="1:8" ht="30" hidden="1" customHeight="1">
      <c r="A34" s="58">
        <v>82</v>
      </c>
      <c r="B34" s="88" t="s">
        <v>6</v>
      </c>
      <c r="C34" s="86" t="str">
        <f>призеры!C52</f>
        <v>АЛАМОВ Ширван Суджаят Оглы</v>
      </c>
      <c r="D34" s="86" t="str">
        <f>призеры!D52</f>
        <v>08.10.95, КМС</v>
      </c>
      <c r="E34" s="86" t="str">
        <f>призеры!F52</f>
        <v>Тюменская, Тюмень, ПТ</v>
      </c>
      <c r="F34" s="62">
        <f>[8]пр.взв!$AH$7</f>
        <v>15</v>
      </c>
      <c r="G34" s="62"/>
      <c r="H34" s="61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Челябинская, , , , , , , </v>
      </c>
    </row>
    <row r="35" spans="1:8" ht="30" hidden="1" customHeight="1">
      <c r="A35" s="58">
        <v>82</v>
      </c>
      <c r="B35" s="88" t="s">
        <v>6</v>
      </c>
      <c r="C35" s="86" t="str">
        <f>призеры!C53</f>
        <v>СТЕНЧУК Данил Юрьевич</v>
      </c>
      <c r="D35" s="86" t="str">
        <f>призеры!D53</f>
        <v>12.11.96, КМС</v>
      </c>
      <c r="E35" s="86" t="str">
        <f>призеры!F53</f>
        <v xml:space="preserve">Челябинская, Челябинск, </v>
      </c>
      <c r="F35" s="62">
        <f>[8]пр.взв!$AH$7</f>
        <v>15</v>
      </c>
      <c r="G35" s="62"/>
      <c r="H35" s="61" t="str">
        <f>CONCATENATE([8]пр.взв!$Y$7,", ",[8]пр.взв!$Y$8,", ",[8]пр.взв!$Y$9,", ",[8]пр.взв!$Y$10,", ",[8]пр.взв!$Y$11,", ",[8]пр.взв!$Y$12,", ",[8]пр.взв!$Y$13,", ",[8]пр.взв!$Y$14,", ",[8]пр.взв!$Y$15,", ",[8]пр.взв!$Y$16,", ",[8]пр.взв!$Y$17)</f>
        <v xml:space="preserve">Курганская, Свердловская, Тюменская, Челябинская, , , , , , , </v>
      </c>
    </row>
    <row r="36" spans="1:8" ht="30" hidden="1" customHeight="1">
      <c r="A36" s="58">
        <v>90</v>
      </c>
      <c r="B36" s="88" t="s">
        <v>4</v>
      </c>
      <c r="C36" s="86" t="str">
        <f>призеры!C57</f>
        <v>ЮРКИН Александр Альбертович</v>
      </c>
      <c r="D36" s="86" t="str">
        <f>призеры!D57</f>
        <v>06.08.85, КМС</v>
      </c>
      <c r="E36" s="86" t="str">
        <f>призеры!F57</f>
        <v>Свердловская, Екатеринбург, ПР</v>
      </c>
      <c r="F36" s="62">
        <f>[9]пр.взв!$AH$7</f>
        <v>4</v>
      </c>
      <c r="G36" s="86"/>
      <c r="H36" s="61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, , , , , , , , </v>
      </c>
    </row>
    <row r="37" spans="1:8" ht="30" hidden="1" customHeight="1">
      <c r="A37" s="58">
        <v>90</v>
      </c>
      <c r="B37" s="88" t="s">
        <v>5</v>
      </c>
      <c r="C37" s="86" t="str">
        <f>призеры!C58</f>
        <v>РАГОЗИН Михаил Сергеевич</v>
      </c>
      <c r="D37" s="86" t="str">
        <f>призеры!D58</f>
        <v>30.10.91, КМС</v>
      </c>
      <c r="E37" s="86" t="str">
        <f>призеры!F58</f>
        <v>Свердловская, Екатеринбург, ПР</v>
      </c>
      <c r="F37" s="62">
        <f>[9]пр.взв!$AH$7</f>
        <v>4</v>
      </c>
      <c r="G37" s="86"/>
      <c r="H37" s="61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, , , , , , , , </v>
      </c>
    </row>
    <row r="38" spans="1:8" ht="30" hidden="1" customHeight="1">
      <c r="A38" s="58">
        <v>90</v>
      </c>
      <c r="B38" s="88" t="s">
        <v>6</v>
      </c>
      <c r="C38" s="86" t="str">
        <f>призеры!C59</f>
        <v>ЛЕГОШИН Денис Владимирович</v>
      </c>
      <c r="D38" s="86" t="str">
        <f>призеры!D59</f>
        <v>08.05.93, МС</v>
      </c>
      <c r="E38" s="86" t="str">
        <f>призеры!F59</f>
        <v>Курганская, Курган, СК МЕДВЕДЬ</v>
      </c>
      <c r="F38" s="62">
        <f>[9]пр.взв!$AH$7</f>
        <v>4</v>
      </c>
      <c r="G38" s="86"/>
      <c r="H38" s="61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, , , , , , , , </v>
      </c>
    </row>
    <row r="39" spans="1:8" ht="30" hidden="1" customHeight="1">
      <c r="A39" s="58">
        <v>90</v>
      </c>
      <c r="B39" s="88" t="s">
        <v>6</v>
      </c>
      <c r="C39" s="86" t="str">
        <f>призеры!C60</f>
        <v>БЕЛЯКОВ Роман Валерьевич</v>
      </c>
      <c r="D39" s="86" t="str">
        <f>призеры!D60</f>
        <v>24.10.89, КМС</v>
      </c>
      <c r="E39" s="86" t="str">
        <f>призеры!F60</f>
        <v>Свердловская, Екатеринбург, МВД</v>
      </c>
      <c r="F39" s="62">
        <f>[9]пр.взв!$AH$7</f>
        <v>4</v>
      </c>
      <c r="G39" s="86"/>
      <c r="H39" s="61" t="str">
        <f>CONCATENATE([9]пр.взв!$Y$7,", ",[9]пр.взв!$Y$8,", ",[9]пр.взв!$Y$9,", ",[9]пр.взв!$Y$10,", ",[9]пр.взв!$Y$11,", ",[9]пр.взв!$Y$12,", ",[9]пр.взв!$Y$13,", ",[9]пр.взв!$Y$14,", ",[9]пр.взв!$Y$15,", ",[9]пр.взв!$Y$16,", ",[9]пр.взв!$Y$17)</f>
        <v xml:space="preserve">Курганская, Свердловская, , , , , , , , , </v>
      </c>
    </row>
    <row r="40" spans="1:8" ht="30" hidden="1" customHeight="1">
      <c r="A40" s="58">
        <v>100</v>
      </c>
      <c r="B40" s="88" t="s">
        <v>4</v>
      </c>
      <c r="C40" s="37" t="str">
        <f>призеры!C64</f>
        <v>ШТЫРКОВ Иван Владимирович</v>
      </c>
      <c r="D40" s="37" t="str">
        <f>призеры!D64</f>
        <v>06.09.88, МС</v>
      </c>
      <c r="E40" s="37" t="str">
        <f>призеры!F64</f>
        <v>Свердловская, Екатеринбург, ПР</v>
      </c>
      <c r="F40" s="62">
        <f>[10]пр.взв!$AH$7</f>
        <v>3</v>
      </c>
      <c r="G40" s="62"/>
      <c r="H40" s="61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Свердловская, Челябинская, , , , , , , , , </v>
      </c>
    </row>
    <row r="41" spans="1:8" ht="30" hidden="1" customHeight="1">
      <c r="A41" s="58">
        <v>100</v>
      </c>
      <c r="B41" s="88" t="s">
        <v>5</v>
      </c>
      <c r="C41" s="37" t="str">
        <f>призеры!C65</f>
        <v>ПЕДЬКО Михаил Андреевич</v>
      </c>
      <c r="D41" s="37" t="str">
        <f>призеры!D65</f>
        <v>23.06.91, КМС</v>
      </c>
      <c r="E41" s="37" t="str">
        <f>призеры!F65</f>
        <v xml:space="preserve">Челябинская, Челябинск, </v>
      </c>
      <c r="F41" s="62">
        <f>[10]пр.взв!$AH$7</f>
        <v>3</v>
      </c>
      <c r="G41" s="62"/>
      <c r="H41" s="61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Свердловская, Челябинская, , , , , , , , , </v>
      </c>
    </row>
    <row r="42" spans="1:8" ht="30" hidden="1" customHeight="1">
      <c r="A42" s="58">
        <v>100</v>
      </c>
      <c r="B42" s="88" t="s">
        <v>6</v>
      </c>
      <c r="C42" s="37" t="str">
        <f>призеры!C66</f>
        <v/>
      </c>
      <c r="D42" s="37" t="str">
        <f>призеры!D66</f>
        <v/>
      </c>
      <c r="E42" s="37" t="str">
        <f>призеры!F66</f>
        <v/>
      </c>
      <c r="F42" s="62">
        <f>[10]пр.взв!$AH$7</f>
        <v>3</v>
      </c>
      <c r="G42" s="62"/>
      <c r="H42" s="61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Свердловская, Челябинская, , , , , , , , , </v>
      </c>
    </row>
    <row r="43" spans="1:8" ht="30" hidden="1" customHeight="1">
      <c r="A43" s="58">
        <v>100</v>
      </c>
      <c r="B43" s="88" t="s">
        <v>6</v>
      </c>
      <c r="C43" s="37" t="str">
        <f>призеры!C67</f>
        <v>ХАЖАЕВ Булат Ерназарович</v>
      </c>
      <c r="D43" s="37" t="str">
        <f>призеры!D67</f>
        <v>05.04.96, КМС</v>
      </c>
      <c r="E43" s="37" t="str">
        <f>призеры!F67</f>
        <v xml:space="preserve">Челябинская, Челябинск, </v>
      </c>
      <c r="F43" s="62">
        <f>[10]пр.взв!$AH$7</f>
        <v>3</v>
      </c>
      <c r="G43" s="62"/>
      <c r="H43" s="61" t="str">
        <f>CONCATENATE([10]пр.взв!$Y$7,", ",[10]пр.взв!$Y$8,", ",[10]пр.взв!$Y$9,", ",[10]пр.взв!$Y$10,", ",[10]пр.взв!$Y$11,", ",[10]пр.взв!$Y$12,", ",[10]пр.взв!$Y$13,", ",[10]пр.взв!$Y$14,", ",[10]пр.взв!$Y$15,", ",[10]пр.взв!$Y$16,", ",[10]пр.взв!$Y$17)</f>
        <v xml:space="preserve">Свердловская, Челябинская, , , , , , , , , </v>
      </c>
    </row>
    <row r="44" spans="1:8" ht="30" hidden="1" customHeight="1">
      <c r="A44" s="63" t="s">
        <v>32</v>
      </c>
      <c r="B44" s="88" t="s">
        <v>4</v>
      </c>
      <c r="C44" s="37" t="str">
        <f>призеры!C71</f>
        <v>НАЗЫРОВ Алексей Аскатович</v>
      </c>
      <c r="D44" s="37" t="str">
        <f>призеры!D71</f>
        <v>13.08.00, 1р</v>
      </c>
      <c r="E44" s="37" t="str">
        <f>призеры!F71</f>
        <v>Иркутская, Братск, МО</v>
      </c>
      <c r="F44" s="62">
        <f>[11]пр.взв!$AH$7</f>
        <v>8</v>
      </c>
      <c r="G44" s="62"/>
      <c r="H44" s="61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Алтайский, Иркутская, Кемеровская, Красноярский, Р.Бурятия, Томская, , , , , </v>
      </c>
    </row>
    <row r="45" spans="1:8" ht="30" hidden="1" customHeight="1">
      <c r="A45" s="63" t="s">
        <v>32</v>
      </c>
      <c r="B45" s="88" t="s">
        <v>5</v>
      </c>
      <c r="C45" s="37" t="str">
        <f>призеры!C72</f>
        <v>МАЛЫГИН Александр Николаевич</v>
      </c>
      <c r="D45" s="37" t="str">
        <f>призеры!D72</f>
        <v>10.03.01, 1р</v>
      </c>
      <c r="E45" s="37" t="str">
        <f>призеры!F72</f>
        <v>Алтайский, Бийск, МО</v>
      </c>
      <c r="F45" s="62">
        <f>[11]пр.взв!$AH$7</f>
        <v>8</v>
      </c>
      <c r="G45" s="62"/>
      <c r="H45" s="61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Алтайский, Иркутская, Кемеровская, Красноярский, Р.Бурятия, Томская, , , , , </v>
      </c>
    </row>
    <row r="46" spans="1:8" ht="30" hidden="1" customHeight="1">
      <c r="A46" s="63" t="s">
        <v>32</v>
      </c>
      <c r="B46" s="88" t="s">
        <v>6</v>
      </c>
      <c r="C46" s="37" t="str">
        <f>призеры!C73</f>
        <v>КАРМАНОВ Александр Дмитриевич</v>
      </c>
      <c r="D46" s="37" t="str">
        <f>призеры!D73</f>
        <v>10.03.01, 1р</v>
      </c>
      <c r="E46" s="37" t="str">
        <f>призеры!F73</f>
        <v>Кемеровская, Прокопьевск</v>
      </c>
      <c r="F46" s="62">
        <f>[11]пр.взв!$AH$7</f>
        <v>8</v>
      </c>
      <c r="G46" s="62"/>
      <c r="H46" s="61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Алтайский, Иркутская, Кемеровская, Красноярский, Р.Бурятия, Томская, , , , , </v>
      </c>
    </row>
    <row r="47" spans="1:8" ht="30" hidden="1" customHeight="1">
      <c r="A47" s="92" t="s">
        <v>32</v>
      </c>
      <c r="B47" s="93" t="s">
        <v>6</v>
      </c>
      <c r="C47" s="85" t="str">
        <f>призеры!C74</f>
        <v>МОЖЕЙКО Алексей Викторович</v>
      </c>
      <c r="D47" s="85" t="str">
        <f>призеры!D74</f>
        <v>13.08.00, 1р</v>
      </c>
      <c r="E47" s="85" t="str">
        <f>призеры!F74</f>
        <v>Томская, Томск</v>
      </c>
      <c r="F47" s="94">
        <f>[11]пр.взв!$AH$7</f>
        <v>8</v>
      </c>
      <c r="G47" s="94"/>
      <c r="H47" s="95" t="str">
        <f>CONCATENATE([11]пр.взв!$Y$7,", ",[11]пр.взв!$Y$8,", ",[11]пр.взв!$Y$9,", ",[11]пр.взв!$Y$10,", ",[11]пр.взв!$Y$11,", ",[11]пр.взв!$Y$12,", ",[11]пр.взв!$Y$13,", ",[11]пр.взв!$Y$14,", ",[11]пр.взв!$Y$15,", ",[11]пр.взв!$Y$16,", ",[11]пр.взв!$Y$17)</f>
        <v xml:space="preserve">Алтайский, Иркутская, Кемеровская, Красноярский, Р.Бурятия, Томская, , , , , </v>
      </c>
    </row>
    <row r="48" spans="1:8" ht="25.05" hidden="1" customHeight="1">
      <c r="A48" s="139"/>
      <c r="B48" s="140"/>
      <c r="C48" s="140"/>
      <c r="D48" s="140"/>
      <c r="E48" s="140"/>
      <c r="F48" s="140"/>
      <c r="G48" s="140"/>
      <c r="H48" s="141"/>
    </row>
    <row r="49" spans="1:8" ht="25.05" hidden="1" customHeight="1" thickBot="1">
      <c r="A49" s="167"/>
      <c r="B49" s="168"/>
      <c r="C49" s="168"/>
      <c r="D49" s="168"/>
      <c r="E49" s="168"/>
      <c r="F49" s="168"/>
      <c r="G49" s="168"/>
      <c r="H49" s="169"/>
    </row>
    <row r="50" spans="1:8" hidden="1">
      <c r="A50" s="142">
        <v>52</v>
      </c>
      <c r="B50" s="143" t="s">
        <v>4</v>
      </c>
      <c r="C50" s="144" t="s">
        <v>33</v>
      </c>
      <c r="D50" s="146" t="s">
        <v>34</v>
      </c>
      <c r="E50" s="147" t="s">
        <v>35</v>
      </c>
      <c r="F50" s="148" t="s">
        <v>36</v>
      </c>
      <c r="G50" s="146">
        <v>4</v>
      </c>
      <c r="H50" s="150" t="s">
        <v>37</v>
      </c>
    </row>
    <row r="51" spans="1:8" ht="13.8" hidden="1" thickBot="1">
      <c r="A51" s="135"/>
      <c r="B51" s="136"/>
      <c r="C51" s="145"/>
      <c r="D51" s="137"/>
      <c r="E51" s="138"/>
      <c r="F51" s="149"/>
      <c r="G51" s="149"/>
      <c r="H51" s="151"/>
    </row>
    <row r="52" spans="1:8" hidden="1">
      <c r="A52" s="142">
        <v>57</v>
      </c>
      <c r="B52" s="143" t="s">
        <v>4</v>
      </c>
      <c r="C52" s="154" t="s">
        <v>38</v>
      </c>
      <c r="D52" s="156" t="s">
        <v>39</v>
      </c>
      <c r="E52" s="158" t="s">
        <v>40</v>
      </c>
      <c r="F52" s="152" t="s">
        <v>41</v>
      </c>
      <c r="G52" s="152" t="s">
        <v>31</v>
      </c>
      <c r="H52" s="150" t="s">
        <v>42</v>
      </c>
    </row>
    <row r="53" spans="1:8" ht="13.8" hidden="1" thickBot="1">
      <c r="A53" s="135"/>
      <c r="B53" s="136"/>
      <c r="C53" s="155"/>
      <c r="D53" s="157"/>
      <c r="E53" s="159"/>
      <c r="F53" s="153"/>
      <c r="G53" s="153"/>
      <c r="H53" s="151"/>
    </row>
    <row r="54" spans="1:8" hidden="1">
      <c r="A54" s="142">
        <v>62</v>
      </c>
      <c r="B54" s="143" t="s">
        <v>4</v>
      </c>
      <c r="C54" s="144" t="s">
        <v>33</v>
      </c>
      <c r="D54" s="146" t="s">
        <v>34</v>
      </c>
      <c r="E54" s="147" t="s">
        <v>35</v>
      </c>
      <c r="F54" s="148" t="s">
        <v>36</v>
      </c>
      <c r="G54" s="146">
        <v>4</v>
      </c>
      <c r="H54" s="150" t="s">
        <v>37</v>
      </c>
    </row>
    <row r="55" spans="1:8" ht="13.8" hidden="1" thickBot="1">
      <c r="A55" s="135"/>
      <c r="B55" s="136"/>
      <c r="C55" s="145"/>
      <c r="D55" s="137"/>
      <c r="E55" s="138"/>
      <c r="F55" s="149"/>
      <c r="G55" s="149"/>
      <c r="H55" s="151"/>
    </row>
    <row r="56" spans="1:8" hidden="1">
      <c r="A56" s="134">
        <v>68</v>
      </c>
      <c r="B56" s="133" t="s">
        <v>4</v>
      </c>
      <c r="C56" s="161"/>
      <c r="D56" s="162"/>
      <c r="E56" s="163"/>
      <c r="F56" s="160"/>
      <c r="G56" s="160"/>
      <c r="H56" s="132" t="s">
        <v>43</v>
      </c>
    </row>
    <row r="57" spans="1:8" ht="13.8" hidden="1" thickBot="1">
      <c r="A57" s="135"/>
      <c r="B57" s="136"/>
      <c r="C57" s="155"/>
      <c r="D57" s="157"/>
      <c r="E57" s="159"/>
      <c r="F57" s="153"/>
      <c r="G57" s="153"/>
      <c r="H57" s="151"/>
    </row>
    <row r="58" spans="1:8" hidden="1">
      <c r="A58" s="142">
        <v>74</v>
      </c>
      <c r="B58" s="143" t="s">
        <v>4</v>
      </c>
      <c r="C58" s="144" t="s">
        <v>33</v>
      </c>
      <c r="D58" s="146" t="s">
        <v>34</v>
      </c>
      <c r="E58" s="147" t="s">
        <v>35</v>
      </c>
      <c r="F58" s="148" t="s">
        <v>36</v>
      </c>
      <c r="G58" s="146">
        <v>4</v>
      </c>
      <c r="H58" s="150" t="s">
        <v>37</v>
      </c>
    </row>
    <row r="59" spans="1:8" ht="13.8" hidden="1" thickBot="1">
      <c r="A59" s="135"/>
      <c r="B59" s="136"/>
      <c r="C59" s="145"/>
      <c r="D59" s="137"/>
      <c r="E59" s="138"/>
      <c r="F59" s="149"/>
      <c r="G59" s="149"/>
      <c r="H59" s="151"/>
    </row>
    <row r="60" spans="1:8" hidden="1">
      <c r="A60" s="134">
        <v>82</v>
      </c>
      <c r="B60" s="133" t="s">
        <v>4</v>
      </c>
      <c r="C60" s="161"/>
      <c r="D60" s="162"/>
      <c r="E60" s="163"/>
      <c r="F60" s="160"/>
      <c r="G60" s="160"/>
      <c r="H60" s="132" t="s">
        <v>43</v>
      </c>
    </row>
    <row r="61" spans="1:8" ht="13.8" hidden="1" thickBot="1">
      <c r="A61" s="135"/>
      <c r="B61" s="136"/>
      <c r="C61" s="155"/>
      <c r="D61" s="157"/>
      <c r="E61" s="159"/>
      <c r="F61" s="153"/>
      <c r="G61" s="153"/>
      <c r="H61" s="151"/>
    </row>
    <row r="62" spans="1:8" hidden="1">
      <c r="A62" s="142">
        <v>90</v>
      </c>
      <c r="B62" s="143" t="s">
        <v>4</v>
      </c>
      <c r="C62" s="144" t="s">
        <v>33</v>
      </c>
      <c r="D62" s="146" t="s">
        <v>34</v>
      </c>
      <c r="E62" s="147" t="s">
        <v>35</v>
      </c>
      <c r="F62" s="148" t="s">
        <v>36</v>
      </c>
      <c r="G62" s="146">
        <v>4</v>
      </c>
      <c r="H62" s="150" t="s">
        <v>37</v>
      </c>
    </row>
    <row r="63" spans="1:8" ht="13.8" hidden="1" thickBot="1">
      <c r="A63" s="135"/>
      <c r="B63" s="136"/>
      <c r="C63" s="145"/>
      <c r="D63" s="137"/>
      <c r="E63" s="138"/>
      <c r="F63" s="149"/>
      <c r="G63" s="149"/>
      <c r="H63" s="151"/>
    </row>
    <row r="64" spans="1:8" hidden="1">
      <c r="A64" s="134">
        <v>100</v>
      </c>
      <c r="B64" s="133" t="s">
        <v>4</v>
      </c>
      <c r="C64" s="161"/>
      <c r="D64" s="162"/>
      <c r="E64" s="163"/>
      <c r="F64" s="160"/>
      <c r="G64" s="160"/>
      <c r="H64" s="132" t="s">
        <v>43</v>
      </c>
    </row>
    <row r="65" spans="1:8" ht="13.8" hidden="1" thickBot="1">
      <c r="A65" s="135"/>
      <c r="B65" s="136"/>
      <c r="C65" s="155"/>
      <c r="D65" s="157"/>
      <c r="E65" s="159"/>
      <c r="F65" s="153"/>
      <c r="G65" s="153"/>
      <c r="H65" s="151"/>
    </row>
    <row r="66" spans="1:8" hidden="1">
      <c r="A66" s="134" t="s">
        <v>32</v>
      </c>
      <c r="B66" s="133" t="s">
        <v>4</v>
      </c>
      <c r="C66" s="161"/>
      <c r="D66" s="162"/>
      <c r="E66" s="163"/>
      <c r="F66" s="160"/>
      <c r="G66" s="160"/>
      <c r="H66" s="132" t="s">
        <v>43</v>
      </c>
    </row>
    <row r="67" spans="1:8" ht="13.8" hidden="1" thickBot="1">
      <c r="A67" s="135"/>
      <c r="B67" s="136"/>
      <c r="C67" s="155"/>
      <c r="D67" s="157"/>
      <c r="E67" s="159"/>
      <c r="F67" s="153"/>
      <c r="G67" s="153"/>
      <c r="H67" s="151"/>
    </row>
    <row r="68" spans="1:8" ht="20.399999999999999">
      <c r="A68" s="99"/>
      <c r="B68" s="100"/>
      <c r="C68" s="101"/>
      <c r="D68" s="102"/>
      <c r="E68" s="103"/>
      <c r="F68" s="104"/>
      <c r="G68" s="104"/>
      <c r="H68" s="101"/>
    </row>
    <row r="69" spans="1:8" ht="20.399999999999999">
      <c r="A69" s="99"/>
      <c r="B69" s="105" t="str">
        <f>призеры!B79</f>
        <v>Гл. судья, судья ВК</v>
      </c>
      <c r="C69" s="106"/>
      <c r="D69" s="106"/>
      <c r="E69" s="106"/>
      <c r="F69" s="180" t="str">
        <f>призеры!F79</f>
        <v>М.Г.Стенников</v>
      </c>
      <c r="G69" s="180"/>
      <c r="H69" s="109" t="str">
        <f>призеры!F80</f>
        <v>/г.Курган/</v>
      </c>
    </row>
    <row r="70" spans="1:8" ht="20.399999999999999">
      <c r="A70" s="99"/>
      <c r="B70" s="107"/>
      <c r="C70" s="108"/>
      <c r="D70" s="108"/>
      <c r="E70" s="108"/>
      <c r="F70" s="180"/>
      <c r="G70" s="180"/>
      <c r="H70" s="108"/>
    </row>
    <row r="71" spans="1:8" ht="20.399999999999999">
      <c r="A71" s="99"/>
      <c r="B71" s="107" t="str">
        <f>призеры!B81</f>
        <v>Гл. секретарь, судья ВК</v>
      </c>
      <c r="C71" s="108"/>
      <c r="D71" s="108"/>
      <c r="E71" s="108"/>
      <c r="F71" s="180" t="str">
        <f>призеры!F81</f>
        <v>Д.П.Сапунов</v>
      </c>
      <c r="G71" s="180"/>
      <c r="H71" s="110" t="str">
        <f>призеры!F82</f>
        <v>/г.Качканар/</v>
      </c>
    </row>
  </sheetData>
  <mergeCells count="89">
    <mergeCell ref="F69:G69"/>
    <mergeCell ref="F70:G70"/>
    <mergeCell ref="F71:G71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H50:H51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3:H3"/>
    <mergeCell ref="A4:H4"/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H5:H6"/>
    <mergeCell ref="A7:H7"/>
    <mergeCell ref="A52:A53"/>
    <mergeCell ref="B52:B53"/>
    <mergeCell ref="C52:C53"/>
    <mergeCell ref="D52:D53"/>
    <mergeCell ref="E52:E53"/>
    <mergeCell ref="F52:F53"/>
    <mergeCell ref="G52:G53"/>
    <mergeCell ref="A48:H49"/>
    <mergeCell ref="A50:A51"/>
    <mergeCell ref="B50:B51"/>
    <mergeCell ref="C50:C51"/>
    <mergeCell ref="D50:D51"/>
    <mergeCell ref="E50:E51"/>
    <mergeCell ref="F50:F51"/>
    <mergeCell ref="G50:G5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призеры</vt:lpstr>
      <vt:lpstr>мс</vt:lpstr>
      <vt:lpstr>призеры!Область_печати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Дэн</cp:lastModifiedBy>
  <cp:lastPrinted>2017-12-17T07:22:05Z</cp:lastPrinted>
  <dcterms:created xsi:type="dcterms:W3CDTF">1996-10-08T23:32:33Z</dcterms:created>
  <dcterms:modified xsi:type="dcterms:W3CDTF">2017-12-18T10:38:51Z</dcterms:modified>
</cp:coreProperties>
</file>