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<sst xmlns="http://schemas.openxmlformats.org/spreadsheetml/2006/main" count="188" uniqueCount="81">
  <si>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</si>
  <si>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</si>
  <si>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</si>
  <si>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</si>
  <si>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</si>
  <si>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</si>
  <si>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</si>
  <si>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</si>
  <si>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</si>
  <si>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</si>
  <si>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</si>
  <si>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</si>
  <si>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</si>
  <si>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</si>
  <si>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</si>
  <si>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</si>
  <si>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</si>
  <si>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</si>
  <si>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</si>
  <si>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</si>
  <si>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</si>
  <si>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</si>
  <si>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</si>
  <si>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</si>
  <si>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</si>
  <si>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</si>
  <si>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</si>
  <si>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</si>
  <si>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 xml:space="preserve">В.К. </t>
  </si>
  <si>
    <t>ПОЛУФИНАЛ</t>
  </si>
  <si>
    <t xml:space="preserve">ПРОТОКОЛ ХОДА СОРЕВНОВАНИЙ       </t>
  </si>
  <si>
    <t>ВСЕРОССИЙСКАЯ ФЕДЕРАЦИЯ САМБО</t>
  </si>
  <si>
    <t>ГРИЦАЙ Екатерина Владиславовна</t>
  </si>
  <si>
    <t>19.09.89 мс</t>
  </si>
  <si>
    <t>Москва МКС</t>
  </si>
  <si>
    <t>000845</t>
  </si>
  <si>
    <t>Шмаков ОВ Дугаева МС Сабуров АЛ</t>
  </si>
  <si>
    <t>КИРИЕВСКАЯ Антонина Юрьевна</t>
  </si>
  <si>
    <t>11.02.90 кмс</t>
  </si>
  <si>
    <t>ЦФО Брянская Брянск ЛОК</t>
  </si>
  <si>
    <t>003976</t>
  </si>
  <si>
    <t>Cидорко НП Толкачева АС</t>
  </si>
  <si>
    <t>ОПРЫШКО Екатерина Сергеевна</t>
  </si>
  <si>
    <t>02.02.90 мс</t>
  </si>
  <si>
    <t>ЦФО Тверская Тверь ЛОК</t>
  </si>
  <si>
    <t>000882</t>
  </si>
  <si>
    <t>Каверзин П.И. Петров С.Ю.</t>
  </si>
  <si>
    <t>КИРИЛЛОВА Юлия Валерьевна</t>
  </si>
  <si>
    <t>06.05.89 кмс</t>
  </si>
  <si>
    <t>УФО Свердловская Екатеринбург ВС</t>
  </si>
  <si>
    <t>Созонов ЮМ</t>
  </si>
  <si>
    <t>СОРОКИНА Евгения Игоревна</t>
  </si>
  <si>
    <t>22.01.90 кмс</t>
  </si>
  <si>
    <t>0007565</t>
  </si>
  <si>
    <t>Исаева ЕВ</t>
  </si>
  <si>
    <t>ХЛЕБНИКОВА Дарья Владимировна</t>
  </si>
  <si>
    <t>03.03.90 кмс</t>
  </si>
  <si>
    <t>Москва Д</t>
  </si>
  <si>
    <t>016881</t>
  </si>
  <si>
    <t>Мкртычян СЛ Доронина МА Ходырев АН</t>
  </si>
  <si>
    <t>ЕРМОХИНА Оксана Михайловна</t>
  </si>
  <si>
    <t>05.02.90 кмс</t>
  </si>
  <si>
    <t>000908</t>
  </si>
  <si>
    <t>Ходырев АН Чехранов ОВ  Лаптунов АВ</t>
  </si>
  <si>
    <t>НИКИТИНА Марина Олеговна</t>
  </si>
  <si>
    <t>06.12.90 1</t>
  </si>
  <si>
    <t>ПФО Р.Чувашия Чебоксары  ПР</t>
  </si>
  <si>
    <t>Мальков ВФ</t>
  </si>
  <si>
    <t>в.к.    60     кг.</t>
  </si>
  <si>
    <t>В.К. 60</t>
  </si>
  <si>
    <t>13''</t>
  </si>
  <si>
    <t>2'30"</t>
  </si>
  <si>
    <t>2'33''</t>
  </si>
  <si>
    <t>2'8''</t>
  </si>
  <si>
    <t>1''7''</t>
  </si>
  <si>
    <t>2'1''</t>
  </si>
  <si>
    <t>1''</t>
  </si>
  <si>
    <t>3'5''</t>
  </si>
  <si>
    <t>В.К.60</t>
  </si>
  <si>
    <t>5-6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</si>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</sst>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i/>
      <sz val="12"/>
      <name val="a_BosaNovaCps"/>
      <family val="5"/>
    </font>
    <font>
      <b/>
      <sz val="16"/>
      <color indexed="10"/>
      <name val="CyrillicOld"/>
      <family val="0"/>
    </font>
    <font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0" borderId="8" xfId="15" applyFont="1" applyBorder="1" applyAlignment="1">
      <alignment horizontal="center"/>
    </xf>
    <xf numFmtId="0" fontId="1" fillId="0" borderId="9" xfId="15" applyFont="1" applyBorder="1" applyAlignment="1">
      <alignment horizontal="center"/>
    </xf>
    <xf numFmtId="0" fontId="1" fillId="0" borderId="10" xfId="15" applyFont="1" applyBorder="1" applyAlignment="1">
      <alignment horizontal="center"/>
    </xf>
    <xf numFmtId="0" fontId="1" fillId="0" borderId="11" xfId="15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0" borderId="13" xfId="15" applyFont="1" applyBorder="1" applyAlignment="1">
      <alignment horizontal="center"/>
    </xf>
    <xf numFmtId="0" fontId="1" fillId="0" borderId="14" xfId="15" applyFont="1" applyBorder="1" applyAlignment="1">
      <alignment horizontal="center"/>
    </xf>
    <xf numFmtId="0" fontId="1" fillId="0" borderId="15" xfId="15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6" xfId="15" applyFont="1" applyBorder="1" applyAlignment="1">
      <alignment horizontal="center"/>
    </xf>
    <xf numFmtId="0" fontId="1" fillId="0" borderId="17" xfId="15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15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0" fillId="2" borderId="21" xfId="0" applyFont="1" applyFill="1" applyBorder="1" applyAlignment="1">
      <alignment horizontal="center"/>
    </xf>
    <xf numFmtId="0" fontId="0" fillId="0" borderId="22" xfId="15" applyFont="1" applyBorder="1" applyAlignment="1">
      <alignment horizontal="center"/>
    </xf>
    <xf numFmtId="0" fontId="0" fillId="0" borderId="1" xfId="15" applyFont="1" applyBorder="1" applyAlignment="1">
      <alignment horizontal="center"/>
    </xf>
    <xf numFmtId="0" fontId="0" fillId="0" borderId="23" xfId="15" applyFont="1" applyBorder="1" applyAlignment="1">
      <alignment horizontal="center"/>
    </xf>
    <xf numFmtId="0" fontId="0" fillId="0" borderId="24" xfId="15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0" borderId="26" xfId="15" applyFont="1" applyBorder="1" applyAlignment="1">
      <alignment horizontal="center"/>
    </xf>
    <xf numFmtId="0" fontId="0" fillId="0" borderId="27" xfId="15" applyFont="1" applyBorder="1" applyAlignment="1">
      <alignment horizontal="center"/>
    </xf>
    <xf numFmtId="0" fontId="0" fillId="0" borderId="28" xfId="15" applyFont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1" fillId="0" borderId="30" xfId="15" applyFont="1" applyBorder="1" applyAlignment="1">
      <alignment horizontal="center"/>
    </xf>
    <xf numFmtId="0" fontId="0" fillId="0" borderId="31" xfId="15" applyFont="1" applyBorder="1" applyAlignment="1">
      <alignment horizontal="center"/>
    </xf>
    <xf numFmtId="0" fontId="1" fillId="0" borderId="32" xfId="15" applyFont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20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0" fillId="0" borderId="35" xfId="15" applyFont="1" applyFill="1" applyBorder="1" applyAlignment="1">
      <alignment horizontal="left" vertical="center" wrapText="1"/>
    </xf>
    <xf numFmtId="0" fontId="0" fillId="0" borderId="35" xfId="15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3" fillId="0" borderId="38" xfId="15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3" fillId="0" borderId="44" xfId="15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5" xfId="15" applyFont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3" fillId="0" borderId="43" xfId="15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left" vertical="center" wrapText="1"/>
    </xf>
    <xf numFmtId="0" fontId="3" fillId="7" borderId="38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7" fillId="6" borderId="35" xfId="0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left" vertical="center" wrapText="1"/>
    </xf>
    <xf numFmtId="0" fontId="3" fillId="5" borderId="38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left" vertical="center" wrapText="1"/>
    </xf>
    <xf numFmtId="0" fontId="3" fillId="6" borderId="38" xfId="0" applyFont="1" applyFill="1" applyBorder="1" applyAlignment="1">
      <alignment horizontal="left" vertical="center" wrapText="1"/>
    </xf>
    <xf numFmtId="0" fontId="3" fillId="6" borderId="41" xfId="0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4" fillId="8" borderId="52" xfId="0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center" vertical="center"/>
    </xf>
    <xf numFmtId="0" fontId="15" fillId="5" borderId="52" xfId="15" applyNumberFormat="1" applyFont="1" applyFill="1" applyBorder="1" applyAlignment="1" applyProtection="1">
      <alignment horizontal="center" vertical="center" wrapText="1"/>
      <protection/>
    </xf>
    <xf numFmtId="0" fontId="15" fillId="5" borderId="53" xfId="15" applyNumberFormat="1" applyFont="1" applyFill="1" applyBorder="1" applyAlignment="1" applyProtection="1">
      <alignment horizontal="center" vertical="center" wrapText="1"/>
      <protection/>
    </xf>
    <xf numFmtId="0" fontId="15" fillId="5" borderId="54" xfId="15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0" fillId="0" borderId="22" xfId="15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7">
      <selection activeCell="A15" sqref="A15:I25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5" t="s">
        <v>78</v>
      </c>
    </row>
    <row r="2" ht="26.25" customHeight="1">
      <c r="C2" s="11" t="s">
        <v>22</v>
      </c>
    </row>
    <row r="3" ht="25.5" customHeight="1">
      <c r="C3" s="10" t="s">
        <v>23</v>
      </c>
    </row>
    <row r="4" spans="1:9" ht="12.75">
      <c r="A4" s="78" t="s">
        <v>21</v>
      </c>
      <c r="B4" s="78" t="s">
        <v>0</v>
      </c>
      <c r="C4" s="80" t="s">
        <v>1</v>
      </c>
      <c r="D4" s="78" t="s">
        <v>2</v>
      </c>
      <c r="E4" s="78" t="s">
        <v>3</v>
      </c>
      <c r="F4" s="78" t="s">
        <v>9</v>
      </c>
      <c r="G4" s="78" t="s">
        <v>10</v>
      </c>
      <c r="H4" s="78" t="s">
        <v>11</v>
      </c>
      <c r="I4" s="78" t="s">
        <v>12</v>
      </c>
    </row>
    <row r="5" spans="1:9" ht="12.75">
      <c r="A5" s="79"/>
      <c r="B5" s="79"/>
      <c r="C5" s="79"/>
      <c r="D5" s="79"/>
      <c r="E5" s="79"/>
      <c r="F5" s="79"/>
      <c r="G5" s="79"/>
      <c r="H5" s="79"/>
      <c r="I5" s="79"/>
    </row>
    <row r="6" spans="1:9" ht="12.75">
      <c r="A6" s="82"/>
      <c r="B6" s="83">
        <v>4</v>
      </c>
      <c r="C6" s="84" t="str">
        <f>VLOOKUP(B6,'пр.взвешивания'!B5:C20,2,FALSE)</f>
        <v>ГРИЦАЙ Екатерина Владиславовна</v>
      </c>
      <c r="D6" s="85" t="str">
        <f>VLOOKUP(C6,'пр.взвешивания'!C5:D20,2,FALSE)</f>
        <v>19.09.89 мс</v>
      </c>
      <c r="E6" s="85" t="str">
        <f>VLOOKUP(D6,'пр.взвешивания'!D5:E20,2,FALSE)</f>
        <v>Москва МКС</v>
      </c>
      <c r="F6" s="88"/>
      <c r="G6" s="89"/>
      <c r="H6" s="81"/>
      <c r="I6" s="78"/>
    </row>
    <row r="7" spans="1:9" ht="12.75">
      <c r="A7" s="82"/>
      <c r="B7" s="78"/>
      <c r="C7" s="84"/>
      <c r="D7" s="85"/>
      <c r="E7" s="85"/>
      <c r="F7" s="88"/>
      <c r="G7" s="88"/>
      <c r="H7" s="81"/>
      <c r="I7" s="78"/>
    </row>
    <row r="8" spans="1:9" ht="12.75">
      <c r="A8" s="86"/>
      <c r="B8" s="87">
        <v>8</v>
      </c>
      <c r="C8" s="84" t="str">
        <f>VLOOKUP(B8,'пр.взвешивания'!B7:C20,2,FALSE)</f>
        <v>ЕРМОХИНА Оксана Михайловна</v>
      </c>
      <c r="D8" s="85" t="str">
        <f>VLOOKUP(C8,'пр.взвешивания'!C7:D20,2,FALSE)</f>
        <v>05.02.90 кмс</v>
      </c>
      <c r="E8" s="85" t="str">
        <f>VLOOKUP(D8,'пр.взвешивания'!D7:E20,2,FALSE)</f>
        <v>Москва Д</v>
      </c>
      <c r="F8" s="88"/>
      <c r="G8" s="88"/>
      <c r="H8" s="78"/>
      <c r="I8" s="78"/>
    </row>
    <row r="9" spans="1:9" ht="12.75">
      <c r="A9" s="86"/>
      <c r="B9" s="78"/>
      <c r="C9" s="84"/>
      <c r="D9" s="85"/>
      <c r="E9" s="85"/>
      <c r="F9" s="88"/>
      <c r="G9" s="88"/>
      <c r="H9" s="78"/>
      <c r="I9" s="78"/>
    </row>
    <row r="10" ht="28.5" customHeight="1">
      <c r="E10" s="12" t="s">
        <v>24</v>
      </c>
    </row>
    <row r="11" spans="5:9" ht="19.5" customHeight="1">
      <c r="E11" s="12" t="s">
        <v>7</v>
      </c>
      <c r="F11" s="13"/>
      <c r="G11" s="13"/>
      <c r="H11" s="13"/>
      <c r="I11" s="13"/>
    </row>
    <row r="12" spans="5:9" ht="19.5" customHeight="1">
      <c r="E12" s="12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10" t="s">
        <v>23</v>
      </c>
      <c r="F15" s="15" t="s">
        <v>78</v>
      </c>
    </row>
    <row r="16" spans="1:9" ht="12.75">
      <c r="A16" s="78" t="s">
        <v>21</v>
      </c>
      <c r="B16" s="78" t="s">
        <v>0</v>
      </c>
      <c r="C16" s="80" t="s">
        <v>1</v>
      </c>
      <c r="D16" s="78" t="s">
        <v>2</v>
      </c>
      <c r="E16" s="78" t="s">
        <v>3</v>
      </c>
      <c r="F16" s="78" t="s">
        <v>9</v>
      </c>
      <c r="G16" s="78" t="s">
        <v>10</v>
      </c>
      <c r="H16" s="78" t="s">
        <v>11</v>
      </c>
      <c r="I16" s="78" t="s">
        <v>12</v>
      </c>
    </row>
    <row r="17" spans="1:9" ht="12.75">
      <c r="A17" s="79"/>
      <c r="B17" s="79"/>
      <c r="C17" s="79"/>
      <c r="D17" s="79"/>
      <c r="E17" s="79"/>
      <c r="F17" s="79"/>
      <c r="G17" s="79"/>
      <c r="H17" s="79"/>
      <c r="I17" s="79"/>
    </row>
    <row r="18" spans="1:9" ht="12.75">
      <c r="A18" s="82"/>
      <c r="B18" s="83">
        <v>4</v>
      </c>
      <c r="C18" s="84" t="str">
        <f>VLOOKUP(B18,'пр.взвешивания'!B5:C20,2,FALSE)</f>
        <v>ГРИЦАЙ Екатерина Владиславовна</v>
      </c>
      <c r="D18" s="85" t="str">
        <f>VLOOKUP(C18,'пр.взвешивания'!C5:D20,2,FALSE)</f>
        <v>19.09.89 мс</v>
      </c>
      <c r="E18" s="85" t="str">
        <f>VLOOKUP(D18,'пр.взвешивания'!D5:E20,2,FALSE)</f>
        <v>Москва МКС</v>
      </c>
      <c r="F18" s="88"/>
      <c r="G18" s="89"/>
      <c r="H18" s="81"/>
      <c r="I18" s="78"/>
    </row>
    <row r="19" spans="1:9" ht="12.75">
      <c r="A19" s="82"/>
      <c r="B19" s="78"/>
      <c r="C19" s="84"/>
      <c r="D19" s="85"/>
      <c r="E19" s="85"/>
      <c r="F19" s="88"/>
      <c r="G19" s="88"/>
      <c r="H19" s="81"/>
      <c r="I19" s="78"/>
    </row>
    <row r="20" spans="1:9" ht="12.75">
      <c r="A20" s="86"/>
      <c r="B20" s="87">
        <v>1</v>
      </c>
      <c r="C20" s="84" t="str">
        <f>VLOOKUP(B20,'пр.взвешивания'!B5:C20,2,FALSE)</f>
        <v>КИРИЕВСКАЯ Антонина Юрьевна</v>
      </c>
      <c r="D20" s="84" t="str">
        <f>VLOOKUP(C20,'пр.взвешивания'!C5:D20,2,FALSE)</f>
        <v>11.02.90 кмс</v>
      </c>
      <c r="E20" s="84" t="str">
        <f>VLOOKUP(D20,'пр.взвешивания'!D5:E20,2,FALSE)</f>
        <v>ЦФО Брянская Брянск ЛОК</v>
      </c>
      <c r="F20" s="88"/>
      <c r="G20" s="88"/>
      <c r="H20" s="78"/>
      <c r="I20" s="78"/>
    </row>
    <row r="21" spans="1:9" ht="12.75">
      <c r="A21" s="86"/>
      <c r="B21" s="78"/>
      <c r="C21" s="84"/>
      <c r="D21" s="84"/>
      <c r="E21" s="84"/>
      <c r="F21" s="88"/>
      <c r="G21" s="88"/>
      <c r="H21" s="78"/>
      <c r="I21" s="78"/>
    </row>
    <row r="22" ht="24.75" customHeight="1">
      <c r="E22" s="12" t="s">
        <v>24</v>
      </c>
    </row>
    <row r="23" spans="5:9" ht="24.75" customHeight="1">
      <c r="E23" s="12" t="s">
        <v>7</v>
      </c>
      <c r="F23" s="13"/>
      <c r="G23" s="13"/>
      <c r="H23" s="13"/>
      <c r="I23" s="13"/>
    </row>
    <row r="24" spans="5:9" ht="24.75" customHeight="1">
      <c r="E24" s="12" t="s">
        <v>8</v>
      </c>
      <c r="F24" s="13"/>
      <c r="G24" s="13"/>
      <c r="H24" s="13"/>
      <c r="I24" s="13"/>
    </row>
    <row r="25" spans="5:9" ht="24.75" customHeight="1">
      <c r="E25" s="35"/>
      <c r="F25" s="4"/>
      <c r="G25" s="4"/>
      <c r="H25" s="4"/>
      <c r="I25" s="4"/>
    </row>
    <row r="26" spans="5:9" ht="12.75">
      <c r="E26" s="4"/>
      <c r="F26" s="4"/>
      <c r="G26" s="4"/>
      <c r="H26" s="4"/>
      <c r="I26" s="4"/>
    </row>
    <row r="27" spans="5:9" ht="12.75">
      <c r="E27" s="4"/>
      <c r="F27" s="4"/>
      <c r="G27" s="4"/>
      <c r="H27" s="4"/>
      <c r="I27" s="4"/>
    </row>
    <row r="28" spans="3:5" ht="38.25" customHeight="1">
      <c r="C28" s="14" t="s">
        <v>25</v>
      </c>
      <c r="E28" s="15">
        <v>64</v>
      </c>
    </row>
    <row r="29" spans="1:9" ht="12.75">
      <c r="A29" s="78" t="s">
        <v>21</v>
      </c>
      <c r="B29" s="78" t="s">
        <v>0</v>
      </c>
      <c r="C29" s="80" t="s">
        <v>1</v>
      </c>
      <c r="D29" s="78" t="s">
        <v>2</v>
      </c>
      <c r="E29" s="78" t="s">
        <v>3</v>
      </c>
      <c r="F29" s="78" t="s">
        <v>9</v>
      </c>
      <c r="G29" s="78" t="s">
        <v>10</v>
      </c>
      <c r="H29" s="78" t="s">
        <v>11</v>
      </c>
      <c r="I29" s="78" t="s">
        <v>12</v>
      </c>
    </row>
    <row r="30" spans="1:9" ht="12.75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12.75" customHeight="1">
      <c r="A31" s="82"/>
      <c r="B31" s="78">
        <v>2</v>
      </c>
      <c r="C31" s="84" t="str">
        <f>VLOOKUP(B31,'пр.взвешивания'!B5:C20,2,FALSE)</f>
        <v>КИРИЛЛОВА Юлия Валерьевна</v>
      </c>
      <c r="D31" s="84" t="str">
        <f>VLOOKUP(C31,'пр.взвешивания'!C5:D20,2,FALSE)</f>
        <v>06.05.89 кмс</v>
      </c>
      <c r="E31" s="84" t="str">
        <f>VLOOKUP(D31,'пр.взвешивания'!D5:E20,2,FALSE)</f>
        <v>УФО Свердловская Екатеринбург ВС</v>
      </c>
      <c r="F31" s="88"/>
      <c r="G31" s="89"/>
      <c r="H31" s="81"/>
      <c r="I31" s="78"/>
    </row>
    <row r="32" spans="1:9" ht="12.75">
      <c r="A32" s="82"/>
      <c r="B32" s="78"/>
      <c r="C32" s="84"/>
      <c r="D32" s="84"/>
      <c r="E32" s="84"/>
      <c r="F32" s="88"/>
      <c r="G32" s="88"/>
      <c r="H32" s="81"/>
      <c r="I32" s="78"/>
    </row>
    <row r="33" spans="1:9" ht="12.75">
      <c r="A33" s="86"/>
      <c r="B33" s="78">
        <v>8</v>
      </c>
      <c r="C33" s="84" t="str">
        <f>VLOOKUP(B33,'пр.взвешивания'!B7:C22,2,FALSE)</f>
        <v>ЕРМОХИНА Оксана Михайловна</v>
      </c>
      <c r="D33" s="84" t="str">
        <f>VLOOKUP(C33,'пр.взвешивания'!C7:D22,2,FALSE)</f>
        <v>05.02.90 кмс</v>
      </c>
      <c r="E33" s="84" t="str">
        <f>VLOOKUP(D33,'пр.взвешивания'!D7:E22,2,FALSE)</f>
        <v>Москва Д</v>
      </c>
      <c r="F33" s="88"/>
      <c r="G33" s="88"/>
      <c r="H33" s="78"/>
      <c r="I33" s="78"/>
    </row>
    <row r="34" spans="1:9" ht="12.75">
      <c r="A34" s="86"/>
      <c r="B34" s="78"/>
      <c r="C34" s="84"/>
      <c r="D34" s="84"/>
      <c r="E34" s="84"/>
      <c r="F34" s="88"/>
      <c r="G34" s="88"/>
      <c r="H34" s="78"/>
      <c r="I34" s="78"/>
    </row>
    <row r="35" ht="24.75" customHeight="1">
      <c r="E35" s="12" t="s">
        <v>24</v>
      </c>
    </row>
    <row r="36" spans="5:9" ht="24.75" customHeight="1">
      <c r="E36" s="12" t="s">
        <v>7</v>
      </c>
      <c r="F36" s="13"/>
      <c r="G36" s="13"/>
      <c r="H36" s="13"/>
      <c r="I36" s="13"/>
    </row>
    <row r="37" ht="24.75" customHeight="1">
      <c r="E37" s="12" t="s">
        <v>8</v>
      </c>
    </row>
    <row r="38" spans="5:9" ht="24.75" customHeight="1">
      <c r="E38" s="12" t="s">
        <v>8</v>
      </c>
      <c r="F38" s="13"/>
      <c r="G38" s="13"/>
      <c r="H38" s="13"/>
      <c r="I38" s="13"/>
    </row>
    <row r="39" ht="24.75" customHeight="1"/>
    <row r="40" ht="24.75" customHeight="1"/>
    <row r="41" ht="24.75" customHeight="1"/>
    <row r="42" ht="24.75" customHeight="1"/>
  </sheetData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1">
      <selection activeCell="A1" sqref="A1:Q36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10" width="4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7.421875" style="0" customWidth="1"/>
  </cols>
  <sheetData>
    <row r="1" spans="1:17" ht="24" customHeight="1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9.5" customHeight="1" thickBot="1">
      <c r="A2" s="191" t="s">
        <v>30</v>
      </c>
      <c r="B2" s="192"/>
      <c r="C2" s="192"/>
      <c r="D2" s="192"/>
      <c r="E2" s="192"/>
      <c r="F2" s="192"/>
      <c r="G2" s="192"/>
      <c r="H2" s="192"/>
      <c r="I2" s="192"/>
      <c r="J2" s="17"/>
      <c r="K2" s="193" t="str">
        <f>HYPERLINK('[3]реквизиты'!$L$7)</f>
        <v>ИТОГОВЫЙ ПРОТОКОЛ</v>
      </c>
      <c r="L2" s="193"/>
      <c r="M2" s="193"/>
      <c r="N2" s="193"/>
      <c r="O2" s="193"/>
      <c r="P2" s="193"/>
      <c r="Q2" s="57"/>
    </row>
    <row r="3" spans="1:17" ht="26.25" customHeight="1" thickBot="1">
      <c r="A3" s="17"/>
      <c r="B3" s="45"/>
      <c r="C3" s="197" t="str">
        <f>HYPERLINK('[2]реквизиты'!$A$2)</f>
        <v>Первенство  России по САМБО среди юниорок 1989-90 гг.р.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  <c r="O3" s="45"/>
      <c r="P3" s="45"/>
      <c r="Q3" s="45"/>
    </row>
    <row r="4" spans="1:18" ht="24.75" customHeight="1" thickBot="1">
      <c r="A4" s="194" t="str">
        <f>HYPERLINK('[2]реквизиты'!$A$3)</f>
        <v>02-06 марта 2009 г.        г. Кстово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43"/>
    </row>
    <row r="5" spans="1:18" ht="25.5" customHeight="1" thickBot="1">
      <c r="A5" s="5" t="s">
        <v>7</v>
      </c>
      <c r="B5" s="17"/>
      <c r="C5" s="17"/>
      <c r="D5" s="5"/>
      <c r="E5" s="17"/>
      <c r="F5" s="17"/>
      <c r="G5" s="190"/>
      <c r="H5" s="190"/>
      <c r="I5" s="190"/>
      <c r="J5" s="17"/>
      <c r="K5" s="17"/>
      <c r="L5" s="17"/>
      <c r="M5" s="17"/>
      <c r="N5" s="5"/>
      <c r="O5" s="17"/>
      <c r="P5" s="195" t="s">
        <v>68</v>
      </c>
      <c r="Q5" s="196"/>
      <c r="R5" s="44"/>
    </row>
    <row r="6" spans="1:18" ht="24" customHeight="1" thickBot="1">
      <c r="A6" s="123" t="s">
        <v>0</v>
      </c>
      <c r="B6" s="123" t="s">
        <v>1</v>
      </c>
      <c r="C6" s="123" t="s">
        <v>2</v>
      </c>
      <c r="D6" s="123" t="s">
        <v>3</v>
      </c>
      <c r="E6" s="126" t="s">
        <v>4</v>
      </c>
      <c r="F6" s="127"/>
      <c r="G6" s="127"/>
      <c r="H6" s="128"/>
      <c r="I6" s="123" t="s">
        <v>5</v>
      </c>
      <c r="J6" s="131" t="s">
        <v>6</v>
      </c>
      <c r="L6" s="151" t="s">
        <v>6</v>
      </c>
      <c r="M6" s="153" t="s">
        <v>1</v>
      </c>
      <c r="N6" s="155" t="s">
        <v>17</v>
      </c>
      <c r="O6" s="155" t="s">
        <v>18</v>
      </c>
      <c r="P6" s="165" t="s">
        <v>19</v>
      </c>
      <c r="Q6" s="147" t="s">
        <v>20</v>
      </c>
      <c r="R6" s="4"/>
    </row>
    <row r="7" spans="1:17" ht="19.5" customHeight="1" thickBot="1">
      <c r="A7" s="124"/>
      <c r="B7" s="124"/>
      <c r="C7" s="124"/>
      <c r="D7" s="125"/>
      <c r="E7" s="39">
        <v>1</v>
      </c>
      <c r="F7" s="40">
        <v>2</v>
      </c>
      <c r="G7" s="40">
        <v>3</v>
      </c>
      <c r="H7" s="41">
        <v>4</v>
      </c>
      <c r="I7" s="139"/>
      <c r="J7" s="132"/>
      <c r="L7" s="152"/>
      <c r="M7" s="154"/>
      <c r="N7" s="156"/>
      <c r="O7" s="156"/>
      <c r="P7" s="166"/>
      <c r="Q7" s="148"/>
    </row>
    <row r="8" spans="1:17" ht="13.5" customHeight="1">
      <c r="A8" s="137">
        <v>1</v>
      </c>
      <c r="B8" s="119" t="str">
        <f>HYPERLINK('пр.взвешивания'!C5)</f>
        <v>КИРИЕВСКАЯ Антонина Юрьевна</v>
      </c>
      <c r="C8" s="120" t="str">
        <f>HYPERLINK('пр.взвешивания'!D5)</f>
        <v>11.02.90 кмс</v>
      </c>
      <c r="D8" s="111" t="str">
        <f>HYPERLINK('пр.взвешивания'!E5)</f>
        <v>ЦФО Брянская Брянск ЛОК</v>
      </c>
      <c r="E8" s="22"/>
      <c r="F8" s="23">
        <v>3</v>
      </c>
      <c r="G8" s="24">
        <v>4</v>
      </c>
      <c r="H8" s="73">
        <v>0</v>
      </c>
      <c r="I8" s="109">
        <f>SUM(F8:H8)</f>
        <v>7</v>
      </c>
      <c r="J8" s="136">
        <v>2</v>
      </c>
      <c r="K8" s="200">
        <v>4</v>
      </c>
      <c r="L8" s="157">
        <v>1</v>
      </c>
      <c r="M8" s="158" t="str">
        <f>VLOOKUP(K8,'пр.взвешивания'!B5:G20,2,FALSE)</f>
        <v>ГРИЦАЙ Екатерина Владиславовна</v>
      </c>
      <c r="N8" s="160" t="str">
        <f>VLOOKUP(K8,'пр.взвешивания'!B5:G20,3,FALSE)</f>
        <v>19.09.89 мс</v>
      </c>
      <c r="O8" s="162" t="str">
        <f>VLOOKUP(K8,'пр.взвешивания'!B5:G20,4,FALSE)</f>
        <v>Москва МКС</v>
      </c>
      <c r="P8" s="168" t="str">
        <f>VLOOKUP(K8,'пр.взвешивания'!B5:G20,5,FALSE)</f>
        <v>000845</v>
      </c>
      <c r="Q8" s="149" t="str">
        <f>VLOOKUP(K8,'пр.взвешивания'!B5:G20,6,FALSE)</f>
        <v>Шмаков ОВ Дугаева МС Сабуров АЛ</v>
      </c>
    </row>
    <row r="9" spans="1:17" ht="13.5" customHeight="1">
      <c r="A9" s="138"/>
      <c r="B9" s="103"/>
      <c r="C9" s="88"/>
      <c r="D9" s="112"/>
      <c r="E9" s="58"/>
      <c r="F9" s="59">
        <f>HYPERLINK(круги!H5)</f>
      </c>
      <c r="G9" s="60" t="s">
        <v>73</v>
      </c>
      <c r="H9" s="74">
        <f>HYPERLINK(круги!H23)</f>
      </c>
      <c r="I9" s="110"/>
      <c r="J9" s="135"/>
      <c r="K9" s="200"/>
      <c r="L9" s="142"/>
      <c r="M9" s="159"/>
      <c r="N9" s="161"/>
      <c r="O9" s="163"/>
      <c r="P9" s="169"/>
      <c r="Q9" s="150"/>
    </row>
    <row r="10" spans="1:17" ht="13.5" customHeight="1">
      <c r="A10" s="98">
        <v>2</v>
      </c>
      <c r="B10" s="102" t="str">
        <f>HYPERLINK('пр.взвешивания'!C7)</f>
        <v>КИРИЛЛОВА Юлия Валерьевна</v>
      </c>
      <c r="C10" s="104" t="str">
        <f>HYPERLINK('пр.взвешивания'!D7)</f>
        <v>06.05.89 кмс</v>
      </c>
      <c r="D10" s="116" t="str">
        <f>HYPERLINK('пр.взвешивания'!E7)</f>
        <v>УФО Свердловская Екатеринбург ВС</v>
      </c>
      <c r="E10" s="26">
        <v>1</v>
      </c>
      <c r="F10" s="27"/>
      <c r="G10" s="28">
        <v>4</v>
      </c>
      <c r="H10" s="34">
        <v>0</v>
      </c>
      <c r="I10" s="110">
        <f>SUM(F10:H10)</f>
        <v>4</v>
      </c>
      <c r="J10" s="135">
        <v>3</v>
      </c>
      <c r="K10" s="200">
        <v>1</v>
      </c>
      <c r="L10" s="138">
        <v>2</v>
      </c>
      <c r="M10" s="176" t="str">
        <f>VLOOKUP(K10,'пр.взвешивания'!B5:G20,2,FALSE)</f>
        <v>КИРИЕВСКАЯ Антонина Юрьевна</v>
      </c>
      <c r="N10" s="177" t="str">
        <f>VLOOKUP(K10,'пр.взвешивания'!B5:G20,3,FALSE)</f>
        <v>11.02.90 кмс</v>
      </c>
      <c r="O10" s="164" t="str">
        <f>VLOOKUP(K10,'пр.взвешивания'!B5:G20,4,FALSE)</f>
        <v>ЦФО Брянская Брянск ЛОК</v>
      </c>
      <c r="P10" s="167" t="str">
        <f>VLOOKUP(K10,'пр.взвешивания'!B5:G20,5,FALSE)</f>
        <v>003976</v>
      </c>
      <c r="Q10" s="170" t="str">
        <f>VLOOKUP(K10,'пр.взвешивания'!B5:G20,6,FALSE)</f>
        <v>Cидорко НП Толкачева АС</v>
      </c>
    </row>
    <row r="11" spans="1:17" ht="13.5" customHeight="1">
      <c r="A11" s="98"/>
      <c r="B11" s="103"/>
      <c r="C11" s="88"/>
      <c r="D11" s="112"/>
      <c r="E11" s="62">
        <f>HYPERLINK(круги!H7)</f>
      </c>
      <c r="F11" s="63"/>
      <c r="G11" s="59" t="s">
        <v>75</v>
      </c>
      <c r="H11" s="74">
        <f>HYPERLINK(круги!H18)</f>
      </c>
      <c r="I11" s="110"/>
      <c r="J11" s="135"/>
      <c r="K11" s="200"/>
      <c r="L11" s="138"/>
      <c r="M11" s="176"/>
      <c r="N11" s="177"/>
      <c r="O11" s="164"/>
      <c r="P11" s="167"/>
      <c r="Q11" s="170"/>
    </row>
    <row r="12" spans="1:17" ht="13.5" customHeight="1">
      <c r="A12" s="91">
        <v>3</v>
      </c>
      <c r="B12" s="102" t="str">
        <f>HYPERLINK('пр.взвешивания'!C9)</f>
        <v>НИКИТИНА Марина Олеговна</v>
      </c>
      <c r="C12" s="104" t="str">
        <f>HYPERLINK('пр.взвешивания'!D9)</f>
        <v>06.12.90 1</v>
      </c>
      <c r="D12" s="116" t="str">
        <f>HYPERLINK('пр.взвешивания'!E9)</f>
        <v>ПФО Р.Чувашия Чебоксары  ПР</v>
      </c>
      <c r="E12" s="30">
        <v>0</v>
      </c>
      <c r="F12" s="31">
        <v>0</v>
      </c>
      <c r="G12" s="32"/>
      <c r="H12" s="75">
        <v>0</v>
      </c>
      <c r="I12" s="110">
        <f>SUM(F12:H12)</f>
        <v>0</v>
      </c>
      <c r="J12" s="121">
        <v>4</v>
      </c>
      <c r="K12" s="200">
        <v>8</v>
      </c>
      <c r="L12" s="118">
        <v>3</v>
      </c>
      <c r="M12" s="171" t="str">
        <f>VLOOKUP(K12,'пр.взвешивания'!B5:G20,2,FALSE)</f>
        <v>ЕРМОХИНА Оксана Михайловна</v>
      </c>
      <c r="N12" s="172" t="str">
        <f>VLOOKUP(K12,'пр.взвешивания'!B5:G20,3,FALSE)</f>
        <v>05.02.90 кмс</v>
      </c>
      <c r="O12" s="173" t="str">
        <f>VLOOKUP(K12,'пр.взвешивания'!B5:G20,4,FALSE)</f>
        <v>Москва Д</v>
      </c>
      <c r="P12" s="174" t="str">
        <f>VLOOKUP(K12,'пр.взвешивания'!B5:G20,5,FALSE)</f>
        <v>000908</v>
      </c>
      <c r="Q12" s="175" t="str">
        <f>VLOOKUP(K12,'пр.взвешивания'!B5:G20,6,FALSE)</f>
        <v>Ходырев АН Чехранов ОВ  Лаптунов АВ</v>
      </c>
    </row>
    <row r="13" spans="1:17" ht="13.5" customHeight="1">
      <c r="A13" s="91"/>
      <c r="B13" s="103"/>
      <c r="C13" s="88"/>
      <c r="D13" s="112"/>
      <c r="E13" s="62">
        <f>HYPERLINK(круги!H16)</f>
      </c>
      <c r="F13" s="59">
        <f>HYPERLINK(круги!H27)</f>
      </c>
      <c r="G13" s="64"/>
      <c r="H13" s="74">
        <f>HYPERLINK(круги!H11)</f>
      </c>
      <c r="I13" s="110"/>
      <c r="J13" s="121"/>
      <c r="K13" s="200"/>
      <c r="L13" s="118"/>
      <c r="M13" s="171"/>
      <c r="N13" s="172"/>
      <c r="O13" s="173"/>
      <c r="P13" s="174"/>
      <c r="Q13" s="175"/>
    </row>
    <row r="14" spans="1:17" ht="13.5" customHeight="1">
      <c r="A14" s="142">
        <v>4</v>
      </c>
      <c r="B14" s="102" t="str">
        <f>HYPERLINK('пр.взвешивания'!C11)</f>
        <v>ГРИЦАЙ Екатерина Владиславовна</v>
      </c>
      <c r="C14" s="104" t="str">
        <f>HYPERLINK('пр.взвешивания'!D11)</f>
        <v>19.09.89 мс</v>
      </c>
      <c r="D14" s="116" t="str">
        <f>HYPERLINK('пр.взвешивания'!E11)</f>
        <v>Москва МКС</v>
      </c>
      <c r="E14" s="26">
        <v>3</v>
      </c>
      <c r="F14" s="34">
        <v>3</v>
      </c>
      <c r="G14" s="31">
        <v>4</v>
      </c>
      <c r="H14" s="64"/>
      <c r="I14" s="110">
        <f>SUM(E14:H14)</f>
        <v>10</v>
      </c>
      <c r="J14" s="121">
        <v>1</v>
      </c>
      <c r="K14" s="200">
        <v>5</v>
      </c>
      <c r="L14" s="118">
        <v>3</v>
      </c>
      <c r="M14" s="171" t="str">
        <f>VLOOKUP(K14,'пр.взвешивания'!B5:G20,2,FALSE)</f>
        <v>ОПРЫШКО Екатерина Сергеевна</v>
      </c>
      <c r="N14" s="172" t="str">
        <f>VLOOKUP(K14,'пр.взвешивания'!B5:G20,3,FALSE)</f>
        <v>02.02.90 мс</v>
      </c>
      <c r="O14" s="173" t="str">
        <f>VLOOKUP(K14,'пр.взвешивания'!B5:G20,4,FALSE)</f>
        <v>ЦФО Тверская Тверь ЛОК</v>
      </c>
      <c r="P14" s="174" t="str">
        <f>VLOOKUP(K14,'пр.взвешивания'!B5:G20,5,FALSE)</f>
        <v>000882</v>
      </c>
      <c r="Q14" s="175" t="str">
        <f>VLOOKUP(K14,'пр.взвешивания'!B5:G20,6,FALSE)</f>
        <v>Каверзин П.И. Петров С.Ю.</v>
      </c>
    </row>
    <row r="15" spans="1:17" ht="13.5" customHeight="1" thickBot="1">
      <c r="A15" s="143"/>
      <c r="B15" s="144"/>
      <c r="C15" s="113"/>
      <c r="D15" s="133"/>
      <c r="E15" s="66">
        <f>HYPERLINK(круги!H25)</f>
      </c>
      <c r="F15" s="67">
        <f>HYPERLINK(круги!H20)</f>
      </c>
      <c r="G15" s="68" t="s">
        <v>70</v>
      </c>
      <c r="H15" s="76"/>
      <c r="I15" s="134"/>
      <c r="J15" s="122"/>
      <c r="K15" s="200"/>
      <c r="L15" s="118"/>
      <c r="M15" s="171"/>
      <c r="N15" s="172"/>
      <c r="O15" s="173"/>
      <c r="P15" s="174"/>
      <c r="Q15" s="175"/>
    </row>
    <row r="16" spans="1:17" ht="13.5" customHeight="1" thickBot="1">
      <c r="A16" s="5" t="s">
        <v>8</v>
      </c>
      <c r="E16" s="8"/>
      <c r="F16" s="8"/>
      <c r="G16" s="8"/>
      <c r="H16" s="8"/>
      <c r="I16" s="72"/>
      <c r="J16" s="8"/>
      <c r="K16" s="200">
        <v>2</v>
      </c>
      <c r="L16" s="178" t="s">
        <v>79</v>
      </c>
      <c r="M16" s="179" t="str">
        <f>VLOOKUP(K16,'пр.взвешивания'!B5:G20,2,FALSE)</f>
        <v>КИРИЛЛОВА Юлия Валерьевна</v>
      </c>
      <c r="N16" s="180" t="str">
        <f>VLOOKUP(K16,'пр.взвешивания'!B5:G20,3,FALSE)</f>
        <v>06.05.89 кмс</v>
      </c>
      <c r="O16" s="181" t="str">
        <f>VLOOKUP(K16,'пр.взвешивания'!B5:G20,4,FALSE)</f>
        <v>УФО Свердловская Екатеринбург ВС</v>
      </c>
      <c r="P16" s="182"/>
      <c r="Q16" s="183" t="str">
        <f>VLOOKUP(K16,'пр.взвешивания'!B5:G20,6,FALSE)</f>
        <v>Созонов ЮМ</v>
      </c>
    </row>
    <row r="17" spans="1:17" ht="13.5" customHeight="1" thickBot="1">
      <c r="A17" s="123" t="s">
        <v>0</v>
      </c>
      <c r="B17" s="123" t="s">
        <v>1</v>
      </c>
      <c r="C17" s="123" t="s">
        <v>2</v>
      </c>
      <c r="D17" s="123" t="s">
        <v>3</v>
      </c>
      <c r="E17" s="126" t="s">
        <v>4</v>
      </c>
      <c r="F17" s="127"/>
      <c r="G17" s="127"/>
      <c r="H17" s="128"/>
      <c r="I17" s="129" t="s">
        <v>5</v>
      </c>
      <c r="J17" s="131" t="s">
        <v>6</v>
      </c>
      <c r="K17" s="201"/>
      <c r="L17" s="178"/>
      <c r="M17" s="179"/>
      <c r="N17" s="180"/>
      <c r="O17" s="181"/>
      <c r="P17" s="182"/>
      <c r="Q17" s="183"/>
    </row>
    <row r="18" spans="1:17" ht="13.5" customHeight="1" thickBot="1">
      <c r="A18" s="124"/>
      <c r="B18" s="124"/>
      <c r="C18" s="124"/>
      <c r="D18" s="125"/>
      <c r="E18" s="2">
        <v>1</v>
      </c>
      <c r="F18" s="3">
        <v>2</v>
      </c>
      <c r="G18" s="3">
        <v>3</v>
      </c>
      <c r="H18" s="9">
        <v>4</v>
      </c>
      <c r="I18" s="130"/>
      <c r="J18" s="132"/>
      <c r="K18" s="201">
        <v>6</v>
      </c>
      <c r="L18" s="178" t="s">
        <v>79</v>
      </c>
      <c r="M18" s="179" t="str">
        <f>VLOOKUP(K18,'пр.взвешивания'!B5:G20,2,FALSE)</f>
        <v>СОРОКИНА Евгения Игоревна</v>
      </c>
      <c r="N18" s="180" t="str">
        <f>VLOOKUP(K18,'пр.взвешивания'!B5:G20,3,FALSE)</f>
        <v>22.01.90 кмс</v>
      </c>
      <c r="O18" s="181" t="str">
        <f>VLOOKUP(K18,'пр.взвешивания'!B5:G20,4,FALSE)</f>
        <v>ЦФО Брянская Брянск ЛОК</v>
      </c>
      <c r="P18" s="182" t="str">
        <f>VLOOKUP(K18,'пр.взвешивания'!B5:G20,5,FALSE)</f>
        <v>0007565</v>
      </c>
      <c r="Q18" s="183" t="str">
        <f>VLOOKUP(K18,'пр.взвешивания'!B5:G20,6,FALSE)</f>
        <v>Исаева ЕВ</v>
      </c>
    </row>
    <row r="19" spans="1:17" ht="13.5" customHeight="1">
      <c r="A19" s="117">
        <v>5</v>
      </c>
      <c r="B19" s="119" t="str">
        <f>HYPERLINK('пр.взвешивания'!C13)</f>
        <v>ОПРЫШКО Екатерина Сергеевна</v>
      </c>
      <c r="C19" s="120" t="str">
        <f>HYPERLINK('пр.взвешивания'!D13)</f>
        <v>02.02.90 мс</v>
      </c>
      <c r="D19" s="111" t="str">
        <f>HYPERLINK('пр.взвешивания'!E13)</f>
        <v>ЦФО Тверская Тверь ЛОК</v>
      </c>
      <c r="E19" s="22"/>
      <c r="F19" s="23">
        <v>4</v>
      </c>
      <c r="G19" s="24">
        <v>4</v>
      </c>
      <c r="H19" s="25">
        <v>4</v>
      </c>
      <c r="I19" s="109">
        <f>SUM(F19:H19)</f>
        <v>12</v>
      </c>
      <c r="J19" s="114">
        <v>1</v>
      </c>
      <c r="K19" s="200"/>
      <c r="L19" s="178"/>
      <c r="M19" s="179"/>
      <c r="N19" s="180"/>
      <c r="O19" s="181"/>
      <c r="P19" s="182"/>
      <c r="Q19" s="183"/>
    </row>
    <row r="20" spans="1:17" ht="13.5" customHeight="1">
      <c r="A20" s="118"/>
      <c r="B20" s="103"/>
      <c r="C20" s="88"/>
      <c r="D20" s="112"/>
      <c r="E20" s="58"/>
      <c r="F20" s="59" t="s">
        <v>71</v>
      </c>
      <c r="G20" s="60" t="s">
        <v>74</v>
      </c>
      <c r="H20" s="61" t="s">
        <v>76</v>
      </c>
      <c r="I20" s="110"/>
      <c r="J20" s="115"/>
      <c r="K20" s="200">
        <v>3</v>
      </c>
      <c r="L20" s="178" t="s">
        <v>80</v>
      </c>
      <c r="M20" s="179" t="str">
        <f>VLOOKUP(K20,'пр.взвешивания'!B5:G20,2,FALSE)</f>
        <v>НИКИТИНА Марина Олеговна</v>
      </c>
      <c r="N20" s="180" t="str">
        <f>VLOOKUP(K20,'пр.взвешивания'!B5:G20,3,FALSE)</f>
        <v>06.12.90 1</v>
      </c>
      <c r="O20" s="181" t="str">
        <f>VLOOKUP(K20,'пр.взвешивания'!B5:G20,4,FALSE)</f>
        <v>ПФО Р.Чувашия Чебоксары  ПР</v>
      </c>
      <c r="P20" s="182"/>
      <c r="Q20" s="183" t="str">
        <f>VLOOKUP(K20,'пр.взвешивания'!B5:G20,6,FALSE)</f>
        <v>Мальков ВФ</v>
      </c>
    </row>
    <row r="21" spans="1:17" ht="13.5" customHeight="1">
      <c r="A21" s="98">
        <v>6</v>
      </c>
      <c r="B21" s="102" t="str">
        <f>HYPERLINK('пр.взвешивания'!C15)</f>
        <v>СОРОКИНА Евгения Игоревна</v>
      </c>
      <c r="C21" s="104" t="str">
        <f>HYPERLINK('пр.взвешивания'!D15)</f>
        <v>22.01.90 кмс</v>
      </c>
      <c r="D21" s="116" t="str">
        <f>HYPERLINK('пр.взвешивания'!E15)</f>
        <v>ЦФО Брянская Брянск ЛОК</v>
      </c>
      <c r="E21" s="26">
        <v>0</v>
      </c>
      <c r="F21" s="27"/>
      <c r="G21" s="28">
        <v>4</v>
      </c>
      <c r="H21" s="29">
        <v>1</v>
      </c>
      <c r="I21" s="110">
        <f>SUM(F21:H21)</f>
        <v>5</v>
      </c>
      <c r="J21" s="115">
        <v>3</v>
      </c>
      <c r="K21" s="200"/>
      <c r="L21" s="178"/>
      <c r="M21" s="179"/>
      <c r="N21" s="180"/>
      <c r="O21" s="181"/>
      <c r="P21" s="182"/>
      <c r="Q21" s="183"/>
    </row>
    <row r="22" spans="1:17" ht="13.5" customHeight="1">
      <c r="A22" s="98"/>
      <c r="B22" s="103"/>
      <c r="C22" s="88"/>
      <c r="D22" s="112"/>
      <c r="E22" s="62">
        <f>HYPERLINK(круги!H36)</f>
      </c>
      <c r="F22" s="63"/>
      <c r="G22" s="59" t="s">
        <v>77</v>
      </c>
      <c r="H22" s="61">
        <f>HYPERLINK(круги!H47)</f>
      </c>
      <c r="I22" s="110"/>
      <c r="J22" s="115"/>
      <c r="K22" s="200">
        <v>7</v>
      </c>
      <c r="L22" s="178" t="s">
        <v>80</v>
      </c>
      <c r="M22" s="179" t="str">
        <f>VLOOKUP(K22,'пр.взвешивания'!B5:G20,2,FALSE)</f>
        <v>ХЛЕБНИКОВА Дарья Владимировна</v>
      </c>
      <c r="N22" s="180" t="str">
        <f>VLOOKUP(K22,'пр.взвешивания'!B5:G20,3,FALSE)</f>
        <v>03.03.90 кмс</v>
      </c>
      <c r="O22" s="181" t="str">
        <f>VLOOKUP(K22,'пр.взвешивания'!B5:G20,4,FALSE)</f>
        <v>Москва Д</v>
      </c>
      <c r="P22" s="182" t="str">
        <f>VLOOKUP(K22,'пр.взвешивания'!B5:G20,5,FALSE)</f>
        <v>016881</v>
      </c>
      <c r="Q22" s="183" t="str">
        <f>VLOOKUP(K22,'пр.взвешивания'!B5:G20,6,FALSE)</f>
        <v>Мкртычян СЛ Доронина МА Ходырев АН</v>
      </c>
    </row>
    <row r="23" spans="1:17" ht="13.5" customHeight="1" thickBot="1">
      <c r="A23" s="91">
        <v>7</v>
      </c>
      <c r="B23" s="102" t="str">
        <f>HYPERLINK('пр.взвешивания'!C17)</f>
        <v>ХЛЕБНИКОВА Дарья Владимировна</v>
      </c>
      <c r="C23" s="104" t="str">
        <f>HYPERLINK('пр.взвешивания'!D17)</f>
        <v>03.03.90 кмс</v>
      </c>
      <c r="D23" s="116" t="str">
        <f>HYPERLINK('пр.взвешивания'!E17)</f>
        <v>Москва Д</v>
      </c>
      <c r="E23" s="30">
        <v>0</v>
      </c>
      <c r="F23" s="31">
        <v>0</v>
      </c>
      <c r="G23" s="32"/>
      <c r="H23" s="33">
        <v>0</v>
      </c>
      <c r="I23" s="110">
        <f>SUM(F23:H23)</f>
        <v>0</v>
      </c>
      <c r="J23" s="100">
        <v>4</v>
      </c>
      <c r="K23" s="200"/>
      <c r="L23" s="186"/>
      <c r="M23" s="187"/>
      <c r="N23" s="188"/>
      <c r="O23" s="189"/>
      <c r="P23" s="184"/>
      <c r="Q23" s="185"/>
    </row>
    <row r="24" spans="1:17" ht="13.5" customHeight="1">
      <c r="A24" s="91"/>
      <c r="B24" s="103"/>
      <c r="C24" s="88"/>
      <c r="D24" s="112"/>
      <c r="E24" s="62">
        <f>HYPERLINK(круги!H45)</f>
      </c>
      <c r="F24" s="59">
        <f>HYPERLINK(круги!H56)</f>
      </c>
      <c r="G24" s="64"/>
      <c r="H24" s="61">
        <f>HYPERLINK(круги!H40)</f>
      </c>
      <c r="I24" s="110"/>
      <c r="J24" s="100"/>
      <c r="K24" s="8"/>
      <c r="L24" s="8"/>
      <c r="M24" s="8"/>
      <c r="N24" s="8"/>
      <c r="O24" s="8"/>
      <c r="P24" s="8"/>
      <c r="Q24" s="8"/>
    </row>
    <row r="25" spans="1:17" ht="13.5" customHeight="1">
      <c r="A25" s="118">
        <v>8</v>
      </c>
      <c r="B25" s="102" t="str">
        <f>HYPERLINK('пр.взвешивания'!C19)</f>
        <v>ЕРМОХИНА Оксана Михайловна</v>
      </c>
      <c r="C25" s="104" t="str">
        <f>HYPERLINK('пр.взвешивания'!D19)</f>
        <v>05.02.90 кмс</v>
      </c>
      <c r="D25" s="116" t="str">
        <f>HYPERLINK('пр.взвешивания'!E19)</f>
        <v>Москва Д</v>
      </c>
      <c r="E25" s="26">
        <v>0</v>
      </c>
      <c r="F25" s="34">
        <v>3</v>
      </c>
      <c r="G25" s="31">
        <v>4</v>
      </c>
      <c r="H25" s="65"/>
      <c r="I25" s="110">
        <f>SUM(F25:H25)</f>
        <v>7</v>
      </c>
      <c r="J25" s="100">
        <v>2</v>
      </c>
      <c r="K25" s="8"/>
      <c r="L25" s="8"/>
      <c r="M25" s="8"/>
      <c r="N25" s="8"/>
      <c r="O25" s="8"/>
      <c r="P25" s="8"/>
      <c r="Q25" s="8"/>
    </row>
    <row r="26" spans="1:17" ht="13.5" customHeight="1" thickBot="1">
      <c r="A26" s="146"/>
      <c r="B26" s="144"/>
      <c r="C26" s="113"/>
      <c r="D26" s="133"/>
      <c r="E26" s="66">
        <f>HYPERLINK(круги!H54)</f>
      </c>
      <c r="F26" s="67">
        <f>HYPERLINK(круги!H49)</f>
      </c>
      <c r="G26" s="68" t="s">
        <v>72</v>
      </c>
      <c r="H26" s="69"/>
      <c r="I26" s="134"/>
      <c r="J26" s="101"/>
      <c r="K26" s="8"/>
      <c r="L26" s="8"/>
      <c r="M26" s="8"/>
      <c r="N26" s="8"/>
      <c r="O26" s="8"/>
      <c r="P26" s="8"/>
      <c r="Q26" s="8"/>
    </row>
    <row r="27" spans="1:17" ht="23.25" customHeight="1" thickBot="1">
      <c r="A27" s="42"/>
      <c r="B27" s="42" t="s">
        <v>29</v>
      </c>
      <c r="C27" s="42"/>
      <c r="D27" s="42"/>
      <c r="E27" s="70"/>
      <c r="F27" s="70" t="s">
        <v>25</v>
      </c>
      <c r="G27" s="70"/>
      <c r="H27" s="70"/>
      <c r="I27" s="8"/>
      <c r="J27" s="8"/>
      <c r="K27" s="8"/>
      <c r="L27" s="8"/>
      <c r="M27" s="8"/>
      <c r="N27" s="8"/>
      <c r="O27" s="8"/>
      <c r="P27" s="8"/>
      <c r="Q27" s="8"/>
    </row>
    <row r="28" spans="1:17" ht="12.75" customHeight="1" thickBot="1">
      <c r="A28" s="145">
        <v>4</v>
      </c>
      <c r="B28" s="108" t="str">
        <f>VLOOKUP(A28,'пр.взвешивания'!B5:C20,2,FALSE)</f>
        <v>ГРИЦАЙ Екатерина Владиславовна</v>
      </c>
      <c r="C28" s="105" t="str">
        <f>VLOOKUP(B28,'пр.взвешивания'!C5:D20,2,FALSE)</f>
        <v>19.09.89 мс</v>
      </c>
      <c r="D28" s="106" t="str">
        <f>VLOOKUP(C28,'пр.взвешивания'!D5:E20,2,FALSE)</f>
        <v>Москва МКС</v>
      </c>
      <c r="E28" s="46"/>
      <c r="F28" s="46"/>
      <c r="G28" s="46"/>
      <c r="H28" s="46"/>
      <c r="I28" s="71"/>
      <c r="J28" s="8"/>
      <c r="K28" s="8"/>
      <c r="L28" s="8"/>
      <c r="M28" s="8"/>
      <c r="N28" s="8"/>
      <c r="O28" s="8"/>
      <c r="P28" s="8"/>
      <c r="Q28" s="8"/>
    </row>
    <row r="29" spans="1:9" ht="12.75" customHeight="1">
      <c r="A29" s="98"/>
      <c r="B29" s="93"/>
      <c r="C29" s="78"/>
      <c r="D29" s="107"/>
      <c r="E29" s="47">
        <v>4</v>
      </c>
      <c r="F29" s="46"/>
      <c r="G29" s="46"/>
      <c r="H29" s="46"/>
      <c r="I29" s="37"/>
    </row>
    <row r="30" spans="1:9" ht="12.75" customHeight="1" thickBot="1">
      <c r="A30" s="98">
        <v>8</v>
      </c>
      <c r="B30" s="93" t="str">
        <f>VLOOKUP(A30,'пр.взвешивания'!B5:E20,2,FALSE)</f>
        <v>ЕРМОХИНА Оксана Михайловна</v>
      </c>
      <c r="C30" s="78" t="str">
        <f>VLOOKUP(B30,'пр.взвешивания'!C5:F20,2,FALSE)</f>
        <v>05.02.90 кмс</v>
      </c>
      <c r="D30" s="107" t="str">
        <f>VLOOKUP(C30,'пр.взвешивания'!D5:G20,2,FALSE)</f>
        <v>Москва Д</v>
      </c>
      <c r="E30" s="77">
        <v>0.16666666666666666</v>
      </c>
      <c r="F30" s="48"/>
      <c r="G30" s="49"/>
      <c r="H30" s="46"/>
      <c r="I30" s="37"/>
    </row>
    <row r="31" spans="1:17" ht="12.75" customHeight="1" thickBot="1">
      <c r="A31" s="99"/>
      <c r="B31" s="94"/>
      <c r="C31" s="95"/>
      <c r="D31" s="140"/>
      <c r="E31" s="46"/>
      <c r="F31" s="50"/>
      <c r="G31" s="50"/>
      <c r="H31" s="47">
        <v>4</v>
      </c>
      <c r="I31" s="37"/>
      <c r="J31" s="53" t="str">
        <f>HYPERLINK('[2]реквизиты'!$A$6)</f>
        <v>Гл. судья, судья МК</v>
      </c>
      <c r="K31" s="54"/>
      <c r="L31" s="54"/>
      <c r="M31" s="20"/>
      <c r="N31" s="17"/>
      <c r="O31" s="17"/>
      <c r="P31" s="55" t="str">
        <f>HYPERLINK('[2]реквизиты'!$G$6)</f>
        <v>Е.В.Чичваркин</v>
      </c>
      <c r="Q31" s="20"/>
    </row>
    <row r="32" spans="1:17" ht="12.75" customHeight="1" thickBot="1">
      <c r="A32" s="96">
        <v>5</v>
      </c>
      <c r="B32" s="97" t="str">
        <f>VLOOKUP(A32,'пр.взвешивания'!B5:E20,2,FALSE)</f>
        <v>ОПРЫШКО Екатерина Сергеевна</v>
      </c>
      <c r="C32" s="80" t="str">
        <f>VLOOKUP(B32,'пр.взвешивания'!C5:F20,2,FALSE)</f>
        <v>02.02.90 мс</v>
      </c>
      <c r="D32" s="141" t="str">
        <f>VLOOKUP(C32,'пр.взвешивания'!D5:G20,2,FALSE)</f>
        <v>ЦФО Тверская Тверь ЛОК</v>
      </c>
      <c r="E32" s="46"/>
      <c r="F32" s="50"/>
      <c r="G32" s="50"/>
      <c r="H32" s="77">
        <v>0.16666666666666666</v>
      </c>
      <c r="I32" s="37"/>
      <c r="J32" s="54"/>
      <c r="K32" s="54"/>
      <c r="L32" s="54"/>
      <c r="M32" s="20"/>
      <c r="N32" s="18"/>
      <c r="O32" s="18"/>
      <c r="P32" s="16" t="str">
        <f>HYPERLINK('[2]реквизиты'!$G$7)</f>
        <v>/г.Владимир/</v>
      </c>
      <c r="Q32" s="20"/>
    </row>
    <row r="33" spans="1:17" ht="12.75" customHeight="1">
      <c r="A33" s="91"/>
      <c r="B33" s="93"/>
      <c r="C33" s="78"/>
      <c r="D33" s="107"/>
      <c r="E33" s="47">
        <v>1</v>
      </c>
      <c r="F33" s="51"/>
      <c r="G33" s="52"/>
      <c r="H33" s="46"/>
      <c r="I33" s="37"/>
      <c r="J33" s="56"/>
      <c r="K33" s="56"/>
      <c r="L33" s="56"/>
      <c r="M33" s="20"/>
      <c r="N33" s="36"/>
      <c r="O33" s="36"/>
      <c r="P33" s="20"/>
      <c r="Q33" s="20"/>
    </row>
    <row r="34" spans="1:17" ht="12.75" customHeight="1" thickBot="1">
      <c r="A34" s="91">
        <v>1</v>
      </c>
      <c r="B34" s="93" t="str">
        <f>VLOOKUP(A34,'пр.взвешивания'!B5:C20,2,FALSE)</f>
        <v>КИРИЕВСКАЯ Антонина Юрьевна</v>
      </c>
      <c r="C34" s="78" t="str">
        <f>VLOOKUP(B34,'пр.взвешивания'!C5:D20,2,FALSE)</f>
        <v>11.02.90 кмс</v>
      </c>
      <c r="D34" s="107" t="str">
        <f>VLOOKUP(C34,'пр.взвешивания'!D5:E20,2,FALSE)</f>
        <v>ЦФО Брянская Брянск ЛОК</v>
      </c>
      <c r="E34" s="77">
        <v>0.12569444444444444</v>
      </c>
      <c r="F34" s="46"/>
      <c r="G34" s="46"/>
      <c r="H34" s="46"/>
      <c r="I34" s="37"/>
      <c r="J34" s="53" t="str">
        <f>HYPERLINK('[4]реквизиты'!$A$22)</f>
        <v>Гл. секретарь, судья МК</v>
      </c>
      <c r="K34" s="54"/>
      <c r="L34" s="54"/>
      <c r="M34" s="20"/>
      <c r="N34" s="19"/>
      <c r="O34" s="19"/>
      <c r="P34" s="55" t="str">
        <f>HYPERLINK('[2]реквизиты'!$G$8)</f>
        <v>Н.Ю.Глушкова</v>
      </c>
      <c r="Q34" s="20"/>
    </row>
    <row r="35" spans="1:17" ht="12.75" customHeight="1" thickBot="1">
      <c r="A35" s="92"/>
      <c r="B35" s="94"/>
      <c r="C35" s="95"/>
      <c r="D35" s="140"/>
      <c r="E35" s="38"/>
      <c r="F35" s="38"/>
      <c r="G35" s="38"/>
      <c r="H35" s="38"/>
      <c r="I35" s="37"/>
      <c r="J35" s="56"/>
      <c r="K35" s="56"/>
      <c r="L35" s="56"/>
      <c r="M35" s="20"/>
      <c r="N35" s="20"/>
      <c r="O35" s="20"/>
      <c r="P35" s="16" t="str">
        <f>HYPERLINK('[2]реквизиты'!$G$9)</f>
        <v>/г.Рязань/</v>
      </c>
      <c r="Q35" s="20"/>
    </row>
    <row r="36" spans="5:10" ht="12.75" customHeight="1">
      <c r="E36" s="37"/>
      <c r="F36" s="37"/>
      <c r="G36" s="37"/>
      <c r="H36" s="37"/>
      <c r="I36" s="37"/>
      <c r="J36" s="37"/>
    </row>
    <row r="37" ht="12.75" customHeight="1"/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K16:K17"/>
    <mergeCell ref="K18:K19"/>
    <mergeCell ref="K20:K21"/>
    <mergeCell ref="K22:K23"/>
    <mergeCell ref="K8:K9"/>
    <mergeCell ref="K10:K11"/>
    <mergeCell ref="K12:K13"/>
    <mergeCell ref="K14:K15"/>
    <mergeCell ref="G5:I5"/>
    <mergeCell ref="A2:I2"/>
    <mergeCell ref="K2:P2"/>
    <mergeCell ref="A4:Q4"/>
    <mergeCell ref="P5:Q5"/>
    <mergeCell ref="C3:N3"/>
    <mergeCell ref="P22:P23"/>
    <mergeCell ref="Q22:Q23"/>
    <mergeCell ref="L22:L23"/>
    <mergeCell ref="M22:M23"/>
    <mergeCell ref="N22:N23"/>
    <mergeCell ref="O22:O23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18:P19"/>
    <mergeCell ref="P14:P15"/>
    <mergeCell ref="Q14:Q15"/>
    <mergeCell ref="P16:P17"/>
    <mergeCell ref="Q16:Q17"/>
    <mergeCell ref="Q18:Q19"/>
    <mergeCell ref="L16:L17"/>
    <mergeCell ref="M16:M17"/>
    <mergeCell ref="N16:N17"/>
    <mergeCell ref="O16:O17"/>
    <mergeCell ref="L14:L15"/>
    <mergeCell ref="M14:M15"/>
    <mergeCell ref="N14:N15"/>
    <mergeCell ref="O14:O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O6:O7"/>
    <mergeCell ref="P6:P7"/>
    <mergeCell ref="P10:P11"/>
    <mergeCell ref="P8:P9"/>
    <mergeCell ref="Q8:Q9"/>
    <mergeCell ref="L6:L7"/>
    <mergeCell ref="M6:M7"/>
    <mergeCell ref="N6:N7"/>
    <mergeCell ref="L8:L9"/>
    <mergeCell ref="M8:M9"/>
    <mergeCell ref="N8:N9"/>
    <mergeCell ref="O8:O9"/>
    <mergeCell ref="B6:B7"/>
    <mergeCell ref="C6:C7"/>
    <mergeCell ref="Q6:Q7"/>
    <mergeCell ref="J6:J7"/>
    <mergeCell ref="A23:A24"/>
    <mergeCell ref="A28:A29"/>
    <mergeCell ref="A25:A26"/>
    <mergeCell ref="B25:B26"/>
    <mergeCell ref="A14:A15"/>
    <mergeCell ref="A10:A11"/>
    <mergeCell ref="B10:B11"/>
    <mergeCell ref="C10:C11"/>
    <mergeCell ref="B14:B15"/>
    <mergeCell ref="C14:C15"/>
    <mergeCell ref="D34:D35"/>
    <mergeCell ref="D30:D31"/>
    <mergeCell ref="I23:I24"/>
    <mergeCell ref="I25:I26"/>
    <mergeCell ref="D23:D24"/>
    <mergeCell ref="D32:D33"/>
    <mergeCell ref="D25:D26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C28:C29"/>
    <mergeCell ref="D28:D29"/>
    <mergeCell ref="B28:B29"/>
    <mergeCell ref="I19:I20"/>
    <mergeCell ref="D19:D20"/>
    <mergeCell ref="C25:C26"/>
    <mergeCell ref="J23:J24"/>
    <mergeCell ref="J25:J26"/>
    <mergeCell ref="B23:B24"/>
    <mergeCell ref="C23:C24"/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A58">
      <selection activeCell="A51" sqref="A51:H5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11" t="s">
        <v>26</v>
      </c>
      <c r="B1" s="211"/>
      <c r="C1" s="211"/>
      <c r="D1" s="211"/>
      <c r="E1" s="211"/>
      <c r="F1" s="211"/>
      <c r="G1" s="211"/>
      <c r="H1" s="211"/>
      <c r="Q1" s="7"/>
    </row>
    <row r="2" spans="1:17" ht="18" customHeight="1">
      <c r="A2" s="6" t="s">
        <v>27</v>
      </c>
      <c r="B2" s="6" t="s">
        <v>13</v>
      </c>
      <c r="C2" s="6"/>
      <c r="D2" s="6"/>
      <c r="E2" s="21" t="s">
        <v>69</v>
      </c>
      <c r="F2" s="6"/>
      <c r="G2" s="6"/>
      <c r="H2" s="6"/>
      <c r="Q2" s="7"/>
    </row>
    <row r="3" spans="1:17" ht="12.75" customHeight="1">
      <c r="A3" s="78" t="s">
        <v>0</v>
      </c>
      <c r="B3" s="78" t="s">
        <v>1</v>
      </c>
      <c r="C3" s="78" t="s">
        <v>2</v>
      </c>
      <c r="D3" s="78" t="s">
        <v>3</v>
      </c>
      <c r="E3" s="78" t="s">
        <v>9</v>
      </c>
      <c r="F3" s="78" t="s">
        <v>10</v>
      </c>
      <c r="G3" s="78" t="s">
        <v>11</v>
      </c>
      <c r="H3" s="78" t="s">
        <v>12</v>
      </c>
      <c r="Q3" s="7"/>
    </row>
    <row r="4" spans="1:17" ht="12.75">
      <c r="A4" s="79"/>
      <c r="B4" s="79"/>
      <c r="C4" s="79"/>
      <c r="D4" s="79"/>
      <c r="E4" s="79"/>
      <c r="F4" s="79"/>
      <c r="G4" s="79"/>
      <c r="H4" s="79"/>
      <c r="Q4" s="7"/>
    </row>
    <row r="5" spans="1:18" ht="12.75">
      <c r="A5" s="78">
        <v>1</v>
      </c>
      <c r="B5" s="84" t="str">
        <f>VLOOKUP(A5,'пр.взвешивания'!B5:C20,2,FALSE)</f>
        <v>КИРИЕВСКАЯ Антонина Юрьевна</v>
      </c>
      <c r="C5" s="84" t="str">
        <f>VLOOKUP(B5,'пр.взвешивания'!C5:D20,2,FALSE)</f>
        <v>11.02.90 кмс</v>
      </c>
      <c r="D5" s="84" t="str">
        <f>VLOOKUP(C5,'пр.взвешивания'!D5:E20,2,FALSE)</f>
        <v>ЦФО Брянская Брянск ЛОК</v>
      </c>
      <c r="E5" s="88"/>
      <c r="F5" s="89"/>
      <c r="G5" s="81"/>
      <c r="H5" s="78"/>
      <c r="Q5" s="7"/>
      <c r="R5" s="8"/>
    </row>
    <row r="6" spans="1:18" ht="12.75">
      <c r="A6" s="78"/>
      <c r="B6" s="84"/>
      <c r="C6" s="84"/>
      <c r="D6" s="84"/>
      <c r="E6" s="88"/>
      <c r="F6" s="88"/>
      <c r="G6" s="81"/>
      <c r="H6" s="78"/>
      <c r="Q6" s="7"/>
      <c r="R6" s="8"/>
    </row>
    <row r="7" spans="1:18" ht="12.75">
      <c r="A7" s="79">
        <v>2</v>
      </c>
      <c r="B7" s="84" t="str">
        <f>VLOOKUP(A7,'пр.взвешивания'!B7:C22,2,FALSE)</f>
        <v>КИРИЛЛОВА Юлия Валерьевна</v>
      </c>
      <c r="C7" s="84" t="str">
        <f>VLOOKUP(B7,'пр.взвешивания'!C7:D22,2,FALSE)</f>
        <v>06.05.89 кмс</v>
      </c>
      <c r="D7" s="84" t="str">
        <f>VLOOKUP(C7,'пр.взвешивания'!D7:E22,2,FALSE)</f>
        <v>УФО Свердловская Екатеринбург ВС</v>
      </c>
      <c r="E7" s="206"/>
      <c r="F7" s="206"/>
      <c r="G7" s="79"/>
      <c r="H7" s="79"/>
      <c r="Q7" s="7"/>
      <c r="R7" s="8"/>
    </row>
    <row r="8" spans="1:18" ht="13.5" thickBot="1">
      <c r="A8" s="208"/>
      <c r="B8" s="209"/>
      <c r="C8" s="209"/>
      <c r="D8" s="209"/>
      <c r="E8" s="207"/>
      <c r="F8" s="207"/>
      <c r="G8" s="208"/>
      <c r="H8" s="208"/>
      <c r="Q8" s="7"/>
      <c r="R8" s="8"/>
    </row>
    <row r="9" spans="1:18" ht="12.75" customHeight="1">
      <c r="A9" s="105">
        <v>4</v>
      </c>
      <c r="B9" s="205" t="str">
        <f>VLOOKUP(A9,'пр.взвешивания'!B5:C20,2,FALSE)</f>
        <v>ГРИЦАЙ Екатерина Владиславовна</v>
      </c>
      <c r="C9" s="205" t="str">
        <f>VLOOKUP(B9,'пр.взвешивания'!C5:D20,2,FALSE)</f>
        <v>19.09.89 мс</v>
      </c>
      <c r="D9" s="205" t="str">
        <f>VLOOKUP(C9,'пр.взвешивания'!D5:E20,2,FALSE)</f>
        <v>Москва МКС</v>
      </c>
      <c r="E9" s="202"/>
      <c r="F9" s="203"/>
      <c r="G9" s="204"/>
      <c r="H9" s="105"/>
      <c r="Q9" s="7"/>
      <c r="R9" s="8"/>
    </row>
    <row r="10" spans="1:18" ht="12.75">
      <c r="A10" s="78"/>
      <c r="B10" s="84"/>
      <c r="C10" s="84"/>
      <c r="D10" s="84"/>
      <c r="E10" s="88"/>
      <c r="F10" s="88"/>
      <c r="G10" s="81"/>
      <c r="H10" s="78"/>
      <c r="Q10" s="7"/>
      <c r="R10" s="8"/>
    </row>
    <row r="11" spans="1:8" ht="12.75" customHeight="1">
      <c r="A11" s="79">
        <v>3</v>
      </c>
      <c r="B11" s="205" t="str">
        <f>VLOOKUP(A11,'пр.взвешивания'!B5:C20,2,FALSE)</f>
        <v>НИКИТИНА Марина Олеговна</v>
      </c>
      <c r="C11" s="84" t="str">
        <f>VLOOKUP(B11,'пр.взвешивания'!C5:D20,2,FALSE)</f>
        <v>06.12.90 1</v>
      </c>
      <c r="D11" s="84" t="str">
        <f>VLOOKUP(C11,'пр.взвешивания'!D5:E20,2,FALSE)</f>
        <v>ПФО Р.Чувашия Чебоксары  ПР</v>
      </c>
      <c r="E11" s="206"/>
      <c r="F11" s="206"/>
      <c r="G11" s="79"/>
      <c r="H11" s="79"/>
    </row>
    <row r="12" spans="1:8" ht="12.75" customHeight="1">
      <c r="A12" s="80"/>
      <c r="B12" s="84"/>
      <c r="C12" s="84"/>
      <c r="D12" s="84"/>
      <c r="E12" s="210"/>
      <c r="F12" s="210"/>
      <c r="G12" s="80"/>
      <c r="H12" s="80"/>
    </row>
    <row r="13" spans="1:5" ht="18.75" customHeight="1">
      <c r="A13" s="6" t="s">
        <v>27</v>
      </c>
      <c r="B13" s="6" t="s">
        <v>14</v>
      </c>
      <c r="E13" s="21" t="s">
        <v>69</v>
      </c>
    </row>
    <row r="14" spans="1:8" ht="12.75">
      <c r="A14" s="78">
        <v>1</v>
      </c>
      <c r="B14" s="84" t="str">
        <f>VLOOKUP(A14,'пр.взвешивания'!B5:C20,2,FALSE)</f>
        <v>КИРИЕВСКАЯ Антонина Юрьевна</v>
      </c>
      <c r="C14" s="84" t="str">
        <f>VLOOKUP(B14,'пр.взвешивания'!C5:D20,2,FALSE)</f>
        <v>11.02.90 кмс</v>
      </c>
      <c r="D14" s="84" t="str">
        <f>VLOOKUP(C14,'пр.взвешивания'!D5:E20,2,FALSE)</f>
        <v>ЦФО Брянская Брянск ЛОК</v>
      </c>
      <c r="E14" s="88"/>
      <c r="F14" s="89"/>
      <c r="G14" s="81"/>
      <c r="H14" s="78"/>
    </row>
    <row r="15" spans="1:8" ht="12.75">
      <c r="A15" s="78"/>
      <c r="B15" s="84"/>
      <c r="C15" s="84"/>
      <c r="D15" s="84"/>
      <c r="E15" s="88"/>
      <c r="F15" s="88"/>
      <c r="G15" s="81"/>
      <c r="H15" s="78"/>
    </row>
    <row r="16" spans="1:8" ht="12.75">
      <c r="A16" s="79">
        <v>3</v>
      </c>
      <c r="B16" s="84" t="str">
        <f>VLOOKUP(A16,'пр.взвешивания'!B7:C22,2,FALSE)</f>
        <v>НИКИТИНА Марина Олеговна</v>
      </c>
      <c r="C16" s="84" t="str">
        <f>VLOOKUP(B16,'пр.взвешивания'!C7:D22,2,FALSE)</f>
        <v>06.12.90 1</v>
      </c>
      <c r="D16" s="84" t="str">
        <f>VLOOKUP(C16,'пр.взвешивания'!D7:E22,2,FALSE)</f>
        <v>ПФО Р.Чувашия Чебоксары  ПР</v>
      </c>
      <c r="E16" s="206"/>
      <c r="F16" s="206"/>
      <c r="G16" s="79"/>
      <c r="H16" s="79"/>
    </row>
    <row r="17" spans="1:8" ht="13.5" thickBot="1">
      <c r="A17" s="208"/>
      <c r="B17" s="209"/>
      <c r="C17" s="209"/>
      <c r="D17" s="209"/>
      <c r="E17" s="207"/>
      <c r="F17" s="207"/>
      <c r="G17" s="208"/>
      <c r="H17" s="208"/>
    </row>
    <row r="18" spans="1:8" ht="12.75" customHeight="1">
      <c r="A18" s="105">
        <v>2</v>
      </c>
      <c r="B18" s="205" t="str">
        <f>VLOOKUP(A18,'пр.взвешивания'!B5:C20,2,FALSE)</f>
        <v>КИРИЛЛОВА Юлия Валерьевна</v>
      </c>
      <c r="C18" s="205" t="str">
        <f>VLOOKUP(B18,'пр.взвешивания'!C5:D20,2,FALSE)</f>
        <v>06.05.89 кмс</v>
      </c>
      <c r="D18" s="205" t="str">
        <f>VLOOKUP(C18,'пр.взвешивания'!D5:E20,2,FALSE)</f>
        <v>УФО Свердловская Екатеринбург ВС</v>
      </c>
      <c r="E18" s="202"/>
      <c r="F18" s="203"/>
      <c r="G18" s="204"/>
      <c r="H18" s="105"/>
    </row>
    <row r="19" spans="1:8" ht="12.75" customHeight="1">
      <c r="A19" s="78"/>
      <c r="B19" s="84"/>
      <c r="C19" s="84"/>
      <c r="D19" s="84"/>
      <c r="E19" s="88"/>
      <c r="F19" s="88"/>
      <c r="G19" s="81"/>
      <c r="H19" s="78"/>
    </row>
    <row r="20" spans="1:8" ht="12.75">
      <c r="A20" s="79">
        <v>4</v>
      </c>
      <c r="B20" s="84" t="str">
        <f>VLOOKUP(A20,'пр.взвешивания'!B11:C26,2,FALSE)</f>
        <v>ГРИЦАЙ Екатерина Владиславовна</v>
      </c>
      <c r="C20" s="84" t="str">
        <f>VLOOKUP(B20,'пр.взвешивания'!C11:D26,2,FALSE)</f>
        <v>19.09.89 мс</v>
      </c>
      <c r="D20" s="84" t="str">
        <f>VLOOKUP(C20,'пр.взвешивания'!D11:E26,2,FALSE)</f>
        <v>Москва МКС</v>
      </c>
      <c r="E20" s="206"/>
      <c r="F20" s="206"/>
      <c r="G20" s="79"/>
      <c r="H20" s="79"/>
    </row>
    <row r="21" spans="1:8" ht="12.75">
      <c r="A21" s="80"/>
      <c r="B21" s="84"/>
      <c r="C21" s="84"/>
      <c r="D21" s="84"/>
      <c r="E21" s="210"/>
      <c r="F21" s="210"/>
      <c r="G21" s="80"/>
      <c r="H21" s="80"/>
    </row>
    <row r="22" spans="1:5" ht="21" customHeight="1">
      <c r="A22" s="6" t="s">
        <v>27</v>
      </c>
      <c r="B22" s="6" t="s">
        <v>15</v>
      </c>
      <c r="E22" s="21" t="s">
        <v>69</v>
      </c>
    </row>
    <row r="23" spans="1:8" ht="12.75">
      <c r="A23" s="78">
        <v>1</v>
      </c>
      <c r="B23" s="84" t="str">
        <f>VLOOKUP(A23,'пр.взвешивания'!B5:C20,2,FALSE)</f>
        <v>КИРИЕВСКАЯ Антонина Юрьевна</v>
      </c>
      <c r="C23" s="84" t="str">
        <f>VLOOKUP(B23,'пр.взвешивания'!C5:D20,2,FALSE)</f>
        <v>11.02.90 кмс</v>
      </c>
      <c r="D23" s="84" t="str">
        <f>VLOOKUP(C23,'пр.взвешивания'!D5:E20,2,FALSE)</f>
        <v>ЦФО Брянская Брянск ЛОК</v>
      </c>
      <c r="E23" s="88"/>
      <c r="F23" s="89"/>
      <c r="G23" s="81"/>
      <c r="H23" s="78"/>
    </row>
    <row r="24" spans="1:8" ht="12.75">
      <c r="A24" s="78"/>
      <c r="B24" s="84"/>
      <c r="C24" s="84"/>
      <c r="D24" s="84"/>
      <c r="E24" s="88"/>
      <c r="F24" s="88"/>
      <c r="G24" s="81"/>
      <c r="H24" s="78"/>
    </row>
    <row r="25" spans="1:8" ht="12.75" customHeight="1">
      <c r="A25" s="79">
        <v>4</v>
      </c>
      <c r="B25" s="84" t="str">
        <f>VLOOKUP(A25,'пр.взвешивания'!B7:C22,2,FALSE)</f>
        <v>ГРИЦАЙ Екатерина Владиславовна</v>
      </c>
      <c r="C25" s="84" t="str">
        <f>VLOOKUP(B25,'пр.взвешивания'!C7:D22,2,FALSE)</f>
        <v>19.09.89 мс</v>
      </c>
      <c r="D25" s="84" t="str">
        <f>VLOOKUP(C25,'пр.взвешивания'!D7:E22,2,FALSE)</f>
        <v>Москва МКС</v>
      </c>
      <c r="E25" s="206"/>
      <c r="F25" s="206"/>
      <c r="G25" s="79"/>
      <c r="H25" s="79"/>
    </row>
    <row r="26" spans="1:8" ht="12.75" customHeight="1" thickBot="1">
      <c r="A26" s="208"/>
      <c r="B26" s="209"/>
      <c r="C26" s="209"/>
      <c r="D26" s="209"/>
      <c r="E26" s="207"/>
      <c r="F26" s="207"/>
      <c r="G26" s="208"/>
      <c r="H26" s="208"/>
    </row>
    <row r="27" spans="1:8" ht="12.75">
      <c r="A27" s="105">
        <v>3</v>
      </c>
      <c r="B27" s="205" t="str">
        <f>VLOOKUP(A27,'пр.взвешивания'!B9:C24,2,FALSE)</f>
        <v>НИКИТИНА Марина Олеговна</v>
      </c>
      <c r="C27" s="205" t="str">
        <f>VLOOKUP(B27,'пр.взвешивания'!C9:D24,2,FALSE)</f>
        <v>06.12.90 1</v>
      </c>
      <c r="D27" s="205" t="str">
        <f>VLOOKUP(C27,'пр.взвешивания'!D9:E24,2,FALSE)</f>
        <v>ПФО Р.Чувашия Чебоксары  ПР</v>
      </c>
      <c r="E27" s="202"/>
      <c r="F27" s="203"/>
      <c r="G27" s="204"/>
      <c r="H27" s="105"/>
    </row>
    <row r="28" spans="1:8" ht="12.75">
      <c r="A28" s="78"/>
      <c r="B28" s="84"/>
      <c r="C28" s="84"/>
      <c r="D28" s="84"/>
      <c r="E28" s="88"/>
      <c r="F28" s="88"/>
      <c r="G28" s="81"/>
      <c r="H28" s="78"/>
    </row>
    <row r="29" spans="1:8" ht="12.75">
      <c r="A29" s="79">
        <v>2</v>
      </c>
      <c r="B29" s="84" t="str">
        <f>VLOOKUP(A29,'пр.взвешивания'!B5:C20,2,FALSE)</f>
        <v>КИРИЛЛОВА Юлия Валерьевна</v>
      </c>
      <c r="C29" s="84" t="str">
        <f>VLOOKUP(B29,'пр.взвешивания'!C5:D20,2,FALSE)</f>
        <v>06.05.89 кмс</v>
      </c>
      <c r="D29" s="84" t="str">
        <f>VLOOKUP(C29,'пр.взвешивания'!D5:E20,2,FALSE)</f>
        <v>УФО Свердловская Екатеринбург ВС</v>
      </c>
      <c r="E29" s="206"/>
      <c r="F29" s="206"/>
      <c r="G29" s="79"/>
      <c r="H29" s="79"/>
    </row>
    <row r="30" spans="1:8" ht="12.75">
      <c r="A30" s="80"/>
      <c r="B30" s="84"/>
      <c r="C30" s="84"/>
      <c r="D30" s="84"/>
      <c r="E30" s="210"/>
      <c r="F30" s="210"/>
      <c r="G30" s="80"/>
      <c r="H30" s="80"/>
    </row>
    <row r="31" spans="1:8" ht="21" customHeight="1">
      <c r="A31" s="6" t="s">
        <v>8</v>
      </c>
      <c r="B31" s="6" t="s">
        <v>13</v>
      </c>
      <c r="C31" s="6"/>
      <c r="D31" s="6"/>
      <c r="E31" s="21" t="s">
        <v>69</v>
      </c>
      <c r="F31" s="6"/>
      <c r="G31" s="6"/>
      <c r="H31" s="6"/>
    </row>
    <row r="32" spans="1:8" ht="12.75">
      <c r="A32" s="78" t="s">
        <v>0</v>
      </c>
      <c r="B32" s="78" t="s">
        <v>1</v>
      </c>
      <c r="C32" s="78" t="s">
        <v>2</v>
      </c>
      <c r="D32" s="78" t="s">
        <v>3</v>
      </c>
      <c r="E32" s="78" t="s">
        <v>9</v>
      </c>
      <c r="F32" s="78" t="s">
        <v>10</v>
      </c>
      <c r="G32" s="78" t="s">
        <v>11</v>
      </c>
      <c r="H32" s="78" t="s">
        <v>12</v>
      </c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 customHeight="1">
      <c r="A34" s="78">
        <v>5</v>
      </c>
      <c r="B34" s="84" t="str">
        <f>VLOOKUP(A34,'пр.взвешивания'!B5:E20,2,FALSE)</f>
        <v>ОПРЫШКО Екатерина Сергеевна</v>
      </c>
      <c r="C34" s="84" t="str">
        <f>VLOOKUP(B34,'пр.взвешивания'!C5:F20,2,FALSE)</f>
        <v>02.02.90 мс</v>
      </c>
      <c r="D34" s="84" t="str">
        <f>VLOOKUP(C34,'пр.взвешивания'!D5:G20,2,FALSE)</f>
        <v>ЦФО Тверская Тверь ЛОК</v>
      </c>
      <c r="E34" s="88"/>
      <c r="F34" s="89"/>
      <c r="G34" s="81"/>
      <c r="H34" s="78"/>
    </row>
    <row r="35" spans="1:8" ht="12.75" customHeight="1">
      <c r="A35" s="78"/>
      <c r="B35" s="84"/>
      <c r="C35" s="84"/>
      <c r="D35" s="84"/>
      <c r="E35" s="88"/>
      <c r="F35" s="88"/>
      <c r="G35" s="81"/>
      <c r="H35" s="78"/>
    </row>
    <row r="36" spans="1:8" ht="12.75">
      <c r="A36" s="79">
        <v>6</v>
      </c>
      <c r="B36" s="84" t="str">
        <f>VLOOKUP(A36,'пр.взвешивания'!B7:E22,2,FALSE)</f>
        <v>СОРОКИНА Евгения Игоревна</v>
      </c>
      <c r="C36" s="84" t="str">
        <f>VLOOKUP(B36,'пр.взвешивания'!C7:F22,2,FALSE)</f>
        <v>22.01.90 кмс</v>
      </c>
      <c r="D36" s="84" t="str">
        <f>VLOOKUP(C36,'пр.взвешивания'!D7:G22,2,FALSE)</f>
        <v>ЦФО Брянская Брянск ЛОК</v>
      </c>
      <c r="E36" s="206"/>
      <c r="F36" s="206"/>
      <c r="G36" s="79"/>
      <c r="H36" s="79"/>
    </row>
    <row r="37" spans="1:8" ht="13.5" thickBot="1">
      <c r="A37" s="208"/>
      <c r="B37" s="209"/>
      <c r="C37" s="209"/>
      <c r="D37" s="209"/>
      <c r="E37" s="207"/>
      <c r="F37" s="207"/>
      <c r="G37" s="208"/>
      <c r="H37" s="208"/>
    </row>
    <row r="38" spans="1:8" ht="12.75">
      <c r="A38" s="105">
        <v>8</v>
      </c>
      <c r="B38" s="205" t="str">
        <f>VLOOKUP(A38,'пр.взвешивания'!B9:E24,2,FALSE)</f>
        <v>ЕРМОХИНА Оксана Михайловна</v>
      </c>
      <c r="C38" s="205" t="str">
        <f>VLOOKUP(B38,'пр.взвешивания'!C9:F24,2,FALSE)</f>
        <v>05.02.90 кмс</v>
      </c>
      <c r="D38" s="205" t="str">
        <f>VLOOKUP(C38,'пр.взвешивания'!D9:G24,2,FALSE)</f>
        <v>Москва Д</v>
      </c>
      <c r="E38" s="202"/>
      <c r="F38" s="203"/>
      <c r="G38" s="204"/>
      <c r="H38" s="105"/>
    </row>
    <row r="39" spans="1:8" ht="12.75">
      <c r="A39" s="78"/>
      <c r="B39" s="84"/>
      <c r="C39" s="84"/>
      <c r="D39" s="84"/>
      <c r="E39" s="88"/>
      <c r="F39" s="88"/>
      <c r="G39" s="81"/>
      <c r="H39" s="78"/>
    </row>
    <row r="40" spans="1:8" ht="12.75" customHeight="1">
      <c r="A40" s="79">
        <v>7</v>
      </c>
      <c r="B40" s="84" t="str">
        <f>VLOOKUP(A40,'пр.взвешивания'!B11:E26,2,FALSE)</f>
        <v>ХЛЕБНИКОВА Дарья Владимировна</v>
      </c>
      <c r="C40" s="84" t="str">
        <f>VLOOKUP(B40,'пр.взвешивания'!C11:F26,2,FALSE)</f>
        <v>03.03.90 кмс</v>
      </c>
      <c r="D40" s="84" t="str">
        <f>VLOOKUP(C40,'пр.взвешивания'!D11:G26,2,FALSE)</f>
        <v>Москва Д</v>
      </c>
      <c r="E40" s="206"/>
      <c r="F40" s="206"/>
      <c r="G40" s="79"/>
      <c r="H40" s="79"/>
    </row>
    <row r="41" spans="1:8" ht="12.75" customHeight="1">
      <c r="A41" s="80"/>
      <c r="B41" s="84"/>
      <c r="C41" s="84"/>
      <c r="D41" s="84"/>
      <c r="E41" s="210"/>
      <c r="F41" s="210"/>
      <c r="G41" s="80"/>
      <c r="H41" s="80"/>
    </row>
    <row r="42" spans="1:5" ht="18" customHeight="1">
      <c r="A42" s="6" t="s">
        <v>8</v>
      </c>
      <c r="B42" s="6" t="s">
        <v>14</v>
      </c>
      <c r="E42" s="21" t="s">
        <v>69</v>
      </c>
    </row>
    <row r="43" spans="1:8" ht="12.75">
      <c r="A43" s="78">
        <v>5</v>
      </c>
      <c r="B43" s="84" t="str">
        <f>VLOOKUP(A43,'пр.взвешивания'!B5:E20,2,FALSE)</f>
        <v>ОПРЫШКО Екатерина Сергеевна</v>
      </c>
      <c r="C43" s="84" t="str">
        <f>VLOOKUP(B43,'пр.взвешивания'!C5:F20,2,FALSE)</f>
        <v>02.02.90 мс</v>
      </c>
      <c r="D43" s="84" t="str">
        <f>VLOOKUP(C43,'пр.взвешивания'!D5:G20,2,FALSE)</f>
        <v>ЦФО Тверская Тверь ЛОК</v>
      </c>
      <c r="E43" s="88"/>
      <c r="F43" s="89"/>
      <c r="G43" s="81"/>
      <c r="H43" s="78"/>
    </row>
    <row r="44" spans="1:8" ht="12.75">
      <c r="A44" s="78"/>
      <c r="B44" s="84"/>
      <c r="C44" s="84"/>
      <c r="D44" s="84"/>
      <c r="E44" s="88"/>
      <c r="F44" s="88"/>
      <c r="G44" s="81"/>
      <c r="H44" s="78"/>
    </row>
    <row r="45" spans="1:8" ht="12.75">
      <c r="A45" s="79">
        <v>7</v>
      </c>
      <c r="B45" s="84" t="str">
        <f>VLOOKUP(A45,'пр.взвешивания'!B7:E22,2,FALSE)</f>
        <v>ХЛЕБНИКОВА Дарья Владимировна</v>
      </c>
      <c r="C45" s="84" t="str">
        <f>VLOOKUP(B45,'пр.взвешивания'!C7:F22,2,FALSE)</f>
        <v>03.03.90 кмс</v>
      </c>
      <c r="D45" s="84" t="str">
        <f>VLOOKUP(C45,'пр.взвешивания'!D7:G22,2,FALSE)</f>
        <v>Москва Д</v>
      </c>
      <c r="E45" s="206"/>
      <c r="F45" s="206"/>
      <c r="G45" s="79"/>
      <c r="H45" s="79"/>
    </row>
    <row r="46" spans="1:8" ht="13.5" thickBot="1">
      <c r="A46" s="208"/>
      <c r="B46" s="209"/>
      <c r="C46" s="209"/>
      <c r="D46" s="209"/>
      <c r="E46" s="207"/>
      <c r="F46" s="207"/>
      <c r="G46" s="208"/>
      <c r="H46" s="208"/>
    </row>
    <row r="47" spans="1:8" ht="12.75">
      <c r="A47" s="105">
        <v>6</v>
      </c>
      <c r="B47" s="205" t="str">
        <f>VLOOKUP(A47,'пр.взвешивания'!B9:E24,2,FALSE)</f>
        <v>СОРОКИНА Евгения Игоревна</v>
      </c>
      <c r="C47" s="205" t="str">
        <f>VLOOKUP(B47,'пр.взвешивания'!C9:F24,2,FALSE)</f>
        <v>22.01.90 кмс</v>
      </c>
      <c r="D47" s="205" t="str">
        <f>VLOOKUP(C47,'пр.взвешивания'!D9:G24,2,FALSE)</f>
        <v>ЦФО Брянская Брянск ЛОК</v>
      </c>
      <c r="E47" s="202"/>
      <c r="F47" s="203"/>
      <c r="G47" s="204"/>
      <c r="H47" s="105"/>
    </row>
    <row r="48" spans="1:8" ht="12.75">
      <c r="A48" s="78"/>
      <c r="B48" s="84"/>
      <c r="C48" s="84"/>
      <c r="D48" s="84"/>
      <c r="E48" s="88"/>
      <c r="F48" s="88"/>
      <c r="G48" s="81"/>
      <c r="H48" s="78"/>
    </row>
    <row r="49" spans="1:8" ht="12.75">
      <c r="A49" s="79">
        <v>8</v>
      </c>
      <c r="B49" s="84" t="str">
        <f>VLOOKUP(A49,'пр.взвешивания'!B11:E26,2,FALSE)</f>
        <v>ЕРМОХИНА Оксана Михайловна</v>
      </c>
      <c r="C49" s="84" t="str">
        <f>VLOOKUP(B49,'пр.взвешивания'!C11:F26,2,FALSE)</f>
        <v>05.02.90 кмс</v>
      </c>
      <c r="D49" s="84" t="str">
        <f>VLOOKUP(C49,'пр.взвешивания'!D11:G26,2,FALSE)</f>
        <v>Москва Д</v>
      </c>
      <c r="E49" s="206"/>
      <c r="F49" s="206"/>
      <c r="G49" s="79"/>
      <c r="H49" s="79"/>
    </row>
    <row r="50" spans="1:8" ht="12.75">
      <c r="A50" s="80"/>
      <c r="B50" s="84"/>
      <c r="C50" s="84"/>
      <c r="D50" s="84"/>
      <c r="E50" s="210"/>
      <c r="F50" s="210"/>
      <c r="G50" s="80"/>
      <c r="H50" s="80"/>
    </row>
    <row r="51" spans="1:5" ht="17.25" customHeight="1">
      <c r="A51" s="6" t="s">
        <v>8</v>
      </c>
      <c r="B51" s="6" t="s">
        <v>15</v>
      </c>
      <c r="E51" s="21" t="s">
        <v>69</v>
      </c>
    </row>
    <row r="52" spans="1:8" ht="12.75">
      <c r="A52" s="78">
        <v>5</v>
      </c>
      <c r="B52" s="84" t="str">
        <f>VLOOKUP(A52,'пр.взвешивания'!B5:E20,2,FALSE)</f>
        <v>ОПРЫШКО Екатерина Сергеевна</v>
      </c>
      <c r="C52" s="84" t="str">
        <f>VLOOKUP(B52,'пр.взвешивания'!C5:F20,2,FALSE)</f>
        <v>02.02.90 мс</v>
      </c>
      <c r="D52" s="84" t="str">
        <f>VLOOKUP(C52,'пр.взвешивания'!D5:G20,2,FALSE)</f>
        <v>ЦФО Тверская Тверь ЛОК</v>
      </c>
      <c r="E52" s="88"/>
      <c r="F52" s="89"/>
      <c r="G52" s="81"/>
      <c r="H52" s="78"/>
    </row>
    <row r="53" spans="1:8" ht="12.75">
      <c r="A53" s="78"/>
      <c r="B53" s="84"/>
      <c r="C53" s="84"/>
      <c r="D53" s="84"/>
      <c r="E53" s="88"/>
      <c r="F53" s="88"/>
      <c r="G53" s="81"/>
      <c r="H53" s="78"/>
    </row>
    <row r="54" spans="1:8" ht="12.75">
      <c r="A54" s="79">
        <v>8</v>
      </c>
      <c r="B54" s="84" t="str">
        <f>VLOOKUP(A54,'пр.взвешивания'!B7:E22,2,FALSE)</f>
        <v>ЕРМОХИНА Оксана Михайловна</v>
      </c>
      <c r="C54" s="84" t="str">
        <f>VLOOKUP(B54,'пр.взвешивания'!C7:F22,2,FALSE)</f>
        <v>05.02.90 кмс</v>
      </c>
      <c r="D54" s="84" t="str">
        <f>VLOOKUP(C54,'пр.взвешивания'!D7:G22,2,FALSE)</f>
        <v>Москва Д</v>
      </c>
      <c r="E54" s="206"/>
      <c r="F54" s="206"/>
      <c r="G54" s="79"/>
      <c r="H54" s="79"/>
    </row>
    <row r="55" spans="1:8" ht="13.5" thickBot="1">
      <c r="A55" s="208"/>
      <c r="B55" s="209"/>
      <c r="C55" s="209"/>
      <c r="D55" s="209"/>
      <c r="E55" s="207"/>
      <c r="F55" s="207"/>
      <c r="G55" s="208"/>
      <c r="H55" s="208"/>
    </row>
    <row r="56" spans="1:8" ht="12.75" customHeight="1">
      <c r="A56" s="105">
        <v>7</v>
      </c>
      <c r="B56" s="205" t="str">
        <f>VLOOKUP(A56,'пр.взвешивания'!B9:E24,2,FALSE)</f>
        <v>ХЛЕБНИКОВА Дарья Владимировна</v>
      </c>
      <c r="C56" s="205" t="str">
        <f>VLOOKUP(B56,'пр.взвешивания'!C9:F24,2,FALSE)</f>
        <v>03.03.90 кмс</v>
      </c>
      <c r="D56" s="205" t="str">
        <f>VLOOKUP(C56,'пр.взвешивания'!D9:G24,2,FALSE)</f>
        <v>Москва Д</v>
      </c>
      <c r="E56" s="202"/>
      <c r="F56" s="203"/>
      <c r="G56" s="204"/>
      <c r="H56" s="105"/>
    </row>
    <row r="57" spans="1:8" ht="12.75" customHeight="1">
      <c r="A57" s="78"/>
      <c r="B57" s="84"/>
      <c r="C57" s="84"/>
      <c r="D57" s="84"/>
      <c r="E57" s="88"/>
      <c r="F57" s="88"/>
      <c r="G57" s="81"/>
      <c r="H57" s="78"/>
    </row>
    <row r="58" spans="1:8" ht="12.75" customHeight="1">
      <c r="A58" s="79">
        <v>6</v>
      </c>
      <c r="B58" s="84" t="str">
        <f>VLOOKUP(A58,'пр.взвешивания'!B11:E26,2,FALSE)</f>
        <v>СОРОКИНА Евгения Игоревна</v>
      </c>
      <c r="C58" s="84" t="str">
        <f>VLOOKUP(B58,'пр.взвешивания'!C11:F26,2,FALSE)</f>
        <v>22.01.90 кмс</v>
      </c>
      <c r="D58" s="84" t="str">
        <f>VLOOKUP(C58,'пр.взвешивания'!D11:G26,2,FALSE)</f>
        <v>ЦФО Брянская Брянск ЛОК</v>
      </c>
      <c r="E58" s="206"/>
      <c r="F58" s="206"/>
      <c r="G58" s="79"/>
      <c r="H58" s="79"/>
    </row>
    <row r="59" spans="1:8" ht="12.75" customHeight="1">
      <c r="A59" s="80"/>
      <c r="B59" s="84"/>
      <c r="C59" s="84"/>
      <c r="D59" s="84"/>
      <c r="E59" s="210"/>
      <c r="F59" s="210"/>
      <c r="G59" s="80"/>
      <c r="H59" s="80"/>
    </row>
    <row r="61" spans="1:16" ht="28.5" customHeight="1">
      <c r="A61" s="211" t="s">
        <v>26</v>
      </c>
      <c r="B61" s="211"/>
      <c r="C61" s="211"/>
      <c r="D61" s="211"/>
      <c r="E61" s="211"/>
      <c r="F61" s="211"/>
      <c r="G61" s="211"/>
      <c r="H61" s="211"/>
      <c r="I61" s="211" t="s">
        <v>26</v>
      </c>
      <c r="J61" s="211"/>
      <c r="K61" s="211"/>
      <c r="L61" s="211"/>
      <c r="M61" s="211"/>
      <c r="N61" s="211"/>
      <c r="O61" s="211"/>
      <c r="P61" s="211"/>
    </row>
    <row r="62" spans="1:16" ht="29.25" customHeight="1">
      <c r="A62" s="6" t="s">
        <v>7</v>
      </c>
      <c r="B62" s="6" t="s">
        <v>13</v>
      </c>
      <c r="C62" s="6"/>
      <c r="D62" s="6"/>
      <c r="E62" s="6" t="s">
        <v>28</v>
      </c>
      <c r="F62" s="6"/>
      <c r="G62" s="6"/>
      <c r="H62" s="6"/>
      <c r="I62" s="6" t="s">
        <v>8</v>
      </c>
      <c r="J62" s="6" t="s">
        <v>13</v>
      </c>
      <c r="K62" s="6"/>
      <c r="L62" s="6"/>
      <c r="M62" s="6" t="s">
        <v>28</v>
      </c>
      <c r="N62" s="6"/>
      <c r="O62" s="6"/>
      <c r="P62" s="6"/>
    </row>
    <row r="63" spans="1:16" ht="12.75">
      <c r="A63" s="78" t="s">
        <v>0</v>
      </c>
      <c r="B63" s="78" t="s">
        <v>1</v>
      </c>
      <c r="C63" s="78" t="s">
        <v>2</v>
      </c>
      <c r="D63" s="78" t="s">
        <v>3</v>
      </c>
      <c r="E63" s="78" t="s">
        <v>9</v>
      </c>
      <c r="F63" s="78" t="s">
        <v>10</v>
      </c>
      <c r="G63" s="78" t="s">
        <v>11</v>
      </c>
      <c r="H63" s="78" t="s">
        <v>12</v>
      </c>
      <c r="I63" s="78" t="s">
        <v>0</v>
      </c>
      <c r="J63" s="78" t="s">
        <v>1</v>
      </c>
      <c r="K63" s="78" t="s">
        <v>2</v>
      </c>
      <c r="L63" s="78" t="s">
        <v>3</v>
      </c>
      <c r="M63" s="78" t="s">
        <v>9</v>
      </c>
      <c r="N63" s="78" t="s">
        <v>10</v>
      </c>
      <c r="O63" s="78" t="s">
        <v>11</v>
      </c>
      <c r="P63" s="78" t="s">
        <v>12</v>
      </c>
    </row>
    <row r="64" spans="1:16" ht="12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1:16" ht="12.75" customHeight="1">
      <c r="A65" s="78"/>
      <c r="B65" s="84" t="e">
        <f>VLOOKUP(A65,'пр.взвешивания'!B5:C20,2,FALSE)</f>
        <v>#N/A</v>
      </c>
      <c r="C65" s="84" t="e">
        <f>VLOOKUP(B65,'пр.взвешивания'!C5:D20,2,FALSE)</f>
        <v>#N/A</v>
      </c>
      <c r="D65" s="84" t="e">
        <f>VLOOKUP(C65,'пр.взвешивания'!D5:E20,2,FALSE)</f>
        <v>#N/A</v>
      </c>
      <c r="E65" s="88"/>
      <c r="F65" s="89"/>
      <c r="G65" s="81"/>
      <c r="H65" s="78"/>
      <c r="I65" s="78"/>
      <c r="J65" s="84" t="e">
        <f>VLOOKUP(I65,'пр.взвешивания'!B5:C20,2,FALSE)</f>
        <v>#N/A</v>
      </c>
      <c r="K65" s="84" t="e">
        <f>VLOOKUP(J65,'пр.взвешивания'!C5:D20,2,FALSE)</f>
        <v>#N/A</v>
      </c>
      <c r="L65" s="84" t="e">
        <f>VLOOKUP(K65,'пр.взвешивания'!D5:E20,2,FALSE)</f>
        <v>#N/A</v>
      </c>
      <c r="M65" s="88"/>
      <c r="N65" s="89"/>
      <c r="O65" s="81"/>
      <c r="P65" s="78"/>
    </row>
    <row r="66" spans="1:16" ht="12.75" customHeight="1">
      <c r="A66" s="78"/>
      <c r="B66" s="84"/>
      <c r="C66" s="84"/>
      <c r="D66" s="84"/>
      <c r="E66" s="88"/>
      <c r="F66" s="88"/>
      <c r="G66" s="81"/>
      <c r="H66" s="78"/>
      <c r="I66" s="78"/>
      <c r="J66" s="84"/>
      <c r="K66" s="84"/>
      <c r="L66" s="84"/>
      <c r="M66" s="88"/>
      <c r="N66" s="88"/>
      <c r="O66" s="81"/>
      <c r="P66" s="78"/>
    </row>
    <row r="67" spans="1:16" ht="12.75" customHeight="1">
      <c r="A67" s="79"/>
      <c r="B67" s="84" t="e">
        <f>VLOOKUP(A67,'пр.взвешивания'!B7:C20,2,FALSE)</f>
        <v>#N/A</v>
      </c>
      <c r="C67" s="84" t="e">
        <f>VLOOKUP(B67,'пр.взвешивания'!C7:D20,2,FALSE)</f>
        <v>#N/A</v>
      </c>
      <c r="D67" s="84" t="e">
        <f>VLOOKUP(C67,'пр.взвешивания'!D7:E20,2,FALSE)</f>
        <v>#N/A</v>
      </c>
      <c r="E67" s="206"/>
      <c r="F67" s="206"/>
      <c r="G67" s="79"/>
      <c r="H67" s="79"/>
      <c r="I67" s="79"/>
      <c r="J67" s="84" t="e">
        <f>VLOOKUP(I67,'пр.взвешивания'!B7:C20,2,FALSE)</f>
        <v>#N/A</v>
      </c>
      <c r="K67" s="84" t="e">
        <f>VLOOKUP(J67,'пр.взвешивания'!C7:D20,2,FALSE)</f>
        <v>#N/A</v>
      </c>
      <c r="L67" s="84" t="e">
        <f>VLOOKUP(K67,'пр.взвешивания'!D7:E20,2,FALSE)</f>
        <v>#N/A</v>
      </c>
      <c r="M67" s="206"/>
      <c r="N67" s="206"/>
      <c r="O67" s="79"/>
      <c r="P67" s="79"/>
    </row>
    <row r="68" spans="1:16" ht="12.75" customHeight="1" thickBot="1">
      <c r="A68" s="208"/>
      <c r="B68" s="209"/>
      <c r="C68" s="209"/>
      <c r="D68" s="209"/>
      <c r="E68" s="207"/>
      <c r="F68" s="207"/>
      <c r="G68" s="208"/>
      <c r="H68" s="208"/>
      <c r="I68" s="208"/>
      <c r="J68" s="209"/>
      <c r="K68" s="209"/>
      <c r="L68" s="209"/>
      <c r="M68" s="207"/>
      <c r="N68" s="207"/>
      <c r="O68" s="208"/>
      <c r="P68" s="208"/>
    </row>
    <row r="69" spans="1:16" ht="12.75" customHeight="1">
      <c r="A69" s="105"/>
      <c r="B69" s="205" t="e">
        <f>VLOOKUP(A69,'пр.взвешивания'!B9:C20,2,FALSE)</f>
        <v>#N/A</v>
      </c>
      <c r="C69" s="205" t="e">
        <f>VLOOKUP(B69,'пр.взвешивания'!C9:D20,2,FALSE)</f>
        <v>#N/A</v>
      </c>
      <c r="D69" s="205" t="e">
        <f>VLOOKUP(C69,'пр.взвешивания'!D9:E20,2,FALSE)</f>
        <v>#N/A</v>
      </c>
      <c r="E69" s="202"/>
      <c r="F69" s="203"/>
      <c r="G69" s="204"/>
      <c r="H69" s="105"/>
      <c r="I69" s="105"/>
      <c r="J69" s="205" t="e">
        <f>VLOOKUP(I69,'пр.взвешивания'!B9:C20,2,FALSE)</f>
        <v>#N/A</v>
      </c>
      <c r="K69" s="205" t="e">
        <f>VLOOKUP(J69,'пр.взвешивания'!C9:D20,2,FALSE)</f>
        <v>#N/A</v>
      </c>
      <c r="L69" s="205" t="e">
        <f>VLOOKUP(K69,'пр.взвешивания'!D9:E20,2,FALSE)</f>
        <v>#N/A</v>
      </c>
      <c r="M69" s="202"/>
      <c r="N69" s="203"/>
      <c r="O69" s="204"/>
      <c r="P69" s="105"/>
    </row>
    <row r="70" spans="1:16" ht="12.75" customHeight="1">
      <c r="A70" s="78"/>
      <c r="B70" s="84"/>
      <c r="C70" s="84"/>
      <c r="D70" s="84"/>
      <c r="E70" s="88"/>
      <c r="F70" s="88"/>
      <c r="G70" s="81"/>
      <c r="H70" s="78"/>
      <c r="I70" s="78"/>
      <c r="J70" s="84"/>
      <c r="K70" s="84"/>
      <c r="L70" s="84"/>
      <c r="M70" s="88"/>
      <c r="N70" s="88"/>
      <c r="O70" s="81"/>
      <c r="P70" s="78"/>
    </row>
    <row r="71" spans="1:16" ht="12.75" customHeight="1">
      <c r="A71" s="79"/>
      <c r="B71" s="84" t="e">
        <f>VLOOKUP(A71,'пр.взвешивания'!B11:C20,2,FALSE)</f>
        <v>#N/A</v>
      </c>
      <c r="C71" s="84" t="e">
        <f>VLOOKUP(B71,'пр.взвешивания'!C11:D20,2,FALSE)</f>
        <v>#N/A</v>
      </c>
      <c r="D71" s="84" t="e">
        <f>VLOOKUP(C71,'пр.взвешивания'!D11:E20,2,FALSE)</f>
        <v>#N/A</v>
      </c>
      <c r="E71" s="206"/>
      <c r="F71" s="206"/>
      <c r="G71" s="79"/>
      <c r="H71" s="79"/>
      <c r="I71" s="79"/>
      <c r="J71" s="84" t="e">
        <f>VLOOKUP(I71,'пр.взвешивания'!B11:C20,2,FALSE)</f>
        <v>#N/A</v>
      </c>
      <c r="K71" s="84" t="e">
        <f>VLOOKUP(J71,'пр.взвешивания'!C11:D20,2,FALSE)</f>
        <v>#N/A</v>
      </c>
      <c r="L71" s="84" t="e">
        <f>VLOOKUP(K71,'пр.взвешивания'!D11:E20,2,FALSE)</f>
        <v>#N/A</v>
      </c>
      <c r="M71" s="206"/>
      <c r="N71" s="206"/>
      <c r="O71" s="79"/>
      <c r="P71" s="79"/>
    </row>
    <row r="72" spans="1:16" ht="12.75" customHeight="1">
      <c r="A72" s="80"/>
      <c r="B72" s="84"/>
      <c r="C72" s="84"/>
      <c r="D72" s="84"/>
      <c r="E72" s="210"/>
      <c r="F72" s="210"/>
      <c r="G72" s="80"/>
      <c r="H72" s="80"/>
      <c r="I72" s="80"/>
      <c r="J72" s="84"/>
      <c r="K72" s="84"/>
      <c r="L72" s="84"/>
      <c r="M72" s="210"/>
      <c r="N72" s="210"/>
      <c r="O72" s="80"/>
      <c r="P72" s="80"/>
    </row>
    <row r="73" spans="2:10" ht="33.75" customHeight="1">
      <c r="B73" s="6" t="s">
        <v>14</v>
      </c>
      <c r="J73" s="6" t="s">
        <v>14</v>
      </c>
    </row>
    <row r="74" spans="1:16" ht="12.75" customHeight="1">
      <c r="A74" s="78"/>
      <c r="B74" s="84" t="e">
        <f>VLOOKUP(A74,'пр.взвешивания'!B5:C20,2,FALSE)</f>
        <v>#N/A</v>
      </c>
      <c r="C74" s="84" t="e">
        <f>VLOOKUP(B74,'пр.взвешивания'!C5:D20,2,FALSE)</f>
        <v>#N/A</v>
      </c>
      <c r="D74" s="84" t="e">
        <f>VLOOKUP(C74,'пр.взвешивания'!D5:E20,2,FALSE)</f>
        <v>#N/A</v>
      </c>
      <c r="E74" s="88"/>
      <c r="F74" s="89"/>
      <c r="G74" s="81"/>
      <c r="H74" s="78"/>
      <c r="I74" s="78"/>
      <c r="J74" s="84" t="e">
        <f>VLOOKUP(I74,'пр.взвешивания'!B5:C20,2,FALSE)</f>
        <v>#N/A</v>
      </c>
      <c r="K74" s="84" t="e">
        <f>VLOOKUP(J74,'пр.взвешивания'!C5:D20,2,FALSE)</f>
        <v>#N/A</v>
      </c>
      <c r="L74" s="84" t="e">
        <f>VLOOKUP(K74,'пр.взвешивания'!D5:E20,2,FALSE)</f>
        <v>#N/A</v>
      </c>
      <c r="M74" s="88"/>
      <c r="N74" s="89"/>
      <c r="O74" s="81"/>
      <c r="P74" s="78"/>
    </row>
    <row r="75" spans="1:16" ht="12.75" customHeight="1">
      <c r="A75" s="78"/>
      <c r="B75" s="84"/>
      <c r="C75" s="84"/>
      <c r="D75" s="84"/>
      <c r="E75" s="88"/>
      <c r="F75" s="88"/>
      <c r="G75" s="81"/>
      <c r="H75" s="78"/>
      <c r="I75" s="78"/>
      <c r="J75" s="84"/>
      <c r="K75" s="84"/>
      <c r="L75" s="84"/>
      <c r="M75" s="88"/>
      <c r="N75" s="88"/>
      <c r="O75" s="81"/>
      <c r="P75" s="78"/>
    </row>
    <row r="76" spans="1:16" ht="12.75" customHeight="1">
      <c r="A76" s="79"/>
      <c r="B76" s="84" t="e">
        <f>VLOOKUP(A76,'пр.взвешивания'!B7:C20,2,FALSE)</f>
        <v>#N/A</v>
      </c>
      <c r="C76" s="84" t="e">
        <f>VLOOKUP(B76,'пр.взвешивания'!C7:D20,2,FALSE)</f>
        <v>#N/A</v>
      </c>
      <c r="D76" s="84" t="e">
        <f>VLOOKUP(C76,'пр.взвешивания'!D7:E20,2,FALSE)</f>
        <v>#N/A</v>
      </c>
      <c r="E76" s="206"/>
      <c r="F76" s="206"/>
      <c r="G76" s="79"/>
      <c r="H76" s="79"/>
      <c r="I76" s="79"/>
      <c r="J76" s="84" t="e">
        <f>VLOOKUP(I76,'пр.взвешивания'!B7:C20,2,FALSE)</f>
        <v>#N/A</v>
      </c>
      <c r="K76" s="84" t="e">
        <f>VLOOKUP(J76,'пр.взвешивания'!C7:D20,2,FALSE)</f>
        <v>#N/A</v>
      </c>
      <c r="L76" s="84" t="e">
        <f>VLOOKUP(K76,'пр.взвешивания'!D7:E20,2,FALSE)</f>
        <v>#N/A</v>
      </c>
      <c r="M76" s="206"/>
      <c r="N76" s="206"/>
      <c r="O76" s="79"/>
      <c r="P76" s="79"/>
    </row>
    <row r="77" spans="1:16" ht="12.75" customHeight="1" thickBot="1">
      <c r="A77" s="208"/>
      <c r="B77" s="209"/>
      <c r="C77" s="209"/>
      <c r="D77" s="209"/>
      <c r="E77" s="207"/>
      <c r="F77" s="207"/>
      <c r="G77" s="208"/>
      <c r="H77" s="208"/>
      <c r="I77" s="208"/>
      <c r="J77" s="209"/>
      <c r="K77" s="209"/>
      <c r="L77" s="209"/>
      <c r="M77" s="207"/>
      <c r="N77" s="207"/>
      <c r="O77" s="208"/>
      <c r="P77" s="208"/>
    </row>
    <row r="78" spans="1:16" ht="12.75" customHeight="1">
      <c r="A78" s="105"/>
      <c r="B78" s="205" t="e">
        <f>VLOOKUP(A78,'пр.взвешивания'!B9:C20,2,FALSE)</f>
        <v>#N/A</v>
      </c>
      <c r="C78" s="205" t="e">
        <f>VLOOKUP(B78,'пр.взвешивания'!C9:D20,2,FALSE)</f>
        <v>#N/A</v>
      </c>
      <c r="D78" s="205" t="e">
        <f>VLOOKUP(C78,'пр.взвешивания'!D9:E20,2,FALSE)</f>
        <v>#N/A</v>
      </c>
      <c r="E78" s="202"/>
      <c r="F78" s="203"/>
      <c r="G78" s="204"/>
      <c r="H78" s="105"/>
      <c r="I78" s="105"/>
      <c r="J78" s="205" t="e">
        <f>VLOOKUP(I78,'пр.взвешивания'!B9:C20,2,FALSE)</f>
        <v>#N/A</v>
      </c>
      <c r="K78" s="205" t="e">
        <f>VLOOKUP(J78,'пр.взвешивания'!C9:D20,2,FALSE)</f>
        <v>#N/A</v>
      </c>
      <c r="L78" s="205" t="e">
        <f>VLOOKUP(K78,'пр.взвешивания'!D9:E20,2,FALSE)</f>
        <v>#N/A</v>
      </c>
      <c r="M78" s="202"/>
      <c r="N78" s="203"/>
      <c r="O78" s="204"/>
      <c r="P78" s="105"/>
    </row>
    <row r="79" spans="1:16" ht="12.75" customHeight="1">
      <c r="A79" s="78"/>
      <c r="B79" s="84"/>
      <c r="C79" s="84"/>
      <c r="D79" s="84"/>
      <c r="E79" s="88"/>
      <c r="F79" s="88"/>
      <c r="G79" s="81"/>
      <c r="H79" s="78"/>
      <c r="I79" s="78"/>
      <c r="J79" s="84"/>
      <c r="K79" s="84"/>
      <c r="L79" s="84"/>
      <c r="M79" s="88"/>
      <c r="N79" s="88"/>
      <c r="O79" s="81"/>
      <c r="P79" s="78"/>
    </row>
    <row r="80" spans="1:16" ht="12.75" customHeight="1">
      <c r="A80" s="79"/>
      <c r="B80" s="84" t="e">
        <f>VLOOKUP(A80,'пр.взвешивания'!B11:C20,2,FALSE)</f>
        <v>#N/A</v>
      </c>
      <c r="C80" s="84" t="e">
        <f>VLOOKUP(B80,'пр.взвешивания'!C11:D20,2,FALSE)</f>
        <v>#N/A</v>
      </c>
      <c r="D80" s="84" t="e">
        <f>VLOOKUP(C80,'пр.взвешивания'!D11:E20,2,FALSE)</f>
        <v>#N/A</v>
      </c>
      <c r="E80" s="206"/>
      <c r="F80" s="206"/>
      <c r="G80" s="79"/>
      <c r="H80" s="79"/>
      <c r="I80" s="79"/>
      <c r="J80" s="84" t="e">
        <f>VLOOKUP(I80,'пр.взвешивания'!B11:C20,2,FALSE)</f>
        <v>#N/A</v>
      </c>
      <c r="K80" s="84" t="e">
        <f>VLOOKUP(J80,'пр.взвешивания'!C11:D20,2,FALSE)</f>
        <v>#N/A</v>
      </c>
      <c r="L80" s="84" t="e">
        <f>VLOOKUP(K80,'пр.взвешивания'!D11:E20,2,FALSE)</f>
        <v>#N/A</v>
      </c>
      <c r="M80" s="206"/>
      <c r="N80" s="206"/>
      <c r="O80" s="79"/>
      <c r="P80" s="79"/>
    </row>
    <row r="81" spans="1:16" ht="12.75" customHeight="1">
      <c r="A81" s="80"/>
      <c r="B81" s="84"/>
      <c r="C81" s="84"/>
      <c r="D81" s="84"/>
      <c r="E81" s="210"/>
      <c r="F81" s="210"/>
      <c r="G81" s="80"/>
      <c r="H81" s="80"/>
      <c r="I81" s="80"/>
      <c r="J81" s="84"/>
      <c r="K81" s="84"/>
      <c r="L81" s="84"/>
      <c r="M81" s="210"/>
      <c r="N81" s="210"/>
      <c r="O81" s="80"/>
      <c r="P81" s="80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355">
    <mergeCell ref="E58:E59"/>
    <mergeCell ref="F58:F59"/>
    <mergeCell ref="G58:G59"/>
    <mergeCell ref="A58:A59"/>
    <mergeCell ref="B58:B59"/>
    <mergeCell ref="C58:C59"/>
    <mergeCell ref="D58:D59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E25:E26"/>
    <mergeCell ref="F25:F26"/>
    <mergeCell ref="G25:G26"/>
    <mergeCell ref="H25:H26"/>
    <mergeCell ref="A25:A26"/>
    <mergeCell ref="B25:B26"/>
    <mergeCell ref="C25:C26"/>
    <mergeCell ref="D25:D2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I61:P61"/>
    <mergeCell ref="I63:I64"/>
    <mergeCell ref="J63:J64"/>
    <mergeCell ref="K63:K64"/>
    <mergeCell ref="L63:L64"/>
    <mergeCell ref="M63:M64"/>
    <mergeCell ref="N63:N64"/>
    <mergeCell ref="O63:O64"/>
    <mergeCell ref="P63:P64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1"/>
  <sheetViews>
    <sheetView workbookViewId="0" topLeftCell="A1">
      <selection activeCell="E23" sqref="E23:E24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94" t="str">
        <f>HYPERLINK('[2]реквизиты'!$A$2)</f>
        <v>Первенство  России по САМБО среди юниорок 1989-90 гг.р.</v>
      </c>
      <c r="B1" s="215"/>
      <c r="C1" s="215"/>
      <c r="D1" s="215"/>
      <c r="E1" s="215"/>
      <c r="F1" s="215"/>
      <c r="G1" s="215"/>
    </row>
    <row r="2" spans="1:7" ht="20.25" customHeight="1">
      <c r="A2" s="212" t="str">
        <f>HYPERLINK('[2]реквизиты'!$A$3)</f>
        <v>02-06 марта 2009 г.        г. Кстово</v>
      </c>
      <c r="B2" s="212"/>
      <c r="C2" s="212"/>
      <c r="D2" s="212"/>
      <c r="E2" s="212"/>
      <c r="F2" s="212"/>
      <c r="G2" s="212"/>
    </row>
    <row r="3" spans="1:7" ht="12.75">
      <c r="A3" s="79" t="s">
        <v>16</v>
      </c>
      <c r="B3" s="79" t="s">
        <v>0</v>
      </c>
      <c r="C3" s="79" t="s">
        <v>1</v>
      </c>
      <c r="D3" s="79" t="s">
        <v>17</v>
      </c>
      <c r="E3" s="79" t="s">
        <v>18</v>
      </c>
      <c r="F3" s="79" t="s">
        <v>19</v>
      </c>
      <c r="G3" s="79" t="s">
        <v>20</v>
      </c>
    </row>
    <row r="4" spans="1:7" ht="12.75">
      <c r="A4" s="80"/>
      <c r="B4" s="80"/>
      <c r="C4" s="80"/>
      <c r="D4" s="80"/>
      <c r="E4" s="80"/>
      <c r="F4" s="80"/>
      <c r="G4" s="80"/>
    </row>
    <row r="5" spans="1:7" ht="12.75">
      <c r="A5" s="218"/>
      <c r="B5" s="219">
        <v>1</v>
      </c>
      <c r="C5" s="220" t="s">
        <v>37</v>
      </c>
      <c r="D5" s="78" t="s">
        <v>38</v>
      </c>
      <c r="E5" s="216" t="s">
        <v>39</v>
      </c>
      <c r="F5" s="81" t="s">
        <v>40</v>
      </c>
      <c r="G5" s="217" t="s">
        <v>41</v>
      </c>
    </row>
    <row r="6" spans="1:7" ht="12.75">
      <c r="A6" s="218"/>
      <c r="B6" s="219"/>
      <c r="C6" s="220"/>
      <c r="D6" s="78"/>
      <c r="E6" s="216"/>
      <c r="F6" s="81"/>
      <c r="G6" s="217"/>
    </row>
    <row r="7" spans="1:7" ht="12.75">
      <c r="A7" s="218"/>
      <c r="B7" s="219">
        <v>2</v>
      </c>
      <c r="C7" s="220" t="s">
        <v>47</v>
      </c>
      <c r="D7" s="78" t="s">
        <v>48</v>
      </c>
      <c r="E7" s="216" t="s">
        <v>49</v>
      </c>
      <c r="F7" s="81"/>
      <c r="G7" s="217" t="s">
        <v>50</v>
      </c>
    </row>
    <row r="8" spans="1:7" ht="12.75">
      <c r="A8" s="218"/>
      <c r="B8" s="219"/>
      <c r="C8" s="220"/>
      <c r="D8" s="78"/>
      <c r="E8" s="216"/>
      <c r="F8" s="81"/>
      <c r="G8" s="217"/>
    </row>
    <row r="9" spans="1:7" ht="12.75">
      <c r="A9" s="218"/>
      <c r="B9" s="219">
        <v>3</v>
      </c>
      <c r="C9" s="220" t="s">
        <v>64</v>
      </c>
      <c r="D9" s="78" t="s">
        <v>65</v>
      </c>
      <c r="E9" s="216" t="s">
        <v>66</v>
      </c>
      <c r="F9" s="81"/>
      <c r="G9" s="217" t="s">
        <v>67</v>
      </c>
    </row>
    <row r="10" spans="1:7" ht="12.75">
      <c r="A10" s="218"/>
      <c r="B10" s="219"/>
      <c r="C10" s="220"/>
      <c r="D10" s="78"/>
      <c r="E10" s="216"/>
      <c r="F10" s="81"/>
      <c r="G10" s="217"/>
    </row>
    <row r="11" spans="1:7" ht="12.75">
      <c r="A11" s="218"/>
      <c r="B11" s="219">
        <v>4</v>
      </c>
      <c r="C11" s="220" t="s">
        <v>32</v>
      </c>
      <c r="D11" s="78" t="s">
        <v>33</v>
      </c>
      <c r="E11" s="216" t="s">
        <v>34</v>
      </c>
      <c r="F11" s="81" t="s">
        <v>35</v>
      </c>
      <c r="G11" s="217" t="s">
        <v>36</v>
      </c>
    </row>
    <row r="12" spans="1:7" ht="12.75">
      <c r="A12" s="218"/>
      <c r="B12" s="219"/>
      <c r="C12" s="220"/>
      <c r="D12" s="78"/>
      <c r="E12" s="216"/>
      <c r="F12" s="81"/>
      <c r="G12" s="217"/>
    </row>
    <row r="13" spans="1:7" ht="12.75">
      <c r="A13" s="218"/>
      <c r="B13" s="219">
        <v>5</v>
      </c>
      <c r="C13" s="220" t="s">
        <v>42</v>
      </c>
      <c r="D13" s="78" t="s">
        <v>43</v>
      </c>
      <c r="E13" s="216" t="s">
        <v>44</v>
      </c>
      <c r="F13" s="81" t="s">
        <v>45</v>
      </c>
      <c r="G13" s="217" t="s">
        <v>46</v>
      </c>
    </row>
    <row r="14" spans="1:7" ht="12.75">
      <c r="A14" s="218"/>
      <c r="B14" s="219"/>
      <c r="C14" s="220"/>
      <c r="D14" s="78"/>
      <c r="E14" s="216"/>
      <c r="F14" s="81"/>
      <c r="G14" s="217"/>
    </row>
    <row r="15" spans="1:7" ht="12.75">
      <c r="A15" s="218"/>
      <c r="B15" s="219">
        <v>6</v>
      </c>
      <c r="C15" s="220" t="s">
        <v>51</v>
      </c>
      <c r="D15" s="78" t="s">
        <v>52</v>
      </c>
      <c r="E15" s="216" t="s">
        <v>39</v>
      </c>
      <c r="F15" s="81" t="s">
        <v>53</v>
      </c>
      <c r="G15" s="217" t="s">
        <v>54</v>
      </c>
    </row>
    <row r="16" spans="1:7" ht="12.75">
      <c r="A16" s="218"/>
      <c r="B16" s="219"/>
      <c r="C16" s="220"/>
      <c r="D16" s="78"/>
      <c r="E16" s="216"/>
      <c r="F16" s="81"/>
      <c r="G16" s="217"/>
    </row>
    <row r="17" spans="1:7" ht="12.75">
      <c r="A17" s="218"/>
      <c r="B17" s="219">
        <v>7</v>
      </c>
      <c r="C17" s="220" t="s">
        <v>55</v>
      </c>
      <c r="D17" s="78" t="s">
        <v>56</v>
      </c>
      <c r="E17" s="216" t="s">
        <v>57</v>
      </c>
      <c r="F17" s="81" t="s">
        <v>58</v>
      </c>
      <c r="G17" s="217" t="s">
        <v>59</v>
      </c>
    </row>
    <row r="18" spans="1:7" ht="12.75">
      <c r="A18" s="218"/>
      <c r="B18" s="219"/>
      <c r="C18" s="220"/>
      <c r="D18" s="78"/>
      <c r="E18" s="216"/>
      <c r="F18" s="81"/>
      <c r="G18" s="217"/>
    </row>
    <row r="19" spans="1:7" ht="12.75">
      <c r="A19" s="218"/>
      <c r="B19" s="219">
        <v>8</v>
      </c>
      <c r="C19" s="220" t="s">
        <v>60</v>
      </c>
      <c r="D19" s="78" t="s">
        <v>61</v>
      </c>
      <c r="E19" s="216" t="s">
        <v>57</v>
      </c>
      <c r="F19" s="81" t="s">
        <v>62</v>
      </c>
      <c r="G19" s="217" t="s">
        <v>63</v>
      </c>
    </row>
    <row r="20" spans="1:7" ht="12.75">
      <c r="A20" s="218"/>
      <c r="B20" s="219"/>
      <c r="C20" s="220"/>
      <c r="D20" s="78"/>
      <c r="E20" s="216"/>
      <c r="F20" s="81"/>
      <c r="G20" s="217"/>
    </row>
    <row r="21" spans="1:8" ht="12.75">
      <c r="A21" s="213"/>
      <c r="B21" s="213"/>
      <c r="C21" s="213"/>
      <c r="D21" s="213"/>
      <c r="E21" s="213"/>
      <c r="F21" s="213"/>
      <c r="G21" s="214"/>
      <c r="H21" s="4"/>
    </row>
    <row r="22" spans="1:8" ht="12.75">
      <c r="A22" s="213"/>
      <c r="B22" s="213"/>
      <c r="C22" s="213"/>
      <c r="D22" s="213"/>
      <c r="E22" s="213"/>
      <c r="F22" s="213"/>
      <c r="G22" s="214"/>
      <c r="H22" s="4"/>
    </row>
    <row r="23" spans="1:8" ht="12.75">
      <c r="A23" s="213"/>
      <c r="B23" s="213"/>
      <c r="C23" s="213"/>
      <c r="D23" s="213"/>
      <c r="E23" s="213"/>
      <c r="F23" s="213"/>
      <c r="G23" s="213"/>
      <c r="H23" s="4"/>
    </row>
    <row r="24" spans="1:8" ht="12.75">
      <c r="A24" s="213"/>
      <c r="B24" s="213"/>
      <c r="C24" s="213"/>
      <c r="D24" s="213"/>
      <c r="E24" s="213"/>
      <c r="F24" s="213"/>
      <c r="G24" s="213"/>
      <c r="H24" s="4"/>
    </row>
    <row r="25" spans="1:8" ht="12.75">
      <c r="A25" s="213"/>
      <c r="B25" s="213"/>
      <c r="C25" s="213"/>
      <c r="D25" s="213"/>
      <c r="E25" s="213"/>
      <c r="F25" s="213"/>
      <c r="G25" s="214"/>
      <c r="H25" s="4"/>
    </row>
    <row r="26" spans="1:8" ht="12.75">
      <c r="A26" s="213"/>
      <c r="B26" s="213"/>
      <c r="C26" s="213"/>
      <c r="D26" s="213"/>
      <c r="E26" s="213"/>
      <c r="F26" s="213"/>
      <c r="G26" s="214"/>
      <c r="H26" s="4"/>
    </row>
    <row r="27" spans="1:8" ht="12.75">
      <c r="A27" s="213"/>
      <c r="B27" s="213"/>
      <c r="C27" s="213"/>
      <c r="D27" s="213"/>
      <c r="E27" s="213"/>
      <c r="F27" s="213"/>
      <c r="G27" s="213"/>
      <c r="H27" s="4"/>
    </row>
    <row r="28" spans="1:8" ht="12.75">
      <c r="A28" s="213"/>
      <c r="B28" s="213"/>
      <c r="C28" s="213"/>
      <c r="D28" s="213"/>
      <c r="E28" s="213"/>
      <c r="F28" s="213"/>
      <c r="G28" s="213"/>
      <c r="H28" s="4"/>
    </row>
    <row r="29" spans="1:8" ht="12.75">
      <c r="A29" s="213"/>
      <c r="B29" s="213"/>
      <c r="C29" s="213"/>
      <c r="D29" s="213"/>
      <c r="E29" s="213"/>
      <c r="F29" s="213"/>
      <c r="G29" s="214"/>
      <c r="H29" s="4"/>
    </row>
    <row r="30" spans="1:8" ht="12.75">
      <c r="A30" s="213"/>
      <c r="B30" s="213"/>
      <c r="C30" s="213"/>
      <c r="D30" s="213"/>
      <c r="E30" s="213"/>
      <c r="F30" s="213"/>
      <c r="G30" s="214"/>
      <c r="H30" s="4"/>
    </row>
    <row r="31" spans="1:8" ht="12.75">
      <c r="A31" s="213"/>
      <c r="B31" s="213"/>
      <c r="C31" s="213"/>
      <c r="D31" s="213"/>
      <c r="E31" s="213"/>
      <c r="F31" s="213"/>
      <c r="G31" s="213"/>
      <c r="H31" s="4"/>
    </row>
    <row r="32" spans="1:8" ht="12.75">
      <c r="A32" s="213"/>
      <c r="B32" s="213"/>
      <c r="C32" s="213"/>
      <c r="D32" s="213"/>
      <c r="E32" s="213"/>
      <c r="F32" s="213"/>
      <c r="G32" s="213"/>
      <c r="H32" s="4"/>
    </row>
    <row r="33" spans="1:8" ht="12.75">
      <c r="A33" s="213"/>
      <c r="B33" s="213"/>
      <c r="C33" s="213"/>
      <c r="D33" s="213"/>
      <c r="E33" s="213"/>
      <c r="F33" s="213"/>
      <c r="G33" s="214"/>
      <c r="H33" s="4"/>
    </row>
    <row r="34" spans="1:8" ht="12.75">
      <c r="A34" s="213"/>
      <c r="B34" s="213"/>
      <c r="C34" s="213"/>
      <c r="D34" s="213"/>
      <c r="E34" s="213"/>
      <c r="F34" s="213"/>
      <c r="G34" s="214"/>
      <c r="H34" s="4"/>
    </row>
    <row r="35" spans="1:8" ht="12.75">
      <c r="A35" s="213"/>
      <c r="B35" s="213"/>
      <c r="C35" s="213"/>
      <c r="D35" s="213"/>
      <c r="E35" s="213"/>
      <c r="F35" s="213"/>
      <c r="G35" s="213"/>
      <c r="H35" s="4"/>
    </row>
    <row r="36" spans="1:8" ht="12.75">
      <c r="A36" s="213"/>
      <c r="B36" s="213"/>
      <c r="C36" s="213"/>
      <c r="D36" s="213"/>
      <c r="E36" s="213"/>
      <c r="F36" s="213"/>
      <c r="G36" s="213"/>
      <c r="H36" s="4"/>
    </row>
    <row r="37" spans="1:8" ht="12.75">
      <c r="A37" s="213"/>
      <c r="B37" s="213"/>
      <c r="C37" s="213"/>
      <c r="D37" s="213"/>
      <c r="E37" s="213"/>
      <c r="F37" s="213"/>
      <c r="G37" s="214"/>
      <c r="H37" s="4"/>
    </row>
    <row r="38" spans="1:8" ht="12.75">
      <c r="A38" s="213"/>
      <c r="B38" s="213"/>
      <c r="C38" s="213"/>
      <c r="D38" s="213"/>
      <c r="E38" s="213"/>
      <c r="F38" s="213"/>
      <c r="G38" s="214"/>
      <c r="H38" s="4"/>
    </row>
    <row r="39" spans="1:8" ht="12.75">
      <c r="A39" s="213"/>
      <c r="B39" s="213"/>
      <c r="C39" s="213"/>
      <c r="D39" s="213"/>
      <c r="E39" s="213"/>
      <c r="F39" s="213"/>
      <c r="G39" s="213"/>
      <c r="H39" s="4"/>
    </row>
    <row r="40" spans="1:8" ht="12.75">
      <c r="A40" s="213"/>
      <c r="B40" s="213"/>
      <c r="C40" s="213"/>
      <c r="D40" s="213"/>
      <c r="E40" s="213"/>
      <c r="F40" s="213"/>
      <c r="G40" s="213"/>
      <c r="H40" s="4"/>
    </row>
    <row r="41" spans="1:8" ht="12.75">
      <c r="A41" s="213"/>
      <c r="B41" s="213"/>
      <c r="C41" s="213"/>
      <c r="D41" s="213"/>
      <c r="E41" s="213"/>
      <c r="F41" s="213"/>
      <c r="G41" s="214"/>
      <c r="H41" s="4"/>
    </row>
    <row r="42" spans="1:8" ht="12.75">
      <c r="A42" s="213"/>
      <c r="B42" s="213"/>
      <c r="C42" s="213"/>
      <c r="D42" s="213"/>
      <c r="E42" s="213"/>
      <c r="F42" s="213"/>
      <c r="G42" s="214"/>
      <c r="H42" s="4"/>
    </row>
    <row r="43" spans="1:8" ht="12.75">
      <c r="A43" s="213"/>
      <c r="B43" s="213"/>
      <c r="C43" s="213"/>
      <c r="D43" s="213"/>
      <c r="E43" s="213"/>
      <c r="F43" s="213"/>
      <c r="G43" s="213"/>
      <c r="H43" s="4"/>
    </row>
    <row r="44" spans="1:8" ht="12.75">
      <c r="A44" s="213"/>
      <c r="B44" s="213"/>
      <c r="C44" s="213"/>
      <c r="D44" s="213"/>
      <c r="E44" s="213"/>
      <c r="F44" s="213"/>
      <c r="G44" s="213"/>
      <c r="H44" s="4"/>
    </row>
    <row r="45" spans="1:8" ht="12.75">
      <c r="A45" s="213"/>
      <c r="B45" s="213"/>
      <c r="C45" s="213"/>
      <c r="D45" s="213"/>
      <c r="E45" s="213"/>
      <c r="F45" s="213"/>
      <c r="G45" s="214"/>
      <c r="H45" s="4"/>
    </row>
    <row r="46" spans="1:8" ht="12.75">
      <c r="A46" s="213"/>
      <c r="B46" s="213"/>
      <c r="C46" s="213"/>
      <c r="D46" s="213"/>
      <c r="E46" s="213"/>
      <c r="F46" s="213"/>
      <c r="G46" s="214"/>
      <c r="H46" s="4"/>
    </row>
    <row r="47" spans="1:8" ht="12.75">
      <c r="A47" s="213"/>
      <c r="B47" s="213"/>
      <c r="C47" s="213"/>
      <c r="D47" s="213"/>
      <c r="E47" s="213"/>
      <c r="F47" s="213"/>
      <c r="G47" s="213"/>
      <c r="H47" s="4"/>
    </row>
    <row r="48" spans="1:8" ht="12.75">
      <c r="A48" s="213"/>
      <c r="B48" s="213"/>
      <c r="C48" s="213"/>
      <c r="D48" s="213"/>
      <c r="E48" s="213"/>
      <c r="F48" s="213"/>
      <c r="G48" s="213"/>
      <c r="H48" s="4"/>
    </row>
    <row r="49" spans="1:8" ht="12.75">
      <c r="A49" s="213"/>
      <c r="B49" s="213"/>
      <c r="C49" s="213"/>
      <c r="D49" s="213"/>
      <c r="E49" s="213"/>
      <c r="F49" s="213"/>
      <c r="G49" s="214"/>
      <c r="H49" s="4"/>
    </row>
    <row r="50" spans="1:8" ht="12.75">
      <c r="A50" s="213"/>
      <c r="B50" s="213"/>
      <c r="C50" s="213"/>
      <c r="D50" s="213"/>
      <c r="E50" s="213"/>
      <c r="F50" s="213"/>
      <c r="G50" s="214"/>
      <c r="H50" s="4"/>
    </row>
    <row r="51" spans="1:8" ht="12.75">
      <c r="A51" s="213"/>
      <c r="B51" s="213"/>
      <c r="C51" s="213"/>
      <c r="D51" s="213"/>
      <c r="E51" s="213"/>
      <c r="F51" s="213"/>
      <c r="G51" s="213"/>
      <c r="H51" s="4"/>
    </row>
    <row r="52" spans="1:8" ht="12.75">
      <c r="A52" s="213"/>
      <c r="B52" s="213"/>
      <c r="C52" s="213"/>
      <c r="D52" s="213"/>
      <c r="E52" s="213"/>
      <c r="F52" s="213"/>
      <c r="G52" s="213"/>
      <c r="H52" s="4"/>
    </row>
    <row r="53" spans="1:8" ht="12.75">
      <c r="A53" s="213"/>
      <c r="B53" s="213"/>
      <c r="C53" s="213"/>
      <c r="D53" s="213"/>
      <c r="E53" s="213"/>
      <c r="F53" s="213"/>
      <c r="G53" s="214"/>
      <c r="H53" s="4"/>
    </row>
    <row r="54" spans="1:8" ht="12.75">
      <c r="A54" s="213"/>
      <c r="B54" s="213"/>
      <c r="C54" s="213"/>
      <c r="D54" s="213"/>
      <c r="E54" s="213"/>
      <c r="F54" s="213"/>
      <c r="G54" s="214"/>
      <c r="H54" s="4"/>
    </row>
    <row r="55" spans="1:8" ht="12.75">
      <c r="A55" s="213"/>
      <c r="B55" s="213"/>
      <c r="C55" s="213"/>
      <c r="D55" s="213"/>
      <c r="E55" s="213"/>
      <c r="F55" s="213"/>
      <c r="G55" s="213"/>
      <c r="H55" s="4"/>
    </row>
    <row r="56" spans="1:8" ht="12.75">
      <c r="A56" s="213"/>
      <c r="B56" s="213"/>
      <c r="C56" s="213"/>
      <c r="D56" s="213"/>
      <c r="E56" s="213"/>
      <c r="F56" s="213"/>
      <c r="G56" s="213"/>
      <c r="H56" s="4"/>
    </row>
    <row r="57" spans="1:8" ht="12.75">
      <c r="A57" s="213"/>
      <c r="B57" s="213"/>
      <c r="C57" s="213"/>
      <c r="D57" s="213"/>
      <c r="E57" s="213"/>
      <c r="F57" s="213"/>
      <c r="G57" s="214"/>
      <c r="H57" s="4"/>
    </row>
    <row r="58" spans="1:8" ht="12.75">
      <c r="A58" s="213"/>
      <c r="B58" s="213"/>
      <c r="C58" s="213"/>
      <c r="D58" s="213"/>
      <c r="E58" s="213"/>
      <c r="F58" s="213"/>
      <c r="G58" s="214"/>
      <c r="H58" s="4"/>
    </row>
    <row r="59" spans="1:8" ht="12.75">
      <c r="A59" s="213"/>
      <c r="B59" s="213"/>
      <c r="C59" s="213"/>
      <c r="D59" s="213"/>
      <c r="E59" s="213"/>
      <c r="F59" s="213"/>
      <c r="G59" s="213"/>
      <c r="H59" s="4"/>
    </row>
    <row r="60" spans="1:8" ht="12.75">
      <c r="A60" s="213"/>
      <c r="B60" s="213"/>
      <c r="C60" s="213"/>
      <c r="D60" s="213"/>
      <c r="E60" s="213"/>
      <c r="F60" s="213"/>
      <c r="G60" s="213"/>
      <c r="H60" s="4"/>
    </row>
    <row r="61" spans="1:8" ht="12.75">
      <c r="A61" s="213"/>
      <c r="B61" s="213"/>
      <c r="C61" s="213"/>
      <c r="D61" s="213"/>
      <c r="E61" s="213"/>
      <c r="F61" s="213"/>
      <c r="G61" s="214"/>
      <c r="H61" s="4"/>
    </row>
    <row r="62" spans="1:8" ht="12.75">
      <c r="A62" s="213"/>
      <c r="B62" s="213"/>
      <c r="C62" s="213"/>
      <c r="D62" s="213"/>
      <c r="E62" s="213"/>
      <c r="F62" s="213"/>
      <c r="G62" s="214"/>
      <c r="H62" s="4"/>
    </row>
    <row r="63" spans="1:8" ht="12.75">
      <c r="A63" s="213"/>
      <c r="B63" s="213"/>
      <c r="C63" s="213"/>
      <c r="D63" s="213"/>
      <c r="E63" s="213"/>
      <c r="F63" s="213"/>
      <c r="G63" s="213"/>
      <c r="H63" s="4"/>
    </row>
    <row r="64" spans="1:8" ht="12.75">
      <c r="A64" s="213"/>
      <c r="B64" s="213"/>
      <c r="C64" s="213"/>
      <c r="D64" s="213"/>
      <c r="E64" s="213"/>
      <c r="F64" s="213"/>
      <c r="G64" s="213"/>
      <c r="H64" s="4"/>
    </row>
    <row r="65" spans="1:8" ht="12.75">
      <c r="A65" s="213"/>
      <c r="B65" s="213"/>
      <c r="C65" s="213"/>
      <c r="D65" s="213"/>
      <c r="E65" s="213"/>
      <c r="F65" s="213"/>
      <c r="G65" s="214"/>
      <c r="H65" s="4"/>
    </row>
    <row r="66" spans="1:8" ht="12.75">
      <c r="A66" s="213"/>
      <c r="B66" s="213"/>
      <c r="C66" s="213"/>
      <c r="D66" s="213"/>
      <c r="E66" s="213"/>
      <c r="F66" s="213"/>
      <c r="G66" s="214"/>
      <c r="H66" s="4"/>
    </row>
    <row r="67" spans="1:8" ht="12.75">
      <c r="A67" s="213"/>
      <c r="B67" s="213"/>
      <c r="C67" s="213"/>
      <c r="D67" s="213"/>
      <c r="E67" s="213"/>
      <c r="F67" s="213"/>
      <c r="G67" s="213"/>
      <c r="H67" s="4"/>
    </row>
    <row r="68" spans="1:8" ht="12.75">
      <c r="A68" s="213"/>
      <c r="B68" s="213"/>
      <c r="C68" s="213"/>
      <c r="D68" s="213"/>
      <c r="E68" s="213"/>
      <c r="F68" s="213"/>
      <c r="G68" s="213"/>
      <c r="H68" s="4"/>
    </row>
    <row r="69" spans="1:8" ht="12.75">
      <c r="A69" s="213"/>
      <c r="B69" s="213"/>
      <c r="C69" s="213"/>
      <c r="D69" s="213"/>
      <c r="E69" s="213"/>
      <c r="F69" s="213"/>
      <c r="G69" s="214"/>
      <c r="H69" s="4"/>
    </row>
    <row r="70" spans="1:8" ht="12.75">
      <c r="A70" s="213"/>
      <c r="B70" s="213"/>
      <c r="C70" s="213"/>
      <c r="D70" s="213"/>
      <c r="E70" s="213"/>
      <c r="F70" s="213"/>
      <c r="G70" s="21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</sheetData>
  <mergeCells count="240"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E19:E20"/>
    <mergeCell ref="F19:F20"/>
    <mergeCell ref="G19:G2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F61:F62"/>
    <mergeCell ref="C61:C62"/>
    <mergeCell ref="E57:E58"/>
    <mergeCell ref="F57:F58"/>
    <mergeCell ref="C57:C58"/>
    <mergeCell ref="D57:D58"/>
    <mergeCell ref="D61:D62"/>
    <mergeCell ref="A61:A62"/>
    <mergeCell ref="B61:B62"/>
    <mergeCell ref="A63:A64"/>
    <mergeCell ref="B63:B64"/>
    <mergeCell ref="G61:G62"/>
    <mergeCell ref="B65:B66"/>
    <mergeCell ref="C65:C66"/>
    <mergeCell ref="D65:D66"/>
    <mergeCell ref="E61:E62"/>
    <mergeCell ref="E63:E64"/>
    <mergeCell ref="F63:F64"/>
    <mergeCell ref="G63:G64"/>
    <mergeCell ref="C63:C64"/>
    <mergeCell ref="D63:D64"/>
    <mergeCell ref="A1:G1"/>
    <mergeCell ref="A69:A70"/>
    <mergeCell ref="B69:B70"/>
    <mergeCell ref="C69:C70"/>
    <mergeCell ref="D69:D70"/>
    <mergeCell ref="E65:E66"/>
    <mergeCell ref="F65:F66"/>
    <mergeCell ref="G65:G66"/>
    <mergeCell ref="A67:A68"/>
    <mergeCell ref="B67:B68"/>
    <mergeCell ref="A2:G2"/>
    <mergeCell ref="E69:E70"/>
    <mergeCell ref="F69:F70"/>
    <mergeCell ref="G69:G70"/>
    <mergeCell ref="C67:C68"/>
    <mergeCell ref="D67:D68"/>
    <mergeCell ref="E67:E68"/>
    <mergeCell ref="F67:F68"/>
    <mergeCell ref="G67:G68"/>
    <mergeCell ref="A65:A6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2009-03-05T13:02:16Z</cp:lastPrinted>
  <dcterms:created xsi:type="dcterms:W3CDTF">1996-10-08T23:32:33Z</dcterms:created>
  <dcterms:modified xsi:type="dcterms:W3CDTF">2009-03-05T13:02:57Z</dcterms:modified>
  <cp:category/>
  <cp:version/>
  <cp:contentType/>
  <cp:contentStatus/>
</cp:coreProperties>
</file>