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55" yWindow="450" windowWidth="9720" windowHeight="7320" activeTab="0"/>
  </bookViews>
  <sheets>
    <sheet name="пр.хода" sheetId="1" r:id="rId1"/>
    <sheet name="круги" sheetId="2" r:id="rId2"/>
    <sheet name="пф" sheetId="3" r:id="rId3"/>
    <sheet name="пр.взвешивания" sheetId="4" r:id="rId4"/>
  </sheets>
  <externalReferences>
    <externalReference r:id="rId7"/>
    <externalReference r:id="rId8"/>
    <externalReference r:id="rId9"/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<sst xmlns="http://schemas.openxmlformats.org/spreadsheetml/2006/main" count="158" uniqueCount="68">
  <si>
    <t>№ п/п</t>
  </si>
  <si>
    <t>№ п/ж</t>
  </si>
  <si>
    <t>Ф.И.О</t>
  </si>
  <si>
    <t>Дата рожд., разряд</t>
  </si>
  <si>
    <t>Округ, субъект, город, ведомство</t>
  </si>
  <si>
    <t>№ карточки</t>
  </si>
  <si>
    <t>Тренер</t>
  </si>
  <si>
    <t>А</t>
  </si>
  <si>
    <t>Ф.И.О.</t>
  </si>
  <si>
    <t>Д. р., разряд</t>
  </si>
  <si>
    <t>Вед., регион</t>
  </si>
  <si>
    <t>круги</t>
  </si>
  <si>
    <t>очки</t>
  </si>
  <si>
    <t>место</t>
  </si>
  <si>
    <t>Б</t>
  </si>
  <si>
    <t>ПОЛУФИНАЛ</t>
  </si>
  <si>
    <t>ФИНАЛ</t>
  </si>
  <si>
    <t>СОСТАВ ПАР ПО КРУГАМ</t>
  </si>
  <si>
    <t>1 КРУГ</t>
  </si>
  <si>
    <t>В.К.</t>
  </si>
  <si>
    <t>Оценки</t>
  </si>
  <si>
    <t>Кол-во баллов</t>
  </si>
  <si>
    <t>Рез-т</t>
  </si>
  <si>
    <t>Время</t>
  </si>
  <si>
    <t>2 КРУГ</t>
  </si>
  <si>
    <t>3 КРУГ</t>
  </si>
  <si>
    <t>СВОБОДЕН</t>
  </si>
  <si>
    <t>В.К. 36</t>
  </si>
  <si>
    <t>ПОЛФИНАЛ</t>
  </si>
  <si>
    <t>ВСТРЕЧА 1</t>
  </si>
  <si>
    <t>Цвет</t>
  </si>
  <si>
    <t>Р.К.</t>
  </si>
  <si>
    <t xml:space="preserve">ПРОТОКОЛ ХОДА СОРЕВНОВАНИЙ       </t>
  </si>
  <si>
    <t>ВСЕРОССИЙСКАЯ ФЕДЕРАЦИЯ САМБО</t>
  </si>
  <si>
    <t>УФИМЦЕВА Ирина Николаевна</t>
  </si>
  <si>
    <t>01.04.89 кмс</t>
  </si>
  <si>
    <t>С.Петербург МО</t>
  </si>
  <si>
    <t>000809</t>
  </si>
  <si>
    <t xml:space="preserve">Еремина ЕП </t>
  </si>
  <si>
    <t>БРАЙКОВСКАЯ Марина Александровна</t>
  </si>
  <si>
    <t>31.07.90 мс</t>
  </si>
  <si>
    <t>ПФО Пермский Краснокамск ПР</t>
  </si>
  <si>
    <t>000896</t>
  </si>
  <si>
    <t>Штейников ЛГ Костылева НГ</t>
  </si>
  <si>
    <t>ЗАКУРДАЕВА Людмила Евгеньевна</t>
  </si>
  <si>
    <t>30.07.89 кмс</t>
  </si>
  <si>
    <t>СФО Иркутская Ангарск МО</t>
  </si>
  <si>
    <t>000834</t>
  </si>
  <si>
    <t>Ефимов НИ</t>
  </si>
  <si>
    <t>БАРАНОВА Ольга Евгеньевна</t>
  </si>
  <si>
    <t xml:space="preserve">18.03.91 кмс </t>
  </si>
  <si>
    <t>ЦФО Тверская Торжок МО</t>
  </si>
  <si>
    <t>003267</t>
  </si>
  <si>
    <t>Абромян СЮ</t>
  </si>
  <si>
    <t>БАРДАКОВА Наталья Андреевна</t>
  </si>
  <si>
    <t>22.02.91 кмс</t>
  </si>
  <si>
    <t>ЮФО Краснодарский, Лабинск МО</t>
  </si>
  <si>
    <t>003153</t>
  </si>
  <si>
    <t>Абрамян СР</t>
  </si>
  <si>
    <t>2'30"</t>
  </si>
  <si>
    <t>7</t>
  </si>
  <si>
    <t>3</t>
  </si>
  <si>
    <t>3:0</t>
  </si>
  <si>
    <t>1</t>
  </si>
  <si>
    <t>5</t>
  </si>
  <si>
    <t>4:0</t>
  </si>
  <si>
    <t>3:1</t>
  </si>
  <si>
    <t>в.к.   68       кг.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</si>
</sst>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6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0"/>
    </font>
    <font>
      <b/>
      <sz val="10"/>
      <name val="Arial Narrow"/>
      <family val="2"/>
    </font>
    <font>
      <u val="single"/>
      <sz val="10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Arial"/>
      <family val="2"/>
    </font>
    <font>
      <b/>
      <sz val="14"/>
      <color indexed="9"/>
      <name val="Arial"/>
      <family val="2"/>
    </font>
    <font>
      <b/>
      <sz val="16"/>
      <color indexed="10"/>
      <name val="CyrillicOld"/>
      <family val="0"/>
    </font>
    <font>
      <b/>
      <i/>
      <sz val="14"/>
      <name val="a_BosaNovaCps"/>
      <family val="5"/>
    </font>
    <font>
      <sz val="10"/>
      <color indexed="9"/>
      <name val="Arial"/>
      <family val="0"/>
    </font>
    <font>
      <b/>
      <sz val="10"/>
      <color indexed="10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</fills>
  <borders count="65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43">
    <xf numFmtId="0" fontId="0" fillId="0" borderId="0" xfId="0" applyAlignment="1">
      <alignment/>
    </xf>
    <xf numFmtId="0" fontId="2" fillId="0" borderId="0" xfId="15" applyFont="1" applyAlignment="1">
      <alignment vertical="center" wrapText="1"/>
    </xf>
    <xf numFmtId="0" fontId="0" fillId="0" borderId="0" xfId="0" applyBorder="1" applyAlignment="1">
      <alignment/>
    </xf>
    <xf numFmtId="0" fontId="5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3" xfId="0" applyFont="1" applyBorder="1" applyAlignment="1">
      <alignment/>
    </xf>
    <xf numFmtId="0" fontId="6" fillId="0" borderId="4" xfId="0" applyFont="1" applyBorder="1" applyAlignment="1">
      <alignment/>
    </xf>
    <xf numFmtId="0" fontId="3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0" fillId="2" borderId="6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center"/>
    </xf>
    <xf numFmtId="0" fontId="0" fillId="0" borderId="8" xfId="15" applyFont="1" applyBorder="1" applyAlignment="1">
      <alignment horizontal="center"/>
    </xf>
    <xf numFmtId="0" fontId="0" fillId="0" borderId="9" xfId="15" applyFont="1" applyBorder="1" applyAlignment="1">
      <alignment horizontal="center"/>
    </xf>
    <xf numFmtId="0" fontId="0" fillId="0" borderId="7" xfId="15" applyFont="1" applyBorder="1" applyAlignment="1">
      <alignment horizontal="center"/>
    </xf>
    <xf numFmtId="0" fontId="0" fillId="2" borderId="10" xfId="0" applyFont="1" applyFill="1" applyBorder="1" applyAlignment="1">
      <alignment horizontal="center"/>
    </xf>
    <xf numFmtId="0" fontId="0" fillId="2" borderId="11" xfId="0" applyFont="1" applyFill="1" applyBorder="1" applyAlignment="1">
      <alignment horizontal="center"/>
    </xf>
    <xf numFmtId="0" fontId="0" fillId="0" borderId="12" xfId="15" applyFont="1" applyBorder="1" applyAlignment="1">
      <alignment horizontal="center"/>
    </xf>
    <xf numFmtId="0" fontId="0" fillId="0" borderId="13" xfId="15" applyFont="1" applyBorder="1" applyAlignment="1">
      <alignment horizontal="center"/>
    </xf>
    <xf numFmtId="0" fontId="0" fillId="2" borderId="14" xfId="0" applyFont="1" applyFill="1" applyBorder="1" applyAlignment="1">
      <alignment horizontal="center"/>
    </xf>
    <xf numFmtId="0" fontId="2" fillId="0" borderId="15" xfId="15" applyFont="1" applyBorder="1" applyAlignment="1">
      <alignment horizontal="center"/>
    </xf>
    <xf numFmtId="0" fontId="0" fillId="2" borderId="7" xfId="0" applyFont="1" applyFill="1" applyBorder="1" applyAlignment="1">
      <alignment horizontal="center"/>
    </xf>
    <xf numFmtId="0" fontId="0" fillId="0" borderId="9" xfId="15" applyFont="1" applyBorder="1" applyAlignment="1">
      <alignment horizontal="center"/>
    </xf>
    <xf numFmtId="0" fontId="2" fillId="0" borderId="16" xfId="15" applyFont="1" applyBorder="1" applyAlignment="1">
      <alignment horizontal="center"/>
    </xf>
    <xf numFmtId="0" fontId="0" fillId="2" borderId="17" xfId="0" applyFont="1" applyFill="1" applyBorder="1" applyAlignment="1">
      <alignment horizontal="center"/>
    </xf>
    <xf numFmtId="0" fontId="0" fillId="0" borderId="12" xfId="15" applyFont="1" applyBorder="1" applyAlignment="1">
      <alignment horizontal="center"/>
    </xf>
    <xf numFmtId="0" fontId="0" fillId="2" borderId="18" xfId="0" applyFont="1" applyFill="1" applyBorder="1" applyAlignment="1">
      <alignment horizontal="center"/>
    </xf>
    <xf numFmtId="0" fontId="2" fillId="0" borderId="19" xfId="15" applyFont="1" applyBorder="1" applyAlignment="1">
      <alignment horizontal="center"/>
    </xf>
    <xf numFmtId="0" fontId="2" fillId="0" borderId="15" xfId="15" applyFont="1" applyBorder="1" applyAlignment="1">
      <alignment horizontal="center"/>
    </xf>
    <xf numFmtId="0" fontId="2" fillId="0" borderId="20" xfId="15" applyFont="1" applyBorder="1" applyAlignment="1">
      <alignment horizontal="center"/>
    </xf>
    <xf numFmtId="0" fontId="2" fillId="2" borderId="21" xfId="0" applyFont="1" applyFill="1" applyBorder="1" applyAlignment="1">
      <alignment horizontal="center"/>
    </xf>
    <xf numFmtId="0" fontId="2" fillId="0" borderId="22" xfId="15" applyFont="1" applyBorder="1" applyAlignment="1">
      <alignment horizontal="center"/>
    </xf>
    <xf numFmtId="0" fontId="2" fillId="0" borderId="23" xfId="15" applyFont="1" applyBorder="1" applyAlignment="1">
      <alignment horizontal="center"/>
    </xf>
    <xf numFmtId="0" fontId="0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0" fillId="0" borderId="24" xfId="0" applyBorder="1" applyAlignment="1">
      <alignment/>
    </xf>
    <xf numFmtId="0" fontId="7" fillId="0" borderId="4" xfId="0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0" fillId="0" borderId="0" xfId="15" applyFont="1" applyBorder="1" applyAlignment="1">
      <alignment vertical="center" wrapText="1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15" applyFont="1" applyAlignment="1">
      <alignment/>
    </xf>
    <xf numFmtId="0" fontId="0" fillId="0" borderId="0" xfId="15" applyFont="1" applyAlignment="1">
      <alignment/>
    </xf>
    <xf numFmtId="0" fontId="0" fillId="0" borderId="0" xfId="15" applyFont="1" applyAlignment="1">
      <alignment/>
    </xf>
    <xf numFmtId="0" fontId="10" fillId="0" borderId="0" xfId="15" applyFont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49" fontId="2" fillId="0" borderId="27" xfId="0" applyNumberFormat="1" applyFont="1" applyBorder="1" applyAlignment="1">
      <alignment horizontal="center" vertical="center"/>
    </xf>
    <xf numFmtId="49" fontId="0" fillId="0" borderId="28" xfId="0" applyNumberFormat="1" applyBorder="1" applyAlignment="1">
      <alignment horizontal="center" vertical="center"/>
    </xf>
    <xf numFmtId="49" fontId="0" fillId="0" borderId="29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30" xfId="0" applyNumberFormat="1" applyBorder="1" applyAlignment="1">
      <alignment horizontal="center" vertical="center"/>
    </xf>
    <xf numFmtId="0" fontId="3" fillId="0" borderId="0" xfId="0" applyFont="1" applyAlignment="1">
      <alignment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32" xfId="0" applyNumberFormat="1" applyFont="1" applyBorder="1" applyAlignment="1">
      <alignment horizontal="center" vertical="center" wrapText="1"/>
    </xf>
    <xf numFmtId="0" fontId="3" fillId="0" borderId="32" xfId="15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49" fontId="2" fillId="0" borderId="32" xfId="0" applyNumberFormat="1" applyFont="1" applyBorder="1" applyAlignment="1">
      <alignment horizontal="center" vertical="center" wrapText="1"/>
    </xf>
    <xf numFmtId="0" fontId="2" fillId="0" borderId="37" xfId="0" applyNumberFormat="1" applyFont="1" applyBorder="1" applyAlignment="1">
      <alignment horizontal="center" vertical="center" wrapText="1"/>
    </xf>
    <xf numFmtId="0" fontId="3" fillId="0" borderId="38" xfId="15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3" fillId="0" borderId="40" xfId="15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49" fontId="2" fillId="0" borderId="40" xfId="0" applyNumberFormat="1" applyFont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3" fillId="0" borderId="42" xfId="15" applyFont="1" applyBorder="1" applyAlignment="1">
      <alignment horizontal="left" vertical="center" wrapText="1"/>
    </xf>
    <xf numFmtId="0" fontId="7" fillId="0" borderId="42" xfId="0" applyFont="1" applyBorder="1" applyAlignment="1">
      <alignment horizontal="left" vertical="center" wrapText="1"/>
    </xf>
    <xf numFmtId="0" fontId="2" fillId="3" borderId="41" xfId="0" applyFont="1" applyFill="1" applyBorder="1" applyAlignment="1">
      <alignment horizontal="center" vertical="center" wrapText="1"/>
    </xf>
    <xf numFmtId="0" fontId="2" fillId="3" borderId="43" xfId="0" applyFont="1" applyFill="1" applyBorder="1" applyAlignment="1">
      <alignment horizontal="center" vertical="center" wrapText="1"/>
    </xf>
    <xf numFmtId="0" fontId="3" fillId="0" borderId="44" xfId="15" applyFont="1" applyBorder="1" applyAlignment="1">
      <alignment horizontal="left" vertical="center" wrapText="1"/>
    </xf>
    <xf numFmtId="0" fontId="7" fillId="0" borderId="45" xfId="0" applyFont="1" applyBorder="1" applyAlignment="1">
      <alignment horizontal="left" vertical="center" wrapText="1"/>
    </xf>
    <xf numFmtId="0" fontId="3" fillId="0" borderId="46" xfId="15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3" fillId="0" borderId="31" xfId="15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3" fillId="0" borderId="48" xfId="15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0" fontId="2" fillId="3" borderId="49" xfId="0" applyFont="1" applyFill="1" applyBorder="1" applyAlignment="1">
      <alignment horizontal="center" vertical="center" wrapText="1"/>
    </xf>
    <xf numFmtId="0" fontId="3" fillId="0" borderId="50" xfId="15" applyFont="1" applyBorder="1" applyAlignment="1">
      <alignment horizontal="left" vertical="center" wrapText="1"/>
    </xf>
    <xf numFmtId="0" fontId="2" fillId="0" borderId="50" xfId="0" applyNumberFormat="1" applyFont="1" applyBorder="1" applyAlignment="1">
      <alignment horizontal="center" vertical="center" wrapText="1"/>
    </xf>
    <xf numFmtId="0" fontId="2" fillId="0" borderId="42" xfId="0" applyNumberFormat="1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2" fillId="0" borderId="45" xfId="0" applyNumberFormat="1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left" vertical="center" wrapText="1"/>
    </xf>
    <xf numFmtId="0" fontId="3" fillId="0" borderId="42" xfId="0" applyFont="1" applyBorder="1" applyAlignment="1">
      <alignment horizontal="left" vertical="center" wrapText="1"/>
    </xf>
    <xf numFmtId="0" fontId="3" fillId="0" borderId="51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  <xf numFmtId="0" fontId="2" fillId="4" borderId="41" xfId="0" applyFont="1" applyFill="1" applyBorder="1" applyAlignment="1">
      <alignment horizontal="center" vertical="center" wrapText="1"/>
    </xf>
    <xf numFmtId="0" fontId="2" fillId="4" borderId="43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3" fillId="0" borderId="44" xfId="0" applyFont="1" applyBorder="1" applyAlignment="1">
      <alignment horizontal="left" vertical="center" wrapText="1"/>
    </xf>
    <xf numFmtId="0" fontId="3" fillId="0" borderId="45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43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left" vertical="center" wrapText="1"/>
    </xf>
    <xf numFmtId="0" fontId="0" fillId="0" borderId="0" xfId="15" applyFont="1" applyAlignment="1">
      <alignment horizontal="center" vertical="center" wrapText="1"/>
    </xf>
    <xf numFmtId="0" fontId="6" fillId="0" borderId="0" xfId="15" applyFont="1" applyAlignment="1">
      <alignment horizontal="center" vertical="center" wrapText="1"/>
    </xf>
    <xf numFmtId="0" fontId="7" fillId="0" borderId="52" xfId="0" applyFont="1" applyBorder="1" applyAlignment="1">
      <alignment horizontal="center" vertical="center" wrapText="1"/>
    </xf>
    <xf numFmtId="0" fontId="7" fillId="0" borderId="53" xfId="0" applyFont="1" applyBorder="1" applyAlignment="1">
      <alignment horizontal="center" vertical="center" wrapText="1"/>
    </xf>
    <xf numFmtId="0" fontId="7" fillId="0" borderId="54" xfId="0" applyFont="1" applyBorder="1" applyAlignment="1">
      <alignment horizontal="center" vertical="center" wrapText="1"/>
    </xf>
    <xf numFmtId="0" fontId="7" fillId="0" borderId="55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11" fillId="5" borderId="33" xfId="0" applyFont="1" applyFill="1" applyBorder="1" applyAlignment="1">
      <alignment horizontal="center" vertical="center"/>
    </xf>
    <xf numFmtId="0" fontId="11" fillId="5" borderId="34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3" fillId="4" borderId="27" xfId="0" applyFont="1" applyFill="1" applyBorder="1" applyAlignment="1">
      <alignment horizontal="left" vertical="center" wrapText="1"/>
    </xf>
    <xf numFmtId="0" fontId="3" fillId="4" borderId="44" xfId="0" applyFont="1" applyFill="1" applyBorder="1" applyAlignment="1">
      <alignment horizontal="left" vertical="center" wrapText="1"/>
    </xf>
    <xf numFmtId="0" fontId="3" fillId="4" borderId="27" xfId="0" applyFont="1" applyFill="1" applyBorder="1" applyAlignment="1">
      <alignment horizontal="center" vertical="center" wrapText="1"/>
    </xf>
    <xf numFmtId="0" fontId="3" fillId="4" borderId="44" xfId="0" applyFont="1" applyFill="1" applyBorder="1" applyAlignment="1">
      <alignment horizontal="center" vertical="center" wrapText="1"/>
    </xf>
    <xf numFmtId="0" fontId="3" fillId="4" borderId="56" xfId="0" applyFont="1" applyFill="1" applyBorder="1" applyAlignment="1">
      <alignment horizontal="center" vertical="center" wrapText="1"/>
    </xf>
    <xf numFmtId="0" fontId="3" fillId="4" borderId="46" xfId="0" applyFont="1" applyFill="1" applyBorder="1" applyAlignment="1">
      <alignment horizontal="center" vertical="center" wrapText="1"/>
    </xf>
    <xf numFmtId="0" fontId="2" fillId="0" borderId="0" xfId="15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7" fillId="0" borderId="57" xfId="0" applyFont="1" applyBorder="1" applyAlignment="1">
      <alignment horizontal="center" vertical="center" wrapText="1"/>
    </xf>
    <xf numFmtId="0" fontId="7" fillId="0" borderId="58" xfId="0" applyFont="1" applyBorder="1" applyAlignment="1">
      <alignment horizontal="center" vertical="center" wrapText="1"/>
    </xf>
    <xf numFmtId="0" fontId="2" fillId="6" borderId="49" xfId="0" applyFont="1" applyFill="1" applyBorder="1" applyAlignment="1">
      <alignment horizontal="center" vertical="center" wrapText="1"/>
    </xf>
    <xf numFmtId="0" fontId="2" fillId="6" borderId="41" xfId="0" applyFont="1" applyFill="1" applyBorder="1" applyAlignment="1">
      <alignment horizontal="center" vertical="center" wrapText="1"/>
    </xf>
    <xf numFmtId="0" fontId="7" fillId="0" borderId="59" xfId="0" applyFont="1" applyBorder="1" applyAlignment="1">
      <alignment horizontal="left" vertical="center" wrapText="1"/>
    </xf>
    <xf numFmtId="0" fontId="3" fillId="3" borderId="39" xfId="0" applyFont="1" applyFill="1" applyBorder="1" applyAlignment="1">
      <alignment horizontal="center" vertical="center" wrapText="1"/>
    </xf>
    <xf numFmtId="0" fontId="3" fillId="3" borderId="46" xfId="0" applyFont="1" applyFill="1" applyBorder="1" applyAlignment="1">
      <alignment horizontal="center" vertical="center" wrapText="1"/>
    </xf>
    <xf numFmtId="0" fontId="3" fillId="4" borderId="60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6" borderId="42" xfId="0" applyFont="1" applyFill="1" applyBorder="1" applyAlignment="1">
      <alignment horizontal="center" vertical="center" wrapText="1"/>
    </xf>
    <xf numFmtId="0" fontId="3" fillId="6" borderId="59" xfId="0" applyFont="1" applyFill="1" applyBorder="1" applyAlignment="1">
      <alignment horizontal="left" vertical="center" wrapText="1"/>
    </xf>
    <xf numFmtId="0" fontId="3" fillId="6" borderId="44" xfId="0" applyFont="1" applyFill="1" applyBorder="1" applyAlignment="1">
      <alignment horizontal="left" vertical="center" wrapText="1"/>
    </xf>
    <xf numFmtId="0" fontId="3" fillId="6" borderId="59" xfId="0" applyFont="1" applyFill="1" applyBorder="1" applyAlignment="1">
      <alignment horizontal="center" vertical="center" wrapText="1"/>
    </xf>
    <xf numFmtId="0" fontId="3" fillId="6" borderId="44" xfId="0" applyFont="1" applyFill="1" applyBorder="1" applyAlignment="1">
      <alignment horizontal="center" vertical="center" wrapText="1"/>
    </xf>
    <xf numFmtId="0" fontId="3" fillId="6" borderId="39" xfId="0" applyFont="1" applyFill="1" applyBorder="1" applyAlignment="1">
      <alignment horizontal="center" vertical="center" wrapText="1"/>
    </xf>
    <xf numFmtId="0" fontId="3" fillId="6" borderId="46" xfId="0" applyFont="1" applyFill="1" applyBorder="1" applyAlignment="1">
      <alignment horizontal="center" vertical="center" wrapText="1"/>
    </xf>
    <xf numFmtId="0" fontId="3" fillId="6" borderId="21" xfId="0" applyFont="1" applyFill="1" applyBorder="1" applyAlignment="1">
      <alignment horizontal="center" vertical="center" wrapText="1"/>
    </xf>
    <xf numFmtId="0" fontId="3" fillId="6" borderId="10" xfId="0" applyFont="1" applyFill="1" applyBorder="1" applyAlignment="1">
      <alignment horizontal="center" vertical="center" wrapText="1"/>
    </xf>
    <xf numFmtId="0" fontId="3" fillId="6" borderId="17" xfId="0" applyFont="1" applyFill="1" applyBorder="1" applyAlignment="1">
      <alignment horizontal="left" vertical="center" wrapText="1"/>
    </xf>
    <xf numFmtId="0" fontId="3" fillId="6" borderId="9" xfId="0" applyFont="1" applyFill="1" applyBorder="1" applyAlignment="1">
      <alignment horizontal="left" vertical="center" wrapText="1"/>
    </xf>
    <xf numFmtId="0" fontId="3" fillId="4" borderId="42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left" vertical="center" wrapText="1"/>
    </xf>
    <xf numFmtId="0" fontId="3" fillId="3" borderId="9" xfId="0" applyFont="1" applyFill="1" applyBorder="1" applyAlignment="1">
      <alignment horizontal="left" vertical="center" wrapText="1"/>
    </xf>
    <xf numFmtId="0" fontId="3" fillId="3" borderId="21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42" xfId="0" applyFont="1" applyFill="1" applyBorder="1" applyAlignment="1">
      <alignment horizontal="center" vertical="center" wrapText="1"/>
    </xf>
    <xf numFmtId="0" fontId="3" fillId="3" borderId="59" xfId="0" applyFont="1" applyFill="1" applyBorder="1" applyAlignment="1">
      <alignment horizontal="left" vertical="center" wrapText="1"/>
    </xf>
    <xf numFmtId="0" fontId="3" fillId="3" borderId="44" xfId="0" applyFont="1" applyFill="1" applyBorder="1" applyAlignment="1">
      <alignment horizontal="left" vertical="center" wrapText="1"/>
    </xf>
    <xf numFmtId="0" fontId="3" fillId="3" borderId="59" xfId="0" applyFont="1" applyFill="1" applyBorder="1" applyAlignment="1">
      <alignment horizontal="center" vertical="center" wrapText="1"/>
    </xf>
    <xf numFmtId="0" fontId="3" fillId="3" borderId="44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3" fillId="3" borderId="33" xfId="15" applyNumberFormat="1" applyFont="1" applyFill="1" applyBorder="1" applyAlignment="1" applyProtection="1">
      <alignment horizontal="center" vertical="center" wrapText="1"/>
      <protection/>
    </xf>
    <xf numFmtId="0" fontId="13" fillId="3" borderId="35" xfId="15" applyNumberFormat="1" applyFont="1" applyFill="1" applyBorder="1" applyAlignment="1" applyProtection="1">
      <alignment horizontal="center" vertical="center" wrapText="1"/>
      <protection/>
    </xf>
    <xf numFmtId="0" fontId="13" fillId="3" borderId="34" xfId="15" applyNumberFormat="1" applyFont="1" applyFill="1" applyBorder="1" applyAlignment="1" applyProtection="1">
      <alignment horizontal="center" vertical="center" wrapText="1"/>
      <protection/>
    </xf>
    <xf numFmtId="0" fontId="3" fillId="0" borderId="39" xfId="0" applyFont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2" fillId="0" borderId="0" xfId="15" applyFont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59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3" fillId="0" borderId="59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14" fillId="0" borderId="3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62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0" fontId="0" fillId="0" borderId="62" xfId="15" applyFont="1" applyBorder="1" applyAlignment="1">
      <alignment horizontal="left" vertical="center" wrapText="1"/>
    </xf>
    <xf numFmtId="0" fontId="7" fillId="0" borderId="62" xfId="0" applyFont="1" applyBorder="1" applyAlignment="1">
      <alignment horizontal="left" vertical="center" wrapText="1"/>
    </xf>
    <xf numFmtId="0" fontId="7" fillId="0" borderId="62" xfId="0" applyFont="1" applyBorder="1" applyAlignment="1">
      <alignment horizontal="center" vertical="center" wrapText="1"/>
    </xf>
    <xf numFmtId="49" fontId="7" fillId="0" borderId="62" xfId="0" applyNumberFormat="1" applyFont="1" applyBorder="1" applyAlignment="1">
      <alignment horizontal="center" vertical="center" wrapText="1"/>
    </xf>
    <xf numFmtId="49" fontId="3" fillId="0" borderId="62" xfId="0" applyNumberFormat="1" applyFont="1" applyBorder="1" applyAlignment="1">
      <alignment horizontal="center" vertical="center" wrapText="1"/>
    </xf>
    <xf numFmtId="0" fontId="3" fillId="0" borderId="63" xfId="0" applyFont="1" applyBorder="1" applyAlignment="1">
      <alignment horizontal="center" vertical="center" wrapText="1"/>
    </xf>
    <xf numFmtId="0" fontId="0" fillId="0" borderId="62" xfId="15" applyFont="1" applyBorder="1" applyAlignment="1">
      <alignment horizontal="left" vertical="center" wrapText="1"/>
    </xf>
    <xf numFmtId="0" fontId="7" fillId="0" borderId="53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63" xfId="0" applyFont="1" applyBorder="1" applyAlignment="1">
      <alignment horizontal="center" vertical="center" wrapText="1"/>
    </xf>
    <xf numFmtId="0" fontId="0" fillId="0" borderId="62" xfId="15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15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0" fillId="0" borderId="2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49" fontId="7" fillId="0" borderId="21" xfId="0" applyNumberFormat="1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0" fillId="0" borderId="63" xfId="0" applyBorder="1" applyAlignment="1">
      <alignment/>
    </xf>
    <xf numFmtId="0" fontId="0" fillId="0" borderId="63" xfId="0" applyFont="1" applyBorder="1" applyAlignment="1">
      <alignment/>
    </xf>
    <xf numFmtId="0" fontId="3" fillId="0" borderId="60" xfId="0" applyFont="1" applyBorder="1" applyAlignment="1">
      <alignment horizontal="center" vertical="center" wrapText="1"/>
    </xf>
    <xf numFmtId="0" fontId="0" fillId="0" borderId="52" xfId="15" applyFont="1" applyBorder="1" applyAlignment="1">
      <alignment horizontal="left" vertical="center" wrapText="1"/>
    </xf>
    <xf numFmtId="49" fontId="7" fillId="0" borderId="60" xfId="0" applyNumberFormat="1" applyFont="1" applyBorder="1" applyAlignment="1">
      <alignment horizontal="center" vertical="center" wrapText="1"/>
    </xf>
    <xf numFmtId="49" fontId="3" fillId="0" borderId="60" xfId="0" applyNumberFormat="1" applyFont="1" applyBorder="1" applyAlignment="1">
      <alignment horizontal="center" vertical="center" wrapText="1"/>
    </xf>
    <xf numFmtId="0" fontId="0" fillId="0" borderId="60" xfId="15" applyFont="1" applyBorder="1" applyAlignment="1">
      <alignment horizontal="center" vertical="center" wrapText="1"/>
    </xf>
    <xf numFmtId="0" fontId="0" fillId="0" borderId="62" xfId="0" applyFont="1" applyBorder="1" applyAlignment="1">
      <alignment horizontal="center" vertical="center" wrapText="1"/>
    </xf>
    <xf numFmtId="0" fontId="0" fillId="0" borderId="10" xfId="15" applyFont="1" applyBorder="1" applyAlignment="1">
      <alignment horizontal="left" vertical="center" wrapText="1"/>
    </xf>
    <xf numFmtId="0" fontId="3" fillId="7" borderId="62" xfId="0" applyFont="1" applyFill="1" applyBorder="1" applyAlignment="1">
      <alignment horizontal="center" vertical="center" wrapText="1"/>
    </xf>
    <xf numFmtId="0" fontId="0" fillId="0" borderId="62" xfId="15" applyFont="1" applyBorder="1" applyAlignment="1">
      <alignment horizontal="center" vertical="center" wrapText="1"/>
    </xf>
    <xf numFmtId="0" fontId="0" fillId="0" borderId="62" xfId="15" applyFont="1" applyFill="1" applyBorder="1" applyAlignment="1">
      <alignment horizontal="left" vertical="center" wrapText="1"/>
    </xf>
    <xf numFmtId="0" fontId="0" fillId="0" borderId="62" xfId="15" applyFont="1" applyFill="1" applyBorder="1" applyAlignment="1">
      <alignment horizontal="center" vertical="center" wrapText="1"/>
    </xf>
    <xf numFmtId="0" fontId="3" fillId="8" borderId="62" xfId="0" applyFont="1" applyFill="1" applyBorder="1" applyAlignment="1">
      <alignment horizontal="center" vertical="center" wrapText="1"/>
    </xf>
    <xf numFmtId="0" fontId="3" fillId="0" borderId="62" xfId="0" applyFont="1" applyBorder="1" applyAlignment="1">
      <alignment vertical="center" wrapText="1"/>
    </xf>
    <xf numFmtId="0" fontId="3" fillId="0" borderId="62" xfId="0" applyFont="1" applyBorder="1" applyAlignment="1">
      <alignment horizontal="left" vertical="center" wrapText="1"/>
    </xf>
    <xf numFmtId="0" fontId="15" fillId="0" borderId="62" xfId="0" applyFont="1" applyBorder="1" applyAlignment="1">
      <alignment horizontal="center" vertical="center" wrapText="1"/>
    </xf>
    <xf numFmtId="0" fontId="3" fillId="0" borderId="64" xfId="0" applyFont="1" applyBorder="1" applyAlignment="1">
      <alignment horizontal="left" vertical="center" wrapText="1"/>
    </xf>
    <xf numFmtId="0" fontId="0" fillId="0" borderId="0" xfId="15" applyFont="1" applyAlignment="1">
      <alignment horizontal="center" vertical="center" wrapText="1"/>
    </xf>
    <xf numFmtId="0" fontId="5" fillId="0" borderId="0" xfId="15" applyFont="1" applyAlignment="1">
      <alignment horizontal="center" vertical="center" wrapText="1"/>
    </xf>
    <xf numFmtId="0" fontId="0" fillId="0" borderId="0" xfId="15" applyFont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95250</xdr:rowOff>
    </xdr:from>
    <xdr:to>
      <xdr:col>1</xdr:col>
      <xdr:colOff>428625</xdr:colOff>
      <xdr:row>2</xdr:row>
      <xdr:rowOff>247650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95250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57150</xdr:colOff>
      <xdr:row>90</xdr:row>
      <xdr:rowOff>66675</xdr:rowOff>
    </xdr:from>
    <xdr:to>
      <xdr:col>15</xdr:col>
      <xdr:colOff>247650</xdr:colOff>
      <xdr:row>95</xdr:row>
      <xdr:rowOff>38100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305800" y="15601950"/>
          <a:ext cx="7048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209550</xdr:colOff>
      <xdr:row>91</xdr:row>
      <xdr:rowOff>57150</xdr:rowOff>
    </xdr:from>
    <xdr:to>
      <xdr:col>15</xdr:col>
      <xdr:colOff>400050</xdr:colOff>
      <xdr:row>96</xdr:row>
      <xdr:rowOff>28575</xdr:rowOff>
    </xdr:to>
    <xdr:pic>
      <xdr:nvPicPr>
        <xdr:cNvPr id="3" name="Picture 10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458200" y="15754350"/>
          <a:ext cx="7048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9525</xdr:rowOff>
    </xdr:from>
    <xdr:to>
      <xdr:col>1</xdr:col>
      <xdr:colOff>180975</xdr:colOff>
      <xdr:row>0</xdr:row>
      <xdr:rowOff>466725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9525"/>
          <a:ext cx="4667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123\&#1056;&#1072;&#1073;&#1086;&#1095;&#1080;&#1081;%20&#1089;&#1090;&#1086;&#1083;\&#1055;&#1077;&#1088;&#1074;&#1077;&#1085;&#1089;&#1090;&#1074;&#1086;%20&#1056;&#1086;&#1089;&#1089;&#1080;&#1080;%20&#1089;&#1088;&#1077;&#1076;&#1080;%20&#1102;&#1085;&#1080;&#1086;&#1088;&#1086;&#1082;%202009%20&#1050;&#1089;&#1090;&#1086;&#1074;&#1086;\&#1055;&#1056;&#1054;&#1058;&#1054;&#1050;&#1054;&#1051;&#1067;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123\&#1056;&#1072;&#1073;&#1086;&#1095;&#1080;&#1081;%20&#1089;&#1090;&#1086;&#1083;\&#1055;&#1077;&#1088;&#1074;&#1077;&#1085;&#1089;&#1090;&#1074;&#1086;%20&#1056;&#1086;&#1089;&#1089;&#1080;&#1080;%20&#1089;&#1088;&#1077;&#1076;&#1080;%20&#1102;&#1085;&#1080;&#1086;&#1088;&#1086;&#1082;%202009%20&#1050;&#1089;&#1090;&#1086;&#1074;&#1086;\&#1055;&#1056;&#1054;&#1058;&#1054;&#1050;&#1054;&#1051;&#1067;\1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taly\&#1056;&#1072;&#1073;&#1086;&#1095;&#1080;&#1081;%20&#1089;&#1090;&#1086;&#1083;\&#1050;&#1088;&#1091;&#1075;&#1086;&#1074;&#1072;&#1103;\&#1056;&#1077;&#1075;&#1080;&#1089;&#1090;&#1088;&#1072;&#1094;&#1080;&#1103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taly\&#1056;&#1072;&#1073;&#1086;&#1095;&#1080;&#1081;%20&#1089;&#1090;&#1086;&#1083;\&#1063;&#1077;&#1084;&#1087;&#1080;&#1086;&#1085;&#1072;&#1090;%20&#1056;&#1086;&#1089;&#1089;&#1080;&#1080;%20&#1089;&#1088;&#1077;&#1076;&#1080;%20&#1078;&#1077;&#1085;%20&#1040;&#1089;&#1090;&#1088;&#1072;&#1093;&#1072;&#1085;&#1100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Первенство  России по САМБО среди юниорок 1989-90 гг.р.</v>
          </cell>
        </row>
        <row r="3">
          <cell r="A3" t="str">
            <v>02-06 марта 2009 г.        г. Кстово</v>
          </cell>
        </row>
        <row r="6">
          <cell r="A6" t="str">
            <v>Гл. судья, судья МК</v>
          </cell>
          <cell r="G6" t="str">
            <v>Е.В.Чичваркин</v>
          </cell>
        </row>
        <row r="7">
          <cell r="G7" t="str">
            <v>/г.Владимир/</v>
          </cell>
        </row>
        <row r="8">
          <cell r="G8" t="str">
            <v>Н.Ю.Глушкова</v>
          </cell>
        </row>
        <row r="9">
          <cell r="G9" t="str">
            <v>/г.Рязань/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ОЛУФИНАЛ ФИНАЛ"/>
      <sheetName val="пр. хода"/>
      <sheetName val="круги"/>
      <sheetName val="итоговый протокол"/>
      <sheetName val="пр.взвешивания"/>
    </sheetNames>
    <sheetDataSet>
      <sheetData sheetId="4">
        <row r="34">
          <cell r="F34" t="str">
            <v>000835</v>
          </cell>
        </row>
        <row r="36">
          <cell r="F36" t="str">
            <v>000786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  <sheetName val="Лист1"/>
      <sheetName val="Лист2"/>
      <sheetName val="Лист3"/>
      <sheetName val="пр.хода"/>
      <sheetName val="круги"/>
      <sheetName val="П-Ф ФИНАЛ"/>
      <sheetName val="ит.пр"/>
      <sheetName val="пр.взвешивания"/>
    </sheetNames>
    <sheetDataSet>
      <sheetData sheetId="0">
        <row r="22">
          <cell r="A22" t="str">
            <v>Гл. секретарь, судья МК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7">
          <cell r="L7" t="str">
            <v>ИТОГОВЫЙ ПРОТОКОЛ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R42"/>
  <sheetViews>
    <sheetView tabSelected="1" workbookViewId="0" topLeftCell="A1">
      <selection activeCell="A1" sqref="A1:P31"/>
    </sheetView>
  </sheetViews>
  <sheetFormatPr defaultColWidth="9.140625" defaultRowHeight="12.75"/>
  <cols>
    <col min="1" max="1" width="5.28125" style="0" customWidth="1"/>
    <col min="2" max="2" width="19.00390625" style="0" customWidth="1"/>
    <col min="4" max="4" width="13.00390625" style="0" customWidth="1"/>
    <col min="5" max="9" width="6.7109375" style="0" customWidth="1"/>
    <col min="10" max="10" width="2.140625" style="0" customWidth="1"/>
    <col min="11" max="11" width="5.57421875" style="0" customWidth="1"/>
    <col min="12" max="12" width="17.7109375" style="0" customWidth="1"/>
    <col min="15" max="15" width="7.7109375" style="0" customWidth="1"/>
    <col min="16" max="16" width="12.28125" style="0" customWidth="1"/>
  </cols>
  <sheetData>
    <row r="1" spans="1:16" ht="19.5" customHeight="1">
      <c r="A1" s="179" t="s">
        <v>33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</row>
    <row r="2" spans="1:16" ht="19.5" customHeight="1" thickBot="1">
      <c r="A2" s="143" t="s">
        <v>32</v>
      </c>
      <c r="B2" s="144"/>
      <c r="C2" s="144"/>
      <c r="D2" s="144"/>
      <c r="E2" s="144"/>
      <c r="F2" s="144"/>
      <c r="G2" s="144"/>
      <c r="H2" s="144"/>
      <c r="I2" s="144"/>
      <c r="K2" s="187" t="str">
        <f>HYPERLINK('[4]реквизиты'!$L$7)</f>
        <v>ИТОГОВЫЙ ПРОТОКОЛ</v>
      </c>
      <c r="L2" s="187"/>
      <c r="M2" s="187"/>
      <c r="N2" s="187"/>
      <c r="O2" s="187"/>
      <c r="P2" s="187"/>
    </row>
    <row r="3" spans="1:18" ht="27" customHeight="1" thickBot="1">
      <c r="A3" s="11"/>
      <c r="B3" s="50"/>
      <c r="C3" s="50"/>
      <c r="D3" s="180" t="str">
        <f>HYPERLINK('[1]реквизиты'!$A$2)</f>
        <v>Первенство  России по САМБО среди юниорок 1989-90 гг.р.</v>
      </c>
      <c r="E3" s="181"/>
      <c r="F3" s="181"/>
      <c r="G3" s="181"/>
      <c r="H3" s="181"/>
      <c r="I3" s="181"/>
      <c r="J3" s="181"/>
      <c r="K3" s="181"/>
      <c r="L3" s="181"/>
      <c r="M3" s="182"/>
      <c r="N3" s="50"/>
      <c r="O3" s="50"/>
      <c r="P3" s="50"/>
      <c r="Q3" s="47"/>
      <c r="R3" s="47"/>
    </row>
    <row r="4" spans="1:18" ht="21" customHeight="1" thickBot="1">
      <c r="A4" s="127" t="str">
        <f>HYPERLINK('[1]реквизиты'!$A$3)</f>
        <v>02-06 марта 2009 г.        г. Кстово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48"/>
      <c r="R4" s="48"/>
    </row>
    <row r="5" spans="1:16" ht="27" customHeight="1" thickBot="1">
      <c r="A5" s="3" t="s">
        <v>7</v>
      </c>
      <c r="D5" s="3"/>
      <c r="G5" s="136"/>
      <c r="H5" s="136"/>
      <c r="I5" s="136"/>
      <c r="N5" s="3"/>
      <c r="O5" s="134" t="s">
        <v>67</v>
      </c>
      <c r="P5" s="135"/>
    </row>
    <row r="6" spans="1:16" ht="13.5" customHeight="1" thickBot="1">
      <c r="A6" s="70" t="s">
        <v>1</v>
      </c>
      <c r="B6" s="70" t="s">
        <v>8</v>
      </c>
      <c r="C6" s="70" t="s">
        <v>9</v>
      </c>
      <c r="D6" s="70" t="s">
        <v>10</v>
      </c>
      <c r="E6" s="72" t="s">
        <v>11</v>
      </c>
      <c r="F6" s="74"/>
      <c r="G6" s="74"/>
      <c r="H6" s="70" t="s">
        <v>12</v>
      </c>
      <c r="I6" s="70" t="s">
        <v>13</v>
      </c>
      <c r="J6" s="60"/>
      <c r="K6" s="145" t="s">
        <v>13</v>
      </c>
      <c r="L6" s="147" t="s">
        <v>2</v>
      </c>
      <c r="M6" s="129" t="s">
        <v>3</v>
      </c>
      <c r="N6" s="129" t="s">
        <v>4</v>
      </c>
      <c r="O6" s="129" t="s">
        <v>5</v>
      </c>
      <c r="P6" s="131" t="s">
        <v>6</v>
      </c>
    </row>
    <row r="7" spans="1:16" ht="13.5" thickBot="1">
      <c r="A7" s="79"/>
      <c r="B7" s="79"/>
      <c r="C7" s="79"/>
      <c r="D7" s="71"/>
      <c r="E7" s="4">
        <v>1</v>
      </c>
      <c r="F7" s="5">
        <v>2</v>
      </c>
      <c r="G7" s="10">
        <v>3</v>
      </c>
      <c r="H7" s="75"/>
      <c r="I7" s="133"/>
      <c r="J7" s="61"/>
      <c r="K7" s="146"/>
      <c r="L7" s="148"/>
      <c r="M7" s="130"/>
      <c r="N7" s="130"/>
      <c r="O7" s="130"/>
      <c r="P7" s="132"/>
    </row>
    <row r="8" spans="1:16" ht="13.5" customHeight="1">
      <c r="A8" s="149">
        <v>1</v>
      </c>
      <c r="B8" s="105" t="str">
        <f>VLOOKUP(A8,'пр.взвешивания'!B6:E15,2,FALSE)</f>
        <v>УФИМЦЕВА Ирина Николаевна</v>
      </c>
      <c r="C8" s="84" t="str">
        <f>VLOOKUP(A8,'пр.взвешивания'!B6:E15,3,FALSE)</f>
        <v>01.04.89 кмс</v>
      </c>
      <c r="D8" s="86" t="str">
        <f>VLOOKUP(A8,'пр.взвешивания'!B6:E15,4,FALSE)</f>
        <v>С.Петербург МО</v>
      </c>
      <c r="E8" s="14"/>
      <c r="F8" s="31">
        <v>3</v>
      </c>
      <c r="G8" s="32">
        <v>4</v>
      </c>
      <c r="H8" s="88" t="s">
        <v>60</v>
      </c>
      <c r="I8" s="68">
        <v>1</v>
      </c>
      <c r="J8" s="194">
        <v>5</v>
      </c>
      <c r="K8" s="140">
        <v>1</v>
      </c>
      <c r="L8" s="137" t="str">
        <f>VLOOKUP(J8,'пр.взвешивания'!B6:G17,2,FALSE)</f>
        <v>БАРДАКОВА Наталья Андреевна</v>
      </c>
      <c r="M8" s="139" t="str">
        <f>VLOOKUP(J8,'пр.взвешивания'!B6:G17,3,FALSE)</f>
        <v>22.02.91 кмс</v>
      </c>
      <c r="N8" s="141" t="str">
        <f>VLOOKUP(J8,'пр.взвешивания'!B6:G17,4,FALSE)</f>
        <v>ЮФО Краснодарский, Лабинск МО</v>
      </c>
      <c r="O8" s="154" t="str">
        <f>VLOOKUP(J8,'пр.взвешивания'!B6:G17,5,FALSE)</f>
        <v>003153</v>
      </c>
      <c r="P8" s="156" t="str">
        <f>VLOOKUP(J8,'пр.взвешивания'!B6:G17,6,FALSE)</f>
        <v>Абрамян СР</v>
      </c>
    </row>
    <row r="9" spans="1:16" ht="13.5" customHeight="1">
      <c r="A9" s="150"/>
      <c r="B9" s="151"/>
      <c r="C9" s="85"/>
      <c r="D9" s="87"/>
      <c r="E9" s="15"/>
      <c r="F9" s="16">
        <f>HYPERLINK(круги!H5)</f>
      </c>
      <c r="G9" s="17" t="s">
        <v>59</v>
      </c>
      <c r="H9" s="69"/>
      <c r="I9" s="69"/>
      <c r="J9" s="194"/>
      <c r="K9" s="169"/>
      <c r="L9" s="138"/>
      <c r="M9" s="140"/>
      <c r="N9" s="142"/>
      <c r="O9" s="155"/>
      <c r="P9" s="157"/>
    </row>
    <row r="10" spans="1:16" ht="13.5" customHeight="1">
      <c r="A10" s="91">
        <v>2</v>
      </c>
      <c r="B10" s="92" t="str">
        <f>VLOOKUP(A10,'пр.взвешивания'!B8:E17,2,FALSE)</f>
        <v>БРАЙКОВСКАЯ Марина Александровна</v>
      </c>
      <c r="C10" s="102" t="str">
        <f>VLOOKUP(A10,'пр.взвешивания'!B8:E17,3,FALSE)</f>
        <v>31.07.90 мс</v>
      </c>
      <c r="D10" s="77" t="str">
        <f>VLOOKUP(A10,'пр.взвешивания'!B8:E17,4,FALSE)</f>
        <v>ПФО Пермский Краснокамск ПР</v>
      </c>
      <c r="E10" s="33">
        <v>1</v>
      </c>
      <c r="F10" s="34"/>
      <c r="G10" s="35">
        <v>0</v>
      </c>
      <c r="H10" s="76">
        <v>1</v>
      </c>
      <c r="I10" s="69">
        <v>3</v>
      </c>
      <c r="J10" s="194">
        <v>1</v>
      </c>
      <c r="K10" s="158">
        <v>2</v>
      </c>
      <c r="L10" s="159" t="str">
        <f>VLOOKUP(J10,'пр.взвешивания'!B6:G17,2,FALSE)</f>
        <v>УФИМЦЕВА Ирина Николаевна</v>
      </c>
      <c r="M10" s="161" t="str">
        <f>VLOOKUP(J10,'пр.взвешивания'!B6:G17,3,FALSE)</f>
        <v>01.04.89 кмс</v>
      </c>
      <c r="N10" s="163" t="str">
        <f>VLOOKUP(J10,'пр.взвешивания'!B6:G17,4,FALSE)</f>
        <v>С.Петербург МО</v>
      </c>
      <c r="O10" s="165" t="str">
        <f>VLOOKUP(J10,'пр.взвешивания'!B6:G17,5,FALSE)</f>
        <v>000809</v>
      </c>
      <c r="P10" s="167" t="str">
        <f>VLOOKUP(J10,'пр.взвешивания'!B6:G17,6,FALSE)</f>
        <v>Еремина ЕП </v>
      </c>
    </row>
    <row r="11" spans="1:16" ht="13.5" customHeight="1">
      <c r="A11" s="91"/>
      <c r="B11" s="93"/>
      <c r="C11" s="103"/>
      <c r="D11" s="78"/>
      <c r="E11" s="18">
        <f>HYPERLINK(круги!H7)</f>
      </c>
      <c r="F11" s="19"/>
      <c r="G11" s="17"/>
      <c r="H11" s="76"/>
      <c r="I11" s="69"/>
      <c r="J11" s="194"/>
      <c r="K11" s="158"/>
      <c r="L11" s="160"/>
      <c r="M11" s="162"/>
      <c r="N11" s="164"/>
      <c r="O11" s="166"/>
      <c r="P11" s="168"/>
    </row>
    <row r="12" spans="1:16" ht="13.5" customHeight="1">
      <c r="A12" s="94">
        <v>3</v>
      </c>
      <c r="B12" s="96" t="str">
        <f>VLOOKUP(A12,'пр.взвешивания'!B10:E19,2,FALSE)</f>
        <v>ЗАКУРДАЕВА Людмила Евгеньевна</v>
      </c>
      <c r="C12" s="98" t="str">
        <f>VLOOKUP(A12,'пр.взвешивания'!B10:E19,3,FALSE)</f>
        <v>30.07.89 кмс</v>
      </c>
      <c r="D12" s="100" t="str">
        <f>VLOOKUP(A12,'пр.взвешивания'!B10:E19,4,FALSE)</f>
        <v>СФО Иркутская Ангарск МО</v>
      </c>
      <c r="E12" s="33">
        <v>0</v>
      </c>
      <c r="F12" s="36">
        <v>3</v>
      </c>
      <c r="G12" s="20"/>
      <c r="H12" s="82" t="s">
        <v>61</v>
      </c>
      <c r="I12" s="89">
        <v>2</v>
      </c>
      <c r="J12" s="194">
        <v>4</v>
      </c>
      <c r="K12" s="174">
        <v>3</v>
      </c>
      <c r="L12" s="175" t="str">
        <f>VLOOKUP(J12,'пр.взвешивания'!B6:G17,2,FALSE)</f>
        <v>БАРАНОВА Ольга Евгеньевна</v>
      </c>
      <c r="M12" s="177" t="str">
        <f>VLOOKUP(J12,'пр.взвешивания'!B6:G17,3,FALSE)</f>
        <v>18.03.91 кмс </v>
      </c>
      <c r="N12" s="152" t="str">
        <f>VLOOKUP(J12,'пр.взвешивания'!B6:G17,4,FALSE)</f>
        <v>ЦФО Тверская Торжок МО</v>
      </c>
      <c r="O12" s="172" t="str">
        <f>VLOOKUP(J12,'пр.взвешивания'!B6:G17,5,FALSE)</f>
        <v>003267</v>
      </c>
      <c r="P12" s="170" t="str">
        <f>VLOOKUP(J12,'пр.взвешивания'!B6:G17,6,FALSE)</f>
        <v>Абромян СЮ</v>
      </c>
    </row>
    <row r="13" spans="1:18" ht="13.5" customHeight="1" thickBot="1">
      <c r="A13" s="95"/>
      <c r="B13" s="97"/>
      <c r="C13" s="99"/>
      <c r="D13" s="101"/>
      <c r="E13" s="21">
        <f>HYPERLINK(круги!H18)</f>
      </c>
      <c r="F13" s="22">
        <f>HYPERLINK(круги!H27)</f>
      </c>
      <c r="G13" s="23"/>
      <c r="H13" s="83"/>
      <c r="I13" s="90"/>
      <c r="J13" s="194"/>
      <c r="K13" s="174"/>
      <c r="L13" s="176"/>
      <c r="M13" s="178"/>
      <c r="N13" s="153"/>
      <c r="O13" s="173"/>
      <c r="P13" s="171"/>
      <c r="R13" s="49"/>
    </row>
    <row r="14" spans="1:16" ht="13.5" customHeight="1" thickBot="1">
      <c r="A14" s="3" t="s">
        <v>14</v>
      </c>
      <c r="B14" s="67"/>
      <c r="C14" s="67"/>
      <c r="D14" s="67"/>
      <c r="J14" s="194">
        <v>3</v>
      </c>
      <c r="K14" s="174">
        <v>3</v>
      </c>
      <c r="L14" s="175" t="str">
        <f>VLOOKUP(J14,'пр.взвешивания'!B6:G17,2,FALSE)</f>
        <v>ЗАКУРДАЕВА Людмила Евгеньевна</v>
      </c>
      <c r="M14" s="177" t="str">
        <f>VLOOKUP(J14,'пр.взвешивания'!B6:G17,3,FALSE)</f>
        <v>30.07.89 кмс</v>
      </c>
      <c r="N14" s="152" t="str">
        <f>VLOOKUP(J14,'пр.взвешивания'!B6:G17,4,FALSE)</f>
        <v>СФО Иркутская Ангарск МО</v>
      </c>
      <c r="O14" s="172" t="str">
        <f>VLOOKUP(J14,'пр.взвешивания'!B6:G17,5,FALSE)</f>
        <v>000834</v>
      </c>
      <c r="P14" s="170" t="str">
        <f>VLOOKUP(J14,'пр.взвешивания'!B6:G17,6,FALSE)</f>
        <v>Ефимов НИ</v>
      </c>
    </row>
    <row r="15" spans="1:16" ht="13.5" customHeight="1" thickBot="1">
      <c r="A15" s="70" t="s">
        <v>1</v>
      </c>
      <c r="B15" s="80" t="s">
        <v>8</v>
      </c>
      <c r="C15" s="80" t="s">
        <v>9</v>
      </c>
      <c r="D15" s="80" t="s">
        <v>10</v>
      </c>
      <c r="E15" s="72" t="s">
        <v>11</v>
      </c>
      <c r="F15" s="73"/>
      <c r="H15" s="70" t="s">
        <v>12</v>
      </c>
      <c r="I15" s="70" t="s">
        <v>13</v>
      </c>
      <c r="J15" s="194"/>
      <c r="K15" s="174"/>
      <c r="L15" s="176"/>
      <c r="M15" s="178"/>
      <c r="N15" s="153"/>
      <c r="O15" s="173"/>
      <c r="P15" s="171"/>
    </row>
    <row r="16" spans="1:16" ht="13.5" customHeight="1" thickBot="1">
      <c r="A16" s="79"/>
      <c r="B16" s="109"/>
      <c r="C16" s="109"/>
      <c r="D16" s="81"/>
      <c r="E16" s="4">
        <v>1</v>
      </c>
      <c r="F16" s="10">
        <v>2</v>
      </c>
      <c r="H16" s="79"/>
      <c r="I16" s="79"/>
      <c r="J16" s="194">
        <v>2</v>
      </c>
      <c r="K16" s="188">
        <v>5</v>
      </c>
      <c r="L16" s="190" t="str">
        <f>VLOOKUP(J16,'пр.взвешивания'!B6:G17,2,FALSE)</f>
        <v>БРАЙКОВСКАЯ Марина Александровна</v>
      </c>
      <c r="M16" s="192" t="str">
        <f>VLOOKUP(J16,'пр.взвешивания'!B6:G17,3,FALSE)</f>
        <v>31.07.90 мс</v>
      </c>
      <c r="N16" s="183" t="str">
        <f>VLOOKUP(J16,'пр.взвешивания'!B6:G17,4,FALSE)</f>
        <v>ПФО Пермский Краснокамск ПР</v>
      </c>
      <c r="O16" s="183" t="str">
        <f>VLOOKUP(J16,'пр.взвешивания'!B6:F17,5,FALSE)</f>
        <v>000896</v>
      </c>
      <c r="P16" s="185" t="str">
        <f>VLOOKUP(J16,'пр.взвешивания'!B6:G17,6,FALSE)</f>
        <v>Штейников ЛГ Костылева НГ</v>
      </c>
    </row>
    <row r="17" spans="1:16" ht="13.5" customHeight="1" thickBot="1">
      <c r="A17" s="104">
        <v>4</v>
      </c>
      <c r="B17" s="105" t="str">
        <f>VLOOKUP(A17,'пр.взвешивания'!B6:E15,2,FALSE)</f>
        <v>БАРАНОВА Ольга Евгеньевна</v>
      </c>
      <c r="C17" s="84" t="str">
        <f>VLOOKUP(A17,'пр.взвешивания'!B6:E15,3,FALSE)</f>
        <v>18.03.91 кмс </v>
      </c>
      <c r="D17" s="86" t="str">
        <f>VLOOKUP(A17,'пр.взвешивания'!B6:E15,4,FALSE)</f>
        <v>ЦФО Тверская Торжок МО</v>
      </c>
      <c r="E17" s="14"/>
      <c r="F17" s="24">
        <v>0</v>
      </c>
      <c r="H17" s="106">
        <v>0</v>
      </c>
      <c r="I17" s="108">
        <v>2</v>
      </c>
      <c r="J17" s="194"/>
      <c r="K17" s="189"/>
      <c r="L17" s="191"/>
      <c r="M17" s="193"/>
      <c r="N17" s="184"/>
      <c r="O17" s="184"/>
      <c r="P17" s="186"/>
    </row>
    <row r="18" spans="1:9" ht="13.5" customHeight="1">
      <c r="A18" s="94"/>
      <c r="B18" s="93"/>
      <c r="C18" s="103"/>
      <c r="D18" s="78"/>
      <c r="E18" s="25"/>
      <c r="F18" s="26">
        <f>HYPERLINK(круги!P5)</f>
      </c>
      <c r="H18" s="107"/>
      <c r="I18" s="69"/>
    </row>
    <row r="19" spans="1:9" ht="13.5" customHeight="1">
      <c r="A19" s="117">
        <v>5</v>
      </c>
      <c r="B19" s="96" t="str">
        <f>VLOOKUP(A19,'пр.взвешивания'!B8:E17,2,FALSE)</f>
        <v>БАРДАКОВА Наталья Андреевна</v>
      </c>
      <c r="C19" s="98" t="str">
        <f>VLOOKUP(A19,'пр.взвешивания'!B8:E17,3,FALSE)</f>
        <v>22.02.91 кмс</v>
      </c>
      <c r="D19" s="100" t="str">
        <f>VLOOKUP(A19,'пр.взвешивания'!B8:E17,4,FALSE)</f>
        <v>ЮФО Краснодарский, Лабинск МО</v>
      </c>
      <c r="E19" s="27">
        <v>3.5</v>
      </c>
      <c r="F19" s="28"/>
      <c r="H19" s="107">
        <v>3.5</v>
      </c>
      <c r="I19" s="69">
        <v>1</v>
      </c>
    </row>
    <row r="20" spans="1:9" ht="13.5" customHeight="1" thickBot="1">
      <c r="A20" s="118"/>
      <c r="B20" s="97"/>
      <c r="C20" s="99"/>
      <c r="D20" s="101"/>
      <c r="E20" s="29">
        <f>HYPERLINK(круги!P7)</f>
      </c>
      <c r="F20" s="30"/>
      <c r="H20" s="110"/>
      <c r="I20" s="111"/>
    </row>
    <row r="22" spans="2:6" ht="12.75">
      <c r="B22" t="s">
        <v>15</v>
      </c>
      <c r="F22" t="s">
        <v>16</v>
      </c>
    </row>
    <row r="23" ht="13.5" thickBot="1"/>
    <row r="24" spans="1:7" ht="13.5" thickBot="1">
      <c r="A24" s="112">
        <v>1</v>
      </c>
      <c r="B24" s="113" t="str">
        <f>VLOOKUP(A24,'пр.взвешивания'!B6:C21,2,FALSE)</f>
        <v>УФИМЦЕВА Ирина Николаевна</v>
      </c>
      <c r="C24" s="115" t="str">
        <f>VLOOKUP(B24,'пр.взвешивания'!C6:D21,2,FALSE)</f>
        <v>01.04.89 кмс</v>
      </c>
      <c r="D24" s="113" t="str">
        <f>VLOOKUP(C24,'пр.взвешивания'!D6:E21,2,FALSE)</f>
        <v>С.Петербург МО</v>
      </c>
      <c r="E24" s="46"/>
      <c r="F24" s="46"/>
      <c r="G24" s="46"/>
    </row>
    <row r="25" spans="1:7" ht="12.75">
      <c r="A25" s="91"/>
      <c r="B25" s="114"/>
      <c r="C25" s="116"/>
      <c r="D25" s="114"/>
      <c r="E25" s="62" t="s">
        <v>63</v>
      </c>
      <c r="F25" s="46"/>
      <c r="G25" s="46"/>
    </row>
    <row r="26" spans="1:17" ht="13.5" thickBot="1">
      <c r="A26" s="119">
        <v>4</v>
      </c>
      <c r="B26" s="121" t="str">
        <f>VLOOKUP(A26,'пр.взвешивания'!B6:E15,2,FALSE)</f>
        <v>БАРАНОВА Ольга Евгеньевна</v>
      </c>
      <c r="C26" s="123" t="str">
        <f>VLOOKUP(B26,'пр.взвешивания'!C6:F15,2,FALSE)</f>
        <v>18.03.91 кмс </v>
      </c>
      <c r="D26" s="121" t="str">
        <f>VLOOKUP(C26,'пр.взвешивания'!D6:G15,2,FALSE)</f>
        <v>ЦФО Тверская Торжок МО</v>
      </c>
      <c r="E26" s="63" t="s">
        <v>62</v>
      </c>
      <c r="F26" s="64"/>
      <c r="G26" s="46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6.5" thickBot="1">
      <c r="A27" s="120"/>
      <c r="B27" s="122"/>
      <c r="C27" s="124"/>
      <c r="D27" s="122"/>
      <c r="E27" s="46"/>
      <c r="F27" s="65"/>
      <c r="G27" s="62" t="s">
        <v>64</v>
      </c>
      <c r="I27" s="56" t="str">
        <f>HYPERLINK('[1]реквизиты'!$A$6)</f>
        <v>Гл. судья, судья МК</v>
      </c>
      <c r="J27" s="51"/>
      <c r="K27" s="51"/>
      <c r="L27" s="52"/>
      <c r="M27" s="6"/>
      <c r="N27" s="6"/>
      <c r="O27" s="59" t="str">
        <f>HYPERLINK('[1]реквизиты'!$G$6)</f>
        <v>Е.В.Чичваркин</v>
      </c>
      <c r="P27" s="37"/>
      <c r="Q27" s="37"/>
    </row>
    <row r="28" spans="1:17" ht="16.5" thickBot="1">
      <c r="A28" s="125">
        <v>5</v>
      </c>
      <c r="B28" s="121" t="str">
        <f>VLOOKUP(A28,'пр.взвешивания'!B6:E15,2,FALSE)</f>
        <v>БАРДАКОВА Наталья Андреевна</v>
      </c>
      <c r="C28" s="123" t="str">
        <f>VLOOKUP(B28,'пр.взвешивания'!C6:F15,2,FALSE)</f>
        <v>22.02.91 кмс</v>
      </c>
      <c r="D28" s="121" t="str">
        <f>VLOOKUP(C28,'пр.взвешивания'!D6:G15,2,FALSE)</f>
        <v>ЮФО Краснодарский, Лабинск МО</v>
      </c>
      <c r="E28" s="46"/>
      <c r="F28" s="65"/>
      <c r="G28" s="63" t="s">
        <v>66</v>
      </c>
      <c r="I28" s="51"/>
      <c r="J28" s="51"/>
      <c r="K28" s="51"/>
      <c r="L28" s="52"/>
      <c r="M28" s="7"/>
      <c r="N28" s="7"/>
      <c r="O28" s="57" t="str">
        <f>HYPERLINK('[1]реквизиты'!$G$7)</f>
        <v>/г.Владимир/</v>
      </c>
      <c r="P28" s="37"/>
      <c r="Q28" s="37"/>
    </row>
    <row r="29" spans="1:17" ht="12.75">
      <c r="A29" s="91"/>
      <c r="B29" s="114"/>
      <c r="C29" s="126"/>
      <c r="D29" s="114"/>
      <c r="E29" s="62" t="s">
        <v>64</v>
      </c>
      <c r="F29" s="66"/>
      <c r="G29" s="46"/>
      <c r="I29" s="53"/>
      <c r="J29" s="53"/>
      <c r="K29" s="53"/>
      <c r="L29" s="54"/>
      <c r="M29" s="55"/>
      <c r="N29" s="55"/>
      <c r="O29" s="54"/>
      <c r="P29" s="54"/>
      <c r="Q29" s="54"/>
    </row>
    <row r="30" spans="1:17" ht="16.5" thickBot="1">
      <c r="A30" s="119">
        <v>3</v>
      </c>
      <c r="B30" s="114" t="str">
        <f>VLOOKUP(A30,'пр.взвешивания'!B6:C15,2,FALSE)</f>
        <v>ЗАКУРДАЕВА Людмила Евгеньевна</v>
      </c>
      <c r="C30" s="126" t="str">
        <f>VLOOKUP(B30,'пр.взвешивания'!C6:D15,2,FALSE)</f>
        <v>30.07.89 кмс</v>
      </c>
      <c r="D30" s="114" t="str">
        <f>VLOOKUP(C30,'пр.взвешивания'!D6:E15,2,FALSE)</f>
        <v>СФО Иркутская Ангарск МО</v>
      </c>
      <c r="E30" s="63" t="s">
        <v>65</v>
      </c>
      <c r="F30" s="46"/>
      <c r="G30" s="46"/>
      <c r="I30" s="56" t="str">
        <f>HYPERLINK('[3]реквизиты'!$A$22)</f>
        <v>Гл. секретарь, судья МК</v>
      </c>
      <c r="J30" s="51"/>
      <c r="K30" s="51"/>
      <c r="L30" s="52"/>
      <c r="M30" s="8"/>
      <c r="N30" s="8"/>
      <c r="O30" s="59" t="str">
        <f>HYPERLINK('[1]реквизиты'!$G$8)</f>
        <v>Н.Ю.Глушкова</v>
      </c>
      <c r="P30" s="37"/>
      <c r="Q30" s="37"/>
    </row>
    <row r="31" spans="1:17" ht="13.5" thickBot="1">
      <c r="A31" s="120"/>
      <c r="B31" s="122"/>
      <c r="C31" s="124"/>
      <c r="D31" s="122"/>
      <c r="E31" s="46"/>
      <c r="F31" s="46"/>
      <c r="G31" s="46"/>
      <c r="I31" s="53"/>
      <c r="J31" s="53"/>
      <c r="K31" s="53"/>
      <c r="L31" s="54"/>
      <c r="M31" s="54"/>
      <c r="N31" s="54"/>
      <c r="O31" s="58" t="str">
        <f>HYPERLINK('[1]реквизиты'!$G$9)</f>
        <v>/г.Рязань/</v>
      </c>
      <c r="P31" s="54"/>
      <c r="Q31" s="54"/>
    </row>
    <row r="32" spans="9:17" ht="12.75">
      <c r="I32" s="54"/>
      <c r="J32" s="54"/>
      <c r="K32" s="54"/>
      <c r="L32" s="54"/>
      <c r="M32" s="54"/>
      <c r="N32" s="54"/>
      <c r="O32" s="54"/>
      <c r="P32" s="54"/>
      <c r="Q32" s="54"/>
    </row>
    <row r="35" spans="1:9" ht="12.75">
      <c r="A35" s="43"/>
      <c r="B35" s="43"/>
      <c r="C35" s="43"/>
      <c r="D35" s="11"/>
      <c r="E35" s="11"/>
      <c r="F35" s="11"/>
      <c r="G35" s="11"/>
      <c r="H35" s="11"/>
      <c r="I35" s="41"/>
    </row>
    <row r="41" spans="1:9" ht="12.75">
      <c r="A41" s="43"/>
      <c r="B41" s="43"/>
      <c r="C41" s="43"/>
      <c r="D41" s="11"/>
      <c r="E41" s="11"/>
      <c r="F41" s="11"/>
      <c r="G41" s="11"/>
      <c r="H41" s="11"/>
      <c r="I41" s="11"/>
    </row>
    <row r="42" spans="1:9" ht="12.75">
      <c r="A42" s="41"/>
      <c r="B42" s="41"/>
      <c r="C42" s="41"/>
      <c r="D42" s="41"/>
      <c r="E42" s="41"/>
      <c r="F42" s="41"/>
      <c r="G42" s="41"/>
      <c r="H42" s="41"/>
      <c r="I42" s="41"/>
    </row>
  </sheetData>
  <mergeCells count="108">
    <mergeCell ref="J16:J17"/>
    <mergeCell ref="J8:J9"/>
    <mergeCell ref="J10:J11"/>
    <mergeCell ref="J12:J13"/>
    <mergeCell ref="J14:J15"/>
    <mergeCell ref="A1:P1"/>
    <mergeCell ref="D3:M3"/>
    <mergeCell ref="O16:O17"/>
    <mergeCell ref="P16:P17"/>
    <mergeCell ref="K2:P2"/>
    <mergeCell ref="K16:K17"/>
    <mergeCell ref="L16:L17"/>
    <mergeCell ref="M16:M17"/>
    <mergeCell ref="N16:N17"/>
    <mergeCell ref="O12:O13"/>
    <mergeCell ref="P12:P13"/>
    <mergeCell ref="O14:O15"/>
    <mergeCell ref="P14:P15"/>
    <mergeCell ref="K12:K13"/>
    <mergeCell ref="L12:L13"/>
    <mergeCell ref="M12:M13"/>
    <mergeCell ref="N12:N13"/>
    <mergeCell ref="K14:K15"/>
    <mergeCell ref="L14:L15"/>
    <mergeCell ref="M14:M15"/>
    <mergeCell ref="N14:N15"/>
    <mergeCell ref="O8:O9"/>
    <mergeCell ref="P8:P9"/>
    <mergeCell ref="K10:K11"/>
    <mergeCell ref="L10:L11"/>
    <mergeCell ref="M10:M11"/>
    <mergeCell ref="N10:N11"/>
    <mergeCell ref="O10:O11"/>
    <mergeCell ref="P10:P11"/>
    <mergeCell ref="K8:K9"/>
    <mergeCell ref="L8:L9"/>
    <mergeCell ref="M8:M9"/>
    <mergeCell ref="N8:N9"/>
    <mergeCell ref="A2:I2"/>
    <mergeCell ref="K6:K7"/>
    <mergeCell ref="L6:L7"/>
    <mergeCell ref="M6:M7"/>
    <mergeCell ref="N6:N7"/>
    <mergeCell ref="A8:A9"/>
    <mergeCell ref="B8:B9"/>
    <mergeCell ref="A4:P4"/>
    <mergeCell ref="O6:O7"/>
    <mergeCell ref="P6:P7"/>
    <mergeCell ref="I6:I7"/>
    <mergeCell ref="O5:P5"/>
    <mergeCell ref="G5:I5"/>
    <mergeCell ref="A30:A31"/>
    <mergeCell ref="B30:B31"/>
    <mergeCell ref="C30:C31"/>
    <mergeCell ref="D30:D31"/>
    <mergeCell ref="A28:A29"/>
    <mergeCell ref="B28:B29"/>
    <mergeCell ref="C28:C29"/>
    <mergeCell ref="D28:D29"/>
    <mergeCell ref="A26:A27"/>
    <mergeCell ref="B26:B27"/>
    <mergeCell ref="C26:C27"/>
    <mergeCell ref="D26:D27"/>
    <mergeCell ref="H19:H20"/>
    <mergeCell ref="I19:I20"/>
    <mergeCell ref="A24:A25"/>
    <mergeCell ref="B24:B25"/>
    <mergeCell ref="C24:C25"/>
    <mergeCell ref="D24:D25"/>
    <mergeCell ref="A19:A20"/>
    <mergeCell ref="B19:B20"/>
    <mergeCell ref="C19:C20"/>
    <mergeCell ref="D19:D20"/>
    <mergeCell ref="I15:I16"/>
    <mergeCell ref="A17:A18"/>
    <mergeCell ref="B17:B18"/>
    <mergeCell ref="C17:C18"/>
    <mergeCell ref="D17:D18"/>
    <mergeCell ref="H17:H18"/>
    <mergeCell ref="I17:I18"/>
    <mergeCell ref="A15:A16"/>
    <mergeCell ref="B15:B16"/>
    <mergeCell ref="C15:C16"/>
    <mergeCell ref="I12:I13"/>
    <mergeCell ref="A10:A11"/>
    <mergeCell ref="B10:B11"/>
    <mergeCell ref="A12:A13"/>
    <mergeCell ref="B12:B13"/>
    <mergeCell ref="C12:C13"/>
    <mergeCell ref="D12:D13"/>
    <mergeCell ref="C10:C11"/>
    <mergeCell ref="I10:I11"/>
    <mergeCell ref="C8:C9"/>
    <mergeCell ref="D8:D9"/>
    <mergeCell ref="H8:H9"/>
    <mergeCell ref="A6:A7"/>
    <mergeCell ref="B6:B7"/>
    <mergeCell ref="C6:C7"/>
    <mergeCell ref="I8:I9"/>
    <mergeCell ref="D6:D7"/>
    <mergeCell ref="E15:F15"/>
    <mergeCell ref="E6:G6"/>
    <mergeCell ref="H6:H7"/>
    <mergeCell ref="H10:H11"/>
    <mergeCell ref="D10:D11"/>
    <mergeCell ref="H15:H16"/>
    <mergeCell ref="D15:D16"/>
    <mergeCell ref="H12:H13"/>
  </mergeCells>
  <printOptions horizontalCentered="1" verticalCentered="1"/>
  <pageMargins left="0" right="0" top="0.984251968503937" bottom="0.1968503937007874" header="0.5118110236220472" footer="0.5118110236220472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P100"/>
  <sheetViews>
    <sheetView workbookViewId="0" topLeftCell="C1">
      <selection activeCell="O5" sqref="O5:O8"/>
    </sheetView>
  </sheetViews>
  <sheetFormatPr defaultColWidth="9.140625" defaultRowHeight="12.75"/>
  <cols>
    <col min="1" max="1" width="5.8515625" style="0" customWidth="1"/>
    <col min="2" max="2" width="25.28125" style="0" customWidth="1"/>
    <col min="3" max="3" width="11.00390625" style="0" customWidth="1"/>
    <col min="4" max="4" width="11.421875" style="0" customWidth="1"/>
    <col min="5" max="5" width="26.140625" style="0" customWidth="1"/>
    <col min="6" max="6" width="7.140625" style="0" customWidth="1"/>
    <col min="7" max="7" width="7.421875" style="0" customWidth="1"/>
    <col min="8" max="8" width="7.00390625" style="0" customWidth="1"/>
    <col min="9" max="9" width="7.57421875" style="0" customWidth="1"/>
    <col min="10" max="10" width="19.57421875" style="0" customWidth="1"/>
    <col min="13" max="13" width="25.421875" style="0" customWidth="1"/>
  </cols>
  <sheetData>
    <row r="1" spans="1:16" ht="19.5" customHeight="1">
      <c r="A1" s="195" t="s">
        <v>17</v>
      </c>
      <c r="B1" s="195"/>
      <c r="C1" s="195"/>
      <c r="D1" s="195"/>
      <c r="E1" s="195"/>
      <c r="F1" s="195"/>
      <c r="G1" s="195"/>
      <c r="H1" s="195"/>
      <c r="I1" s="195" t="s">
        <v>17</v>
      </c>
      <c r="J1" s="195"/>
      <c r="K1" s="195"/>
      <c r="L1" s="195"/>
      <c r="M1" s="195"/>
      <c r="N1" s="195"/>
      <c r="O1" s="195"/>
      <c r="P1" s="195"/>
    </row>
    <row r="2" spans="1:16" ht="23.25" customHeight="1">
      <c r="A2" s="9" t="s">
        <v>7</v>
      </c>
      <c r="B2" s="9" t="s">
        <v>18</v>
      </c>
      <c r="C2" s="9"/>
      <c r="D2" s="9"/>
      <c r="E2" s="38" t="s">
        <v>27</v>
      </c>
      <c r="F2" s="9"/>
      <c r="G2" s="9"/>
      <c r="H2" s="9"/>
      <c r="I2" s="9" t="s">
        <v>14</v>
      </c>
      <c r="J2" s="9" t="s">
        <v>18</v>
      </c>
      <c r="K2" s="9"/>
      <c r="L2" s="9"/>
      <c r="M2" s="38" t="s">
        <v>27</v>
      </c>
      <c r="N2" s="9"/>
      <c r="O2" s="9"/>
      <c r="P2" s="9"/>
    </row>
    <row r="3" spans="1:16" ht="12.75">
      <c r="A3" s="196" t="s">
        <v>1</v>
      </c>
      <c r="B3" s="196" t="s">
        <v>8</v>
      </c>
      <c r="C3" s="196" t="s">
        <v>9</v>
      </c>
      <c r="D3" s="196" t="s">
        <v>10</v>
      </c>
      <c r="E3" s="196" t="s">
        <v>20</v>
      </c>
      <c r="F3" s="196" t="s">
        <v>21</v>
      </c>
      <c r="G3" s="196" t="s">
        <v>22</v>
      </c>
      <c r="H3" s="196" t="s">
        <v>23</v>
      </c>
      <c r="I3" s="196" t="s">
        <v>1</v>
      </c>
      <c r="J3" s="196" t="s">
        <v>8</v>
      </c>
      <c r="K3" s="196" t="s">
        <v>9</v>
      </c>
      <c r="L3" s="196" t="s">
        <v>10</v>
      </c>
      <c r="M3" s="196" t="s">
        <v>20</v>
      </c>
      <c r="N3" s="196" t="s">
        <v>21</v>
      </c>
      <c r="O3" s="196" t="s">
        <v>22</v>
      </c>
      <c r="P3" s="196" t="s">
        <v>23</v>
      </c>
    </row>
    <row r="4" spans="1:16" ht="12.75">
      <c r="A4" s="197"/>
      <c r="B4" s="197"/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97"/>
    </row>
    <row r="5" spans="1:16" ht="12.75" customHeight="1">
      <c r="A5" s="198">
        <v>1</v>
      </c>
      <c r="B5" s="199" t="str">
        <f>HYPERLINK('пр.взвешивания'!C6)</f>
        <v>УФИМЦЕВА Ирина Николаевна</v>
      </c>
      <c r="C5" s="199" t="str">
        <f>HYPERLINK('пр.взвешивания'!D6)</f>
        <v>01.04.89 кмс</v>
      </c>
      <c r="D5" s="199" t="str">
        <f>HYPERLINK('пр.взвешивания'!E6)</f>
        <v>С.Петербург МО</v>
      </c>
      <c r="E5" s="201"/>
      <c r="F5" s="202"/>
      <c r="G5" s="203"/>
      <c r="H5" s="196"/>
      <c r="I5" s="229">
        <v>4</v>
      </c>
      <c r="J5" s="199" t="str">
        <f>HYPERLINK('пр.взвешивания'!C12)</f>
        <v>БАРАНОВА Ольга Евгеньевна</v>
      </c>
      <c r="K5" s="199" t="str">
        <f>HYPERLINK('пр.взвешивания'!D12)</f>
        <v>18.03.91 кмс </v>
      </c>
      <c r="L5" s="199" t="str">
        <f>HYPERLINK('пр.взвешивания'!E12)</f>
        <v>ЦФО Тверская Торжок МО</v>
      </c>
      <c r="M5" s="201"/>
      <c r="N5" s="202"/>
      <c r="O5" s="203"/>
      <c r="P5" s="196"/>
    </row>
    <row r="6" spans="1:16" ht="12.75">
      <c r="A6" s="198"/>
      <c r="B6" s="200"/>
      <c r="C6" s="200"/>
      <c r="D6" s="200"/>
      <c r="E6" s="201"/>
      <c r="F6" s="201"/>
      <c r="G6" s="203"/>
      <c r="H6" s="196"/>
      <c r="I6" s="229"/>
      <c r="J6" s="200"/>
      <c r="K6" s="200"/>
      <c r="L6" s="200"/>
      <c r="M6" s="201"/>
      <c r="N6" s="201"/>
      <c r="O6" s="203"/>
      <c r="P6" s="196"/>
    </row>
    <row r="7" spans="1:16" ht="12.75" customHeight="1">
      <c r="A7" s="197">
        <v>2</v>
      </c>
      <c r="B7" s="205" t="str">
        <f>HYPERLINK('пр.взвешивания'!C8)</f>
        <v>БРАЙКОВСКАЯ Марина Александровна</v>
      </c>
      <c r="C7" s="205" t="str">
        <f>HYPERLINK('пр.взвешивания'!D8)</f>
        <v>31.07.90 мс</v>
      </c>
      <c r="D7" s="205" t="str">
        <f>HYPERLINK('пр.взвешивания'!E8)</f>
        <v>ПФО Пермский Краснокамск ПР</v>
      </c>
      <c r="E7" s="207"/>
      <c r="F7" s="207"/>
      <c r="G7" s="197"/>
      <c r="H7" s="197"/>
      <c r="I7" s="197">
        <v>5</v>
      </c>
      <c r="J7" s="205" t="str">
        <f>HYPERLINK('пр.взвешивания'!C14)</f>
        <v>БАРДАКОВА Наталья Андреевна</v>
      </c>
      <c r="K7" s="205" t="str">
        <f>HYPERLINK('пр.взвешивания'!D14)</f>
        <v>22.02.91 кмс</v>
      </c>
      <c r="L7" s="205" t="str">
        <f>HYPERLINK('пр.взвешивания'!E14)</f>
        <v>ЮФО Краснодарский, Лабинск МО</v>
      </c>
      <c r="M7" s="207"/>
      <c r="N7" s="207"/>
      <c r="O7" s="197"/>
      <c r="P7" s="197"/>
    </row>
    <row r="8" spans="1:16" ht="13.5" thickBot="1">
      <c r="A8" s="204"/>
      <c r="B8" s="206"/>
      <c r="C8" s="206"/>
      <c r="D8" s="206"/>
      <c r="E8" s="208"/>
      <c r="F8" s="208"/>
      <c r="G8" s="204"/>
      <c r="H8" s="204"/>
      <c r="I8" s="204"/>
      <c r="J8" s="206"/>
      <c r="K8" s="206"/>
      <c r="L8" s="206"/>
      <c r="M8" s="208"/>
      <c r="N8" s="208"/>
      <c r="O8" s="204"/>
      <c r="P8" s="204"/>
    </row>
    <row r="9" spans="1:13" ht="12.75" customHeight="1">
      <c r="A9" s="210">
        <v>3</v>
      </c>
      <c r="B9" s="211" t="str">
        <f>HYPERLINK('пр.взвешивания'!C10)</f>
        <v>ЗАКУРДАЕВА Людмила Евгеньевна</v>
      </c>
      <c r="C9" s="211" t="str">
        <f>HYPERLINK('пр.взвешивания'!D10)</f>
        <v>30.07.89 кмс</v>
      </c>
      <c r="D9" s="211" t="str">
        <f>HYPERLINK('пр.взвешивания'!E10)</f>
        <v>СФО Иркутская Ангарск МО</v>
      </c>
      <c r="E9" s="196" t="s">
        <v>26</v>
      </c>
      <c r="F9" s="202"/>
      <c r="G9" s="203"/>
      <c r="H9" s="209"/>
      <c r="I9" s="37"/>
      <c r="J9" s="37"/>
      <c r="K9" s="37"/>
      <c r="L9" s="37"/>
      <c r="M9" s="37"/>
    </row>
    <row r="10" spans="1:13" ht="12.75">
      <c r="A10" s="196"/>
      <c r="B10" s="200"/>
      <c r="C10" s="200"/>
      <c r="D10" s="200"/>
      <c r="E10" s="196"/>
      <c r="F10" s="201"/>
      <c r="G10" s="203"/>
      <c r="H10" s="196"/>
      <c r="I10" s="37"/>
      <c r="J10" s="37"/>
      <c r="K10" s="37"/>
      <c r="L10" s="37"/>
      <c r="M10" s="37"/>
    </row>
    <row r="11" spans="1:13" ht="12.75">
      <c r="A11" s="213"/>
      <c r="E11" s="212"/>
      <c r="F11" s="212"/>
      <c r="G11" s="213"/>
      <c r="H11" s="213"/>
      <c r="I11" s="37"/>
      <c r="J11" s="37"/>
      <c r="K11" s="37"/>
      <c r="L11" s="37"/>
      <c r="M11" s="37"/>
    </row>
    <row r="12" spans="1:13" ht="12.75">
      <c r="A12" s="213"/>
      <c r="E12" s="212"/>
      <c r="F12" s="212"/>
      <c r="G12" s="213"/>
      <c r="H12" s="213"/>
      <c r="I12" s="37"/>
      <c r="J12" s="37"/>
      <c r="K12" s="37"/>
      <c r="L12" s="37"/>
      <c r="M12" s="37"/>
    </row>
    <row r="13" spans="1:13" ht="24" customHeight="1">
      <c r="A13" s="9" t="s">
        <v>7</v>
      </c>
      <c r="B13" s="9" t="s">
        <v>24</v>
      </c>
      <c r="C13" s="9"/>
      <c r="D13" s="9"/>
      <c r="E13" s="9" t="s">
        <v>19</v>
      </c>
      <c r="F13" s="9"/>
      <c r="G13" s="9"/>
      <c r="H13" s="9"/>
      <c r="I13" s="37"/>
      <c r="J13" s="37"/>
      <c r="K13" s="37"/>
      <c r="L13" s="37"/>
      <c r="M13" s="37"/>
    </row>
    <row r="14" spans="1:13" ht="12.75">
      <c r="A14" s="197" t="s">
        <v>1</v>
      </c>
      <c r="B14" s="197" t="s">
        <v>8</v>
      </c>
      <c r="C14" s="197" t="s">
        <v>9</v>
      </c>
      <c r="D14" s="197" t="s">
        <v>10</v>
      </c>
      <c r="E14" s="197" t="s">
        <v>20</v>
      </c>
      <c r="F14" s="197" t="s">
        <v>21</v>
      </c>
      <c r="G14" s="197" t="s">
        <v>22</v>
      </c>
      <c r="H14" s="197" t="s">
        <v>23</v>
      </c>
      <c r="I14" s="37"/>
      <c r="J14" s="37"/>
      <c r="K14" s="37"/>
      <c r="L14" s="37"/>
      <c r="M14" s="37"/>
    </row>
    <row r="15" spans="1:13" ht="12.75">
      <c r="A15" s="214"/>
      <c r="B15" s="215"/>
      <c r="C15" s="215"/>
      <c r="D15" s="215"/>
      <c r="E15" s="215"/>
      <c r="F15" s="215"/>
      <c r="G15" s="215"/>
      <c r="H15" s="215"/>
      <c r="I15" s="37"/>
      <c r="J15" s="37"/>
      <c r="K15" s="37"/>
      <c r="L15" s="37"/>
      <c r="M15" s="37"/>
    </row>
    <row r="16" spans="1:13" ht="12.75">
      <c r="A16" s="216">
        <v>1</v>
      </c>
      <c r="B16" s="199" t="str">
        <f>HYPERLINK('пр.взвешивания'!C6)</f>
        <v>УФИМЦЕВА Ирина Николаевна</v>
      </c>
      <c r="C16" s="205" t="str">
        <f>HYPERLINK('пр.взвешивания'!D6)</f>
        <v>01.04.89 кмс</v>
      </c>
      <c r="D16" s="205" t="str">
        <f>HYPERLINK('пр.взвешивания'!E6)</f>
        <v>С.Петербург МО</v>
      </c>
      <c r="E16" s="207"/>
      <c r="F16" s="219"/>
      <c r="G16" s="220"/>
      <c r="H16" s="197"/>
      <c r="I16" s="37"/>
      <c r="J16" s="37"/>
      <c r="K16" s="37"/>
      <c r="L16" s="37"/>
      <c r="M16" s="37"/>
    </row>
    <row r="17" spans="1:13" ht="12.75">
      <c r="A17" s="217"/>
      <c r="B17" s="200"/>
      <c r="C17" s="200"/>
      <c r="D17" s="200"/>
      <c r="E17" s="218"/>
      <c r="F17" s="215"/>
      <c r="G17" s="221"/>
      <c r="H17" s="210"/>
      <c r="I17" s="37"/>
      <c r="J17" s="37"/>
      <c r="K17" s="37"/>
      <c r="L17" s="37"/>
      <c r="M17" s="37"/>
    </row>
    <row r="18" spans="1:13" ht="12.75">
      <c r="A18" s="197">
        <v>3</v>
      </c>
      <c r="B18" s="205" t="str">
        <f>HYPERLINK('пр.взвешивания'!C10)</f>
        <v>ЗАКУРДАЕВА Людмила Евгеньевна</v>
      </c>
      <c r="C18" s="205" t="str">
        <f>HYPERLINK('пр.взвешивания'!D10)</f>
        <v>30.07.89 кмс</v>
      </c>
      <c r="D18" s="205" t="str">
        <f>HYPERLINK('пр.взвешивания'!E10)</f>
        <v>СФО Иркутская Ангарск МО</v>
      </c>
      <c r="E18" s="207"/>
      <c r="F18" s="207"/>
      <c r="G18" s="197"/>
      <c r="H18" s="197"/>
      <c r="I18" s="37"/>
      <c r="J18" s="37"/>
      <c r="K18" s="37"/>
      <c r="L18" s="37"/>
      <c r="M18" s="37"/>
    </row>
    <row r="19" spans="1:13" ht="13.5" thickBot="1">
      <c r="A19" s="222"/>
      <c r="B19" s="206"/>
      <c r="C19" s="206"/>
      <c r="D19" s="206"/>
      <c r="E19" s="223"/>
      <c r="F19" s="223"/>
      <c r="G19" s="223"/>
      <c r="H19" s="223"/>
      <c r="I19" s="37"/>
      <c r="J19" s="37"/>
      <c r="K19" s="37"/>
      <c r="L19" s="37"/>
      <c r="M19" s="37"/>
    </row>
    <row r="20" spans="1:13" ht="12.75">
      <c r="A20" s="224">
        <v>2</v>
      </c>
      <c r="B20" s="225" t="str">
        <f>HYPERLINK('пр.взвешивания'!C8)</f>
        <v>БРАЙКОВСКАЯ Марина Александровна</v>
      </c>
      <c r="C20" s="225" t="str">
        <f>HYPERLINK('пр.взвешивания'!D8)</f>
        <v>31.07.90 мс</v>
      </c>
      <c r="D20" s="225" t="str">
        <f>HYPERLINK('пр.взвешивания'!E8)</f>
        <v>ПФО Пермский Краснокамск ПР</v>
      </c>
      <c r="E20" s="196" t="s">
        <v>26</v>
      </c>
      <c r="F20" s="226"/>
      <c r="G20" s="227"/>
      <c r="H20" s="228"/>
      <c r="I20" s="37"/>
      <c r="J20" s="37"/>
      <c r="K20" s="37"/>
      <c r="L20" s="37"/>
      <c r="M20" s="37"/>
    </row>
    <row r="21" spans="1:13" ht="12.75">
      <c r="A21" s="214"/>
      <c r="B21" s="200"/>
      <c r="C21" s="200"/>
      <c r="D21" s="200"/>
      <c r="E21" s="196"/>
      <c r="F21" s="215"/>
      <c r="G21" s="221"/>
      <c r="H21" s="215"/>
      <c r="I21" s="37"/>
      <c r="J21" s="37"/>
      <c r="K21" s="37"/>
      <c r="L21" s="37"/>
      <c r="M21" s="37"/>
    </row>
    <row r="22" spans="9:13" ht="12.75">
      <c r="I22" s="37"/>
      <c r="J22" s="37"/>
      <c r="K22" s="37"/>
      <c r="L22" s="37"/>
      <c r="M22" s="37"/>
    </row>
    <row r="23" spans="9:13" ht="12.75">
      <c r="I23" s="37"/>
      <c r="J23" s="37"/>
      <c r="K23" s="37"/>
      <c r="L23" s="37"/>
      <c r="M23" s="37"/>
    </row>
    <row r="24" spans="1:13" ht="26.25" customHeight="1">
      <c r="A24" s="13" t="s">
        <v>7</v>
      </c>
      <c r="B24" s="13" t="s">
        <v>25</v>
      </c>
      <c r="C24" s="13"/>
      <c r="D24" s="13"/>
      <c r="E24" s="13" t="s">
        <v>19</v>
      </c>
      <c r="F24" s="13"/>
      <c r="G24" s="13"/>
      <c r="H24" s="13"/>
      <c r="I24" s="37"/>
      <c r="J24" s="37"/>
      <c r="K24" s="37"/>
      <c r="L24" s="37"/>
      <c r="M24" s="37"/>
    </row>
    <row r="25" spans="1:13" ht="12.75">
      <c r="A25" s="197" t="s">
        <v>1</v>
      </c>
      <c r="B25" s="197" t="s">
        <v>8</v>
      </c>
      <c r="C25" s="197" t="s">
        <v>9</v>
      </c>
      <c r="D25" s="197" t="s">
        <v>10</v>
      </c>
      <c r="E25" s="197" t="s">
        <v>20</v>
      </c>
      <c r="F25" s="197" t="s">
        <v>21</v>
      </c>
      <c r="G25" s="197" t="s">
        <v>22</v>
      </c>
      <c r="H25" s="197" t="s">
        <v>23</v>
      </c>
      <c r="I25" s="37"/>
      <c r="J25" s="37"/>
      <c r="K25" s="37"/>
      <c r="L25" s="37"/>
      <c r="M25" s="37"/>
    </row>
    <row r="26" spans="1:13" ht="12.75">
      <c r="A26" s="214"/>
      <c r="B26" s="215"/>
      <c r="C26" s="215"/>
      <c r="D26" s="215"/>
      <c r="E26" s="215"/>
      <c r="F26" s="215"/>
      <c r="G26" s="215"/>
      <c r="H26" s="215"/>
      <c r="I26" s="37"/>
      <c r="J26" s="37"/>
      <c r="K26" s="37"/>
      <c r="L26" s="37"/>
      <c r="M26" s="37"/>
    </row>
    <row r="27" spans="1:13" ht="12.75" customHeight="1">
      <c r="A27" s="216">
        <v>3</v>
      </c>
      <c r="B27" s="199" t="str">
        <f>HYPERLINK('пр.взвешивания'!C10)</f>
        <v>ЗАКУРДАЕВА Людмила Евгеньевна</v>
      </c>
      <c r="C27" s="199" t="str">
        <f>HYPERLINK('пр.взвешивания'!D10)</f>
        <v>30.07.89 кмс</v>
      </c>
      <c r="D27" s="199" t="str">
        <f>HYPERLINK('пр.взвешивания'!E10)</f>
        <v>СФО Иркутская Ангарск МО</v>
      </c>
      <c r="E27" s="207"/>
      <c r="F27" s="219"/>
      <c r="G27" s="220"/>
      <c r="H27" s="197"/>
      <c r="I27" s="37"/>
      <c r="J27" s="37"/>
      <c r="K27" s="37"/>
      <c r="L27" s="37"/>
      <c r="M27" s="37"/>
    </row>
    <row r="28" spans="1:13" ht="12.75">
      <c r="A28" s="217"/>
      <c r="B28" s="200"/>
      <c r="C28" s="200"/>
      <c r="D28" s="200"/>
      <c r="E28" s="218"/>
      <c r="F28" s="215"/>
      <c r="G28" s="221"/>
      <c r="H28" s="210"/>
      <c r="I28" s="37"/>
      <c r="J28" s="37"/>
      <c r="K28" s="37"/>
      <c r="L28" s="37"/>
      <c r="M28" s="37"/>
    </row>
    <row r="29" spans="1:13" ht="12.75" customHeight="1">
      <c r="A29" s="197">
        <v>2</v>
      </c>
      <c r="B29" s="205" t="str">
        <f>HYPERLINK('пр.взвешивания'!C8)</f>
        <v>БРАЙКОВСКАЯ Марина Александровна</v>
      </c>
      <c r="C29" s="205" t="str">
        <f>HYPERLINK('пр.взвешивания'!D8)</f>
        <v>31.07.90 мс</v>
      </c>
      <c r="D29" s="205" t="str">
        <f>HYPERLINK('пр.взвешивания'!E8)</f>
        <v>ПФО Пермский Краснокамск ПР</v>
      </c>
      <c r="E29" s="207"/>
      <c r="F29" s="207"/>
      <c r="G29" s="197"/>
      <c r="H29" s="197"/>
      <c r="I29" s="37"/>
      <c r="J29" s="37"/>
      <c r="K29" s="37"/>
      <c r="L29" s="37"/>
      <c r="M29" s="37"/>
    </row>
    <row r="30" spans="1:13" ht="13.5" thickBot="1">
      <c r="A30" s="222"/>
      <c r="B30" s="206"/>
      <c r="C30" s="206"/>
      <c r="D30" s="206"/>
      <c r="E30" s="223"/>
      <c r="F30" s="223"/>
      <c r="G30" s="223"/>
      <c r="H30" s="223"/>
      <c r="I30" s="37"/>
      <c r="J30" s="37"/>
      <c r="K30" s="37"/>
      <c r="L30" s="37"/>
      <c r="M30" s="37"/>
    </row>
    <row r="31" spans="1:13" ht="12.75">
      <c r="A31" s="224">
        <v>1</v>
      </c>
      <c r="B31" s="230" t="str">
        <f>HYPERLINK('пр.взвешивания'!C10)</f>
        <v>ЗАКУРДАЕВА Людмила Евгеньевна</v>
      </c>
      <c r="C31" s="230" t="str">
        <f>HYPERLINK('пр.взвешивания'!D10)</f>
        <v>30.07.89 кмс</v>
      </c>
      <c r="D31" s="230" t="str">
        <f>HYPERLINK('пр.взвешивания'!E10)</f>
        <v>СФО Иркутская Ангарск МО</v>
      </c>
      <c r="E31" s="196" t="s">
        <v>26</v>
      </c>
      <c r="F31" s="226"/>
      <c r="G31" s="227"/>
      <c r="H31" s="228"/>
      <c r="I31" s="37"/>
      <c r="J31" s="37"/>
      <c r="K31" s="37"/>
      <c r="L31" s="37"/>
      <c r="M31" s="37"/>
    </row>
    <row r="32" spans="1:13" ht="12.75">
      <c r="A32" s="214"/>
      <c r="B32" s="200"/>
      <c r="C32" s="200"/>
      <c r="D32" s="200"/>
      <c r="E32" s="196"/>
      <c r="F32" s="215"/>
      <c r="G32" s="221"/>
      <c r="H32" s="215"/>
      <c r="I32" s="37"/>
      <c r="J32" s="37"/>
      <c r="K32" s="37"/>
      <c r="L32" s="37"/>
      <c r="M32" s="37"/>
    </row>
    <row r="33" spans="9:13" ht="12.75">
      <c r="I33" s="37"/>
      <c r="J33" s="37"/>
      <c r="K33" s="37"/>
      <c r="L33" s="37"/>
      <c r="M33" s="37"/>
    </row>
    <row r="34" spans="9:13" ht="12.75">
      <c r="I34" s="37"/>
      <c r="J34" s="37"/>
      <c r="K34" s="37"/>
      <c r="L34" s="37"/>
      <c r="M34" s="37"/>
    </row>
    <row r="35" spans="9:13" ht="12.75">
      <c r="I35" s="37"/>
      <c r="J35" s="37"/>
      <c r="K35" s="37"/>
      <c r="L35" s="37"/>
      <c r="M35" s="37"/>
    </row>
    <row r="36" spans="9:13" ht="12.75">
      <c r="I36" s="37"/>
      <c r="J36" s="37"/>
      <c r="K36" s="37"/>
      <c r="L36" s="37"/>
      <c r="M36" s="37"/>
    </row>
    <row r="37" spans="1:13" ht="12.75">
      <c r="A37" s="2"/>
      <c r="B37" s="12"/>
      <c r="C37" s="12"/>
      <c r="D37" s="12"/>
      <c r="E37" s="12"/>
      <c r="F37" s="12"/>
      <c r="G37" s="12"/>
      <c r="H37" s="12"/>
      <c r="I37" s="37"/>
      <c r="J37" s="37"/>
      <c r="K37" s="37"/>
      <c r="L37" s="37"/>
      <c r="M37" s="37"/>
    </row>
    <row r="38" spans="2:13" ht="12.75"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</row>
    <row r="39" spans="2:13" ht="12.75"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</row>
    <row r="40" spans="2:13" ht="12.75"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</row>
    <row r="41" spans="2:13" ht="12.75"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</row>
    <row r="42" spans="2:13" ht="12.75"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</row>
    <row r="43" spans="2:13" ht="12.75"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</row>
    <row r="44" spans="2:13" ht="12.75"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</row>
    <row r="45" spans="2:13" ht="12.75"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</row>
    <row r="46" spans="2:13" ht="12.75"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</row>
    <row r="47" spans="2:13" ht="12.75"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</row>
    <row r="48" spans="2:13" ht="12.75"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</row>
    <row r="49" spans="2:13" ht="12.75"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</row>
    <row r="50" spans="2:13" ht="12.75"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</row>
    <row r="51" spans="2:13" ht="12.75"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</row>
    <row r="52" spans="2:13" ht="12.75"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</row>
    <row r="53" spans="2:13" ht="12.75"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</row>
    <row r="54" spans="2:13" ht="12.75"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</row>
    <row r="55" spans="2:13" ht="12.75"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</row>
    <row r="56" spans="2:13" ht="12.75"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</row>
    <row r="57" spans="2:13" ht="12.75"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</row>
    <row r="58" spans="2:13" ht="12.75"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</row>
    <row r="59" spans="2:13" ht="12.75"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</row>
    <row r="60" spans="2:13" ht="12.75"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</row>
    <row r="61" spans="2:13" ht="12.75"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</row>
    <row r="62" spans="2:13" ht="12.75"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</row>
    <row r="63" spans="2:13" ht="12.75"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</row>
    <row r="64" spans="2:13" ht="12.75"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</row>
    <row r="65" spans="2:13" ht="12.75"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</row>
    <row r="66" spans="2:13" ht="12.75"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</row>
    <row r="67" spans="2:13" ht="12.75"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</row>
    <row r="68" spans="2:13" ht="12.75"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</row>
    <row r="69" spans="2:13" ht="12.75">
      <c r="B69" s="37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</row>
    <row r="70" spans="2:13" ht="12.75">
      <c r="B70" s="37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</row>
    <row r="71" spans="2:13" ht="12.75"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</row>
    <row r="72" spans="2:13" ht="12.75"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</row>
    <row r="73" spans="2:13" ht="12.75"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</row>
    <row r="74" spans="2:13" ht="12.75">
      <c r="B74" s="37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</row>
    <row r="75" spans="2:13" ht="12.75">
      <c r="B75" s="37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</row>
    <row r="76" spans="2:13" ht="12.75">
      <c r="B76" s="37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</row>
    <row r="77" spans="2:13" ht="12.75">
      <c r="B77" s="37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</row>
    <row r="78" spans="2:13" ht="12.75">
      <c r="B78" s="37"/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</row>
    <row r="79" spans="2:13" ht="12.75">
      <c r="B79" s="37"/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</row>
    <row r="80" spans="2:13" ht="12.75">
      <c r="B80" s="37"/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</row>
    <row r="81" spans="2:13" ht="12.75">
      <c r="B81" s="37"/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</row>
    <row r="82" spans="2:13" ht="12.75">
      <c r="B82" s="37"/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</row>
    <row r="83" spans="2:13" ht="12.75">
      <c r="B83" s="37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</row>
    <row r="84" spans="2:13" ht="12.75">
      <c r="B84" s="37"/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37"/>
    </row>
    <row r="85" spans="2:13" ht="12.75">
      <c r="B85" s="37"/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</row>
    <row r="86" spans="2:13" ht="12.75">
      <c r="B86" s="37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</row>
    <row r="87" spans="2:13" ht="12.75">
      <c r="B87" s="37"/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37"/>
    </row>
    <row r="88" spans="2:13" ht="12.75">
      <c r="B88" s="37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</row>
    <row r="89" spans="2:13" ht="12.75">
      <c r="B89" s="37"/>
      <c r="C89" s="37"/>
      <c r="D89" s="37"/>
      <c r="E89" s="37"/>
      <c r="F89" s="37"/>
      <c r="G89" s="37"/>
      <c r="H89" s="37"/>
      <c r="I89" s="37"/>
      <c r="J89" s="37"/>
      <c r="K89" s="37"/>
      <c r="L89" s="37"/>
      <c r="M89" s="37"/>
    </row>
    <row r="90" spans="2:13" ht="12.75">
      <c r="B90" s="37"/>
      <c r="C90" s="37"/>
      <c r="D90" s="37"/>
      <c r="E90" s="37"/>
      <c r="F90" s="37"/>
      <c r="G90" s="37"/>
      <c r="H90" s="37"/>
      <c r="I90" s="37"/>
      <c r="J90" s="37"/>
      <c r="K90" s="37"/>
      <c r="L90" s="37"/>
      <c r="M90" s="37"/>
    </row>
    <row r="91" spans="2:13" ht="12.75">
      <c r="B91" s="37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</row>
    <row r="92" spans="2:13" ht="12.75">
      <c r="B92" s="37"/>
      <c r="C92" s="37"/>
      <c r="D92" s="37"/>
      <c r="E92" s="37"/>
      <c r="F92" s="37"/>
      <c r="G92" s="37"/>
      <c r="H92" s="37"/>
      <c r="I92" s="37"/>
      <c r="J92" s="37"/>
      <c r="K92" s="37"/>
      <c r="L92" s="37"/>
      <c r="M92" s="37"/>
    </row>
    <row r="93" spans="2:13" ht="12.75">
      <c r="B93" s="37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</row>
    <row r="94" spans="2:13" ht="12.75">
      <c r="B94" s="37"/>
      <c r="C94" s="37"/>
      <c r="D94" s="37"/>
      <c r="E94" s="37"/>
      <c r="F94" s="37"/>
      <c r="G94" s="37"/>
      <c r="H94" s="37"/>
      <c r="I94" s="37"/>
      <c r="J94" s="37"/>
      <c r="K94" s="37"/>
      <c r="L94" s="37"/>
      <c r="M94" s="37"/>
    </row>
    <row r="95" spans="2:13" ht="12.75">
      <c r="B95" s="37"/>
      <c r="C95" s="37"/>
      <c r="D95" s="37"/>
      <c r="E95" s="37"/>
      <c r="F95" s="37"/>
      <c r="G95" s="37"/>
      <c r="H95" s="37"/>
      <c r="I95" s="37"/>
      <c r="J95" s="37"/>
      <c r="K95" s="37"/>
      <c r="L95" s="37"/>
      <c r="M95" s="37"/>
    </row>
    <row r="96" spans="2:13" ht="12.75">
      <c r="B96" s="37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</row>
    <row r="97" spans="2:13" ht="12.75">
      <c r="B97" s="37"/>
      <c r="C97" s="37"/>
      <c r="D97" s="37"/>
      <c r="E97" s="37"/>
      <c r="F97" s="37"/>
      <c r="G97" s="37"/>
      <c r="H97" s="37"/>
      <c r="I97" s="37"/>
      <c r="J97" s="37"/>
      <c r="K97" s="37"/>
      <c r="L97" s="37"/>
      <c r="M97" s="37"/>
    </row>
    <row r="98" spans="2:13" ht="12.75">
      <c r="B98" s="37"/>
      <c r="C98" s="37"/>
      <c r="D98" s="37"/>
      <c r="E98" s="37"/>
      <c r="F98" s="37"/>
      <c r="G98" s="37"/>
      <c r="H98" s="37"/>
      <c r="I98" s="37"/>
      <c r="J98" s="37"/>
      <c r="K98" s="37"/>
      <c r="L98" s="37"/>
      <c r="M98" s="37"/>
    </row>
    <row r="99" spans="2:13" ht="12.75"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  <c r="M99" s="37"/>
    </row>
    <row r="100" spans="2:13" ht="12.75">
      <c r="B100" s="37"/>
      <c r="C100" s="37"/>
      <c r="D100" s="37"/>
      <c r="E100" s="37"/>
      <c r="F100" s="37"/>
      <c r="G100" s="37"/>
      <c r="H100" s="37"/>
      <c r="I100" s="37"/>
      <c r="J100" s="37"/>
      <c r="K100" s="37"/>
      <c r="L100" s="37"/>
      <c r="M100" s="37"/>
    </row>
  </sheetData>
  <mergeCells count="127">
    <mergeCell ref="E31:E32"/>
    <mergeCell ref="F31:F32"/>
    <mergeCell ref="G31:G32"/>
    <mergeCell ref="H31:H32"/>
    <mergeCell ref="A31:A32"/>
    <mergeCell ref="B31:B32"/>
    <mergeCell ref="C31:C32"/>
    <mergeCell ref="D31:D32"/>
    <mergeCell ref="E29:E30"/>
    <mergeCell ref="F29:F30"/>
    <mergeCell ref="G29:G30"/>
    <mergeCell ref="H29:H30"/>
    <mergeCell ref="A29:A30"/>
    <mergeCell ref="B29:B30"/>
    <mergeCell ref="C29:C30"/>
    <mergeCell ref="D29:D30"/>
    <mergeCell ref="E27:E28"/>
    <mergeCell ref="F27:F28"/>
    <mergeCell ref="G27:G28"/>
    <mergeCell ref="H27:H28"/>
    <mergeCell ref="A27:A28"/>
    <mergeCell ref="B27:B28"/>
    <mergeCell ref="C27:C28"/>
    <mergeCell ref="D27:D28"/>
    <mergeCell ref="E25:E26"/>
    <mergeCell ref="F25:F26"/>
    <mergeCell ref="G25:G26"/>
    <mergeCell ref="H25:H26"/>
    <mergeCell ref="A25:A26"/>
    <mergeCell ref="B25:B26"/>
    <mergeCell ref="C25:C26"/>
    <mergeCell ref="D25:D26"/>
    <mergeCell ref="M7:M8"/>
    <mergeCell ref="N7:N8"/>
    <mergeCell ref="O7:O8"/>
    <mergeCell ref="P7:P8"/>
    <mergeCell ref="I7:I8"/>
    <mergeCell ref="J7:J8"/>
    <mergeCell ref="K7:K8"/>
    <mergeCell ref="L7:L8"/>
    <mergeCell ref="M5:M6"/>
    <mergeCell ref="N5:N6"/>
    <mergeCell ref="O5:O6"/>
    <mergeCell ref="P5:P6"/>
    <mergeCell ref="I5:I6"/>
    <mergeCell ref="J5:J6"/>
    <mergeCell ref="K5:K6"/>
    <mergeCell ref="L5:L6"/>
    <mergeCell ref="I1:P1"/>
    <mergeCell ref="I3:I4"/>
    <mergeCell ref="J3:J4"/>
    <mergeCell ref="K3:K4"/>
    <mergeCell ref="L3:L4"/>
    <mergeCell ref="M3:M4"/>
    <mergeCell ref="N3:N4"/>
    <mergeCell ref="O3:O4"/>
    <mergeCell ref="P3:P4"/>
    <mergeCell ref="E20:E21"/>
    <mergeCell ref="F20:F21"/>
    <mergeCell ref="G20:G21"/>
    <mergeCell ref="H20:H21"/>
    <mergeCell ref="A20:A21"/>
    <mergeCell ref="B20:B21"/>
    <mergeCell ref="C20:C21"/>
    <mergeCell ref="D20:D21"/>
    <mergeCell ref="E18:E19"/>
    <mergeCell ref="F18:F19"/>
    <mergeCell ref="G18:G19"/>
    <mergeCell ref="H18:H19"/>
    <mergeCell ref="A18:A19"/>
    <mergeCell ref="B18:B19"/>
    <mergeCell ref="C18:C19"/>
    <mergeCell ref="D18:D19"/>
    <mergeCell ref="E16:E17"/>
    <mergeCell ref="F16:F17"/>
    <mergeCell ref="G16:G17"/>
    <mergeCell ref="H16:H17"/>
    <mergeCell ref="A16:A17"/>
    <mergeCell ref="B16:B17"/>
    <mergeCell ref="C16:C17"/>
    <mergeCell ref="D16:D17"/>
    <mergeCell ref="H11:H12"/>
    <mergeCell ref="A14:A15"/>
    <mergeCell ref="B14:B15"/>
    <mergeCell ref="C14:C15"/>
    <mergeCell ref="D14:D15"/>
    <mergeCell ref="E14:E15"/>
    <mergeCell ref="F14:F15"/>
    <mergeCell ref="G14:G15"/>
    <mergeCell ref="H14:H15"/>
    <mergeCell ref="A11:A12"/>
    <mergeCell ref="E11:E12"/>
    <mergeCell ref="F11:F12"/>
    <mergeCell ref="G11:G12"/>
    <mergeCell ref="E9:E10"/>
    <mergeCell ref="F9:F10"/>
    <mergeCell ref="G9:G10"/>
    <mergeCell ref="H9:H10"/>
    <mergeCell ref="A9:A10"/>
    <mergeCell ref="B9:B10"/>
    <mergeCell ref="C9:C10"/>
    <mergeCell ref="D9:D10"/>
    <mergeCell ref="E7:E8"/>
    <mergeCell ref="F7:F8"/>
    <mergeCell ref="G7:G8"/>
    <mergeCell ref="H7:H8"/>
    <mergeCell ref="A7:A8"/>
    <mergeCell ref="B7:B8"/>
    <mergeCell ref="C7:C8"/>
    <mergeCell ref="D7:D8"/>
    <mergeCell ref="E5:E6"/>
    <mergeCell ref="F5:F6"/>
    <mergeCell ref="G5:G6"/>
    <mergeCell ref="H5:H6"/>
    <mergeCell ref="A5:A6"/>
    <mergeCell ref="B5:B6"/>
    <mergeCell ref="C5:C6"/>
    <mergeCell ref="D5:D6"/>
    <mergeCell ref="A1:H1"/>
    <mergeCell ref="A3:A4"/>
    <mergeCell ref="B3:B4"/>
    <mergeCell ref="C3:C4"/>
    <mergeCell ref="D3:D4"/>
    <mergeCell ref="E3:E4"/>
    <mergeCell ref="F3:F4"/>
    <mergeCell ref="G3:G4"/>
    <mergeCell ref="H3:H4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6"/>
  </sheetPr>
  <dimension ref="A1:I36"/>
  <sheetViews>
    <sheetView workbookViewId="0" topLeftCell="A1">
      <selection activeCell="B28" sqref="B28:B29"/>
    </sheetView>
  </sheetViews>
  <sheetFormatPr defaultColWidth="9.140625" defaultRowHeight="12.75"/>
  <cols>
    <col min="1" max="1" width="5.8515625" style="0" customWidth="1"/>
    <col min="2" max="2" width="6.57421875" style="0" customWidth="1"/>
    <col min="3" max="3" width="19.7109375" style="0" customWidth="1"/>
    <col min="5" max="5" width="11.00390625" style="0" customWidth="1"/>
    <col min="6" max="6" width="22.7109375" style="0" customWidth="1"/>
  </cols>
  <sheetData>
    <row r="1" ht="15.75">
      <c r="F1" s="42" t="s">
        <v>19</v>
      </c>
    </row>
    <row r="2" ht="12.75">
      <c r="C2" s="39" t="s">
        <v>28</v>
      </c>
    </row>
    <row r="3" ht="12.75">
      <c r="C3" s="40" t="s">
        <v>29</v>
      </c>
    </row>
    <row r="4" spans="1:9" ht="12.75">
      <c r="A4" s="196" t="s">
        <v>30</v>
      </c>
      <c r="B4" s="196" t="s">
        <v>1</v>
      </c>
      <c r="C4" s="210" t="s">
        <v>8</v>
      </c>
      <c r="D4" s="196" t="s">
        <v>9</v>
      </c>
      <c r="E4" s="196" t="s">
        <v>10</v>
      </c>
      <c r="F4" s="196" t="s">
        <v>20</v>
      </c>
      <c r="G4" s="196" t="s">
        <v>21</v>
      </c>
      <c r="H4" s="196" t="s">
        <v>22</v>
      </c>
      <c r="I4" s="196" t="s">
        <v>23</v>
      </c>
    </row>
    <row r="5" spans="1:9" ht="12.75">
      <c r="A5" s="197"/>
      <c r="B5" s="197"/>
      <c r="C5" s="197"/>
      <c r="D5" s="197"/>
      <c r="E5" s="197"/>
      <c r="F5" s="197"/>
      <c r="G5" s="197"/>
      <c r="H5" s="197"/>
      <c r="I5" s="197"/>
    </row>
    <row r="6" spans="1:9" ht="12.75">
      <c r="A6" s="231"/>
      <c r="B6" s="232">
        <v>1</v>
      </c>
      <c r="C6" s="233" t="str">
        <f>VLOOKUP(B6,'пр.взвешивания'!B6:C15,2,FALSE)</f>
        <v>УФИМЦЕВА Ирина Николаевна</v>
      </c>
      <c r="D6" s="234" t="str">
        <f>VLOOKUP(C6,'пр.взвешивания'!C6:D15,2,FALSE)</f>
        <v>01.04.89 кмс</v>
      </c>
      <c r="E6" s="234" t="str">
        <f>VLOOKUP(D6,'пр.взвешивания'!D6:E15,2,FALSE)</f>
        <v>С.Петербург МО</v>
      </c>
      <c r="F6" s="201"/>
      <c r="G6" s="202"/>
      <c r="H6" s="203"/>
      <c r="I6" s="196"/>
    </row>
    <row r="7" spans="1:9" ht="12.75">
      <c r="A7" s="231"/>
      <c r="B7" s="196"/>
      <c r="C7" s="233"/>
      <c r="D7" s="234"/>
      <c r="E7" s="234"/>
      <c r="F7" s="201"/>
      <c r="G7" s="201"/>
      <c r="H7" s="203"/>
      <c r="I7" s="196"/>
    </row>
    <row r="8" spans="1:9" ht="12.75">
      <c r="A8" s="235"/>
      <c r="B8" s="232">
        <v>3</v>
      </c>
      <c r="C8" s="233" t="str">
        <f>VLOOKUP(B8,'пр.взвешивания'!B8:C17,2,FALSE)</f>
        <v>ЗАКУРДАЕВА Людмила Евгеньевна</v>
      </c>
      <c r="D8" s="234" t="str">
        <f>VLOOKUP(C8,'пр.взвешивания'!C8:D17,2,FALSE)</f>
        <v>30.07.89 кмс</v>
      </c>
      <c r="E8" s="234" t="str">
        <f>VLOOKUP(D8,'пр.взвешивания'!D8:E17,2,FALSE)</f>
        <v>СФО Иркутская Ангарск МО</v>
      </c>
      <c r="F8" s="201"/>
      <c r="G8" s="201"/>
      <c r="H8" s="196"/>
      <c r="I8" s="196"/>
    </row>
    <row r="9" spans="1:9" ht="12.75">
      <c r="A9" s="235"/>
      <c r="B9" s="196"/>
      <c r="C9" s="233"/>
      <c r="D9" s="234"/>
      <c r="E9" s="234"/>
      <c r="F9" s="201"/>
      <c r="G9" s="201"/>
      <c r="H9" s="196"/>
      <c r="I9" s="196"/>
    </row>
    <row r="10" ht="19.5" customHeight="1">
      <c r="E10" s="43" t="s">
        <v>31</v>
      </c>
    </row>
    <row r="11" spans="5:9" ht="19.5" customHeight="1">
      <c r="E11" s="43" t="s">
        <v>7</v>
      </c>
      <c r="F11" s="44"/>
      <c r="G11" s="44"/>
      <c r="H11" s="44"/>
      <c r="I11" s="44"/>
    </row>
    <row r="12" spans="5:9" ht="19.5" customHeight="1">
      <c r="E12" s="43" t="s">
        <v>14</v>
      </c>
      <c r="F12" s="44"/>
      <c r="G12" s="44"/>
      <c r="H12" s="44"/>
      <c r="I12" s="44"/>
    </row>
    <row r="13" ht="19.5" customHeight="1"/>
    <row r="14" ht="19.5" customHeight="1"/>
    <row r="15" ht="12.75">
      <c r="C15" s="40" t="s">
        <v>29</v>
      </c>
    </row>
    <row r="16" spans="1:9" ht="12.75">
      <c r="A16" s="196" t="s">
        <v>30</v>
      </c>
      <c r="B16" s="196" t="s">
        <v>1</v>
      </c>
      <c r="C16" s="210" t="s">
        <v>8</v>
      </c>
      <c r="D16" s="196" t="s">
        <v>9</v>
      </c>
      <c r="E16" s="196" t="s">
        <v>10</v>
      </c>
      <c r="F16" s="196" t="s">
        <v>20</v>
      </c>
      <c r="G16" s="196" t="s">
        <v>21</v>
      </c>
      <c r="H16" s="196" t="s">
        <v>22</v>
      </c>
      <c r="I16" s="196" t="s">
        <v>23</v>
      </c>
    </row>
    <row r="17" spans="1:9" ht="12.75">
      <c r="A17" s="197"/>
      <c r="B17" s="197"/>
      <c r="C17" s="197"/>
      <c r="D17" s="197"/>
      <c r="E17" s="197"/>
      <c r="F17" s="197"/>
      <c r="G17" s="197"/>
      <c r="H17" s="197"/>
      <c r="I17" s="197"/>
    </row>
    <row r="18" spans="1:9" ht="12.75">
      <c r="A18" s="231"/>
      <c r="B18" s="232">
        <v>4</v>
      </c>
      <c r="C18" s="233" t="str">
        <f>VLOOKUP(B18,'пр.взвешивания'!B6:C15,2,FALSE)</f>
        <v>БАРАНОВА Ольга Евгеньевна</v>
      </c>
      <c r="D18" s="234" t="str">
        <f>VLOOKUP(C18,'пр.взвешивания'!C6:D15,2,FALSE)</f>
        <v>18.03.91 кмс </v>
      </c>
      <c r="E18" s="234" t="str">
        <f>VLOOKUP(D18,'пр.взвешивания'!D6:E15,2,FALSE)</f>
        <v>ЦФО Тверская Торжок МО</v>
      </c>
      <c r="F18" s="201"/>
      <c r="G18" s="202"/>
      <c r="H18" s="203"/>
      <c r="I18" s="196"/>
    </row>
    <row r="19" spans="1:9" ht="12.75">
      <c r="A19" s="231"/>
      <c r="B19" s="196"/>
      <c r="C19" s="233"/>
      <c r="D19" s="234"/>
      <c r="E19" s="234"/>
      <c r="F19" s="201"/>
      <c r="G19" s="201"/>
      <c r="H19" s="203"/>
      <c r="I19" s="196"/>
    </row>
    <row r="20" spans="1:9" ht="12.75">
      <c r="A20" s="235"/>
      <c r="B20" s="232">
        <v>2</v>
      </c>
      <c r="C20" s="233" t="str">
        <f>VLOOKUP(B20,'пр.взвешивания'!B8:C17,2,FALSE)</f>
        <v>БРАЙКОВСКАЯ Марина Александровна</v>
      </c>
      <c r="D20" s="234" t="str">
        <f>VLOOKUP(C20,'пр.взвешивания'!C8:D17,2,FALSE)</f>
        <v>31.07.90 мс</v>
      </c>
      <c r="E20" s="234" t="str">
        <f>VLOOKUP(D20,'пр.взвешивания'!D8:E17,2,FALSE)</f>
        <v>ПФО Пермский Краснокамск ПР</v>
      </c>
      <c r="F20" s="201"/>
      <c r="G20" s="201"/>
      <c r="H20" s="196"/>
      <c r="I20" s="196"/>
    </row>
    <row r="21" spans="1:9" ht="12.75">
      <c r="A21" s="235"/>
      <c r="B21" s="196"/>
      <c r="C21" s="233"/>
      <c r="D21" s="234"/>
      <c r="E21" s="234"/>
      <c r="F21" s="201"/>
      <c r="G21" s="201"/>
      <c r="H21" s="196"/>
      <c r="I21" s="196"/>
    </row>
    <row r="22" ht="19.5" customHeight="1">
      <c r="E22" s="43" t="s">
        <v>31</v>
      </c>
    </row>
    <row r="23" spans="5:9" ht="19.5" customHeight="1">
      <c r="E23" s="43" t="s">
        <v>7</v>
      </c>
      <c r="F23" s="44"/>
      <c r="G23" s="44"/>
      <c r="H23" s="44"/>
      <c r="I23" s="44"/>
    </row>
    <row r="24" spans="5:9" ht="19.5" customHeight="1">
      <c r="E24" s="43" t="s">
        <v>14</v>
      </c>
      <c r="F24" s="44"/>
      <c r="G24" s="44"/>
      <c r="H24" s="44"/>
      <c r="I24" s="44"/>
    </row>
    <row r="25" ht="19.5" customHeight="1"/>
    <row r="26" ht="19.5" customHeight="1"/>
    <row r="27" ht="12.75">
      <c r="C27" s="45" t="s">
        <v>16</v>
      </c>
    </row>
    <row r="28" spans="1:9" ht="12.75">
      <c r="A28" s="196" t="s">
        <v>30</v>
      </c>
      <c r="B28" s="196" t="s">
        <v>1</v>
      </c>
      <c r="C28" s="210" t="s">
        <v>8</v>
      </c>
      <c r="D28" s="196" t="s">
        <v>9</v>
      </c>
      <c r="E28" s="196" t="s">
        <v>10</v>
      </c>
      <c r="F28" s="196" t="s">
        <v>20</v>
      </c>
      <c r="G28" s="196" t="s">
        <v>21</v>
      </c>
      <c r="H28" s="196" t="s">
        <v>22</v>
      </c>
      <c r="I28" s="196" t="s">
        <v>23</v>
      </c>
    </row>
    <row r="29" spans="1:9" ht="12.75">
      <c r="A29" s="197"/>
      <c r="B29" s="197"/>
      <c r="C29" s="197"/>
      <c r="D29" s="197"/>
      <c r="E29" s="197"/>
      <c r="F29" s="197"/>
      <c r="G29" s="197"/>
      <c r="H29" s="197"/>
      <c r="I29" s="197"/>
    </row>
    <row r="30" spans="1:9" ht="12.75">
      <c r="A30" s="231"/>
      <c r="B30" s="196"/>
      <c r="C30" s="233"/>
      <c r="D30" s="234"/>
      <c r="E30" s="234" t="str">
        <f>HYPERLINK('[2]пр.взвешивания'!F34)</f>
        <v>000835</v>
      </c>
      <c r="F30" s="201"/>
      <c r="G30" s="202"/>
      <c r="H30" s="203"/>
      <c r="I30" s="196"/>
    </row>
    <row r="31" spans="1:9" ht="12.75">
      <c r="A31" s="231"/>
      <c r="B31" s="196"/>
      <c r="C31" s="233"/>
      <c r="D31" s="234"/>
      <c r="E31" s="234"/>
      <c r="F31" s="201"/>
      <c r="G31" s="201"/>
      <c r="H31" s="203"/>
      <c r="I31" s="196"/>
    </row>
    <row r="32" spans="1:9" ht="12.75">
      <c r="A32" s="235"/>
      <c r="B32" s="196"/>
      <c r="C32" s="233"/>
      <c r="D32" s="234"/>
      <c r="E32" s="234" t="str">
        <f>HYPERLINK('[2]пр.взвешивания'!F36)</f>
        <v>000786</v>
      </c>
      <c r="F32" s="201"/>
      <c r="G32" s="201"/>
      <c r="H32" s="196"/>
      <c r="I32" s="196"/>
    </row>
    <row r="33" spans="1:9" ht="12.75">
      <c r="A33" s="235"/>
      <c r="B33" s="196"/>
      <c r="C33" s="233"/>
      <c r="D33" s="234"/>
      <c r="E33" s="234"/>
      <c r="F33" s="201"/>
      <c r="G33" s="201"/>
      <c r="H33" s="196"/>
      <c r="I33" s="196"/>
    </row>
    <row r="34" ht="19.5" customHeight="1">
      <c r="E34" s="43" t="s">
        <v>31</v>
      </c>
    </row>
    <row r="35" spans="5:9" ht="19.5" customHeight="1">
      <c r="E35" s="43" t="s">
        <v>7</v>
      </c>
      <c r="F35" s="44"/>
      <c r="G35" s="44"/>
      <c r="H35" s="44"/>
      <c r="I35" s="44"/>
    </row>
    <row r="36" spans="5:9" ht="19.5" customHeight="1">
      <c r="E36" s="43" t="s">
        <v>14</v>
      </c>
      <c r="F36" s="44"/>
      <c r="G36" s="44"/>
      <c r="H36" s="44"/>
      <c r="I36" s="44"/>
    </row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</sheetData>
  <mergeCells count="81">
    <mergeCell ref="I32:I33"/>
    <mergeCell ref="E32:E33"/>
    <mergeCell ref="F32:F33"/>
    <mergeCell ref="G32:G33"/>
    <mergeCell ref="H32:H33"/>
    <mergeCell ref="A32:A33"/>
    <mergeCell ref="B32:B33"/>
    <mergeCell ref="C32:C33"/>
    <mergeCell ref="D32:D33"/>
    <mergeCell ref="I28:I29"/>
    <mergeCell ref="A30:A31"/>
    <mergeCell ref="B30:B31"/>
    <mergeCell ref="C30:C31"/>
    <mergeCell ref="D30:D31"/>
    <mergeCell ref="E30:E31"/>
    <mergeCell ref="F30:F31"/>
    <mergeCell ref="G30:G31"/>
    <mergeCell ref="H30:H31"/>
    <mergeCell ref="I30:I31"/>
    <mergeCell ref="E28:E29"/>
    <mergeCell ref="F28:F29"/>
    <mergeCell ref="G28:G29"/>
    <mergeCell ref="H28:H29"/>
    <mergeCell ref="A28:A29"/>
    <mergeCell ref="B28:B29"/>
    <mergeCell ref="C28:C29"/>
    <mergeCell ref="D28:D29"/>
    <mergeCell ref="I18:I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E18:E19"/>
    <mergeCell ref="F18:F19"/>
    <mergeCell ref="G18:G19"/>
    <mergeCell ref="H18:H19"/>
    <mergeCell ref="A18:A19"/>
    <mergeCell ref="B18:B19"/>
    <mergeCell ref="C18:C19"/>
    <mergeCell ref="D18:D19"/>
    <mergeCell ref="I8:I9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E8:E9"/>
    <mergeCell ref="F8:F9"/>
    <mergeCell ref="G8:G9"/>
    <mergeCell ref="H8:H9"/>
    <mergeCell ref="A8:A9"/>
    <mergeCell ref="B8:B9"/>
    <mergeCell ref="C8:C9"/>
    <mergeCell ref="D8:D9"/>
    <mergeCell ref="I4:I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E4:E5"/>
    <mergeCell ref="F4:F5"/>
    <mergeCell ref="G4:G5"/>
    <mergeCell ref="H4:H5"/>
    <mergeCell ref="A4:A5"/>
    <mergeCell ref="B4:B5"/>
    <mergeCell ref="C4:C5"/>
    <mergeCell ref="D4:D5"/>
  </mergeCells>
  <printOptions horizontalCentered="1"/>
  <pageMargins left="0.1968503937007874" right="0.1968503937007874" top="0.3937007874015748" bottom="0.3937007874015748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</sheetPr>
  <dimension ref="A1:I49"/>
  <sheetViews>
    <sheetView workbookViewId="0" topLeftCell="A1">
      <selection activeCell="C10" sqref="C10:G13"/>
    </sheetView>
  </sheetViews>
  <sheetFormatPr defaultColWidth="9.140625" defaultRowHeight="12.75"/>
  <cols>
    <col min="1" max="1" width="6.00390625" style="0" customWidth="1"/>
    <col min="2" max="2" width="6.8515625" style="0" customWidth="1"/>
    <col min="3" max="3" width="27.00390625" style="0" customWidth="1"/>
    <col min="4" max="4" width="18.140625" style="0" customWidth="1"/>
    <col min="5" max="5" width="21.28125" style="0" customWidth="1"/>
    <col min="7" max="7" width="22.8515625" style="0" customWidth="1"/>
  </cols>
  <sheetData>
    <row r="1" spans="1:9" ht="40.5" customHeight="1">
      <c r="A1" s="128" t="str">
        <f>HYPERLINK('[1]реквизиты'!$A$2)</f>
        <v>Первенство  России по САМБО среди юниорок 1989-90 гг.р.</v>
      </c>
      <c r="B1" s="241"/>
      <c r="C1" s="241"/>
      <c r="D1" s="241"/>
      <c r="E1" s="241"/>
      <c r="F1" s="241"/>
      <c r="G1" s="241"/>
      <c r="H1" s="1"/>
      <c r="I1" s="1"/>
    </row>
    <row r="2" spans="1:9" ht="18" customHeight="1">
      <c r="A2" s="242" t="str">
        <f>HYPERLINK('[1]реквизиты'!$A$3)</f>
        <v>02-06 марта 2009 г.        г. Кстово</v>
      </c>
      <c r="B2" s="242"/>
      <c r="C2" s="242"/>
      <c r="D2" s="242"/>
      <c r="E2" s="242"/>
      <c r="F2" s="242"/>
      <c r="G2" s="242"/>
      <c r="H2" s="240"/>
      <c r="I2" s="240"/>
    </row>
    <row r="3" ht="18.75" customHeight="1"/>
    <row r="4" spans="1:7" ht="12.75">
      <c r="A4" s="196" t="s">
        <v>0</v>
      </c>
      <c r="B4" s="196" t="s">
        <v>1</v>
      </c>
      <c r="C4" s="196" t="s">
        <v>2</v>
      </c>
      <c r="D4" s="196" t="s">
        <v>3</v>
      </c>
      <c r="E4" s="196" t="s">
        <v>4</v>
      </c>
      <c r="F4" s="196" t="s">
        <v>5</v>
      </c>
      <c r="G4" s="196" t="s">
        <v>6</v>
      </c>
    </row>
    <row r="5" spans="1:7" ht="12.75">
      <c r="A5" s="196"/>
      <c r="B5" s="196"/>
      <c r="C5" s="196"/>
      <c r="D5" s="196"/>
      <c r="E5" s="196"/>
      <c r="F5" s="196"/>
      <c r="G5" s="196"/>
    </row>
    <row r="6" spans="1:7" ht="12.75" customHeight="1">
      <c r="A6" s="196"/>
      <c r="B6" s="238">
        <v>1</v>
      </c>
      <c r="C6" s="239" t="s">
        <v>34</v>
      </c>
      <c r="D6" s="196" t="s">
        <v>35</v>
      </c>
      <c r="E6" s="236" t="s">
        <v>36</v>
      </c>
      <c r="F6" s="203" t="s">
        <v>37</v>
      </c>
      <c r="G6" s="237" t="s">
        <v>38</v>
      </c>
    </row>
    <row r="7" spans="1:7" ht="12.75">
      <c r="A7" s="196"/>
      <c r="B7" s="238"/>
      <c r="C7" s="239"/>
      <c r="D7" s="196"/>
      <c r="E7" s="236"/>
      <c r="F7" s="203"/>
      <c r="G7" s="237"/>
    </row>
    <row r="8" spans="1:7" ht="12.75" customHeight="1">
      <c r="A8" s="196"/>
      <c r="B8" s="238">
        <v>2</v>
      </c>
      <c r="C8" s="239" t="s">
        <v>39</v>
      </c>
      <c r="D8" s="196" t="s">
        <v>40</v>
      </c>
      <c r="E8" s="236" t="s">
        <v>41</v>
      </c>
      <c r="F8" s="203" t="s">
        <v>42</v>
      </c>
      <c r="G8" s="237" t="s">
        <v>43</v>
      </c>
    </row>
    <row r="9" spans="1:7" ht="12.75">
      <c r="A9" s="196"/>
      <c r="B9" s="238"/>
      <c r="C9" s="239"/>
      <c r="D9" s="196"/>
      <c r="E9" s="236"/>
      <c r="F9" s="203"/>
      <c r="G9" s="237"/>
    </row>
    <row r="10" spans="1:7" ht="12.75" customHeight="1">
      <c r="A10" s="196"/>
      <c r="B10" s="238">
        <v>3</v>
      </c>
      <c r="C10" s="239" t="s">
        <v>44</v>
      </c>
      <c r="D10" s="196" t="s">
        <v>45</v>
      </c>
      <c r="E10" s="236" t="s">
        <v>46</v>
      </c>
      <c r="F10" s="203" t="s">
        <v>47</v>
      </c>
      <c r="G10" s="237" t="s">
        <v>48</v>
      </c>
    </row>
    <row r="11" spans="1:7" ht="12.75">
      <c r="A11" s="196"/>
      <c r="B11" s="238"/>
      <c r="C11" s="239"/>
      <c r="D11" s="196"/>
      <c r="E11" s="236"/>
      <c r="F11" s="203"/>
      <c r="G11" s="237"/>
    </row>
    <row r="12" spans="1:7" ht="12.75" customHeight="1">
      <c r="A12" s="196"/>
      <c r="B12" s="238">
        <v>4</v>
      </c>
      <c r="C12" s="239" t="s">
        <v>49</v>
      </c>
      <c r="D12" s="196" t="s">
        <v>50</v>
      </c>
      <c r="E12" s="236" t="s">
        <v>51</v>
      </c>
      <c r="F12" s="203" t="s">
        <v>52</v>
      </c>
      <c r="G12" s="237" t="s">
        <v>53</v>
      </c>
    </row>
    <row r="13" spans="1:7" ht="12.75">
      <c r="A13" s="196"/>
      <c r="B13" s="238"/>
      <c r="C13" s="239"/>
      <c r="D13" s="196"/>
      <c r="E13" s="236"/>
      <c r="F13" s="203"/>
      <c r="G13" s="237"/>
    </row>
    <row r="14" spans="1:7" ht="12.75" customHeight="1">
      <c r="A14" s="196"/>
      <c r="B14" s="238">
        <v>5</v>
      </c>
      <c r="C14" s="239" t="s">
        <v>54</v>
      </c>
      <c r="D14" s="196" t="s">
        <v>55</v>
      </c>
      <c r="E14" s="236" t="s">
        <v>56</v>
      </c>
      <c r="F14" s="203" t="s">
        <v>57</v>
      </c>
      <c r="G14" s="237" t="s">
        <v>58</v>
      </c>
    </row>
    <row r="15" spans="1:7" ht="12.75">
      <c r="A15" s="196"/>
      <c r="B15" s="238"/>
      <c r="C15" s="239"/>
      <c r="D15" s="196"/>
      <c r="E15" s="236"/>
      <c r="F15" s="203"/>
      <c r="G15" s="237"/>
    </row>
    <row r="22" spans="1:8" ht="12.75">
      <c r="A22" s="213"/>
      <c r="B22" s="213"/>
      <c r="C22" s="213"/>
      <c r="D22" s="213"/>
      <c r="E22" s="213"/>
      <c r="F22" s="213"/>
      <c r="G22" s="213"/>
      <c r="H22" s="2"/>
    </row>
    <row r="23" spans="1:8" ht="12.75">
      <c r="A23" s="213"/>
      <c r="B23" s="213"/>
      <c r="C23" s="213"/>
      <c r="D23" s="213"/>
      <c r="E23" s="213"/>
      <c r="F23" s="213"/>
      <c r="G23" s="213"/>
      <c r="H23" s="2"/>
    </row>
    <row r="24" spans="1:8" ht="12.75">
      <c r="A24" s="213"/>
      <c r="B24" s="213"/>
      <c r="C24" s="213"/>
      <c r="D24" s="213"/>
      <c r="E24" s="213"/>
      <c r="F24" s="213"/>
      <c r="G24" s="213"/>
      <c r="H24" s="2"/>
    </row>
    <row r="25" spans="1:8" ht="12.75">
      <c r="A25" s="213"/>
      <c r="B25" s="213"/>
      <c r="C25" s="213"/>
      <c r="D25" s="213"/>
      <c r="E25" s="213"/>
      <c r="F25" s="213"/>
      <c r="G25" s="213"/>
      <c r="H25" s="2"/>
    </row>
    <row r="26" spans="6:8" ht="12.75" customHeight="1">
      <c r="F26" s="213"/>
      <c r="G26" s="213"/>
      <c r="H26" s="2"/>
    </row>
    <row r="27" spans="6:8" ht="12.75">
      <c r="F27" s="213"/>
      <c r="G27" s="213"/>
      <c r="H27" s="2"/>
    </row>
    <row r="28" spans="6:8" ht="12.75">
      <c r="F28" s="213"/>
      <c r="G28" s="213"/>
      <c r="H28" s="2"/>
    </row>
    <row r="29" spans="6:8" ht="12.75">
      <c r="F29" s="213"/>
      <c r="G29" s="213"/>
      <c r="H29" s="2"/>
    </row>
    <row r="30" spans="6:8" ht="12.75" customHeight="1">
      <c r="F30" s="213"/>
      <c r="G30" s="213"/>
      <c r="H30" s="2"/>
    </row>
    <row r="31" spans="6:8" ht="12.75">
      <c r="F31" s="213"/>
      <c r="G31" s="213"/>
      <c r="H31" s="2"/>
    </row>
    <row r="32" spans="6:8" ht="27.75" customHeight="1">
      <c r="F32" s="12"/>
      <c r="G32" s="12"/>
      <c r="H32" s="2"/>
    </row>
    <row r="33" spans="6:8" ht="12.75">
      <c r="F33" s="2"/>
      <c r="G33" s="2"/>
      <c r="H33" s="2"/>
    </row>
    <row r="34" spans="6:8" ht="12.75">
      <c r="F34" s="2"/>
      <c r="G34" s="2"/>
      <c r="H34" s="2"/>
    </row>
    <row r="35" spans="1:8" ht="12.75">
      <c r="A35" s="2"/>
      <c r="B35" s="2"/>
      <c r="C35" s="2"/>
      <c r="D35" s="2"/>
      <c r="E35" s="2"/>
      <c r="F35" s="2"/>
      <c r="G35" s="2"/>
      <c r="H35" s="2"/>
    </row>
    <row r="36" spans="1:8" ht="12.75">
      <c r="A36" s="2"/>
      <c r="B36" s="2"/>
      <c r="C36" s="2"/>
      <c r="D36" s="2"/>
      <c r="E36" s="2"/>
      <c r="F36" s="2"/>
      <c r="G36" s="2"/>
      <c r="H36" s="2"/>
    </row>
    <row r="37" spans="1:8" ht="12.75">
      <c r="A37" s="2"/>
      <c r="B37" s="2"/>
      <c r="C37" s="2"/>
      <c r="D37" s="2"/>
      <c r="E37" s="2"/>
      <c r="F37" s="2"/>
      <c r="G37" s="2"/>
      <c r="H37" s="2"/>
    </row>
    <row r="38" spans="1:8" ht="12.75">
      <c r="A38" s="2"/>
      <c r="B38" s="2"/>
      <c r="C38" s="2"/>
      <c r="D38" s="2"/>
      <c r="E38" s="2"/>
      <c r="F38" s="2"/>
      <c r="G38" s="2"/>
      <c r="H38" s="2"/>
    </row>
    <row r="39" spans="1:8" ht="12.75">
      <c r="A39" s="2"/>
      <c r="B39" s="2"/>
      <c r="C39" s="2"/>
      <c r="D39" s="2"/>
      <c r="E39" s="2"/>
      <c r="F39" s="2"/>
      <c r="G39" s="2"/>
      <c r="H39" s="2"/>
    </row>
    <row r="40" spans="1:8" ht="12.75">
      <c r="A40" s="2"/>
      <c r="B40" s="2"/>
      <c r="C40" s="2"/>
      <c r="D40" s="2"/>
      <c r="E40" s="2"/>
      <c r="F40" s="2"/>
      <c r="G40" s="2"/>
      <c r="H40" s="2"/>
    </row>
    <row r="41" spans="1:8" ht="12.75">
      <c r="A41" s="2"/>
      <c r="B41" s="2"/>
      <c r="C41" s="2"/>
      <c r="D41" s="2"/>
      <c r="E41" s="2"/>
      <c r="F41" s="2"/>
      <c r="G41" s="2"/>
      <c r="H41" s="2"/>
    </row>
    <row r="42" spans="1:8" ht="12.75">
      <c r="A42" s="2"/>
      <c r="B42" s="2"/>
      <c r="C42" s="2"/>
      <c r="D42" s="2"/>
      <c r="E42" s="2"/>
      <c r="F42" s="2"/>
      <c r="G42" s="2"/>
      <c r="H42" s="2"/>
    </row>
    <row r="43" spans="1:8" ht="12.75">
      <c r="A43" s="2"/>
      <c r="B43" s="2"/>
      <c r="C43" s="2"/>
      <c r="D43" s="2"/>
      <c r="E43" s="2"/>
      <c r="F43" s="2"/>
      <c r="G43" s="2"/>
      <c r="H43" s="2"/>
    </row>
    <row r="44" spans="1:8" ht="12.75">
      <c r="A44" s="2"/>
      <c r="B44" s="2"/>
      <c r="C44" s="2"/>
      <c r="D44" s="2"/>
      <c r="E44" s="2"/>
      <c r="F44" s="2"/>
      <c r="G44" s="2"/>
      <c r="H44" s="2"/>
    </row>
    <row r="45" spans="1:8" ht="12.75">
      <c r="A45" s="2"/>
      <c r="B45" s="2"/>
      <c r="C45" s="2"/>
      <c r="D45" s="2"/>
      <c r="E45" s="2"/>
      <c r="F45" s="2"/>
      <c r="G45" s="2"/>
      <c r="H45" s="2"/>
    </row>
    <row r="46" spans="1:8" ht="12.75">
      <c r="A46" s="2"/>
      <c r="B46" s="2"/>
      <c r="C46" s="2"/>
      <c r="D46" s="2"/>
      <c r="E46" s="2"/>
      <c r="F46" s="2"/>
      <c r="G46" s="2"/>
      <c r="H46" s="2"/>
    </row>
    <row r="47" spans="1:8" ht="12.75">
      <c r="A47" s="2"/>
      <c r="B47" s="2"/>
      <c r="C47" s="2"/>
      <c r="D47" s="2"/>
      <c r="E47" s="2"/>
      <c r="F47" s="2"/>
      <c r="G47" s="2"/>
      <c r="H47" s="2"/>
    </row>
    <row r="48" spans="1:8" ht="12.75">
      <c r="A48" s="2"/>
      <c r="B48" s="2"/>
      <c r="C48" s="2"/>
      <c r="D48" s="2"/>
      <c r="E48" s="2"/>
      <c r="F48" s="2"/>
      <c r="G48" s="2"/>
      <c r="H48" s="2"/>
    </row>
    <row r="49" spans="1:8" ht="12.75">
      <c r="A49" s="2"/>
      <c r="B49" s="2"/>
      <c r="C49" s="2"/>
      <c r="D49" s="2"/>
      <c r="E49" s="2"/>
      <c r="F49" s="2"/>
      <c r="G49" s="2"/>
      <c r="H49" s="2"/>
    </row>
  </sheetData>
  <mergeCells count="65">
    <mergeCell ref="G4:G5"/>
    <mergeCell ref="A1:G1"/>
    <mergeCell ref="B4:B5"/>
    <mergeCell ref="C4:C5"/>
    <mergeCell ref="D4:D5"/>
    <mergeCell ref="E4:E5"/>
    <mergeCell ref="A2:G2"/>
    <mergeCell ref="H2:I2"/>
    <mergeCell ref="A6:A7"/>
    <mergeCell ref="B6:B7"/>
    <mergeCell ref="C6:C7"/>
    <mergeCell ref="D6:D7"/>
    <mergeCell ref="E6:E7"/>
    <mergeCell ref="F6:F7"/>
    <mergeCell ref="G6:G7"/>
    <mergeCell ref="A4:A5"/>
    <mergeCell ref="F4:F5"/>
    <mergeCell ref="A8:A9"/>
    <mergeCell ref="B8:B9"/>
    <mergeCell ref="C8:C9"/>
    <mergeCell ref="D8:D9"/>
    <mergeCell ref="E8:E9"/>
    <mergeCell ref="F8:F9"/>
    <mergeCell ref="G8:G9"/>
    <mergeCell ref="A10:A11"/>
    <mergeCell ref="B10:B11"/>
    <mergeCell ref="C10:C11"/>
    <mergeCell ref="D10:D11"/>
    <mergeCell ref="E10:E11"/>
    <mergeCell ref="F10:F11"/>
    <mergeCell ref="G10:G11"/>
    <mergeCell ref="A12:A13"/>
    <mergeCell ref="B12:B13"/>
    <mergeCell ref="C12:C13"/>
    <mergeCell ref="D12:D13"/>
    <mergeCell ref="A14:A15"/>
    <mergeCell ref="B14:B15"/>
    <mergeCell ref="C14:C15"/>
    <mergeCell ref="D14:D15"/>
    <mergeCell ref="E22:E23"/>
    <mergeCell ref="F22:F23"/>
    <mergeCell ref="G22:G23"/>
    <mergeCell ref="E12:E13"/>
    <mergeCell ref="F12:F13"/>
    <mergeCell ref="G12:G13"/>
    <mergeCell ref="E14:E15"/>
    <mergeCell ref="F14:F15"/>
    <mergeCell ref="G14:G15"/>
    <mergeCell ref="A22:A23"/>
    <mergeCell ref="B22:B23"/>
    <mergeCell ref="C22:C23"/>
    <mergeCell ref="D22:D23"/>
    <mergeCell ref="A24:A25"/>
    <mergeCell ref="B24:B25"/>
    <mergeCell ref="C24:C25"/>
    <mergeCell ref="D24:D25"/>
    <mergeCell ref="E24:E25"/>
    <mergeCell ref="F24:F25"/>
    <mergeCell ref="G24:G25"/>
    <mergeCell ref="F26:F27"/>
    <mergeCell ref="G26:G27"/>
    <mergeCell ref="G28:G29"/>
    <mergeCell ref="F30:F31"/>
    <mergeCell ref="G30:G31"/>
    <mergeCell ref="F28:F29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NATALY</cp:lastModifiedBy>
  <cp:lastPrinted>2009-03-04T09:44:27Z</cp:lastPrinted>
  <dcterms:created xsi:type="dcterms:W3CDTF">1996-10-08T23:32:33Z</dcterms:created>
  <dcterms:modified xsi:type="dcterms:W3CDTF">2009-03-05T13:01:49Z</dcterms:modified>
  <cp:category/>
  <cp:version/>
  <cp:contentType/>
  <cp:contentStatus/>
</cp:coreProperties>
</file>