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9720" windowHeight="7320"/>
  </bookViews>
  <sheets>
    <sheet name="призеры" sheetId="3" r:id="rId1"/>
    <sheet name="ФИН" sheetId="23" r:id="rId2"/>
    <sheet name="мс" sheetId="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призеры!$A$1:$I$91</definedName>
    <definedName name="_xlnm.Print_Area" localSheetId="1">ФИН!$A$1:$I$91</definedName>
  </definedNames>
  <calcPr calcId="144525" concurrentCalc="0"/>
</workbook>
</file>

<file path=xl/calcChain.xml><?xml version="1.0" encoding="utf-8"?>
<calcChain xmlns="http://schemas.openxmlformats.org/spreadsheetml/2006/main">
  <c r="A3" i="3" l="1"/>
  <c r="F82" i="3"/>
  <c r="F81" i="3"/>
  <c r="F80" i="3"/>
  <c r="F79" i="3"/>
  <c r="H47" i="10"/>
  <c r="F47" i="10"/>
  <c r="H46" i="10"/>
  <c r="F46" i="10"/>
  <c r="H45" i="10"/>
  <c r="F45" i="10"/>
  <c r="H44" i="10"/>
  <c r="F44" i="10"/>
  <c r="H43" i="10"/>
  <c r="F43" i="10"/>
  <c r="H42" i="10"/>
  <c r="F42" i="10"/>
  <c r="H41" i="10"/>
  <c r="F41" i="10"/>
  <c r="H40" i="10"/>
  <c r="F40" i="10"/>
  <c r="H39" i="10"/>
  <c r="F39" i="10"/>
  <c r="H38" i="10"/>
  <c r="F38" i="10"/>
  <c r="H37" i="10"/>
  <c r="F37" i="10"/>
  <c r="H36" i="10"/>
  <c r="F36" i="10"/>
  <c r="H35" i="10"/>
  <c r="F35" i="10"/>
  <c r="H34" i="10"/>
  <c r="F34" i="10"/>
  <c r="H33" i="10"/>
  <c r="F33" i="10"/>
  <c r="H32" i="10"/>
  <c r="F32" i="10"/>
  <c r="H31" i="10"/>
  <c r="F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/>
  <c r="F18" i="10"/>
  <c r="H17" i="10"/>
  <c r="F17" i="10"/>
  <c r="H16" i="10"/>
  <c r="F16" i="10"/>
  <c r="H15" i="10"/>
  <c r="F15" i="10"/>
  <c r="H14" i="10"/>
  <c r="F14" i="10"/>
  <c r="H13" i="10"/>
  <c r="F13" i="10"/>
  <c r="H12" i="10"/>
  <c r="F12" i="10"/>
  <c r="H11" i="10"/>
  <c r="F11" i="10"/>
  <c r="F11" i="3"/>
  <c r="E11" i="10"/>
  <c r="D11" i="3"/>
  <c r="D11" i="10"/>
  <c r="C11" i="3"/>
  <c r="C11" i="10"/>
  <c r="H10" i="10"/>
  <c r="F10" i="10"/>
  <c r="F10" i="3"/>
  <c r="E10" i="10"/>
  <c r="D10" i="3"/>
  <c r="D10" i="10"/>
  <c r="C10" i="3"/>
  <c r="C10" i="10"/>
  <c r="H9" i="10"/>
  <c r="F9" i="10"/>
  <c r="F9" i="3"/>
  <c r="E9" i="10"/>
  <c r="D9" i="3"/>
  <c r="D9" i="10"/>
  <c r="C9" i="3"/>
  <c r="C9" i="10"/>
  <c r="H8" i="10"/>
  <c r="F8" i="10"/>
  <c r="F8" i="3"/>
  <c r="E8" i="10"/>
  <c r="D8" i="3"/>
  <c r="D8" i="10"/>
  <c r="C8" i="3"/>
  <c r="C8" i="10"/>
  <c r="F82" i="23"/>
  <c r="F81" i="23"/>
  <c r="B81" i="23"/>
  <c r="F80" i="23"/>
  <c r="F79" i="23"/>
  <c r="B79" i="23"/>
  <c r="I78" i="23"/>
  <c r="I77" i="23"/>
  <c r="H76" i="23"/>
  <c r="G76" i="23"/>
  <c r="F76" i="23"/>
  <c r="E76" i="23"/>
  <c r="D76" i="23"/>
  <c r="C76" i="23"/>
  <c r="H75" i="23"/>
  <c r="G75" i="23"/>
  <c r="F75" i="23"/>
  <c r="E75" i="23"/>
  <c r="D75" i="23"/>
  <c r="C75" i="23"/>
  <c r="H74" i="23"/>
  <c r="G74" i="23"/>
  <c r="F74" i="23"/>
  <c r="E74" i="23"/>
  <c r="D74" i="23"/>
  <c r="C74" i="23"/>
  <c r="H73" i="23"/>
  <c r="G73" i="23"/>
  <c r="F73" i="23"/>
  <c r="E73" i="23"/>
  <c r="D73" i="23"/>
  <c r="C73" i="23"/>
  <c r="H72" i="23"/>
  <c r="G72" i="23"/>
  <c r="F72" i="23"/>
  <c r="E72" i="23"/>
  <c r="D72" i="23"/>
  <c r="C72" i="23"/>
  <c r="H71" i="23"/>
  <c r="G71" i="23"/>
  <c r="F71" i="23"/>
  <c r="E71" i="23"/>
  <c r="D71" i="23"/>
  <c r="C71" i="23"/>
  <c r="H69" i="23"/>
  <c r="G69" i="23"/>
  <c r="F69" i="23"/>
  <c r="E69" i="23"/>
  <c r="D69" i="23"/>
  <c r="C69" i="23"/>
  <c r="H68" i="23"/>
  <c r="G68" i="23"/>
  <c r="F68" i="23"/>
  <c r="E68" i="23"/>
  <c r="D68" i="23"/>
  <c r="C68" i="23"/>
  <c r="H67" i="23"/>
  <c r="G67" i="23"/>
  <c r="F67" i="23"/>
  <c r="E67" i="23"/>
  <c r="D67" i="23"/>
  <c r="C67" i="23"/>
  <c r="H66" i="23"/>
  <c r="G66" i="23"/>
  <c r="F66" i="23"/>
  <c r="E66" i="23"/>
  <c r="D66" i="23"/>
  <c r="C66" i="23"/>
  <c r="H65" i="23"/>
  <c r="G65" i="23"/>
  <c r="F65" i="23"/>
  <c r="E65" i="23"/>
  <c r="D65" i="23"/>
  <c r="C65" i="23"/>
  <c r="H64" i="23"/>
  <c r="G64" i="23"/>
  <c r="F64" i="23"/>
  <c r="E64" i="23"/>
  <c r="D64" i="23"/>
  <c r="C64" i="23"/>
  <c r="H62" i="23"/>
  <c r="G62" i="23"/>
  <c r="F62" i="23"/>
  <c r="E62" i="23"/>
  <c r="D62" i="23"/>
  <c r="C62" i="23"/>
  <c r="H61" i="23"/>
  <c r="G61" i="23"/>
  <c r="F61" i="23"/>
  <c r="E61" i="23"/>
  <c r="D61" i="23"/>
  <c r="C61" i="23"/>
  <c r="H60" i="23"/>
  <c r="G60" i="23"/>
  <c r="F60" i="23"/>
  <c r="E60" i="23"/>
  <c r="D60" i="23"/>
  <c r="C60" i="23"/>
  <c r="H59" i="23"/>
  <c r="G59" i="23"/>
  <c r="F59" i="23"/>
  <c r="E59" i="23"/>
  <c r="D59" i="23"/>
  <c r="C59" i="23"/>
  <c r="H58" i="23"/>
  <c r="G58" i="23"/>
  <c r="F58" i="23"/>
  <c r="E58" i="23"/>
  <c r="D58" i="23"/>
  <c r="C58" i="23"/>
  <c r="H57" i="23"/>
  <c r="G57" i="23"/>
  <c r="F57" i="23"/>
  <c r="E57" i="23"/>
  <c r="D57" i="23"/>
  <c r="C57" i="23"/>
  <c r="H55" i="23"/>
  <c r="G55" i="23"/>
  <c r="F55" i="23"/>
  <c r="E55" i="23"/>
  <c r="D55" i="23"/>
  <c r="C55" i="23"/>
  <c r="H54" i="23"/>
  <c r="G54" i="23"/>
  <c r="F54" i="23"/>
  <c r="E54" i="23"/>
  <c r="D54" i="23"/>
  <c r="C54" i="23"/>
  <c r="H53" i="23"/>
  <c r="G53" i="23"/>
  <c r="F53" i="23"/>
  <c r="E53" i="23"/>
  <c r="D53" i="23"/>
  <c r="C53" i="23"/>
  <c r="H52" i="23"/>
  <c r="G52" i="23"/>
  <c r="F52" i="23"/>
  <c r="E52" i="23"/>
  <c r="D52" i="23"/>
  <c r="C52" i="23"/>
  <c r="H51" i="23"/>
  <c r="G51" i="23"/>
  <c r="F51" i="23"/>
  <c r="E51" i="23"/>
  <c r="D51" i="23"/>
  <c r="C51" i="23"/>
  <c r="H50" i="23"/>
  <c r="G50" i="23"/>
  <c r="F50" i="23"/>
  <c r="E50" i="23"/>
  <c r="D50" i="23"/>
  <c r="C50" i="23"/>
  <c r="H48" i="23"/>
  <c r="G48" i="23"/>
  <c r="F48" i="23"/>
  <c r="E48" i="23"/>
  <c r="D48" i="23"/>
  <c r="C48" i="23"/>
  <c r="H47" i="23"/>
  <c r="G47" i="23"/>
  <c r="F47" i="23"/>
  <c r="E47" i="23"/>
  <c r="D47" i="23"/>
  <c r="C47" i="23"/>
  <c r="H46" i="23"/>
  <c r="G46" i="23"/>
  <c r="F46" i="23"/>
  <c r="E46" i="23"/>
  <c r="D46" i="23"/>
  <c r="C46" i="23"/>
  <c r="H45" i="23"/>
  <c r="G45" i="23"/>
  <c r="F45" i="23"/>
  <c r="E45" i="23"/>
  <c r="D45" i="23"/>
  <c r="C45" i="23"/>
  <c r="H44" i="23"/>
  <c r="G44" i="23"/>
  <c r="F44" i="23"/>
  <c r="E44" i="23"/>
  <c r="D44" i="23"/>
  <c r="C44" i="23"/>
  <c r="H43" i="23"/>
  <c r="G43" i="23"/>
  <c r="F43" i="23"/>
  <c r="E43" i="23"/>
  <c r="D43" i="23"/>
  <c r="C43" i="23"/>
  <c r="H41" i="23"/>
  <c r="G41" i="23"/>
  <c r="F41" i="23"/>
  <c r="E41" i="23"/>
  <c r="D41" i="23"/>
  <c r="C41" i="23"/>
  <c r="H40" i="23"/>
  <c r="G40" i="23"/>
  <c r="F40" i="23"/>
  <c r="E40" i="23"/>
  <c r="D40" i="23"/>
  <c r="C40" i="23"/>
  <c r="H39" i="23"/>
  <c r="G39" i="23"/>
  <c r="F39" i="23"/>
  <c r="E39" i="23"/>
  <c r="D39" i="23"/>
  <c r="C39" i="23"/>
  <c r="H38" i="23"/>
  <c r="G38" i="23"/>
  <c r="F38" i="23"/>
  <c r="E38" i="23"/>
  <c r="D38" i="23"/>
  <c r="C38" i="23"/>
  <c r="H37" i="23"/>
  <c r="G37" i="23"/>
  <c r="F37" i="23"/>
  <c r="E37" i="23"/>
  <c r="D37" i="23"/>
  <c r="C37" i="23"/>
  <c r="H36" i="23"/>
  <c r="G36" i="23"/>
  <c r="F36" i="23"/>
  <c r="E36" i="23"/>
  <c r="D36" i="23"/>
  <c r="C36" i="23"/>
  <c r="H34" i="23"/>
  <c r="G34" i="23"/>
  <c r="F34" i="23"/>
  <c r="E34" i="23"/>
  <c r="D34" i="23"/>
  <c r="C34" i="23"/>
  <c r="H33" i="23"/>
  <c r="G33" i="23"/>
  <c r="F33" i="23"/>
  <c r="E33" i="23"/>
  <c r="D33" i="23"/>
  <c r="C33" i="23"/>
  <c r="H32" i="23"/>
  <c r="G32" i="23"/>
  <c r="F32" i="23"/>
  <c r="E32" i="23"/>
  <c r="D32" i="23"/>
  <c r="C32" i="23"/>
  <c r="H31" i="23"/>
  <c r="G31" i="23"/>
  <c r="F31" i="23"/>
  <c r="E31" i="23"/>
  <c r="D31" i="23"/>
  <c r="C31" i="23"/>
  <c r="H30" i="23"/>
  <c r="G30" i="23"/>
  <c r="F30" i="23"/>
  <c r="E30" i="23"/>
  <c r="D30" i="23"/>
  <c r="C30" i="23"/>
  <c r="H29" i="23"/>
  <c r="G29" i="23"/>
  <c r="F29" i="23"/>
  <c r="E29" i="23"/>
  <c r="D29" i="23"/>
  <c r="C29" i="23"/>
  <c r="H27" i="23"/>
  <c r="G27" i="23"/>
  <c r="F27" i="23"/>
  <c r="E27" i="23"/>
  <c r="D27" i="23"/>
  <c r="C27" i="23"/>
  <c r="H26" i="23"/>
  <c r="G26" i="23"/>
  <c r="F26" i="23"/>
  <c r="E26" i="23"/>
  <c r="D26" i="23"/>
  <c r="C26" i="23"/>
  <c r="H25" i="23"/>
  <c r="G25" i="23"/>
  <c r="F25" i="23"/>
  <c r="E25" i="23"/>
  <c r="D25" i="23"/>
  <c r="C25" i="23"/>
  <c r="H24" i="23"/>
  <c r="G24" i="23"/>
  <c r="F24" i="23"/>
  <c r="E24" i="23"/>
  <c r="D24" i="23"/>
  <c r="C24" i="23"/>
  <c r="H23" i="23"/>
  <c r="G23" i="23"/>
  <c r="F23" i="23"/>
  <c r="E23" i="23"/>
  <c r="D23" i="23"/>
  <c r="C23" i="23"/>
  <c r="H22" i="23"/>
  <c r="G22" i="23"/>
  <c r="F22" i="23"/>
  <c r="E22" i="23"/>
  <c r="D22" i="23"/>
  <c r="C22" i="23"/>
  <c r="H20" i="23"/>
  <c r="G20" i="23"/>
  <c r="F20" i="23"/>
  <c r="E20" i="23"/>
  <c r="D20" i="23"/>
  <c r="C20" i="23"/>
  <c r="H19" i="23"/>
  <c r="G19" i="23"/>
  <c r="F19" i="23"/>
  <c r="E19" i="23"/>
  <c r="D19" i="23"/>
  <c r="C19" i="23"/>
  <c r="H18" i="23"/>
  <c r="G18" i="23"/>
  <c r="F18" i="23"/>
  <c r="E18" i="23"/>
  <c r="D18" i="23"/>
  <c r="C18" i="23"/>
  <c r="H17" i="23"/>
  <c r="G17" i="23"/>
  <c r="F17" i="23"/>
  <c r="E17" i="23"/>
  <c r="D17" i="23"/>
  <c r="C17" i="23"/>
  <c r="H16" i="23"/>
  <c r="G16" i="23"/>
  <c r="F16" i="23"/>
  <c r="E16" i="23"/>
  <c r="D16" i="23"/>
  <c r="C16" i="23"/>
  <c r="H15" i="23"/>
  <c r="G15" i="23"/>
  <c r="F15" i="23"/>
  <c r="E15" i="23"/>
  <c r="D15" i="23"/>
  <c r="C15" i="23"/>
  <c r="H13" i="23"/>
  <c r="G13" i="23"/>
  <c r="F13" i="23"/>
  <c r="E13" i="23"/>
  <c r="D13" i="23"/>
  <c r="C13" i="23"/>
  <c r="H12" i="23"/>
  <c r="G12" i="23"/>
  <c r="F12" i="23"/>
  <c r="E12" i="23"/>
  <c r="D12" i="23"/>
  <c r="C12" i="23"/>
  <c r="H11" i="23"/>
  <c r="G11" i="23"/>
  <c r="F11" i="23"/>
  <c r="E11" i="23"/>
  <c r="D11" i="23"/>
  <c r="C11" i="23"/>
  <c r="H10" i="23"/>
  <c r="G10" i="23"/>
  <c r="F10" i="23"/>
  <c r="E10" i="23"/>
  <c r="D10" i="23"/>
  <c r="C10" i="23"/>
  <c r="H9" i="23"/>
  <c r="G9" i="23"/>
  <c r="F9" i="23"/>
  <c r="E9" i="23"/>
  <c r="D9" i="23"/>
  <c r="C9" i="23"/>
  <c r="H8" i="23"/>
  <c r="G8" i="23"/>
  <c r="F8" i="23"/>
  <c r="E8" i="23"/>
  <c r="D8" i="23"/>
  <c r="C8" i="23"/>
  <c r="A4" i="23"/>
  <c r="A3" i="23"/>
  <c r="C72" i="3"/>
  <c r="C45" i="10"/>
  <c r="D72" i="3"/>
  <c r="D45" i="10"/>
  <c r="E72" i="3"/>
  <c r="F72" i="3"/>
  <c r="E45" i="10"/>
  <c r="G72" i="3"/>
  <c r="H72" i="3"/>
  <c r="C73" i="3"/>
  <c r="C46" i="10"/>
  <c r="D73" i="3"/>
  <c r="D46" i="10"/>
  <c r="E73" i="3"/>
  <c r="F73" i="3"/>
  <c r="E46" i="10"/>
  <c r="G73" i="3"/>
  <c r="H73" i="3"/>
  <c r="C74" i="3"/>
  <c r="C47" i="10"/>
  <c r="D74" i="3"/>
  <c r="D47" i="10"/>
  <c r="E74" i="3"/>
  <c r="F74" i="3"/>
  <c r="E47" i="10"/>
  <c r="G74" i="3"/>
  <c r="H74" i="3"/>
  <c r="C75" i="3"/>
  <c r="D75" i="3"/>
  <c r="E75" i="3"/>
  <c r="F75" i="3"/>
  <c r="G75" i="3"/>
  <c r="H75" i="3"/>
  <c r="C76" i="3"/>
  <c r="D76" i="3"/>
  <c r="E76" i="3"/>
  <c r="F76" i="3"/>
  <c r="G76" i="3"/>
  <c r="H76" i="3"/>
  <c r="D71" i="3"/>
  <c r="D44" i="10"/>
  <c r="E71" i="3"/>
  <c r="F71" i="3"/>
  <c r="E44" i="10"/>
  <c r="G71" i="3"/>
  <c r="H71" i="3"/>
  <c r="C71" i="3"/>
  <c r="C44" i="10"/>
  <c r="C65" i="3"/>
  <c r="C41" i="10"/>
  <c r="D65" i="3"/>
  <c r="D41" i="10"/>
  <c r="E65" i="3"/>
  <c r="F65" i="3"/>
  <c r="E41" i="10"/>
  <c r="G65" i="3"/>
  <c r="H65" i="3"/>
  <c r="C66" i="3"/>
  <c r="C42" i="10"/>
  <c r="D66" i="3"/>
  <c r="D42" i="10"/>
  <c r="E66" i="3"/>
  <c r="F66" i="3"/>
  <c r="E42" i="10"/>
  <c r="G66" i="3"/>
  <c r="H66" i="3"/>
  <c r="C67" i="3"/>
  <c r="C43" i="10"/>
  <c r="D67" i="3"/>
  <c r="D43" i="10"/>
  <c r="E67" i="3"/>
  <c r="F67" i="3"/>
  <c r="E43" i="10"/>
  <c r="G67" i="3"/>
  <c r="H67" i="3"/>
  <c r="C68" i="3"/>
  <c r="D68" i="3"/>
  <c r="E68" i="3"/>
  <c r="F68" i="3"/>
  <c r="G68" i="3"/>
  <c r="H68" i="3"/>
  <c r="C69" i="3"/>
  <c r="D69" i="3"/>
  <c r="E69" i="3"/>
  <c r="F69" i="3"/>
  <c r="G69" i="3"/>
  <c r="H69" i="3"/>
  <c r="D64" i="3"/>
  <c r="D40" i="10"/>
  <c r="E64" i="3"/>
  <c r="F64" i="3"/>
  <c r="E40" i="10"/>
  <c r="G64" i="3"/>
  <c r="H64" i="3"/>
  <c r="C64" i="3"/>
  <c r="C40" i="10"/>
  <c r="C58" i="3"/>
  <c r="C37" i="10"/>
  <c r="D58" i="3"/>
  <c r="D37" i="10"/>
  <c r="E58" i="3"/>
  <c r="F58" i="3"/>
  <c r="E37" i="10"/>
  <c r="G58" i="3"/>
  <c r="H58" i="3"/>
  <c r="C59" i="3"/>
  <c r="C38" i="10"/>
  <c r="D59" i="3"/>
  <c r="D38" i="10"/>
  <c r="E59" i="3"/>
  <c r="F59" i="3"/>
  <c r="E38" i="10"/>
  <c r="G59" i="3"/>
  <c r="H59" i="3"/>
  <c r="C60" i="3"/>
  <c r="C39" i="10"/>
  <c r="D60" i="3"/>
  <c r="D39" i="10"/>
  <c r="E60" i="3"/>
  <c r="F60" i="3"/>
  <c r="E39" i="10"/>
  <c r="G60" i="3"/>
  <c r="H60" i="3"/>
  <c r="C61" i="3"/>
  <c r="D61" i="3"/>
  <c r="E61" i="3"/>
  <c r="F61" i="3"/>
  <c r="G61" i="3"/>
  <c r="H61" i="3"/>
  <c r="C62" i="3"/>
  <c r="D62" i="3"/>
  <c r="E62" i="3"/>
  <c r="F62" i="3"/>
  <c r="G62" i="3"/>
  <c r="H62" i="3"/>
  <c r="D57" i="3"/>
  <c r="D36" i="10"/>
  <c r="E57" i="3"/>
  <c r="F57" i="3"/>
  <c r="E36" i="10"/>
  <c r="G57" i="3"/>
  <c r="H57" i="3"/>
  <c r="C57" i="3"/>
  <c r="C36" i="10"/>
  <c r="C51" i="3"/>
  <c r="C33" i="10"/>
  <c r="D51" i="3"/>
  <c r="D33" i="10"/>
  <c r="E51" i="3"/>
  <c r="F51" i="3"/>
  <c r="E33" i="10"/>
  <c r="G51" i="3"/>
  <c r="H51" i="3"/>
  <c r="C52" i="3"/>
  <c r="C34" i="10"/>
  <c r="D52" i="3"/>
  <c r="D34" i="10"/>
  <c r="E52" i="3"/>
  <c r="F52" i="3"/>
  <c r="E34" i="10"/>
  <c r="G52" i="3"/>
  <c r="H52" i="3"/>
  <c r="C53" i="3"/>
  <c r="C35" i="10"/>
  <c r="D53" i="3"/>
  <c r="D35" i="10"/>
  <c r="E53" i="3"/>
  <c r="F53" i="3"/>
  <c r="E35" i="10"/>
  <c r="G53" i="3"/>
  <c r="H53" i="3"/>
  <c r="C54" i="3"/>
  <c r="D54" i="3"/>
  <c r="E54" i="3"/>
  <c r="F54" i="3"/>
  <c r="G54" i="3"/>
  <c r="H54" i="3"/>
  <c r="C55" i="3"/>
  <c r="D55" i="3"/>
  <c r="E55" i="3"/>
  <c r="F55" i="3"/>
  <c r="G55" i="3"/>
  <c r="H55" i="3"/>
  <c r="D50" i="3"/>
  <c r="D32" i="10"/>
  <c r="E50" i="3"/>
  <c r="F50" i="3"/>
  <c r="E32" i="10"/>
  <c r="G50" i="3"/>
  <c r="H50" i="3"/>
  <c r="C50" i="3"/>
  <c r="C32" i="10"/>
  <c r="C44" i="3"/>
  <c r="C29" i="10"/>
  <c r="D44" i="3"/>
  <c r="D29" i="10"/>
  <c r="E44" i="3"/>
  <c r="F44" i="3"/>
  <c r="E29" i="10"/>
  <c r="G44" i="3"/>
  <c r="H44" i="3"/>
  <c r="C45" i="3"/>
  <c r="C30" i="10"/>
  <c r="D45" i="3"/>
  <c r="D30" i="10"/>
  <c r="E45" i="3"/>
  <c r="F45" i="3"/>
  <c r="E30" i="10"/>
  <c r="G45" i="3"/>
  <c r="H45" i="3"/>
  <c r="C46" i="3"/>
  <c r="C31" i="10"/>
  <c r="D46" i="3"/>
  <c r="D31" i="10"/>
  <c r="E46" i="3"/>
  <c r="F46" i="3"/>
  <c r="E31" i="10"/>
  <c r="G46" i="3"/>
  <c r="H46" i="3"/>
  <c r="C47" i="3"/>
  <c r="D47" i="3"/>
  <c r="E47" i="3"/>
  <c r="F47" i="3"/>
  <c r="G47" i="3"/>
  <c r="H47" i="3"/>
  <c r="C48" i="3"/>
  <c r="D48" i="3"/>
  <c r="E48" i="3"/>
  <c r="F48" i="3"/>
  <c r="G48" i="3"/>
  <c r="H48" i="3"/>
  <c r="D43" i="3"/>
  <c r="D28" i="10"/>
  <c r="E43" i="3"/>
  <c r="F43" i="3"/>
  <c r="E28" i="10"/>
  <c r="G43" i="3"/>
  <c r="H43" i="3"/>
  <c r="C43" i="3"/>
  <c r="C28" i="10"/>
  <c r="C37" i="3"/>
  <c r="C25" i="10"/>
  <c r="D37" i="3"/>
  <c r="D25" i="10"/>
  <c r="E37" i="3"/>
  <c r="F37" i="3"/>
  <c r="E25" i="10"/>
  <c r="G37" i="3"/>
  <c r="H37" i="3"/>
  <c r="C38" i="3"/>
  <c r="C26" i="10"/>
  <c r="D38" i="3"/>
  <c r="D26" i="10"/>
  <c r="E38" i="3"/>
  <c r="F38" i="3"/>
  <c r="E26" i="10"/>
  <c r="G38" i="3"/>
  <c r="H38" i="3"/>
  <c r="C39" i="3"/>
  <c r="C27" i="10"/>
  <c r="D39" i="3"/>
  <c r="D27" i="10"/>
  <c r="E39" i="3"/>
  <c r="F39" i="3"/>
  <c r="E27" i="10"/>
  <c r="G39" i="3"/>
  <c r="H39" i="3"/>
  <c r="C40" i="3"/>
  <c r="D40" i="3"/>
  <c r="E40" i="3"/>
  <c r="F40" i="3"/>
  <c r="G40" i="3"/>
  <c r="H40" i="3"/>
  <c r="C41" i="3"/>
  <c r="D41" i="3"/>
  <c r="E41" i="3"/>
  <c r="F41" i="3"/>
  <c r="G41" i="3"/>
  <c r="H41" i="3"/>
  <c r="D36" i="3"/>
  <c r="D24" i="10"/>
  <c r="E36" i="3"/>
  <c r="F36" i="3"/>
  <c r="E24" i="10"/>
  <c r="G36" i="3"/>
  <c r="H36" i="3"/>
  <c r="C36" i="3"/>
  <c r="C24" i="10"/>
  <c r="C30" i="3"/>
  <c r="C21" i="10"/>
  <c r="D30" i="3"/>
  <c r="D21" i="10"/>
  <c r="E30" i="3"/>
  <c r="F30" i="3"/>
  <c r="E21" i="10"/>
  <c r="G30" i="3"/>
  <c r="H30" i="3"/>
  <c r="C31" i="3"/>
  <c r="C22" i="10"/>
  <c r="D31" i="3"/>
  <c r="D22" i="10"/>
  <c r="E31" i="3"/>
  <c r="F31" i="3"/>
  <c r="E22" i="10"/>
  <c r="G31" i="3"/>
  <c r="H31" i="3"/>
  <c r="C32" i="3"/>
  <c r="C23" i="10"/>
  <c r="D32" i="3"/>
  <c r="D23" i="10"/>
  <c r="E32" i="3"/>
  <c r="F32" i="3"/>
  <c r="E23" i="10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D29" i="3"/>
  <c r="D20" i="10"/>
  <c r="E29" i="3"/>
  <c r="F29" i="3"/>
  <c r="E20" i="10"/>
  <c r="G29" i="3"/>
  <c r="H29" i="3"/>
  <c r="C29" i="3"/>
  <c r="C20" i="10"/>
  <c r="C23" i="3"/>
  <c r="C17" i="10"/>
  <c r="D23" i="3"/>
  <c r="D17" i="10"/>
  <c r="E23" i="3"/>
  <c r="F23" i="3"/>
  <c r="E17" i="10"/>
  <c r="G23" i="3"/>
  <c r="H23" i="3"/>
  <c r="C24" i="3"/>
  <c r="C18" i="10"/>
  <c r="D24" i="3"/>
  <c r="D18" i="10"/>
  <c r="E24" i="3"/>
  <c r="F24" i="3"/>
  <c r="E18" i="10"/>
  <c r="G24" i="3"/>
  <c r="H24" i="3"/>
  <c r="C25" i="3"/>
  <c r="C19" i="10"/>
  <c r="D25" i="3"/>
  <c r="D19" i="10"/>
  <c r="E25" i="3"/>
  <c r="F25" i="3"/>
  <c r="E19" i="10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D22" i="3"/>
  <c r="D16" i="10"/>
  <c r="E22" i="3"/>
  <c r="F22" i="3"/>
  <c r="E16" i="10"/>
  <c r="G22" i="3"/>
  <c r="H22" i="3"/>
  <c r="C22" i="3"/>
  <c r="C16" i="10"/>
  <c r="C16" i="3"/>
  <c r="C13" i="10"/>
  <c r="I78" i="3"/>
  <c r="I77" i="3"/>
  <c r="E18" i="3"/>
  <c r="H17" i="3"/>
  <c r="D20" i="3"/>
  <c r="E16" i="3"/>
  <c r="C19" i="3"/>
  <c r="C18" i="3"/>
  <c r="C15" i="10"/>
  <c r="E17" i="3"/>
  <c r="D18" i="3"/>
  <c r="D15" i="10"/>
  <c r="H18" i="3"/>
  <c r="G17" i="3"/>
  <c r="D17" i="3"/>
  <c r="D14" i="10"/>
  <c r="H19" i="3"/>
  <c r="D19" i="3"/>
  <c r="G19" i="3"/>
  <c r="E19" i="3"/>
  <c r="H16" i="3"/>
  <c r="D16" i="3"/>
  <c r="D13" i="10"/>
  <c r="G18" i="3"/>
  <c r="C17" i="3"/>
  <c r="C14" i="10"/>
  <c r="G20" i="3"/>
  <c r="E20" i="3"/>
  <c r="H20" i="3"/>
  <c r="G15" i="3"/>
  <c r="E15" i="3"/>
  <c r="D15" i="3"/>
  <c r="D12" i="10"/>
  <c r="H15" i="3"/>
  <c r="C20" i="3"/>
  <c r="C15" i="3"/>
  <c r="C12" i="10"/>
  <c r="G16" i="3"/>
  <c r="F17" i="3"/>
  <c r="E14" i="10"/>
  <c r="F15" i="3"/>
  <c r="E12" i="10"/>
  <c r="F16" i="3"/>
  <c r="E13" i="10"/>
  <c r="F19" i="3"/>
  <c r="F18" i="3"/>
  <c r="E15" i="10"/>
  <c r="F20" i="3"/>
  <c r="B81" i="3"/>
  <c r="B79" i="3"/>
  <c r="A4" i="3"/>
  <c r="A4" i="10"/>
  <c r="B71" i="10"/>
  <c r="H71" i="10"/>
  <c r="A3" i="10"/>
  <c r="F69" i="10"/>
  <c r="H69" i="10"/>
  <c r="B69" i="10"/>
  <c r="F71" i="10"/>
  <c r="E11" i="3"/>
  <c r="E10" i="3"/>
  <c r="H12" i="3"/>
  <c r="E8" i="3"/>
  <c r="H9" i="3"/>
  <c r="G13" i="3"/>
  <c r="C12" i="3"/>
  <c r="G11" i="3"/>
  <c r="H11" i="3"/>
  <c r="G12" i="3"/>
  <c r="H8" i="3"/>
  <c r="E9" i="3"/>
  <c r="E12" i="3"/>
  <c r="D12" i="3"/>
  <c r="G10" i="3"/>
  <c r="D13" i="3"/>
  <c r="H13" i="3"/>
  <c r="G8" i="3"/>
  <c r="E13" i="3"/>
  <c r="C13" i="3"/>
  <c r="G9" i="3"/>
  <c r="H10" i="3"/>
  <c r="F13" i="3"/>
  <c r="F12" i="3"/>
</calcChain>
</file>

<file path=xl/sharedStrings.xml><?xml version="1.0" encoding="utf-8"?>
<sst xmlns="http://schemas.openxmlformats.org/spreadsheetml/2006/main" count="249" uniqueCount="49">
  <si>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</si>
  <si>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</si>
  <si>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</si>
  <si>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</si>
  <si>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</si>
  <si>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</si>
  <si>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</si>
  <si>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</si>
  <si>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</si>
  <si>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</si>
  <si>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</si>
  <si>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</si>
  <si>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</si>
  <si>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</si>
  <si>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</si>
  <si>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</si>
  <si>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</si>
  <si>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</si>
  <si>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</si>
  <si>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</si>
  <si>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</si>
  <si>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</si>
  <si>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</si>
  <si>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</si>
  <si>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</si>
  <si>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</si>
  <si>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</si>
  <si>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</si>
  <si>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</si>
  <si>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</si>
  <si>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</si>
  <si>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4</t>
  </si>
  <si>
    <t>св100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</si>
  <si>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</si>
  <si>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</si>
  <si>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</si>
  <si>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</si>
  <si>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</si>
  <si>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</si>
  <si>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</si>
  <si>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</si>
  <si>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</si>
  <si>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</si>
  <si>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</si>
  <si>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</si>
  <si>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</si>
  <si>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100кг</t>
  </si>
  <si>
    <t xml:space="preserve"> 100+ кг</t>
  </si>
  <si>
    <t>СПИСОК ПОПАВШИХ НА ФИНАЛ ПЕРВЕНСТВА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</si>
</sst>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06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/>
    <xf numFmtId="0" fontId="1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9" fillId="0" borderId="23" xfId="0" applyFont="1" applyFill="1" applyBorder="1"/>
    <xf numFmtId="0" fontId="9" fillId="0" borderId="23" xfId="0" applyFont="1" applyFill="1" applyBorder="1" applyAlignment="1">
      <alignment horizontal="center" vertical="center"/>
    </xf>
    <xf numFmtId="0" fontId="9" fillId="0" borderId="23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textRotation="90"/>
    </xf>
    <xf numFmtId="0" fontId="10" fillId="2" borderId="14" xfId="0" applyFont="1" applyFill="1" applyBorder="1" applyAlignment="1">
      <alignment vertical="center" textRotation="90"/>
    </xf>
    <xf numFmtId="0" fontId="13" fillId="0" borderId="15" xfId="0" applyFon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3" fillId="0" borderId="9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3" borderId="33" xfId="0" applyNumberFormat="1" applyFont="1" applyFill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20" fillId="0" borderId="0" xfId="0" applyFont="1" applyFill="1"/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23" xfId="0" applyFont="1" applyFill="1" applyBorder="1"/>
    <xf numFmtId="0" fontId="20" fillId="0" borderId="0" xfId="0" applyFont="1" applyFill="1" applyBorder="1"/>
    <xf numFmtId="0" fontId="21" fillId="0" borderId="1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textRotation="90"/>
    </xf>
    <xf numFmtId="0" fontId="10" fillId="2" borderId="5" xfId="0" applyFont="1" applyFill="1" applyBorder="1" applyAlignment="1">
      <alignment vertical="center" textRotation="90"/>
    </xf>
    <xf numFmtId="0" fontId="10" fillId="2" borderId="41" xfId="0" applyFont="1" applyFill="1" applyBorder="1" applyAlignment="1">
      <alignment vertical="center" textRotation="90"/>
    </xf>
    <xf numFmtId="0" fontId="1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textRotation="90"/>
    </xf>
    <xf numFmtId="0" fontId="14" fillId="2" borderId="14" xfId="0" applyFont="1" applyFill="1" applyBorder="1" applyAlignment="1">
      <alignment vertical="center" textRotation="90"/>
    </xf>
    <xf numFmtId="49" fontId="3" fillId="0" borderId="42" xfId="0" applyNumberFormat="1" applyFont="1" applyFill="1" applyBorder="1" applyAlignment="1">
      <alignment horizontal="center" vertical="center" wrapText="1"/>
    </xf>
    <xf numFmtId="49" fontId="3" fillId="3" borderId="37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textRotation="90"/>
    </xf>
    <xf numFmtId="0" fontId="14" fillId="2" borderId="5" xfId="0" applyFont="1" applyFill="1" applyBorder="1" applyAlignment="1">
      <alignment vertical="center" textRotation="90"/>
    </xf>
    <xf numFmtId="0" fontId="14" fillId="2" borderId="41" xfId="0" applyFont="1" applyFill="1" applyBorder="1" applyAlignment="1">
      <alignment vertical="center" textRotation="90"/>
    </xf>
    <xf numFmtId="0" fontId="22" fillId="0" borderId="0" xfId="0" applyFont="1"/>
    <xf numFmtId="0" fontId="1" fillId="0" borderId="1" xfId="0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 textRotation="90"/>
    </xf>
    <xf numFmtId="0" fontId="10" fillId="2" borderId="22" xfId="0" applyFont="1" applyFill="1" applyBorder="1" applyAlignment="1">
      <alignment horizontal="center" vertical="center" textRotation="90"/>
    </xf>
    <xf numFmtId="0" fontId="10" fillId="2" borderId="14" xfId="0" applyFont="1" applyFill="1" applyBorder="1" applyAlignment="1">
      <alignment horizontal="center" vertical="center" textRotation="90"/>
    </xf>
    <xf numFmtId="0" fontId="10" fillId="2" borderId="16" xfId="0" applyFont="1" applyFill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 vertical="center" textRotation="90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textRotation="90"/>
    </xf>
    <xf numFmtId="0" fontId="23" fillId="2" borderId="4" xfId="0" applyFont="1" applyFill="1" applyBorder="1" applyAlignment="1">
      <alignment horizontal="center" vertical="center" textRotation="90"/>
    </xf>
    <xf numFmtId="0" fontId="23" fillId="2" borderId="5" xfId="0" applyFont="1" applyFill="1" applyBorder="1" applyAlignment="1">
      <alignment horizontal="center" vertical="center" textRotation="90"/>
    </xf>
    <xf numFmtId="0" fontId="7" fillId="2" borderId="13" xfId="0" applyFont="1" applyFill="1" applyBorder="1" applyAlignment="1">
      <alignment horizontal="center" vertical="center" textRotation="90"/>
    </xf>
    <xf numFmtId="0" fontId="7" fillId="2" borderId="22" xfId="0" applyFont="1" applyFill="1" applyBorder="1" applyAlignment="1">
      <alignment horizontal="center" vertical="center" textRotation="90"/>
    </xf>
    <xf numFmtId="0" fontId="7" fillId="2" borderId="14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textRotation="90"/>
    </xf>
    <xf numFmtId="0" fontId="14" fillId="2" borderId="14" xfId="0" applyFont="1" applyFill="1" applyBorder="1" applyAlignment="1">
      <alignment horizontal="center" vertical="center" textRotation="90"/>
    </xf>
    <xf numFmtId="0" fontId="14" fillId="2" borderId="13" xfId="0" applyFont="1" applyFill="1" applyBorder="1" applyAlignment="1">
      <alignment horizontal="center" textRotation="90"/>
    </xf>
    <xf numFmtId="0" fontId="14" fillId="2" borderId="14" xfId="0" applyFont="1" applyFill="1" applyBorder="1" applyAlignment="1">
      <alignment horizontal="center" textRotation="90"/>
    </xf>
    <xf numFmtId="0" fontId="11" fillId="2" borderId="13" xfId="0" applyFont="1" applyFill="1" applyBorder="1" applyAlignment="1">
      <alignment horizontal="center" vertical="center" textRotation="90"/>
    </xf>
    <xf numFmtId="0" fontId="11" fillId="2" borderId="14" xfId="0" applyFont="1" applyFill="1" applyBorder="1" applyAlignment="1">
      <alignment horizontal="center" vertical="center" textRotation="90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3" fillId="0" borderId="0" xfId="1" applyFont="1" applyBorder="1" applyAlignment="1" applyProtection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121920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21920"/>
          <a:ext cx="4419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241935</xdr:colOff>
      <xdr:row>0</xdr:row>
      <xdr:rowOff>0</xdr:rowOff>
    </xdr:from>
    <xdr:to>
      <xdr:col>7</xdr:col>
      <xdr:colOff>1308735</xdr:colOff>
      <xdr:row>2</xdr:row>
      <xdr:rowOff>26670</xdr:rowOff>
    </xdr:to>
    <xdr:pic>
      <xdr:nvPicPr>
        <xdr:cNvPr id="5" name="Рисунок 15" descr="http://im7-tub-ru.yandex.net/i?id=181036194-10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1695" y="0"/>
          <a:ext cx="1066800" cy="613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186690</xdr:colOff>
      <xdr:row>0</xdr:row>
      <xdr:rowOff>78105</xdr:rowOff>
    </xdr:from>
    <xdr:to>
      <xdr:col>2</xdr:col>
      <xdr:colOff>281940</xdr:colOff>
      <xdr:row>2</xdr:row>
      <xdr:rowOff>7620</xdr:rowOff>
    </xdr:to>
    <xdr:pic>
      <xdr:nvPicPr>
        <xdr:cNvPr id="7" name="Рисунок 5" descr="http://www.pishmalife.ru/uploads/f1/s/21/891/image/457/875/thumb_Sambo.gif?t=144413797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" y="78105"/>
          <a:ext cx="542925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164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10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>
        <row r="2">
          <cell r="A2" t="str">
            <v>ПЕРВЕНСТВО УРАЛЬСКОГО ФЕДЕРАЛЬНОГО ОКРУГА ПО САМБО СРЕДИ ЮНИОРОВ 1999-2000г.р.</v>
          </cell>
        </row>
        <row r="3">
          <cell r="A3" t="str">
            <v>14-15 декабря 2018г.                                              г.Верхняя Пышма</v>
          </cell>
        </row>
        <row r="6">
          <cell r="A6" t="str">
            <v>Гл. судья, судья ВК</v>
          </cell>
          <cell r="G6" t="str">
            <v>М.Г.Стенников</v>
          </cell>
        </row>
        <row r="7">
          <cell r="G7" t="str">
            <v>/г.Курган/</v>
          </cell>
        </row>
        <row r="8">
          <cell r="A8" t="str">
            <v>Гл. секретарь, судья ВК</v>
          </cell>
          <cell r="G8" t="str">
            <v>Д.П.Сапунов</v>
          </cell>
        </row>
        <row r="9">
          <cell r="G9" t="str">
            <v>/Качканар/</v>
          </cell>
        </row>
      </sheetData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Курганская</v>
          </cell>
          <cell r="AH7">
            <v>2</v>
          </cell>
        </row>
        <row r="8">
          <cell r="Y8" t="str">
            <v>Хмао-Югра</v>
          </cell>
        </row>
        <row r="9">
          <cell r="Y9" t="str">
            <v/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СЛИНЬКО Данил Алексеевич</v>
          </cell>
          <cell r="D6" t="str">
            <v>31.12.00, КМС</v>
          </cell>
          <cell r="E6" t="str">
            <v>УФО</v>
          </cell>
          <cell r="F6" t="str">
            <v>Курганская, Курган, СШОР№1</v>
          </cell>
          <cell r="G6">
            <v>0</v>
          </cell>
          <cell r="H6" t="str">
            <v>Распопов А.Н.</v>
          </cell>
        </row>
        <row r="7">
          <cell r="C7" t="str">
            <v>БУШ Артем Андреевич</v>
          </cell>
          <cell r="D7" t="str">
            <v>15.02.00, 1р</v>
          </cell>
          <cell r="E7" t="str">
            <v>УФО</v>
          </cell>
          <cell r="F7" t="str">
            <v>Хмао-Югра, Нижневартовск, МО</v>
          </cell>
          <cell r="G7">
            <v>0</v>
          </cell>
          <cell r="H7" t="str">
            <v>Воробьев В.В.</v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Свердловская</v>
          </cell>
          <cell r="AH7">
            <v>2</v>
          </cell>
        </row>
        <row r="8">
          <cell r="Y8" t="str">
            <v>Тюменская</v>
          </cell>
        </row>
        <row r="9">
          <cell r="Y9" t="str">
            <v/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МУСТАФИН Нурсултан Сабиржанович</v>
          </cell>
          <cell r="D6" t="str">
            <v>26.06.99, КМС</v>
          </cell>
          <cell r="E6" t="str">
            <v>УФО</v>
          </cell>
          <cell r="F6" t="str">
            <v>Тюменская, Тюмень, РССС</v>
          </cell>
          <cell r="G6">
            <v>0</v>
          </cell>
          <cell r="H6" t="str">
            <v>Кутырев Б.В.</v>
          </cell>
        </row>
        <row r="7">
          <cell r="C7" t="str">
            <v>ЦИУЛИН Александр Вячеславович</v>
          </cell>
          <cell r="D7" t="str">
            <v>04.11.99, КМС</v>
          </cell>
          <cell r="E7" t="str">
            <v>УФО</v>
          </cell>
          <cell r="F7" t="str">
            <v>Свердловская, В-Пышма, КС "УГМК"</v>
          </cell>
          <cell r="G7">
            <v>0</v>
          </cell>
          <cell r="H7" t="str">
            <v>Суханов М.И. Мельников А.Н.</v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Курганская</v>
          </cell>
          <cell r="AH7">
            <v>3</v>
          </cell>
        </row>
        <row r="8">
          <cell r="Y8" t="str">
            <v>Свердловская</v>
          </cell>
        </row>
        <row r="9">
          <cell r="Y9" t="str">
            <v>Челябинская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ФЕДОРОВ Степан Юрьевич</v>
          </cell>
          <cell r="D6" t="str">
            <v>26.02.01, 1р</v>
          </cell>
          <cell r="E6" t="str">
            <v>УФО</v>
          </cell>
          <cell r="F6" t="str">
            <v xml:space="preserve">Челябинская, Челябинск, </v>
          </cell>
          <cell r="G6">
            <v>0</v>
          </cell>
          <cell r="H6" t="str">
            <v>Кадолин В.И., Магданов Р.Н.</v>
          </cell>
        </row>
        <row r="7">
          <cell r="C7" t="str">
            <v>ЛУШНИКОВ Андрей Олегович</v>
          </cell>
          <cell r="D7" t="str">
            <v>30.12.01, 3р</v>
          </cell>
          <cell r="E7" t="str">
            <v>УФО</v>
          </cell>
          <cell r="F7" t="str">
            <v>Курганская, Курган, СШОР№1</v>
          </cell>
          <cell r="G7">
            <v>0</v>
          </cell>
          <cell r="H7" t="str">
            <v>Кудрявцев С.Ю.</v>
          </cell>
        </row>
        <row r="8">
          <cell r="C8" t="str">
            <v>УМИРОВ Сафарали Бахтиерович</v>
          </cell>
          <cell r="D8" t="str">
            <v>29.05.00, 1р</v>
          </cell>
          <cell r="E8" t="str">
            <v>УФО</v>
          </cell>
          <cell r="F8" t="str">
            <v>Свердловская, В-Пышма, ДЮСШ Лидер</v>
          </cell>
          <cell r="G8">
            <v>0</v>
          </cell>
          <cell r="H8" t="str">
            <v>Аксаментов Е.В., Задорин С.А.</v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Свердловская</v>
          </cell>
          <cell r="AH7">
            <v>7</v>
          </cell>
        </row>
        <row r="8">
          <cell r="Y8" t="str">
            <v>Хмао-Югра</v>
          </cell>
        </row>
        <row r="9">
          <cell r="Y9" t="str">
            <v>Челябинская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УДАРЦЕВ Максим Михайлович</v>
          </cell>
          <cell r="D6" t="str">
            <v>27.11.99, МС</v>
          </cell>
          <cell r="E6" t="str">
            <v>УФО</v>
          </cell>
          <cell r="F6" t="str">
            <v>Свердловская, Екатеринбург, СШ самбо и дзюдо</v>
          </cell>
          <cell r="G6">
            <v>0</v>
          </cell>
          <cell r="H6" t="str">
            <v xml:space="preserve">Бородин О.Б. </v>
          </cell>
        </row>
        <row r="7">
          <cell r="C7" t="str">
            <v>ИВАНОВ Кирилл Евгеньевич</v>
          </cell>
          <cell r="D7" t="str">
            <v>11.08.00, КМС</v>
          </cell>
          <cell r="E7" t="str">
            <v>УФО</v>
          </cell>
          <cell r="F7" t="str">
            <v>Свердловская, Екатеринбург, СШ самбо и дзюдо</v>
          </cell>
          <cell r="G7">
            <v>0</v>
          </cell>
          <cell r="H7" t="str">
            <v xml:space="preserve">Бородин О.Б. </v>
          </cell>
        </row>
        <row r="8">
          <cell r="C8" t="str">
            <v>ЗАИКИН Иван Сергеевич</v>
          </cell>
          <cell r="D8" t="str">
            <v>22.02.00, КМС</v>
          </cell>
          <cell r="E8" t="str">
            <v>УФО</v>
          </cell>
          <cell r="F8" t="str">
            <v>Хмао-Югра, Нижневартовск, МО</v>
          </cell>
          <cell r="G8">
            <v>0</v>
          </cell>
          <cell r="H8" t="str">
            <v>Моисеев И.В.</v>
          </cell>
        </row>
        <row r="9">
          <cell r="C9" t="str">
            <v>ХАРЬКОВ Анатолий Николаевич</v>
          </cell>
          <cell r="D9" t="str">
            <v>16.06.01, 1р</v>
          </cell>
          <cell r="E9" t="str">
            <v>УФО</v>
          </cell>
          <cell r="F9" t="str">
            <v>Свердловская, Сухой Лог</v>
          </cell>
          <cell r="G9">
            <v>0</v>
          </cell>
          <cell r="H9" t="str">
            <v>Путинцев Л.В., Бекетов В.В.</v>
          </cell>
        </row>
        <row r="10">
          <cell r="C10" t="str">
            <v>ТРАПЕЗНИКОВ Николай Сергеевич</v>
          </cell>
          <cell r="D10" t="str">
            <v>06.01.01, КМС</v>
          </cell>
          <cell r="E10" t="str">
            <v>УФО</v>
          </cell>
          <cell r="F10" t="str">
            <v>Свердловская, Ирбит, ДЮСШ</v>
          </cell>
          <cell r="G10">
            <v>0</v>
          </cell>
          <cell r="H10" t="str">
            <v>Фефелов Ю.А., Задорин С.В.</v>
          </cell>
        </row>
        <row r="11">
          <cell r="C11" t="str">
            <v>ЮЛЧИРАЕВ Фирдавс Саикурович</v>
          </cell>
          <cell r="D11" t="str">
            <v>28.10.01, 1р</v>
          </cell>
          <cell r="E11" t="str">
            <v>УФО</v>
          </cell>
          <cell r="F11" t="str">
            <v xml:space="preserve">Челябинская, Троицк, </v>
          </cell>
          <cell r="G11">
            <v>0</v>
          </cell>
          <cell r="H11" t="str">
            <v>Макарова И.С.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 xml:space="preserve"> Челябинская</v>
          </cell>
          <cell r="AH7">
            <v>16</v>
          </cell>
        </row>
        <row r="8">
          <cell r="Y8" t="str">
            <v>Курганская</v>
          </cell>
        </row>
        <row r="9">
          <cell r="Y9" t="str">
            <v>Свердловская</v>
          </cell>
        </row>
        <row r="10">
          <cell r="Y10" t="str">
            <v>Тюменская</v>
          </cell>
        </row>
        <row r="11">
          <cell r="Y11" t="str">
            <v>Хмао-Югра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ЧАБАРОВ Геннадий Андреевич</v>
          </cell>
          <cell r="D6" t="str">
            <v>14.01.01, КМС</v>
          </cell>
          <cell r="E6" t="str">
            <v>УФО</v>
          </cell>
          <cell r="F6" t="str">
            <v>Свердловская, В-Пышма, КС "УГМК"</v>
          </cell>
          <cell r="G6">
            <v>0</v>
          </cell>
          <cell r="H6" t="str">
            <v xml:space="preserve">Кустов А.Ю., Стенников В.Г. </v>
          </cell>
        </row>
        <row r="7">
          <cell r="C7" t="str">
            <v>ФАТХИЕВ Денис Ирекович</v>
          </cell>
          <cell r="D7" t="str">
            <v>06.02.99, КМС</v>
          </cell>
          <cell r="E7" t="str">
            <v>УФО</v>
          </cell>
          <cell r="F7" t="str">
            <v>Свердловская, Екатеринбург, СШ самбо и дзюдо</v>
          </cell>
          <cell r="G7">
            <v>0</v>
          </cell>
          <cell r="H7" t="str">
            <v>Старков М.А.</v>
          </cell>
        </row>
        <row r="8">
          <cell r="C8" t="str">
            <v>АЛЕКСЕЕВ Максим Юрьевич</v>
          </cell>
          <cell r="D8" t="str">
            <v>10.04.00, КМС</v>
          </cell>
          <cell r="E8" t="str">
            <v>УФО</v>
          </cell>
          <cell r="F8" t="str">
            <v>Свердловская, Екатеринбург, СШ самбо и дзюдо</v>
          </cell>
          <cell r="G8">
            <v>0</v>
          </cell>
          <cell r="H8" t="str">
            <v>Макуха А.Н.</v>
          </cell>
        </row>
        <row r="9">
          <cell r="C9" t="str">
            <v>ДАВИД Кирилл Владимирович</v>
          </cell>
          <cell r="D9" t="str">
            <v>30.11.01, КМС</v>
          </cell>
          <cell r="E9" t="str">
            <v>УФО</v>
          </cell>
          <cell r="F9" t="str">
            <v>Свердловская, Сухой Лог</v>
          </cell>
          <cell r="G9">
            <v>0</v>
          </cell>
          <cell r="H9" t="str">
            <v>Путинцев Л.В., Бекетов В.В.</v>
          </cell>
        </row>
        <row r="10">
          <cell r="C10" t="str">
            <v>МАКСИМОВ Игорь Юрьевич</v>
          </cell>
          <cell r="D10" t="str">
            <v>20.03.00, 1р</v>
          </cell>
          <cell r="E10" t="str">
            <v>УФО</v>
          </cell>
          <cell r="F10" t="str">
            <v xml:space="preserve"> Челябинская, Троицк</v>
          </cell>
          <cell r="G10">
            <v>0</v>
          </cell>
          <cell r="H10" t="str">
            <v>Ермаков В.Е.</v>
          </cell>
        </row>
        <row r="11">
          <cell r="C11" t="str">
            <v>НОСКОВ Андрей Дмитриевич</v>
          </cell>
          <cell r="D11" t="str">
            <v>20.11.00, КМС</v>
          </cell>
          <cell r="E11" t="str">
            <v>УФО</v>
          </cell>
          <cell r="F11" t="str">
            <v>Курганская, ШГПУ</v>
          </cell>
          <cell r="G11">
            <v>0</v>
          </cell>
          <cell r="H11" t="str">
            <v>Старцев А.А., Жавкин Э.Б.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Курганская</v>
          </cell>
          <cell r="AH7">
            <v>23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ИГИБАЕВ Азамат Каирбекович</v>
          </cell>
          <cell r="D6" t="str">
            <v>02.06.99, КМС</v>
          </cell>
          <cell r="E6" t="str">
            <v>УФО</v>
          </cell>
          <cell r="F6" t="str">
            <v>Курганская, Курган,КУОР</v>
          </cell>
          <cell r="G6">
            <v>0</v>
          </cell>
          <cell r="H6" t="str">
            <v>Герасимов Д.В.</v>
          </cell>
        </row>
        <row r="7">
          <cell r="C7" t="str">
            <v>ХОЛКИН Антон Николаевич</v>
          </cell>
          <cell r="D7" t="str">
            <v>26.11.99, КМС</v>
          </cell>
          <cell r="E7" t="str">
            <v>УФО</v>
          </cell>
          <cell r="F7" t="str">
            <v>Курганская, Курган, СШОР№1</v>
          </cell>
          <cell r="G7">
            <v>0</v>
          </cell>
          <cell r="H7" t="str">
            <v>Распопов А.Н.</v>
          </cell>
        </row>
        <row r="8">
          <cell r="C8" t="str">
            <v>ХАКИМОВ Дмитрий Галимжанович</v>
          </cell>
          <cell r="D8" t="str">
            <v>13.08.99, КМС</v>
          </cell>
          <cell r="E8" t="str">
            <v>УФО</v>
          </cell>
          <cell r="F8" t="str">
            <v xml:space="preserve">Челябинская, Челябинск, </v>
          </cell>
          <cell r="G8">
            <v>0</v>
          </cell>
          <cell r="H8" t="str">
            <v>Кадолин В.И., Магданов Р.Н.</v>
          </cell>
        </row>
        <row r="9">
          <cell r="C9" t="str">
            <v>НЕЛЮБИН Александр Борисович</v>
          </cell>
          <cell r="D9" t="str">
            <v>27.07.01, КМС</v>
          </cell>
          <cell r="E9" t="str">
            <v>УФО</v>
          </cell>
          <cell r="F9" t="str">
            <v>Курганская, Курган, ДЮСШ "Ермак"</v>
          </cell>
          <cell r="G9">
            <v>0</v>
          </cell>
          <cell r="H9" t="str">
            <v>Старцев А.А., Жавкин Э.Б.</v>
          </cell>
        </row>
        <row r="10">
          <cell r="C10" t="str">
            <v>КРУЧИНИН Михаил Евгеньевич</v>
          </cell>
          <cell r="D10" t="str">
            <v>17.05.99, 1р</v>
          </cell>
          <cell r="E10" t="str">
            <v>УФО</v>
          </cell>
          <cell r="F10" t="str">
            <v>Свердловская, Екатеринбург, СШ самбо и дзюдо</v>
          </cell>
          <cell r="G10">
            <v>0</v>
          </cell>
          <cell r="H10" t="str">
            <v>Коростелев А.Б., Седов С.М.</v>
          </cell>
        </row>
        <row r="11">
          <cell r="C11" t="str">
            <v>ПАРФЕНОВ Максим Сергеевич</v>
          </cell>
          <cell r="D11" t="str">
            <v>14.09.99, КМС</v>
          </cell>
          <cell r="E11" t="str">
            <v>УФО</v>
          </cell>
          <cell r="F11" t="str">
            <v xml:space="preserve">Челябинская, Челябинск, </v>
          </cell>
          <cell r="G11">
            <v>0</v>
          </cell>
          <cell r="H11" t="str">
            <v>Сыроватский Ф.Ф., Додонов ,В.В.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Курганская</v>
          </cell>
          <cell r="AH7">
            <v>19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ЛУКИНЫХ Василий Сергеевич</v>
          </cell>
          <cell r="D6" t="str">
            <v>16.11.99, КМС</v>
          </cell>
          <cell r="E6" t="str">
            <v>УФО</v>
          </cell>
          <cell r="F6" t="str">
            <v>Свердловская, В-Пышма, КС "УГМК"</v>
          </cell>
          <cell r="G6">
            <v>0</v>
          </cell>
          <cell r="H6" t="str">
            <v>Суханов М.И. Мельников А.Н.</v>
          </cell>
        </row>
        <row r="7">
          <cell r="C7" t="str">
            <v>КАРДАШИН Василий Андреевич</v>
          </cell>
          <cell r="D7" t="str">
            <v>19.07.00, КМС</v>
          </cell>
          <cell r="E7" t="str">
            <v>УФО</v>
          </cell>
          <cell r="F7" t="str">
            <v>Свердловская, В-Пышма, КС "УГМК"</v>
          </cell>
          <cell r="G7">
            <v>0</v>
          </cell>
          <cell r="H7" t="str">
            <v>Суханов М.И., Миниахметов А.С.</v>
          </cell>
        </row>
        <row r="8">
          <cell r="C8" t="str">
            <v>НУРИЕВ Ильгар Фарсатович</v>
          </cell>
          <cell r="D8" t="str">
            <v>24.02.99, КМС</v>
          </cell>
          <cell r="E8" t="str">
            <v>УФО</v>
          </cell>
          <cell r="F8" t="str">
            <v>Курганская, Курган, СШОР№1</v>
          </cell>
          <cell r="G8">
            <v>0</v>
          </cell>
          <cell r="H8" t="str">
            <v>Кудрявцев С.Ю.</v>
          </cell>
        </row>
        <row r="9">
          <cell r="C9" t="str">
            <v>ХАБИБОВ Эльнар Раянович</v>
          </cell>
          <cell r="D9" t="str">
            <v>27.11.99, КМС</v>
          </cell>
          <cell r="E9" t="str">
            <v>УФО</v>
          </cell>
          <cell r="F9" t="str">
            <v>Свердловская, Екатеринбург СШ по самбо и дзюдо</v>
          </cell>
          <cell r="G9">
            <v>0</v>
          </cell>
          <cell r="H9" t="str">
            <v>Козлов Н.А., СтарковМ.А.</v>
          </cell>
        </row>
        <row r="10">
          <cell r="C10" t="str">
            <v>КУСМУХАНБЕТОВ Алмас Тлегенович</v>
          </cell>
          <cell r="D10" t="str">
            <v>10.05.99, 1р</v>
          </cell>
          <cell r="E10" t="str">
            <v>УФО</v>
          </cell>
          <cell r="F10" t="str">
            <v>Свердловская, Екатеринбург, СШ самбо и дзюдо</v>
          </cell>
          <cell r="G10">
            <v>0</v>
          </cell>
          <cell r="H10" t="str">
            <v xml:space="preserve">Старков М.А. </v>
          </cell>
        </row>
        <row r="11">
          <cell r="C11" t="str">
            <v>КУТЯВИН Виктор Алексеевич</v>
          </cell>
          <cell r="D11" t="str">
            <v>16.03.99, КМС</v>
          </cell>
          <cell r="E11" t="str">
            <v>УФО</v>
          </cell>
          <cell r="F11" t="str">
            <v>Курганская, Курган, СШОР№3</v>
          </cell>
          <cell r="G11">
            <v>0</v>
          </cell>
          <cell r="H11" t="str">
            <v>Распопов А.Н.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Курганская</v>
          </cell>
          <cell r="AH7">
            <v>17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КРИНИЦА Максим Александрович</v>
          </cell>
          <cell r="D6" t="str">
            <v>02.03.99, КМС</v>
          </cell>
          <cell r="E6" t="str">
            <v>УФО</v>
          </cell>
          <cell r="F6" t="str">
            <v>Свердловская, Екатеринбург, СШ самбо и дзюдо</v>
          </cell>
          <cell r="G6">
            <v>0</v>
          </cell>
          <cell r="H6" t="str">
            <v>Бородин О.Б. Воронов В.В.</v>
          </cell>
        </row>
        <row r="7">
          <cell r="C7" t="str">
            <v>ГУСИХАНОВ Турпалали Рамазанович</v>
          </cell>
          <cell r="D7" t="str">
            <v>09.08.00, КМС</v>
          </cell>
          <cell r="E7" t="str">
            <v>УФО</v>
          </cell>
          <cell r="F7" t="str">
            <v>Курганская, Курган, ДЮСШ№4</v>
          </cell>
          <cell r="G7">
            <v>0</v>
          </cell>
          <cell r="H7" t="str">
            <v>Герасимов Д.В.</v>
          </cell>
        </row>
        <row r="8">
          <cell r="C8" t="str">
            <v>ГАМЗАЕВ Гаджи Шарапутдинович</v>
          </cell>
          <cell r="D8" t="str">
            <v>17.02.99, КМС</v>
          </cell>
          <cell r="E8" t="str">
            <v>УФО</v>
          </cell>
          <cell r="F8" t="str">
            <v>Свердловская, Екатеринбург СШ по самбо и дзюдо</v>
          </cell>
          <cell r="G8">
            <v>0</v>
          </cell>
          <cell r="H8" t="str">
            <v xml:space="preserve">Старков М.А. </v>
          </cell>
        </row>
        <row r="9">
          <cell r="C9" t="str">
            <v>ЧУРКИН Сергей Алексеевич</v>
          </cell>
          <cell r="D9" t="str">
            <v>17.07.00, КМС</v>
          </cell>
          <cell r="E9" t="str">
            <v>УФО</v>
          </cell>
          <cell r="F9" t="str">
            <v>Курганская, Курган, СШОР№1</v>
          </cell>
          <cell r="G9">
            <v>0</v>
          </cell>
          <cell r="H9" t="str">
            <v>Евтодеев В.Ф.</v>
          </cell>
        </row>
        <row r="10">
          <cell r="C10" t="str">
            <v>ЮРТОВ Константин Анатольевич</v>
          </cell>
          <cell r="D10" t="str">
            <v>02.03.00, 1р</v>
          </cell>
          <cell r="E10" t="str">
            <v>УФО</v>
          </cell>
          <cell r="F10" t="str">
            <v xml:space="preserve">Челябинская, Челябинск, </v>
          </cell>
          <cell r="G10">
            <v>0</v>
          </cell>
          <cell r="H10" t="str">
            <v>Кадолин В.И.</v>
          </cell>
        </row>
        <row r="11">
          <cell r="C11" t="str">
            <v>ТОЛУБАЕВ Артем Михайлович</v>
          </cell>
          <cell r="D11" t="str">
            <v>22.03.00, КМС</v>
          </cell>
          <cell r="E11" t="str">
            <v>УФО</v>
          </cell>
          <cell r="F11" t="str">
            <v>Тюменская, Тюмень, ВС</v>
          </cell>
          <cell r="G11">
            <v>0</v>
          </cell>
          <cell r="H11" t="str">
            <v>Николаев А.А.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Курганская</v>
          </cell>
          <cell r="AH7">
            <v>12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>ЯНАО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ШИТОВ Алексей Игоревич</v>
          </cell>
          <cell r="D6" t="str">
            <v>14.05.99, КМС</v>
          </cell>
          <cell r="E6" t="str">
            <v>УФО</v>
          </cell>
          <cell r="F6" t="str">
            <v>Свердловская, Екатеринбург СШ по самбо и дзюдо</v>
          </cell>
          <cell r="G6">
            <v>0</v>
          </cell>
          <cell r="H6" t="str">
            <v>Макуха А.Н. Савинский В.А.</v>
          </cell>
        </row>
        <row r="7">
          <cell r="C7" t="str">
            <v>ПОНОМАРЕВ Никита Владимирович</v>
          </cell>
          <cell r="D7" t="str">
            <v>05.06.99, КМС</v>
          </cell>
          <cell r="E7" t="str">
            <v>УФО</v>
          </cell>
          <cell r="F7" t="str">
            <v>Курганская, Куртамыш, СШОР№1</v>
          </cell>
          <cell r="G7">
            <v>0</v>
          </cell>
          <cell r="H7" t="str">
            <v>Пирогов И.Ю., Пономарев В.И.</v>
          </cell>
        </row>
        <row r="8">
          <cell r="C8" t="str">
            <v>БОЛДОВ Никита Константинович</v>
          </cell>
          <cell r="D8" t="str">
            <v>27.01.00, КМС</v>
          </cell>
          <cell r="E8" t="str">
            <v>УФО</v>
          </cell>
          <cell r="F8" t="str">
            <v>Свердловская, Екатеринбург СШ по самбо и дзюдо</v>
          </cell>
          <cell r="G8">
            <v>0</v>
          </cell>
          <cell r="H8" t="str">
            <v>Макуха А.Н.</v>
          </cell>
        </row>
        <row r="9">
          <cell r="C9" t="str">
            <v>ЛАРИОНОВ Виталий Игоревич</v>
          </cell>
          <cell r="D9" t="str">
            <v>14.10.00, КМС</v>
          </cell>
          <cell r="E9" t="str">
            <v>УФО</v>
          </cell>
          <cell r="F9" t="str">
            <v>Свердловская, Екатеринбург, СШ самбо и дзюдо</v>
          </cell>
          <cell r="G9">
            <v>0</v>
          </cell>
          <cell r="H9" t="str">
            <v>Макуха А.Н.</v>
          </cell>
        </row>
        <row r="10">
          <cell r="C10" t="str">
            <v>МАРЧЕНКО Артур Вячеславович</v>
          </cell>
          <cell r="D10" t="str">
            <v>12.05.00, 2р</v>
          </cell>
          <cell r="E10" t="str">
            <v>УФО</v>
          </cell>
          <cell r="F10" t="str">
            <v>Свердловская, Н-Тагил, СШ "Тагилстрой"</v>
          </cell>
          <cell r="G10">
            <v>0</v>
          </cell>
          <cell r="H10" t="str">
            <v>Матвеев С.В. Гориславский И.А.</v>
          </cell>
        </row>
        <row r="11">
          <cell r="C11" t="str">
            <v>СЕМИЛЕТОВ Александр Алексеевич</v>
          </cell>
          <cell r="D11" t="str">
            <v>07.03.01, 1р</v>
          </cell>
          <cell r="E11" t="str">
            <v>УФО</v>
          </cell>
          <cell r="F11" t="str">
            <v>Свердловская, Сухой Лог</v>
          </cell>
          <cell r="G11">
            <v>0</v>
          </cell>
          <cell r="H11" t="str">
            <v>Путинцев Л.В., Бекетов В.В.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Курганская</v>
          </cell>
          <cell r="AH7">
            <v>12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НАЗИРОВ Екубжон Юсуфжонович</v>
          </cell>
          <cell r="D6" t="str">
            <v>05.01.99, 1р</v>
          </cell>
          <cell r="E6" t="str">
            <v>УФО</v>
          </cell>
          <cell r="F6" t="str">
            <v>Свердловская, Екатеринбург СШ по самбо и дзюдо</v>
          </cell>
          <cell r="G6">
            <v>0</v>
          </cell>
          <cell r="H6" t="str">
            <v>Печуров Е.А.</v>
          </cell>
        </row>
        <row r="7">
          <cell r="C7" t="str">
            <v>КУЗНЕЦОВ Сергей Владимирович</v>
          </cell>
          <cell r="D7" t="str">
            <v>14.09.99, КМС</v>
          </cell>
          <cell r="E7" t="str">
            <v>УФО</v>
          </cell>
          <cell r="F7" t="str">
            <v>Хмао-Югра, Нижневартовск, МО</v>
          </cell>
          <cell r="G7">
            <v>0</v>
          </cell>
          <cell r="H7" t="str">
            <v>Пленкин А.В.</v>
          </cell>
        </row>
        <row r="8">
          <cell r="C8" t="str">
            <v>МОСКОВСКИХ Вячеслав Андреевич</v>
          </cell>
          <cell r="D8" t="str">
            <v>19.06.00, КМС</v>
          </cell>
          <cell r="E8" t="str">
            <v>УФО</v>
          </cell>
          <cell r="F8" t="str">
            <v>Свердловская, Екатеринбург СШ по самбо и дзюдо</v>
          </cell>
          <cell r="G8">
            <v>0</v>
          </cell>
          <cell r="H8" t="str">
            <v>Макуха А.Н.</v>
          </cell>
        </row>
        <row r="9">
          <cell r="C9" t="str">
            <v>НАТРОШВИЛИ Тамаз Зурабович</v>
          </cell>
          <cell r="D9" t="str">
            <v>18.06.99, КМС</v>
          </cell>
          <cell r="E9" t="str">
            <v>УФО</v>
          </cell>
          <cell r="F9" t="str">
            <v>Тюменская, Тюмень, ПН</v>
          </cell>
          <cell r="G9">
            <v>0</v>
          </cell>
          <cell r="H9" t="str">
            <v>Николаев А.А.</v>
          </cell>
        </row>
        <row r="10">
          <cell r="C10" t="str">
            <v>БЕЗРОДНОВ Даниил Романович</v>
          </cell>
          <cell r="D10" t="str">
            <v>22.12.99, КМС</v>
          </cell>
          <cell r="E10" t="str">
            <v>УФО</v>
          </cell>
          <cell r="F10" t="str">
            <v>Тюменская, Тюмень, ВС</v>
          </cell>
          <cell r="G10">
            <v>0</v>
          </cell>
          <cell r="H10" t="str">
            <v>Николаев А.А.</v>
          </cell>
        </row>
        <row r="11">
          <cell r="C11" t="str">
            <v>ПИВОВАРОВ Матвей Андреевич</v>
          </cell>
          <cell r="D11" t="str">
            <v>23.04.99, КМС</v>
          </cell>
          <cell r="E11" t="str">
            <v>УФО</v>
          </cell>
          <cell r="F11" t="str">
            <v>Свердловская, Екатеринбург СШ по самбо и дзюдо</v>
          </cell>
          <cell r="G11">
            <v>0</v>
          </cell>
          <cell r="H11" t="str">
            <v>Старков М.А. Пивоваров А.Л.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zoomScaleNormal="100" workbookViewId="0">
      <selection activeCell="N8" sqref="N8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26" t="s">
        <v>7</v>
      </c>
      <c r="B1" s="126"/>
      <c r="C1" s="126"/>
      <c r="D1" s="126"/>
      <c r="E1" s="126"/>
      <c r="F1" s="126"/>
      <c r="G1" s="126"/>
      <c r="H1" s="126"/>
      <c r="I1" s="126"/>
    </row>
    <row r="2" spans="1:10" ht="25.15" customHeight="1">
      <c r="A2" s="127" t="s">
        <v>8</v>
      </c>
      <c r="B2" s="127"/>
      <c r="C2" s="127"/>
      <c r="D2" s="127"/>
      <c r="E2" s="127"/>
      <c r="F2" s="127"/>
      <c r="G2" s="127"/>
      <c r="H2" s="127"/>
      <c r="I2" s="127"/>
    </row>
    <row r="3" spans="1:10" ht="40.5" customHeight="1">
      <c r="A3" s="128" t="str">
        <f>[1]реквизиты!$A$2</f>
        <v>ПЕРВЕНСТВО УРАЛЬСКОГО ФЕДЕРАЛЬНОГО ОКРУГА ПО САМБО СРЕДИ ЮНИОРОВ 1999-2000г.р.</v>
      </c>
      <c r="B3" s="128"/>
      <c r="C3" s="128"/>
      <c r="D3" s="128"/>
      <c r="E3" s="128"/>
      <c r="F3" s="128"/>
      <c r="G3" s="128"/>
      <c r="H3" s="128"/>
      <c r="I3" s="128"/>
    </row>
    <row r="4" spans="1:10" ht="16.5" customHeight="1">
      <c r="A4" s="127" t="str">
        <f>[1]реквизиты!$A$3</f>
        <v>14-15 декабря 2018г.                                              г.Верхняя Пышма</v>
      </c>
      <c r="B4" s="127"/>
      <c r="C4" s="127"/>
      <c r="D4" s="127"/>
      <c r="E4" s="127"/>
      <c r="F4" s="127"/>
      <c r="G4" s="127"/>
      <c r="H4" s="127"/>
      <c r="I4" s="127"/>
    </row>
    <row r="5" spans="1:10" ht="3.75" customHeight="1" thickBot="1">
      <c r="A5" s="127"/>
      <c r="B5" s="127"/>
      <c r="C5" s="127"/>
      <c r="D5" s="127"/>
      <c r="E5" s="127"/>
      <c r="F5" s="127"/>
      <c r="G5" s="127"/>
      <c r="H5" s="127"/>
      <c r="I5" s="127"/>
    </row>
    <row r="6" spans="1:10" ht="11.1" customHeight="1">
      <c r="B6" s="139" t="s">
        <v>0</v>
      </c>
      <c r="C6" s="141" t="s">
        <v>1</v>
      </c>
      <c r="D6" s="141" t="s">
        <v>2</v>
      </c>
      <c r="E6" s="141" t="s">
        <v>16</v>
      </c>
      <c r="F6" s="141" t="s">
        <v>17</v>
      </c>
      <c r="G6" s="150"/>
      <c r="H6" s="129" t="s">
        <v>3</v>
      </c>
      <c r="I6" s="131"/>
    </row>
    <row r="7" spans="1:10" ht="13.5" customHeight="1" thickBot="1">
      <c r="B7" s="140"/>
      <c r="C7" s="142"/>
      <c r="D7" s="142"/>
      <c r="E7" s="142"/>
      <c r="F7" s="142"/>
      <c r="G7" s="151"/>
      <c r="H7" s="130"/>
      <c r="I7" s="131"/>
    </row>
    <row r="8" spans="1:10" ht="23.1" customHeight="1">
      <c r="A8" s="133" t="s">
        <v>9</v>
      </c>
      <c r="B8" s="80" t="s">
        <v>4</v>
      </c>
      <c r="C8" s="45" t="str">
        <f>[2]Ит.пр!C6</f>
        <v>ФЕДОРОВ Степан Юрьевич</v>
      </c>
      <c r="D8" s="45" t="str">
        <f>[2]Ит.пр!D6</f>
        <v>26.02.01, 1р</v>
      </c>
      <c r="E8" s="45" t="str">
        <f>[2]Ит.пр!E6</f>
        <v>УФО</v>
      </c>
      <c r="F8" s="45" t="str">
        <f>[2]Ит.пр!F6</f>
        <v xml:space="preserve">Челябинская, Челябинск, </v>
      </c>
      <c r="G8" s="85">
        <f>[2]Ит.пр!G6</f>
        <v>0</v>
      </c>
      <c r="H8" s="46" t="str">
        <f>[2]Ит.пр!H6</f>
        <v>Кадолин В.И., Магданов Р.Н.</v>
      </c>
      <c r="I8" s="132"/>
      <c r="J8" s="149"/>
    </row>
    <row r="9" spans="1:10" ht="23.1" customHeight="1">
      <c r="A9" s="134"/>
      <c r="B9" s="81" t="s">
        <v>5</v>
      </c>
      <c r="C9" s="44" t="str">
        <f>[2]Ит.пр!C7</f>
        <v>ЛУШНИКОВ Андрей Олегович</v>
      </c>
      <c r="D9" s="44" t="str">
        <f>[2]Ит.пр!D7</f>
        <v>30.12.01, 3р</v>
      </c>
      <c r="E9" s="44" t="str">
        <f>[2]Ит.пр!E7</f>
        <v>УФО</v>
      </c>
      <c r="F9" s="44" t="str">
        <f>[2]Ит.пр!F7</f>
        <v>Курганская, Курган, СШОР№1</v>
      </c>
      <c r="G9" s="86">
        <f>[2]Ит.пр!G7</f>
        <v>0</v>
      </c>
      <c r="H9" s="47" t="str">
        <f>[2]Ит.пр!H7</f>
        <v>Кудрявцев С.Ю.</v>
      </c>
      <c r="I9" s="132"/>
      <c r="J9" s="149"/>
    </row>
    <row r="10" spans="1:10" ht="23.1" customHeight="1">
      <c r="A10" s="134"/>
      <c r="B10" s="82" t="s">
        <v>6</v>
      </c>
      <c r="C10" s="44" t="str">
        <f>[2]Ит.пр!C8</f>
        <v>УМИРОВ Сафарали Бахтиерович</v>
      </c>
      <c r="D10" s="44" t="str">
        <f>[2]Ит.пр!D8</f>
        <v>29.05.00, 1р</v>
      </c>
      <c r="E10" s="44" t="str">
        <f>[2]Ит.пр!E8</f>
        <v>УФО</v>
      </c>
      <c r="F10" s="44" t="str">
        <f>[2]Ит.пр!F8</f>
        <v>Свердловская, В-Пышма, ДЮСШ Лидер</v>
      </c>
      <c r="G10" s="86">
        <f>[2]Ит.пр!G8</f>
        <v>0</v>
      </c>
      <c r="H10" s="47" t="str">
        <f>[2]Ит.пр!H8</f>
        <v>Аксаментов Е.В., Задорин С.А.</v>
      </c>
      <c r="I10" s="132"/>
      <c r="J10" s="149"/>
    </row>
    <row r="11" spans="1:10" ht="23.1" hidden="1" customHeight="1">
      <c r="A11" s="134"/>
      <c r="B11" s="83" t="s">
        <v>6</v>
      </c>
      <c r="C11" s="44" t="str">
        <f>[2]Ит.пр!C9</f>
        <v/>
      </c>
      <c r="D11" s="44" t="str">
        <f>[2]Ит.пр!D9</f>
        <v/>
      </c>
      <c r="E11" s="44" t="str">
        <f>[2]Ит.пр!E9</f>
        <v/>
      </c>
      <c r="F11" s="44" t="str">
        <f>[2]Ит.пр!F9</f>
        <v/>
      </c>
      <c r="G11" s="86" t="str">
        <f>[2]Ит.пр!G9</f>
        <v/>
      </c>
      <c r="H11" s="47" t="str">
        <f>[2]Ит.пр!H9</f>
        <v/>
      </c>
      <c r="I11" s="132"/>
      <c r="J11" s="149"/>
    </row>
    <row r="12" spans="1:10" ht="23.1" hidden="1" customHeight="1">
      <c r="A12" s="134"/>
      <c r="B12" s="83" t="s">
        <v>12</v>
      </c>
      <c r="C12" s="44" t="str">
        <f>[2]Ит.пр!C10</f>
        <v/>
      </c>
      <c r="D12" s="44" t="str">
        <f>[2]Ит.пр!D10</f>
        <v/>
      </c>
      <c r="E12" s="44" t="str">
        <f>[2]Ит.пр!E10</f>
        <v/>
      </c>
      <c r="F12" s="44" t="str">
        <f>[2]Ит.пр!F10</f>
        <v/>
      </c>
      <c r="G12" s="86" t="str">
        <f>[2]Ит.пр!G10</f>
        <v/>
      </c>
      <c r="H12" s="47" t="str">
        <f>[2]Ит.пр!H10</f>
        <v/>
      </c>
      <c r="I12" s="125"/>
      <c r="J12" s="149"/>
    </row>
    <row r="13" spans="1:10" ht="23.1" hidden="1" customHeight="1" thickBot="1">
      <c r="A13" s="135"/>
      <c r="B13" s="84" t="s">
        <v>12</v>
      </c>
      <c r="C13" s="48" t="str">
        <f>[2]Ит.пр!C11</f>
        <v/>
      </c>
      <c r="D13" s="48" t="str">
        <f>[2]Ит.пр!D11</f>
        <v/>
      </c>
      <c r="E13" s="48" t="str">
        <f>[2]Ит.пр!E11</f>
        <v/>
      </c>
      <c r="F13" s="48" t="str">
        <f>[2]Ит.пр!F11</f>
        <v/>
      </c>
      <c r="G13" s="87" t="str">
        <f>[2]Ит.пр!G11</f>
        <v/>
      </c>
      <c r="H13" s="49" t="str">
        <f>[2]Ит.пр!H11</f>
        <v/>
      </c>
      <c r="I13" s="125"/>
      <c r="J13" s="149"/>
    </row>
    <row r="14" spans="1:10" ht="23.1" customHeight="1" thickBot="1">
      <c r="B14" s="8"/>
      <c r="C14" s="9"/>
      <c r="D14" s="9"/>
      <c r="E14" s="25"/>
      <c r="F14" s="9"/>
      <c r="G14" s="88"/>
      <c r="H14" s="9"/>
      <c r="I14" s="14"/>
      <c r="J14" s="149"/>
    </row>
    <row r="15" spans="1:10" ht="23.1" customHeight="1">
      <c r="A15" s="133" t="s">
        <v>10</v>
      </c>
      <c r="B15" s="42" t="s">
        <v>4</v>
      </c>
      <c r="C15" s="45" t="str">
        <f>[3]Ит.пр!C6</f>
        <v>УДАРЦЕВ Максим Михайлович</v>
      </c>
      <c r="D15" s="45" t="str">
        <f>[3]Ит.пр!D6</f>
        <v>27.11.99, МС</v>
      </c>
      <c r="E15" s="45" t="str">
        <f>[3]Ит.пр!E6</f>
        <v>УФО</v>
      </c>
      <c r="F15" s="45" t="str">
        <f>[3]Ит.пр!F6</f>
        <v>Свердловская, Екатеринбург, СШ самбо и дзюдо</v>
      </c>
      <c r="G15" s="85">
        <f>[3]Ит.пр!G6</f>
        <v>0</v>
      </c>
      <c r="H15" s="46" t="str">
        <f>[3]Ит.пр!H6</f>
        <v xml:space="preserve">Бородин О.Б. </v>
      </c>
      <c r="I15" s="14"/>
      <c r="J15" s="149"/>
    </row>
    <row r="16" spans="1:10" ht="23.1" customHeight="1">
      <c r="A16" s="134"/>
      <c r="B16" s="78" t="s">
        <v>5</v>
      </c>
      <c r="C16" s="44" t="str">
        <f>[3]Ит.пр!C7</f>
        <v>ИВАНОВ Кирилл Евгеньевич</v>
      </c>
      <c r="D16" s="44" t="str">
        <f>[3]Ит.пр!D7</f>
        <v>11.08.00, КМС</v>
      </c>
      <c r="E16" s="44" t="str">
        <f>[3]Ит.пр!E7</f>
        <v>УФО</v>
      </c>
      <c r="F16" s="44" t="str">
        <f>[3]Ит.пр!F7</f>
        <v>Свердловская, Екатеринбург, СШ самбо и дзюдо</v>
      </c>
      <c r="G16" s="86">
        <f>[3]Ит.пр!G7</f>
        <v>0</v>
      </c>
      <c r="H16" s="47" t="str">
        <f>[3]Ит.пр!H7</f>
        <v xml:space="preserve">Бородин О.Б. </v>
      </c>
      <c r="I16" s="14"/>
    </row>
    <row r="17" spans="1:16" ht="23.1" customHeight="1">
      <c r="A17" s="134"/>
      <c r="B17" s="78" t="s">
        <v>6</v>
      </c>
      <c r="C17" s="44" t="str">
        <f>[3]Ит.пр!C8</f>
        <v>ЗАИКИН Иван Сергеевич</v>
      </c>
      <c r="D17" s="44" t="str">
        <f>[3]Ит.пр!D8</f>
        <v>22.02.00, КМС</v>
      </c>
      <c r="E17" s="44" t="str">
        <f>[3]Ит.пр!E8</f>
        <v>УФО</v>
      </c>
      <c r="F17" s="44" t="str">
        <f>[3]Ит.пр!F8</f>
        <v>Хмао-Югра, Нижневартовск, МО</v>
      </c>
      <c r="G17" s="86">
        <f>[3]Ит.пр!G8</f>
        <v>0</v>
      </c>
      <c r="H17" s="47" t="str">
        <f>[3]Ит.пр!H8</f>
        <v>Моисеев И.В.</v>
      </c>
      <c r="I17" s="14"/>
    </row>
    <row r="18" spans="1:16" ht="23.1" customHeight="1">
      <c r="A18" s="134"/>
      <c r="B18" s="78" t="s">
        <v>6</v>
      </c>
      <c r="C18" s="44" t="str">
        <f>[3]Ит.пр!C9</f>
        <v>ХАРЬКОВ Анатолий Николаевич</v>
      </c>
      <c r="D18" s="44" t="str">
        <f>[3]Ит.пр!D9</f>
        <v>16.06.01, 1р</v>
      </c>
      <c r="E18" s="44" t="str">
        <f>[3]Ит.пр!E9</f>
        <v>УФО</v>
      </c>
      <c r="F18" s="44" t="str">
        <f>[3]Ит.пр!F9</f>
        <v>Свердловская, Сухой Лог</v>
      </c>
      <c r="G18" s="86">
        <f>[3]Ит.пр!G9</f>
        <v>0</v>
      </c>
      <c r="H18" s="47" t="str">
        <f>[3]Ит.пр!H9</f>
        <v>Путинцев Л.В., Бекетов В.В.</v>
      </c>
      <c r="I18" s="125"/>
    </row>
    <row r="19" spans="1:16" ht="23.1" customHeight="1">
      <c r="A19" s="134"/>
      <c r="B19" s="78" t="s">
        <v>12</v>
      </c>
      <c r="C19" s="44" t="str">
        <f>[3]Ит.пр!C10</f>
        <v>ТРАПЕЗНИКОВ Николай Сергеевич</v>
      </c>
      <c r="D19" s="44" t="str">
        <f>[3]Ит.пр!D10</f>
        <v>06.01.01, КМС</v>
      </c>
      <c r="E19" s="44" t="str">
        <f>[3]Ит.пр!E10</f>
        <v>УФО</v>
      </c>
      <c r="F19" s="44" t="str">
        <f>[3]Ит.пр!F10</f>
        <v>Свердловская, Ирбит, ДЮСШ</v>
      </c>
      <c r="G19" s="86">
        <f>[3]Ит.пр!G10</f>
        <v>0</v>
      </c>
      <c r="H19" s="47" t="str">
        <f>[3]Ит.пр!H10</f>
        <v>Фефелов Ю.А., Задорин С.В.</v>
      </c>
      <c r="I19" s="125"/>
    </row>
    <row r="20" spans="1:16" ht="23.1" customHeight="1" thickBot="1">
      <c r="A20" s="135"/>
      <c r="B20" s="79" t="s">
        <v>12</v>
      </c>
      <c r="C20" s="48" t="str">
        <f>[3]Ит.пр!C11</f>
        <v>ЮЛЧИРАЕВ Фирдавс Саикурович</v>
      </c>
      <c r="D20" s="48" t="str">
        <f>[3]Ит.пр!D11</f>
        <v>28.10.01, 1р</v>
      </c>
      <c r="E20" s="48" t="str">
        <f>[3]Ит.пр!E11</f>
        <v>УФО</v>
      </c>
      <c r="F20" s="48" t="str">
        <f>[3]Ит.пр!F11</f>
        <v xml:space="preserve">Челябинская, Троицк, </v>
      </c>
      <c r="G20" s="87">
        <f>[3]Ит.пр!G11</f>
        <v>0</v>
      </c>
      <c r="H20" s="49" t="str">
        <f>[3]Ит.пр!H11</f>
        <v>Макарова И.С.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40"/>
      <c r="J21" s="41"/>
    </row>
    <row r="22" spans="1:16" ht="23.1" customHeight="1">
      <c r="A22" s="133" t="s">
        <v>18</v>
      </c>
      <c r="B22" s="42" t="s">
        <v>4</v>
      </c>
      <c r="C22" s="45" t="str">
        <f>[4]Ит.пр!C6</f>
        <v>ЧАБАРОВ Геннадий Андреевич</v>
      </c>
      <c r="D22" s="45" t="str">
        <f>[4]Ит.пр!D6</f>
        <v>14.01.01, КМС</v>
      </c>
      <c r="E22" s="45" t="str">
        <f>[4]Ит.пр!E6</f>
        <v>УФО</v>
      </c>
      <c r="F22" s="45" t="str">
        <f>[4]Ит.пр!F6</f>
        <v>Свердловская, В-Пышма, КС "УГМК"</v>
      </c>
      <c r="G22" s="85">
        <f>[4]Ит.пр!G6</f>
        <v>0</v>
      </c>
      <c r="H22" s="46" t="str">
        <f>[4]Ит.пр!H6</f>
        <v xml:space="preserve">Кустов А.Ю., Стенников В.Г. </v>
      </c>
      <c r="I22" s="40"/>
      <c r="J22" s="41"/>
    </row>
    <row r="23" spans="1:16" ht="23.1" customHeight="1">
      <c r="A23" s="134"/>
      <c r="B23" s="92" t="s">
        <v>5</v>
      </c>
      <c r="C23" s="44" t="str">
        <f>[4]Ит.пр!C7</f>
        <v>ФАТХИЕВ Денис Ирекович</v>
      </c>
      <c r="D23" s="44" t="str">
        <f>[4]Ит.пр!D7</f>
        <v>06.02.99, КМС</v>
      </c>
      <c r="E23" s="44" t="str">
        <f>[4]Ит.пр!E7</f>
        <v>УФО</v>
      </c>
      <c r="F23" s="44" t="str">
        <f>[4]Ит.пр!F7</f>
        <v>Свердловская, Екатеринбург, СШ самбо и дзюдо</v>
      </c>
      <c r="G23" s="86">
        <f>[4]Ит.пр!G7</f>
        <v>0</v>
      </c>
      <c r="H23" s="47" t="str">
        <f>[4]Ит.пр!H7</f>
        <v>Старков М.А.</v>
      </c>
      <c r="I23" s="14"/>
      <c r="J23" s="41"/>
    </row>
    <row r="24" spans="1:16" ht="23.1" customHeight="1">
      <c r="A24" s="134"/>
      <c r="B24" s="92" t="s">
        <v>6</v>
      </c>
      <c r="C24" s="44" t="str">
        <f>[4]Ит.пр!C8</f>
        <v>АЛЕКСЕЕВ Максим Юрьевич</v>
      </c>
      <c r="D24" s="44" t="str">
        <f>[4]Ит.пр!D8</f>
        <v>10.04.00, КМС</v>
      </c>
      <c r="E24" s="44" t="str">
        <f>[4]Ит.пр!E8</f>
        <v>УФО</v>
      </c>
      <c r="F24" s="44" t="str">
        <f>[4]Ит.пр!F8</f>
        <v>Свердловская, Екатеринбург, СШ самбо и дзюдо</v>
      </c>
      <c r="G24" s="86">
        <f>[4]Ит.пр!G8</f>
        <v>0</v>
      </c>
      <c r="H24" s="47" t="str">
        <f>[4]Ит.пр!H8</f>
        <v>Макуха А.Н.</v>
      </c>
      <c r="I24" s="14"/>
      <c r="J24" s="41"/>
    </row>
    <row r="25" spans="1:16" ht="23.1" customHeight="1">
      <c r="A25" s="134"/>
      <c r="B25" s="92" t="s">
        <v>6</v>
      </c>
      <c r="C25" s="44" t="str">
        <f>[4]Ит.пр!C9</f>
        <v>ДАВИД Кирилл Владимирович</v>
      </c>
      <c r="D25" s="44" t="str">
        <f>[4]Ит.пр!D9</f>
        <v>30.11.01, КМС</v>
      </c>
      <c r="E25" s="44" t="str">
        <f>[4]Ит.пр!E9</f>
        <v>УФО</v>
      </c>
      <c r="F25" s="44" t="str">
        <f>[4]Ит.пр!F9</f>
        <v>Свердловская, Сухой Лог</v>
      </c>
      <c r="G25" s="86">
        <f>[4]Ит.пр!G9</f>
        <v>0</v>
      </c>
      <c r="H25" s="47" t="str">
        <f>[4]Ит.пр!H9</f>
        <v>Путинцев Л.В., Бекетов В.В.</v>
      </c>
      <c r="I25" s="40"/>
    </row>
    <row r="26" spans="1:16" ht="23.1" customHeight="1">
      <c r="A26" s="134"/>
      <c r="B26" s="92" t="s">
        <v>12</v>
      </c>
      <c r="C26" s="44" t="str">
        <f>[4]Ит.пр!C10</f>
        <v>МАКСИМОВ Игорь Юрьевич</v>
      </c>
      <c r="D26" s="44" t="str">
        <f>[4]Ит.пр!D10</f>
        <v>20.03.00, 1р</v>
      </c>
      <c r="E26" s="44" t="str">
        <f>[4]Ит.пр!E10</f>
        <v>УФО</v>
      </c>
      <c r="F26" s="44" t="str">
        <f>[4]Ит.пр!F10</f>
        <v xml:space="preserve"> Челябинская, Троицк</v>
      </c>
      <c r="G26" s="86">
        <f>[4]Ит.пр!G10</f>
        <v>0</v>
      </c>
      <c r="H26" s="47" t="str">
        <f>[4]Ит.пр!H10</f>
        <v>Ермаков В.Е.</v>
      </c>
      <c r="I26" s="40"/>
      <c r="L26" s="17"/>
      <c r="M26" s="18"/>
      <c r="N26" s="17"/>
      <c r="O26" s="19"/>
      <c r="P26" s="43"/>
    </row>
    <row r="27" spans="1:16" ht="23.1" customHeight="1" thickBot="1">
      <c r="A27" s="135"/>
      <c r="B27" s="95" t="s">
        <v>12</v>
      </c>
      <c r="C27" s="48" t="str">
        <f>[4]Ит.пр!C11</f>
        <v>НОСКОВ Андрей Дмитриевич</v>
      </c>
      <c r="D27" s="48" t="str">
        <f>[4]Ит.пр!D11</f>
        <v>20.11.00, КМС</v>
      </c>
      <c r="E27" s="48" t="str">
        <f>[4]Ит.пр!E11</f>
        <v>УФО</v>
      </c>
      <c r="F27" s="48" t="str">
        <f>[4]Ит.пр!F11</f>
        <v>Курганская, ШГПУ</v>
      </c>
      <c r="G27" s="87">
        <f>[4]Ит.пр!G11</f>
        <v>0</v>
      </c>
      <c r="H27" s="49" t="str">
        <f>[4]Ит.пр!H11</f>
        <v>Старцев А.А., Жавкин Э.Б.</v>
      </c>
      <c r="I27" s="11"/>
    </row>
    <row r="28" spans="1:16" ht="23.1" customHeight="1" thickBot="1">
      <c r="A28" s="30"/>
      <c r="B28" s="12"/>
      <c r="C28" s="15"/>
      <c r="D28" s="16"/>
      <c r="E28" s="16"/>
      <c r="F28" s="17"/>
      <c r="G28" s="9"/>
      <c r="H28" s="20"/>
      <c r="I28" s="40"/>
      <c r="J28" s="41"/>
    </row>
    <row r="29" spans="1:16" ht="23.1" customHeight="1">
      <c r="A29" s="136" t="s">
        <v>19</v>
      </c>
      <c r="B29" s="42" t="s">
        <v>4</v>
      </c>
      <c r="C29" s="45" t="str">
        <f>[5]Ит.пр!C6</f>
        <v>ИГИБАЕВ Азамат Каирбекович</v>
      </c>
      <c r="D29" s="45" t="str">
        <f>[5]Ит.пр!D6</f>
        <v>02.06.99, КМС</v>
      </c>
      <c r="E29" s="45" t="str">
        <f>[5]Ит.пр!E6</f>
        <v>УФО</v>
      </c>
      <c r="F29" s="45" t="str">
        <f>[5]Ит.пр!F6</f>
        <v>Курганская, Курган,КУОР</v>
      </c>
      <c r="G29" s="85">
        <f>[5]Ит.пр!G6</f>
        <v>0</v>
      </c>
      <c r="H29" s="46" t="str">
        <f>[5]Ит.пр!H6</f>
        <v>Герасимов Д.В.</v>
      </c>
      <c r="I29" s="40"/>
      <c r="J29" s="41"/>
    </row>
    <row r="30" spans="1:16" ht="23.1" customHeight="1">
      <c r="A30" s="137"/>
      <c r="B30" s="92" t="s">
        <v>5</v>
      </c>
      <c r="C30" s="44" t="str">
        <f>[5]Ит.пр!C7</f>
        <v>ХОЛКИН Антон Николаевич</v>
      </c>
      <c r="D30" s="44" t="str">
        <f>[5]Ит.пр!D7</f>
        <v>26.11.99, КМС</v>
      </c>
      <c r="E30" s="44" t="str">
        <f>[5]Ит.пр!E7</f>
        <v>УФО</v>
      </c>
      <c r="F30" s="44" t="str">
        <f>[5]Ит.пр!F7</f>
        <v>Курганская, Курган, СШОР№1</v>
      </c>
      <c r="G30" s="86">
        <f>[5]Ит.пр!G7</f>
        <v>0</v>
      </c>
      <c r="H30" s="47" t="str">
        <f>[5]Ит.пр!H7</f>
        <v>Распопов А.Н.</v>
      </c>
      <c r="I30" s="14"/>
      <c r="J30" s="41"/>
    </row>
    <row r="31" spans="1:16" ht="23.1" customHeight="1">
      <c r="A31" s="137"/>
      <c r="B31" s="92" t="s">
        <v>6</v>
      </c>
      <c r="C31" s="44" t="str">
        <f>[5]Ит.пр!C8</f>
        <v>ХАКИМОВ Дмитрий Галимжанович</v>
      </c>
      <c r="D31" s="44" t="str">
        <f>[5]Ит.пр!D8</f>
        <v>13.08.99, КМС</v>
      </c>
      <c r="E31" s="44" t="str">
        <f>[5]Ит.пр!E8</f>
        <v>УФО</v>
      </c>
      <c r="F31" s="44" t="str">
        <f>[5]Ит.пр!F8</f>
        <v xml:space="preserve">Челябинская, Челябинск, </v>
      </c>
      <c r="G31" s="86">
        <f>[5]Ит.пр!G8</f>
        <v>0</v>
      </c>
      <c r="H31" s="47" t="str">
        <f>[5]Ит.пр!H8</f>
        <v>Кадолин В.И., Магданов Р.Н.</v>
      </c>
      <c r="I31" s="14"/>
      <c r="J31" s="41"/>
    </row>
    <row r="32" spans="1:16" ht="23.1" customHeight="1">
      <c r="A32" s="137"/>
      <c r="B32" s="92" t="s">
        <v>6</v>
      </c>
      <c r="C32" s="44" t="str">
        <f>[5]Ит.пр!C9</f>
        <v>НЕЛЮБИН Александр Борисович</v>
      </c>
      <c r="D32" s="44" t="str">
        <f>[5]Ит.пр!D9</f>
        <v>27.07.01, КМС</v>
      </c>
      <c r="E32" s="44" t="str">
        <f>[5]Ит.пр!E9</f>
        <v>УФО</v>
      </c>
      <c r="F32" s="44" t="str">
        <f>[5]Ит.пр!F9</f>
        <v>Курганская, Курган, ДЮСШ "Ермак"</v>
      </c>
      <c r="G32" s="86">
        <f>[5]Ит.пр!G9</f>
        <v>0</v>
      </c>
      <c r="H32" s="47" t="str">
        <f>[5]Ит.пр!H9</f>
        <v>Старцев А.А., Жавкин Э.Б.</v>
      </c>
      <c r="I32" s="40"/>
    </row>
    <row r="33" spans="1:10" ht="23.1" customHeight="1">
      <c r="A33" s="137"/>
      <c r="B33" s="92" t="s">
        <v>12</v>
      </c>
      <c r="C33" s="44" t="str">
        <f>[5]Ит.пр!C10</f>
        <v>КРУЧИНИН Михаил Евгеньевич</v>
      </c>
      <c r="D33" s="44" t="str">
        <f>[5]Ит.пр!D10</f>
        <v>17.05.99, 1р</v>
      </c>
      <c r="E33" s="44" t="str">
        <f>[5]Ит.пр!E10</f>
        <v>УФО</v>
      </c>
      <c r="F33" s="44" t="str">
        <f>[5]Ит.пр!F10</f>
        <v>Свердловская, Екатеринбург, СШ самбо и дзюдо</v>
      </c>
      <c r="G33" s="86">
        <f>[5]Ит.пр!G10</f>
        <v>0</v>
      </c>
      <c r="H33" s="47" t="str">
        <f>[5]Ит.пр!H10</f>
        <v>Коростелев А.Б., Седов С.М.</v>
      </c>
      <c r="I33" s="40"/>
    </row>
    <row r="34" spans="1:10" ht="23.1" customHeight="1" thickBot="1">
      <c r="A34" s="138"/>
      <c r="B34" s="95" t="s">
        <v>12</v>
      </c>
      <c r="C34" s="48" t="str">
        <f>[5]Ит.пр!C11</f>
        <v>ПАРФЕНОВ Максим Сергеевич</v>
      </c>
      <c r="D34" s="48" t="str">
        <f>[5]Ит.пр!D11</f>
        <v>14.09.99, КМС</v>
      </c>
      <c r="E34" s="48" t="str">
        <f>[5]Ит.пр!E11</f>
        <v>УФО</v>
      </c>
      <c r="F34" s="48" t="str">
        <f>[5]Ит.пр!F11</f>
        <v xml:space="preserve">Челябинская, Челябинск, </v>
      </c>
      <c r="G34" s="87">
        <f>[5]Ит.пр!G11</f>
        <v>0</v>
      </c>
      <c r="H34" s="49" t="str">
        <f>[5]Ит.пр!H11</f>
        <v>Сыроватский Ф.Ф., Додонов ,В.В.</v>
      </c>
      <c r="I34" s="14"/>
    </row>
    <row r="35" spans="1:10" ht="23.1" customHeight="1" thickBot="1">
      <c r="A35" s="30"/>
      <c r="B35" s="12"/>
      <c r="C35" s="15"/>
      <c r="D35" s="16"/>
      <c r="E35" s="16"/>
      <c r="F35" s="17"/>
      <c r="G35" s="96"/>
      <c r="H35" s="20"/>
      <c r="I35" s="40"/>
      <c r="J35" s="41"/>
    </row>
    <row r="36" spans="1:10" ht="23.1" customHeight="1">
      <c r="A36" s="133" t="s">
        <v>14</v>
      </c>
      <c r="B36" s="42" t="s">
        <v>4</v>
      </c>
      <c r="C36" s="45" t="str">
        <f>[6]Ит.пр!C6</f>
        <v>ЛУКИНЫХ Василий Сергеевич</v>
      </c>
      <c r="D36" s="45" t="str">
        <f>[6]Ит.пр!D6</f>
        <v>16.11.99, КМС</v>
      </c>
      <c r="E36" s="45" t="str">
        <f>[6]Ит.пр!E6</f>
        <v>УФО</v>
      </c>
      <c r="F36" s="45" t="str">
        <f>[6]Ит.пр!F6</f>
        <v>Свердловская, В-Пышма, КС "УГМК"</v>
      </c>
      <c r="G36" s="85">
        <f>[6]Ит.пр!G6</f>
        <v>0</v>
      </c>
      <c r="H36" s="46" t="str">
        <f>[6]Ит.пр!H6</f>
        <v>Суханов М.И. Мельников А.Н.</v>
      </c>
      <c r="I36" s="40"/>
      <c r="J36" s="41"/>
    </row>
    <row r="37" spans="1:10" ht="23.1" customHeight="1">
      <c r="A37" s="134"/>
      <c r="B37" s="92" t="s">
        <v>5</v>
      </c>
      <c r="C37" s="44" t="str">
        <f>[6]Ит.пр!C7</f>
        <v>КАРДАШИН Василий Андреевич</v>
      </c>
      <c r="D37" s="44" t="str">
        <f>[6]Ит.пр!D7</f>
        <v>19.07.00, КМС</v>
      </c>
      <c r="E37" s="44" t="str">
        <f>[6]Ит.пр!E7</f>
        <v>УФО</v>
      </c>
      <c r="F37" s="44" t="str">
        <f>[6]Ит.пр!F7</f>
        <v>Свердловская, В-Пышма, КС "УГМК"</v>
      </c>
      <c r="G37" s="86">
        <f>[6]Ит.пр!G7</f>
        <v>0</v>
      </c>
      <c r="H37" s="47" t="str">
        <f>[6]Ит.пр!H7</f>
        <v>Суханов М.И., Миниахметов А.С.</v>
      </c>
      <c r="I37" s="14"/>
      <c r="J37" s="41"/>
    </row>
    <row r="38" spans="1:10" ht="23.1" customHeight="1">
      <c r="A38" s="134"/>
      <c r="B38" s="92" t="s">
        <v>6</v>
      </c>
      <c r="C38" s="44" t="str">
        <f>[6]Ит.пр!C8</f>
        <v>НУРИЕВ Ильгар Фарсатович</v>
      </c>
      <c r="D38" s="44" t="str">
        <f>[6]Ит.пр!D8</f>
        <v>24.02.99, КМС</v>
      </c>
      <c r="E38" s="44" t="str">
        <f>[6]Ит.пр!E8</f>
        <v>УФО</v>
      </c>
      <c r="F38" s="44" t="str">
        <f>[6]Ит.пр!F8</f>
        <v>Курганская, Курган, СШОР№1</v>
      </c>
      <c r="G38" s="86">
        <f>[6]Ит.пр!G8</f>
        <v>0</v>
      </c>
      <c r="H38" s="47" t="str">
        <f>[6]Ит.пр!H8</f>
        <v>Кудрявцев С.Ю.</v>
      </c>
      <c r="I38" s="14"/>
      <c r="J38" s="41"/>
    </row>
    <row r="39" spans="1:10" ht="23.1" customHeight="1">
      <c r="A39" s="134"/>
      <c r="B39" s="92" t="s">
        <v>6</v>
      </c>
      <c r="C39" s="44" t="str">
        <f>[6]Ит.пр!C9</f>
        <v>ХАБИБОВ Эльнар Раянович</v>
      </c>
      <c r="D39" s="44" t="str">
        <f>[6]Ит.пр!D9</f>
        <v>27.11.99, КМС</v>
      </c>
      <c r="E39" s="44" t="str">
        <f>[6]Ит.пр!E9</f>
        <v>УФО</v>
      </c>
      <c r="F39" s="44" t="str">
        <f>[6]Ит.пр!F9</f>
        <v>Свердловская, Екатеринбург СШ по самбо и дзюдо</v>
      </c>
      <c r="G39" s="86">
        <f>[6]Ит.пр!G9</f>
        <v>0</v>
      </c>
      <c r="H39" s="47" t="str">
        <f>[6]Ит.пр!H9</f>
        <v>Козлов Н.А., СтарковМ.А.</v>
      </c>
      <c r="I39" s="39" t="s">
        <v>15</v>
      </c>
    </row>
    <row r="40" spans="1:10" ht="23.1" customHeight="1">
      <c r="A40" s="134"/>
      <c r="B40" s="92" t="s">
        <v>12</v>
      </c>
      <c r="C40" s="44" t="str">
        <f>[6]Ит.пр!C10</f>
        <v>КУСМУХАНБЕТОВ Алмас Тлегенович</v>
      </c>
      <c r="D40" s="44" t="str">
        <f>[6]Ит.пр!D10</f>
        <v>10.05.99, 1р</v>
      </c>
      <c r="E40" s="44" t="str">
        <f>[6]Ит.пр!E10</f>
        <v>УФО</v>
      </c>
      <c r="F40" s="44" t="str">
        <f>[6]Ит.пр!F10</f>
        <v>Свердловская, Екатеринбург, СШ самбо и дзюдо</v>
      </c>
      <c r="G40" s="86">
        <f>[6]Ит.пр!G10</f>
        <v>0</v>
      </c>
      <c r="H40" s="47" t="str">
        <f>[6]Ит.пр!H10</f>
        <v xml:space="preserve">Старков М.А. </v>
      </c>
      <c r="I40" s="40"/>
    </row>
    <row r="41" spans="1:10" ht="23.1" customHeight="1" thickBot="1">
      <c r="A41" s="135"/>
      <c r="B41" s="95" t="s">
        <v>12</v>
      </c>
      <c r="C41" s="48" t="str">
        <f>[6]Ит.пр!C11</f>
        <v>КУТЯВИН Виктор Алексеевич</v>
      </c>
      <c r="D41" s="48" t="str">
        <f>[6]Ит.пр!D11</f>
        <v>16.03.99, КМС</v>
      </c>
      <c r="E41" s="48" t="str">
        <f>[6]Ит.пр!E11</f>
        <v>УФО</v>
      </c>
      <c r="F41" s="48" t="str">
        <f>[6]Ит.пр!F11</f>
        <v>Курганская, Курган, СШОР№3</v>
      </c>
      <c r="G41" s="87">
        <f>[6]Ит.пр!G11</f>
        <v>0</v>
      </c>
      <c r="H41" s="49" t="str">
        <f>[6]Ит.пр!H11</f>
        <v>Распопов А.Н.</v>
      </c>
      <c r="I41" s="14"/>
    </row>
    <row r="42" spans="1:10" ht="23.1" customHeight="1" thickBot="1">
      <c r="B42" s="51"/>
      <c r="C42" s="52"/>
      <c r="D42" s="52"/>
      <c r="E42" s="53"/>
      <c r="F42" s="52"/>
      <c r="G42" s="52"/>
      <c r="H42" s="54"/>
      <c r="I42" s="40"/>
      <c r="J42" s="41"/>
    </row>
    <row r="43" spans="1:10" ht="26.45" customHeight="1">
      <c r="A43" s="133" t="s">
        <v>20</v>
      </c>
      <c r="B43" s="42" t="s">
        <v>4</v>
      </c>
      <c r="C43" s="45" t="str">
        <f>[7]Ит.пр!C6</f>
        <v>КРИНИЦА Максим Александрович</v>
      </c>
      <c r="D43" s="45" t="str">
        <f>[7]Ит.пр!D6</f>
        <v>02.03.99, КМС</v>
      </c>
      <c r="E43" s="45" t="str">
        <f>[7]Ит.пр!E6</f>
        <v>УФО</v>
      </c>
      <c r="F43" s="45" t="str">
        <f>[7]Ит.пр!F6</f>
        <v>Свердловская, Екатеринбург, СШ самбо и дзюдо</v>
      </c>
      <c r="G43" s="85">
        <f>[7]Ит.пр!G6</f>
        <v>0</v>
      </c>
      <c r="H43" s="46" t="str">
        <f>[7]Ит.пр!H6</f>
        <v>Бородин О.Б. Воронов В.В.</v>
      </c>
      <c r="I43" s="40"/>
      <c r="J43" s="41"/>
    </row>
    <row r="44" spans="1:10" ht="23.1" customHeight="1">
      <c r="A44" s="134"/>
      <c r="B44" s="92" t="s">
        <v>5</v>
      </c>
      <c r="C44" s="44" t="str">
        <f>[7]Ит.пр!C7</f>
        <v>ГУСИХАНОВ Турпалали Рамазанович</v>
      </c>
      <c r="D44" s="44" t="str">
        <f>[7]Ит.пр!D7</f>
        <v>09.08.00, КМС</v>
      </c>
      <c r="E44" s="44" t="str">
        <f>[7]Ит.пр!E7</f>
        <v>УФО</v>
      </c>
      <c r="F44" s="44" t="str">
        <f>[7]Ит.пр!F7</f>
        <v>Курганская, Курган, ДЮСШ№4</v>
      </c>
      <c r="G44" s="86">
        <f>[7]Ит.пр!G7</f>
        <v>0</v>
      </c>
      <c r="H44" s="47" t="str">
        <f>[7]Ит.пр!H7</f>
        <v>Герасимов Д.В.</v>
      </c>
      <c r="I44" s="14"/>
      <c r="J44" s="41"/>
    </row>
    <row r="45" spans="1:10" ht="23.1" customHeight="1">
      <c r="A45" s="134"/>
      <c r="B45" s="92" t="s">
        <v>6</v>
      </c>
      <c r="C45" s="44" t="str">
        <f>[7]Ит.пр!C8</f>
        <v>ГАМЗАЕВ Гаджи Шарапутдинович</v>
      </c>
      <c r="D45" s="44" t="str">
        <f>[7]Ит.пр!D8</f>
        <v>17.02.99, КМС</v>
      </c>
      <c r="E45" s="44" t="str">
        <f>[7]Ит.пр!E8</f>
        <v>УФО</v>
      </c>
      <c r="F45" s="44" t="str">
        <f>[7]Ит.пр!F8</f>
        <v>Свердловская, Екатеринбург СШ по самбо и дзюдо</v>
      </c>
      <c r="G45" s="86">
        <f>[7]Ит.пр!G8</f>
        <v>0</v>
      </c>
      <c r="H45" s="47" t="str">
        <f>[7]Ит.пр!H8</f>
        <v xml:space="preserve">Старков М.А. </v>
      </c>
      <c r="I45" s="14"/>
      <c r="J45" s="41"/>
    </row>
    <row r="46" spans="1:10" ht="23.1" customHeight="1">
      <c r="A46" s="134"/>
      <c r="B46" s="92" t="s">
        <v>6</v>
      </c>
      <c r="C46" s="44" t="str">
        <f>[7]Ит.пр!C9</f>
        <v>ЧУРКИН Сергей Алексеевич</v>
      </c>
      <c r="D46" s="44" t="str">
        <f>[7]Ит.пр!D9</f>
        <v>17.07.00, КМС</v>
      </c>
      <c r="E46" s="44" t="str">
        <f>[7]Ит.пр!E9</f>
        <v>УФО</v>
      </c>
      <c r="F46" s="44" t="str">
        <f>[7]Ит.пр!F9</f>
        <v>Курганская, Курган, СШОР№1</v>
      </c>
      <c r="G46" s="86">
        <f>[7]Ит.пр!G9</f>
        <v>0</v>
      </c>
      <c r="H46" s="47" t="str">
        <f>[7]Ит.пр!H9</f>
        <v>Евтодеев В.Ф.</v>
      </c>
      <c r="I46" s="40"/>
    </row>
    <row r="47" spans="1:10" ht="23.1" customHeight="1">
      <c r="A47" s="134"/>
      <c r="B47" s="92" t="s">
        <v>12</v>
      </c>
      <c r="C47" s="44" t="str">
        <f>[7]Ит.пр!C10</f>
        <v>ЮРТОВ Константин Анатольевич</v>
      </c>
      <c r="D47" s="44" t="str">
        <f>[7]Ит.пр!D10</f>
        <v>02.03.00, 1р</v>
      </c>
      <c r="E47" s="44" t="str">
        <f>[7]Ит.пр!E10</f>
        <v>УФО</v>
      </c>
      <c r="F47" s="44" t="str">
        <f>[7]Ит.пр!F10</f>
        <v xml:space="preserve">Челябинская, Челябинск, </v>
      </c>
      <c r="G47" s="86">
        <f>[7]Ит.пр!G10</f>
        <v>0</v>
      </c>
      <c r="H47" s="47" t="str">
        <f>[7]Ит.пр!H10</f>
        <v>Кадолин В.И.</v>
      </c>
      <c r="I47" s="40"/>
    </row>
    <row r="48" spans="1:10" ht="23.1" customHeight="1" thickBot="1">
      <c r="A48" s="135"/>
      <c r="B48" s="95" t="s">
        <v>12</v>
      </c>
      <c r="C48" s="48" t="str">
        <f>[7]Ит.пр!C11</f>
        <v>ТОЛУБАЕВ Артем Михайлович</v>
      </c>
      <c r="D48" s="48" t="str">
        <f>[7]Ит.пр!D11</f>
        <v>22.03.00, КМС</v>
      </c>
      <c r="E48" s="48" t="str">
        <f>[7]Ит.пр!E11</f>
        <v>УФО</v>
      </c>
      <c r="F48" s="48" t="str">
        <f>[7]Ит.пр!F11</f>
        <v>Тюменская, Тюмень, ВС</v>
      </c>
      <c r="G48" s="87">
        <f>[7]Ит.пр!G11</f>
        <v>0</v>
      </c>
      <c r="H48" s="49" t="str">
        <f>[7]Ит.пр!H11</f>
        <v>Николаев А.А.</v>
      </c>
      <c r="I48" s="11"/>
    </row>
    <row r="49" spans="1:10" ht="23.1" customHeight="1" thickBot="1">
      <c r="B49" s="13"/>
      <c r="C49" s="9"/>
      <c r="D49" s="9"/>
      <c r="E49" s="25"/>
      <c r="F49" s="9"/>
      <c r="G49" s="88"/>
      <c r="H49" s="22"/>
      <c r="I49" s="40"/>
      <c r="J49" s="41"/>
    </row>
    <row r="50" spans="1:10" ht="23.1" customHeight="1">
      <c r="A50" s="136" t="s">
        <v>21</v>
      </c>
      <c r="B50" s="42" t="s">
        <v>4</v>
      </c>
      <c r="C50" s="45" t="str">
        <f>[8]Ит.пр!C6</f>
        <v>ШИТОВ Алексей Игоревич</v>
      </c>
      <c r="D50" s="45" t="str">
        <f>[8]Ит.пр!D6</f>
        <v>14.05.99, КМС</v>
      </c>
      <c r="E50" s="45" t="str">
        <f>[8]Ит.пр!E6</f>
        <v>УФО</v>
      </c>
      <c r="F50" s="45" t="str">
        <f>[8]Ит.пр!F6</f>
        <v>Свердловская, Екатеринбург СШ по самбо и дзюдо</v>
      </c>
      <c r="G50" s="85">
        <f>[8]Ит.пр!G6</f>
        <v>0</v>
      </c>
      <c r="H50" s="46" t="str">
        <f>[8]Ит.пр!H6</f>
        <v>Макуха А.Н. Савинский В.А.</v>
      </c>
      <c r="I50" s="40"/>
      <c r="J50" s="41"/>
    </row>
    <row r="51" spans="1:10" ht="23.1" customHeight="1">
      <c r="A51" s="137"/>
      <c r="B51" s="92" t="s">
        <v>5</v>
      </c>
      <c r="C51" s="44" t="str">
        <f>[8]Ит.пр!C7</f>
        <v>ПОНОМАРЕВ Никита Владимирович</v>
      </c>
      <c r="D51" s="44" t="str">
        <f>[8]Ит.пр!D7</f>
        <v>05.06.99, КМС</v>
      </c>
      <c r="E51" s="44" t="str">
        <f>[8]Ит.пр!E7</f>
        <v>УФО</v>
      </c>
      <c r="F51" s="44" t="str">
        <f>[8]Ит.пр!F7</f>
        <v>Курганская, Куртамыш, СШОР№1</v>
      </c>
      <c r="G51" s="86">
        <f>[8]Ит.пр!G7</f>
        <v>0</v>
      </c>
      <c r="H51" s="47" t="str">
        <f>[8]Ит.пр!H7</f>
        <v>Пирогов И.Ю., Пономарев В.И.</v>
      </c>
      <c r="I51" s="14"/>
      <c r="J51" s="41"/>
    </row>
    <row r="52" spans="1:10" ht="23.1" customHeight="1">
      <c r="A52" s="137"/>
      <c r="B52" s="92" t="s">
        <v>6</v>
      </c>
      <c r="C52" s="44" t="str">
        <f>[8]Ит.пр!C8</f>
        <v>БОЛДОВ Никита Константинович</v>
      </c>
      <c r="D52" s="44" t="str">
        <f>[8]Ит.пр!D8</f>
        <v>27.01.00, КМС</v>
      </c>
      <c r="E52" s="44" t="str">
        <f>[8]Ит.пр!E8</f>
        <v>УФО</v>
      </c>
      <c r="F52" s="44" t="str">
        <f>[8]Ит.пр!F8</f>
        <v>Свердловская, Екатеринбург СШ по самбо и дзюдо</v>
      </c>
      <c r="G52" s="86">
        <f>[8]Ит.пр!G8</f>
        <v>0</v>
      </c>
      <c r="H52" s="47" t="str">
        <f>[8]Ит.пр!H8</f>
        <v>Макуха А.Н.</v>
      </c>
      <c r="I52" s="14"/>
      <c r="J52" s="41"/>
    </row>
    <row r="53" spans="1:10" ht="23.1" customHeight="1">
      <c r="A53" s="137"/>
      <c r="B53" s="92" t="s">
        <v>6</v>
      </c>
      <c r="C53" s="44" t="str">
        <f>[8]Ит.пр!C9</f>
        <v>ЛАРИОНОВ Виталий Игоревич</v>
      </c>
      <c r="D53" s="44" t="str">
        <f>[8]Ит.пр!D9</f>
        <v>14.10.00, КМС</v>
      </c>
      <c r="E53" s="44" t="str">
        <f>[8]Ит.пр!E9</f>
        <v>УФО</v>
      </c>
      <c r="F53" s="44" t="str">
        <f>[8]Ит.пр!F9</f>
        <v>Свердловская, Екатеринбург, СШ самбо и дзюдо</v>
      </c>
      <c r="G53" s="86">
        <f>[8]Ит.пр!G9</f>
        <v>0</v>
      </c>
      <c r="H53" s="47" t="str">
        <f>[8]Ит.пр!H9</f>
        <v>Макуха А.Н.</v>
      </c>
      <c r="I53" s="40"/>
    </row>
    <row r="54" spans="1:10" ht="23.1" customHeight="1">
      <c r="A54" s="137"/>
      <c r="B54" s="92" t="s">
        <v>12</v>
      </c>
      <c r="C54" s="44" t="str">
        <f>[8]Ит.пр!C10</f>
        <v>МАРЧЕНКО Артур Вячеславович</v>
      </c>
      <c r="D54" s="44" t="str">
        <f>[8]Ит.пр!D10</f>
        <v>12.05.00, 2р</v>
      </c>
      <c r="E54" s="44" t="str">
        <f>[8]Ит.пр!E10</f>
        <v>УФО</v>
      </c>
      <c r="F54" s="44" t="str">
        <f>[8]Ит.пр!F10</f>
        <v>Свердловская, Н-Тагил, СШ "Тагилстрой"</v>
      </c>
      <c r="G54" s="86">
        <f>[8]Ит.пр!G10</f>
        <v>0</v>
      </c>
      <c r="H54" s="47" t="str">
        <f>[8]Ит.пр!H10</f>
        <v>Матвеев С.В. Гориславский И.А.</v>
      </c>
      <c r="I54" s="40"/>
    </row>
    <row r="55" spans="1:10" ht="23.1" customHeight="1" thickBot="1">
      <c r="A55" s="138"/>
      <c r="B55" s="95" t="s">
        <v>12</v>
      </c>
      <c r="C55" s="48" t="str">
        <f>[8]Ит.пр!C11</f>
        <v>СЕМИЛЕТОВ Александр Алексеевич</v>
      </c>
      <c r="D55" s="48" t="str">
        <f>[8]Ит.пр!D11</f>
        <v>07.03.01, 1р</v>
      </c>
      <c r="E55" s="48" t="str">
        <f>[8]Ит.пр!E11</f>
        <v>УФО</v>
      </c>
      <c r="F55" s="48" t="str">
        <f>[8]Ит.пр!F11</f>
        <v>Свердловская, Сухой Лог</v>
      </c>
      <c r="G55" s="87">
        <f>[8]Ит.пр!G11</f>
        <v>0</v>
      </c>
      <c r="H55" s="49" t="str">
        <f>[8]Ит.пр!H11</f>
        <v>Путинцев Л.В., Бекетов В.В.</v>
      </c>
      <c r="I55" s="11"/>
    </row>
    <row r="56" spans="1:10" ht="23.1" customHeight="1" thickBot="1">
      <c r="B56" s="51"/>
      <c r="C56" s="52"/>
      <c r="D56" s="52"/>
      <c r="E56" s="53"/>
      <c r="F56" s="52"/>
      <c r="G56" s="97"/>
      <c r="H56" s="54"/>
      <c r="I56" s="40"/>
      <c r="J56" s="41"/>
    </row>
    <row r="57" spans="1:10" ht="26.45" customHeight="1">
      <c r="A57" s="136" t="s">
        <v>22</v>
      </c>
      <c r="B57" s="42" t="s">
        <v>4</v>
      </c>
      <c r="C57" s="45" t="str">
        <f>[9]Ит.пр!C6</f>
        <v>НАЗИРОВ Екубжон Юсуфжонович</v>
      </c>
      <c r="D57" s="45" t="str">
        <f>[9]Ит.пр!D6</f>
        <v>05.01.99, 1р</v>
      </c>
      <c r="E57" s="45" t="str">
        <f>[9]Ит.пр!E6</f>
        <v>УФО</v>
      </c>
      <c r="F57" s="45" t="str">
        <f>[9]Ит.пр!F6</f>
        <v>Свердловская, Екатеринбург СШ по самбо и дзюдо</v>
      </c>
      <c r="G57" s="85">
        <f>[9]Ит.пр!G6</f>
        <v>0</v>
      </c>
      <c r="H57" s="46" t="str">
        <f>[9]Ит.пр!H6</f>
        <v>Печуров Е.А.</v>
      </c>
      <c r="I57" s="40"/>
      <c r="J57" s="41"/>
    </row>
    <row r="58" spans="1:10" ht="24.6" customHeight="1">
      <c r="A58" s="137"/>
      <c r="B58" s="92" t="s">
        <v>5</v>
      </c>
      <c r="C58" s="44" t="str">
        <f>[9]Ит.пр!C7</f>
        <v>КУЗНЕЦОВ Сергей Владимирович</v>
      </c>
      <c r="D58" s="44" t="str">
        <f>[9]Ит.пр!D7</f>
        <v>14.09.99, КМС</v>
      </c>
      <c r="E58" s="44" t="str">
        <f>[9]Ит.пр!E7</f>
        <v>УФО</v>
      </c>
      <c r="F58" s="44" t="str">
        <f>[9]Ит.пр!F7</f>
        <v>Хмао-Югра, Нижневартовск, МО</v>
      </c>
      <c r="G58" s="86">
        <f>[9]Ит.пр!G7</f>
        <v>0</v>
      </c>
      <c r="H58" s="47" t="str">
        <f>[9]Ит.пр!H7</f>
        <v>Пленкин А.В.</v>
      </c>
      <c r="I58" s="14"/>
      <c r="J58" s="41"/>
    </row>
    <row r="59" spans="1:10" ht="26.45" customHeight="1">
      <c r="A59" s="137"/>
      <c r="B59" s="92" t="s">
        <v>6</v>
      </c>
      <c r="C59" s="44" t="str">
        <f>[9]Ит.пр!C8</f>
        <v>МОСКОВСКИХ Вячеслав Андреевич</v>
      </c>
      <c r="D59" s="44" t="str">
        <f>[9]Ит.пр!D8</f>
        <v>19.06.00, КМС</v>
      </c>
      <c r="E59" s="44" t="str">
        <f>[9]Ит.пр!E8</f>
        <v>УФО</v>
      </c>
      <c r="F59" s="44" t="str">
        <f>[9]Ит.пр!F8</f>
        <v>Свердловская, Екатеринбург СШ по самбо и дзюдо</v>
      </c>
      <c r="G59" s="86">
        <f>[9]Ит.пр!G8</f>
        <v>0</v>
      </c>
      <c r="H59" s="47" t="str">
        <f>[9]Ит.пр!H8</f>
        <v>Макуха А.Н.</v>
      </c>
      <c r="I59" s="14"/>
      <c r="J59" s="41"/>
    </row>
    <row r="60" spans="1:10" ht="23.1" customHeight="1">
      <c r="A60" s="137"/>
      <c r="B60" s="92" t="s">
        <v>6</v>
      </c>
      <c r="C60" s="44" t="str">
        <f>[9]Ит.пр!C9</f>
        <v>НАТРОШВИЛИ Тамаз Зурабович</v>
      </c>
      <c r="D60" s="44" t="str">
        <f>[9]Ит.пр!D9</f>
        <v>18.06.99, КМС</v>
      </c>
      <c r="E60" s="44" t="str">
        <f>[9]Ит.пр!E9</f>
        <v>УФО</v>
      </c>
      <c r="F60" s="44" t="str">
        <f>[9]Ит.пр!F9</f>
        <v>Тюменская, Тюмень, ПН</v>
      </c>
      <c r="G60" s="86">
        <f>[9]Ит.пр!G9</f>
        <v>0</v>
      </c>
      <c r="H60" s="47" t="str">
        <f>[9]Ит.пр!H9</f>
        <v>Николаев А.А.</v>
      </c>
      <c r="I60" s="40"/>
    </row>
    <row r="61" spans="1:10" ht="23.1" customHeight="1">
      <c r="A61" s="137"/>
      <c r="B61" s="92" t="s">
        <v>12</v>
      </c>
      <c r="C61" s="44" t="str">
        <f>[9]Ит.пр!C10</f>
        <v>БЕЗРОДНОВ Даниил Романович</v>
      </c>
      <c r="D61" s="44" t="str">
        <f>[9]Ит.пр!D10</f>
        <v>22.12.99, КМС</v>
      </c>
      <c r="E61" s="44" t="str">
        <f>[9]Ит.пр!E10</f>
        <v>УФО</v>
      </c>
      <c r="F61" s="44" t="str">
        <f>[9]Ит.пр!F10</f>
        <v>Тюменская, Тюмень, ВС</v>
      </c>
      <c r="G61" s="86">
        <f>[9]Ит.пр!G10</f>
        <v>0</v>
      </c>
      <c r="H61" s="47" t="str">
        <f>[9]Ит.пр!H10</f>
        <v>Николаев А.А.</v>
      </c>
      <c r="I61" s="40"/>
    </row>
    <row r="62" spans="1:10" ht="23.1" customHeight="1" thickBot="1">
      <c r="A62" s="138"/>
      <c r="B62" s="95" t="s">
        <v>12</v>
      </c>
      <c r="C62" s="48" t="str">
        <f>[9]Ит.пр!C11</f>
        <v>ПИВОВАРОВ Матвей Андреевич</v>
      </c>
      <c r="D62" s="48" t="str">
        <f>[9]Ит.пр!D11</f>
        <v>23.04.99, КМС</v>
      </c>
      <c r="E62" s="48" t="str">
        <f>[9]Ит.пр!E11</f>
        <v>УФО</v>
      </c>
      <c r="F62" s="48" t="str">
        <f>[9]Ит.пр!F11</f>
        <v>Свердловская, Екатеринбург СШ по самбо и дзюдо</v>
      </c>
      <c r="G62" s="87">
        <f>[9]Ит.пр!G11</f>
        <v>0</v>
      </c>
      <c r="H62" s="49" t="str">
        <f>[9]Ит.пр!H11</f>
        <v>Старков М.А. Пивоваров А.Л.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40"/>
      <c r="J63" s="41"/>
    </row>
    <row r="64" spans="1:10" ht="23.1" customHeight="1">
      <c r="A64" s="146" t="s">
        <v>23</v>
      </c>
      <c r="B64" s="42" t="s">
        <v>4</v>
      </c>
      <c r="C64" s="45" t="str">
        <f>[10]Ит.пр!C6</f>
        <v>СЛИНЬКО Данил Алексеевич</v>
      </c>
      <c r="D64" s="45" t="str">
        <f>[10]Ит.пр!D6</f>
        <v>31.12.00, КМС</v>
      </c>
      <c r="E64" s="45" t="str">
        <f>[10]Ит.пр!E6</f>
        <v>УФО</v>
      </c>
      <c r="F64" s="45" t="str">
        <f>[10]Ит.пр!F6</f>
        <v>Курганская, Курган, СШОР№1</v>
      </c>
      <c r="G64" s="85">
        <f>[10]Ит.пр!G6</f>
        <v>0</v>
      </c>
      <c r="H64" s="46" t="str">
        <f>[10]Ит.пр!H6</f>
        <v>Распопов А.Н.</v>
      </c>
      <c r="I64" s="40"/>
      <c r="J64" s="41"/>
    </row>
    <row r="65" spans="1:10" ht="23.1" customHeight="1">
      <c r="A65" s="147"/>
      <c r="B65" s="92" t="s">
        <v>5</v>
      </c>
      <c r="C65" s="44" t="str">
        <f>[10]Ит.пр!C7</f>
        <v>БУШ Артем Андреевич</v>
      </c>
      <c r="D65" s="44" t="str">
        <f>[10]Ит.пр!D7</f>
        <v>15.02.00, 1р</v>
      </c>
      <c r="E65" s="44" t="str">
        <f>[10]Ит.пр!E7</f>
        <v>УФО</v>
      </c>
      <c r="F65" s="44" t="str">
        <f>[10]Ит.пр!F7</f>
        <v>Хмао-Югра, Нижневартовск, МО</v>
      </c>
      <c r="G65" s="86">
        <f>[10]Ит.пр!G7</f>
        <v>0</v>
      </c>
      <c r="H65" s="47" t="str">
        <f>[10]Ит.пр!H7</f>
        <v>Воробьев В.В.</v>
      </c>
      <c r="I65" s="14"/>
      <c r="J65" s="41"/>
    </row>
    <row r="66" spans="1:10" ht="23.1" hidden="1" customHeight="1">
      <c r="A66" s="147"/>
      <c r="B66" s="92" t="s">
        <v>6</v>
      </c>
      <c r="C66" s="44" t="str">
        <f>[10]Ит.пр!C8</f>
        <v/>
      </c>
      <c r="D66" s="44" t="str">
        <f>[10]Ит.пр!D8</f>
        <v/>
      </c>
      <c r="E66" s="44" t="str">
        <f>[10]Ит.пр!E8</f>
        <v/>
      </c>
      <c r="F66" s="44" t="str">
        <f>[10]Ит.пр!F8</f>
        <v/>
      </c>
      <c r="G66" s="86" t="str">
        <f>[10]Ит.пр!G8</f>
        <v/>
      </c>
      <c r="H66" s="47" t="str">
        <f>[10]Ит.пр!H8</f>
        <v/>
      </c>
      <c r="I66" s="14"/>
      <c r="J66" s="41"/>
    </row>
    <row r="67" spans="1:10" ht="23.1" hidden="1" customHeight="1">
      <c r="A67" s="147"/>
      <c r="B67" s="92" t="s">
        <v>6</v>
      </c>
      <c r="C67" s="44" t="str">
        <f>[10]Ит.пр!C9</f>
        <v/>
      </c>
      <c r="D67" s="44" t="str">
        <f>[10]Ит.пр!D9</f>
        <v/>
      </c>
      <c r="E67" s="44" t="str">
        <f>[10]Ит.пр!E9</f>
        <v/>
      </c>
      <c r="F67" s="44" t="str">
        <f>[10]Ит.пр!F9</f>
        <v/>
      </c>
      <c r="G67" s="86" t="str">
        <f>[10]Ит.пр!G9</f>
        <v/>
      </c>
      <c r="H67" s="47" t="str">
        <f>[10]Ит.пр!H9</f>
        <v/>
      </c>
      <c r="I67" s="40"/>
    </row>
    <row r="68" spans="1:10" ht="23.1" hidden="1" customHeight="1">
      <c r="A68" s="147"/>
      <c r="B68" s="92" t="s">
        <v>12</v>
      </c>
      <c r="C68" s="44" t="str">
        <f>[10]Ит.пр!C10</f>
        <v/>
      </c>
      <c r="D68" s="44" t="str">
        <f>[10]Ит.пр!D10</f>
        <v/>
      </c>
      <c r="E68" s="44" t="str">
        <f>[10]Ит.пр!E10</f>
        <v/>
      </c>
      <c r="F68" s="44" t="str">
        <f>[10]Ит.пр!F10</f>
        <v/>
      </c>
      <c r="G68" s="86" t="str">
        <f>[10]Ит.пр!G10</f>
        <v/>
      </c>
      <c r="H68" s="47" t="str">
        <f>[10]Ит.пр!H10</f>
        <v/>
      </c>
      <c r="I68" s="40"/>
    </row>
    <row r="69" spans="1:10" ht="23.1" hidden="1" customHeight="1" thickBot="1">
      <c r="A69" s="148"/>
      <c r="B69" s="95" t="s">
        <v>13</v>
      </c>
      <c r="C69" s="48" t="str">
        <f>[10]Ит.пр!C11</f>
        <v/>
      </c>
      <c r="D69" s="48" t="str">
        <f>[10]Ит.пр!D11</f>
        <v/>
      </c>
      <c r="E69" s="48" t="str">
        <f>[10]Ит.пр!E11</f>
        <v/>
      </c>
      <c r="F69" s="48" t="str">
        <f>[10]Ит.пр!F11</f>
        <v/>
      </c>
      <c r="G69" s="87" t="str">
        <f>[10]Ит.пр!G11</f>
        <v/>
      </c>
      <c r="H69" s="49" t="str">
        <f>[10]Ит.пр!H11</f>
        <v/>
      </c>
      <c r="I69" s="11"/>
    </row>
    <row r="70" spans="1:10" ht="23.1" customHeight="1" thickBot="1">
      <c r="A70" s="1"/>
      <c r="B70" s="50"/>
      <c r="C70" s="10"/>
      <c r="D70" s="10"/>
      <c r="E70" s="26"/>
      <c r="F70" s="10"/>
      <c r="G70" s="98"/>
      <c r="H70" s="21"/>
      <c r="I70" s="40"/>
      <c r="J70" s="41"/>
    </row>
    <row r="71" spans="1:10" ht="27.6" customHeight="1">
      <c r="A71" s="143" t="s">
        <v>47</v>
      </c>
      <c r="B71" s="42" t="s">
        <v>4</v>
      </c>
      <c r="C71" s="56" t="str">
        <f>[11]Ит.пр!C6</f>
        <v>МУСТАФИН Нурсултан Сабиржанович</v>
      </c>
      <c r="D71" s="56" t="str">
        <f>[11]Ит.пр!D6</f>
        <v>26.06.99, КМС</v>
      </c>
      <c r="E71" s="56" t="str">
        <f>[11]Ит.пр!E6</f>
        <v>УФО</v>
      </c>
      <c r="F71" s="56" t="str">
        <f>[11]Ит.пр!F6</f>
        <v>Тюменская, Тюмень, РССС</v>
      </c>
      <c r="G71" s="100">
        <f>[11]Ит.пр!G6</f>
        <v>0</v>
      </c>
      <c r="H71" s="57" t="str">
        <f>[11]Ит.пр!H6</f>
        <v>Кутырев Б.В.</v>
      </c>
      <c r="I71" s="40"/>
      <c r="J71" s="41"/>
    </row>
    <row r="72" spans="1:10" ht="26.45" customHeight="1" thickBot="1">
      <c r="A72" s="144"/>
      <c r="B72" s="92" t="s">
        <v>5</v>
      </c>
      <c r="C72" s="55" t="str">
        <f>[11]Ит.пр!C7</f>
        <v>ЦИУЛИН Александр Вячеславович</v>
      </c>
      <c r="D72" s="55" t="str">
        <f>[11]Ит.пр!D7</f>
        <v>04.11.99, КМС</v>
      </c>
      <c r="E72" s="55" t="str">
        <f>[11]Ит.пр!E7</f>
        <v>УФО</v>
      </c>
      <c r="F72" s="55" t="str">
        <f>[11]Ит.пр!F7</f>
        <v>Свердловская, В-Пышма, КС "УГМК"</v>
      </c>
      <c r="G72" s="99">
        <f>[11]Ит.пр!G7</f>
        <v>0</v>
      </c>
      <c r="H72" s="58" t="str">
        <f>[11]Ит.пр!H7</f>
        <v>Суханов М.И. Мельников А.Н.</v>
      </c>
      <c r="I72" s="14"/>
      <c r="J72" s="41"/>
    </row>
    <row r="73" spans="1:10" ht="23.1" hidden="1" customHeight="1">
      <c r="A73" s="144"/>
      <c r="B73" s="92" t="s">
        <v>6</v>
      </c>
      <c r="C73" s="55" t="str">
        <f>[11]Ит.пр!C8</f>
        <v/>
      </c>
      <c r="D73" s="55" t="str">
        <f>[11]Ит.пр!D8</f>
        <v/>
      </c>
      <c r="E73" s="55" t="str">
        <f>[11]Ит.пр!E8</f>
        <v/>
      </c>
      <c r="F73" s="55" t="str">
        <f>[11]Ит.пр!F8</f>
        <v/>
      </c>
      <c r="G73" s="99" t="str">
        <f>[11]Ит.пр!G8</f>
        <v/>
      </c>
      <c r="H73" s="58" t="str">
        <f>[11]Ит.пр!H8</f>
        <v/>
      </c>
      <c r="I73" s="14"/>
      <c r="J73" s="41"/>
    </row>
    <row r="74" spans="1:10" ht="23.1" hidden="1" customHeight="1">
      <c r="A74" s="144"/>
      <c r="B74" s="92" t="s">
        <v>6</v>
      </c>
      <c r="C74" s="55" t="str">
        <f>[11]Ит.пр!C9</f>
        <v/>
      </c>
      <c r="D74" s="55" t="str">
        <f>[11]Ит.пр!D9</f>
        <v/>
      </c>
      <c r="E74" s="55" t="str">
        <f>[11]Ит.пр!E9</f>
        <v/>
      </c>
      <c r="F74" s="55" t="str">
        <f>[11]Ит.пр!F9</f>
        <v/>
      </c>
      <c r="G74" s="99" t="str">
        <f>[11]Ит.пр!G9</f>
        <v/>
      </c>
      <c r="H74" s="58" t="str">
        <f>[11]Ит.пр!H9</f>
        <v/>
      </c>
      <c r="I74" s="40"/>
    </row>
    <row r="75" spans="1:10" ht="23.1" hidden="1" customHeight="1" thickBot="1">
      <c r="A75" s="144"/>
      <c r="B75" s="92" t="s">
        <v>12</v>
      </c>
      <c r="C75" s="55" t="str">
        <f>[11]Ит.пр!C10</f>
        <v/>
      </c>
      <c r="D75" s="55" t="str">
        <f>[11]Ит.пр!D10</f>
        <v/>
      </c>
      <c r="E75" s="55" t="str">
        <f>[11]Ит.пр!E10</f>
        <v/>
      </c>
      <c r="F75" s="55" t="str">
        <f>[11]Ит.пр!F10</f>
        <v/>
      </c>
      <c r="G75" s="99" t="str">
        <f>[11]Ит.пр!G10</f>
        <v/>
      </c>
      <c r="H75" s="58" t="str">
        <f>[11]Ит.пр!H10</f>
        <v/>
      </c>
      <c r="I75" s="40"/>
    </row>
    <row r="76" spans="1:10" ht="23.1" hidden="1" customHeight="1" thickBot="1">
      <c r="A76" s="145"/>
      <c r="B76" s="95" t="s">
        <v>12</v>
      </c>
      <c r="C76" s="59" t="str">
        <f>[11]Ит.пр!C11</f>
        <v/>
      </c>
      <c r="D76" s="59" t="str">
        <f>[11]Ит.пр!D11</f>
        <v/>
      </c>
      <c r="E76" s="59" t="str">
        <f>[11]Ит.пр!E11</f>
        <v/>
      </c>
      <c r="F76" s="59" t="str">
        <f>[11]Ит.пр!F11</f>
        <v/>
      </c>
      <c r="G76" s="101" t="str">
        <f>[11]Ит.пр!G11</f>
        <v/>
      </c>
      <c r="H76" s="60" t="str">
        <f>[11]Ит.пр!H11</f>
        <v/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02">
        <f>[12]Ит.пр!I6</f>
        <v>0</v>
      </c>
      <c r="J77" s="91"/>
    </row>
    <row r="78" spans="1:10" ht="10.15" customHeight="1">
      <c r="A78" s="1"/>
      <c r="B78" s="2"/>
      <c r="C78" s="3"/>
      <c r="D78" s="4"/>
      <c r="E78" s="4"/>
      <c r="F78" s="5"/>
      <c r="G78" s="5"/>
      <c r="H78" s="3"/>
      <c r="I78" s="102">
        <f>[12]Ит.пр!I8</f>
        <v>0</v>
      </c>
      <c r="J78" s="91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14"/>
      <c r="J79" s="41"/>
    </row>
    <row r="80" spans="1:10" ht="15.6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14"/>
      <c r="J80" s="41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40"/>
    </row>
    <row r="82" spans="1:19" ht="23.1" customHeight="1">
      <c r="C82" s="1"/>
      <c r="F82" t="str">
        <f>[1]реквизиты!$G$9</f>
        <v>/Качканар/</v>
      </c>
      <c r="H82" s="7"/>
      <c r="I82" s="40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J14:J15"/>
    <mergeCell ref="A5:I5"/>
    <mergeCell ref="G6:G7"/>
    <mergeCell ref="J8:J9"/>
    <mergeCell ref="J10:J11"/>
    <mergeCell ref="J12:J13"/>
    <mergeCell ref="F6:F7"/>
    <mergeCell ref="E6:E7"/>
    <mergeCell ref="A36:A41"/>
    <mergeCell ref="A71:A76"/>
    <mergeCell ref="A43:A48"/>
    <mergeCell ref="A50:A55"/>
    <mergeCell ref="A57:A62"/>
    <mergeCell ref="A64:A69"/>
    <mergeCell ref="A22:A27"/>
    <mergeCell ref="A29:A34"/>
    <mergeCell ref="A15:A20"/>
    <mergeCell ref="B6:B7"/>
    <mergeCell ref="D6:D7"/>
    <mergeCell ref="C6:C7"/>
    <mergeCell ref="A8:A13"/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</mergeCells>
  <phoneticPr fontId="0" type="noConversion"/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Normal="100" workbookViewId="0">
      <selection activeCell="O6" sqref="O6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26" t="s">
        <v>7</v>
      </c>
      <c r="B1" s="126"/>
      <c r="C1" s="126"/>
      <c r="D1" s="126"/>
      <c r="E1" s="126"/>
      <c r="F1" s="126"/>
      <c r="G1" s="126"/>
      <c r="H1" s="126"/>
      <c r="I1" s="126"/>
    </row>
    <row r="2" spans="1:10" ht="24" customHeight="1">
      <c r="A2" s="127" t="s">
        <v>48</v>
      </c>
      <c r="B2" s="127"/>
      <c r="C2" s="127"/>
      <c r="D2" s="127"/>
      <c r="E2" s="127"/>
      <c r="F2" s="127"/>
      <c r="G2" s="127"/>
      <c r="H2" s="127"/>
      <c r="I2" s="127"/>
    </row>
    <row r="3" spans="1:10" ht="40.5" customHeight="1">
      <c r="A3" s="128" t="str">
        <f>[1]реквизиты!$A$2</f>
        <v>ПЕРВЕНСТВО УРАЛЬСКОГО ФЕДЕРАЛЬНОГО ОКРУГА ПО САМБО СРЕДИ ЮНИОРОВ 1999-2000г.р.</v>
      </c>
      <c r="B3" s="128"/>
      <c r="C3" s="128"/>
      <c r="D3" s="128"/>
      <c r="E3" s="128"/>
      <c r="F3" s="128"/>
      <c r="G3" s="128"/>
      <c r="H3" s="128"/>
      <c r="I3" s="128"/>
    </row>
    <row r="4" spans="1:10" ht="16.5" customHeight="1" thickBot="1">
      <c r="A4" s="127" t="str">
        <f>[1]реквизиты!$A$3</f>
        <v>14-15 декабря 2018г.                                              г.Верхняя Пышма</v>
      </c>
      <c r="B4" s="127"/>
      <c r="C4" s="127"/>
      <c r="D4" s="127"/>
      <c r="E4" s="127"/>
      <c r="F4" s="127"/>
      <c r="G4" s="127"/>
      <c r="H4" s="127"/>
      <c r="I4" s="127"/>
    </row>
    <row r="5" spans="1:10" ht="3.75" hidden="1" customHeight="1" thickBot="1">
      <c r="A5" s="127"/>
      <c r="B5" s="127"/>
      <c r="C5" s="127"/>
      <c r="D5" s="127"/>
      <c r="E5" s="127"/>
      <c r="F5" s="127"/>
      <c r="G5" s="127"/>
      <c r="H5" s="127"/>
      <c r="I5" s="127"/>
    </row>
    <row r="6" spans="1:10" ht="11.1" customHeight="1">
      <c r="B6" s="139" t="s">
        <v>0</v>
      </c>
      <c r="C6" s="141" t="s">
        <v>1</v>
      </c>
      <c r="D6" s="141" t="s">
        <v>2</v>
      </c>
      <c r="E6" s="141" t="s">
        <v>16</v>
      </c>
      <c r="F6" s="141" t="s">
        <v>17</v>
      </c>
      <c r="G6" s="150"/>
      <c r="H6" s="129" t="s">
        <v>3</v>
      </c>
      <c r="I6" s="131"/>
    </row>
    <row r="7" spans="1:10" ht="13.5" customHeight="1" thickBot="1">
      <c r="B7" s="140"/>
      <c r="C7" s="142"/>
      <c r="D7" s="142"/>
      <c r="E7" s="142"/>
      <c r="F7" s="142"/>
      <c r="G7" s="151"/>
      <c r="H7" s="130"/>
      <c r="I7" s="131"/>
    </row>
    <row r="8" spans="1:10" ht="23.1" customHeight="1">
      <c r="A8" s="152" t="s">
        <v>9</v>
      </c>
      <c r="B8" s="80" t="s">
        <v>4</v>
      </c>
      <c r="C8" s="45" t="str">
        <f>[2]Ит.пр!C6</f>
        <v>ФЕДОРОВ Степан Юрьевич</v>
      </c>
      <c r="D8" s="45" t="str">
        <f>[2]Ит.пр!D6</f>
        <v>26.02.01, 1р</v>
      </c>
      <c r="E8" s="45" t="str">
        <f>[2]Ит.пр!E6</f>
        <v>УФО</v>
      </c>
      <c r="F8" s="45" t="str">
        <f>[2]Ит.пр!F6</f>
        <v xml:space="preserve">Челябинская, Челябинск, </v>
      </c>
      <c r="G8" s="85">
        <f>[2]Ит.пр!G6</f>
        <v>0</v>
      </c>
      <c r="H8" s="46" t="str">
        <f>[2]Ит.пр!H6</f>
        <v>Кадолин В.И., Магданов Р.Н.</v>
      </c>
      <c r="I8" s="132"/>
      <c r="J8" s="149"/>
    </row>
    <row r="9" spans="1:10" ht="23.1" customHeight="1" thickBot="1">
      <c r="A9" s="153"/>
      <c r="B9" s="113" t="s">
        <v>5</v>
      </c>
      <c r="C9" s="48" t="str">
        <f>[2]Ит.пр!C7</f>
        <v>ЛУШНИКОВ Андрей Олегович</v>
      </c>
      <c r="D9" s="48" t="str">
        <f>[2]Ит.пр!D7</f>
        <v>30.12.01, 3р</v>
      </c>
      <c r="E9" s="48" t="str">
        <f>[2]Ит.пр!E7</f>
        <v>УФО</v>
      </c>
      <c r="F9" s="48" t="str">
        <f>[2]Ит.пр!F7</f>
        <v>Курганская, Курган, СШОР№1</v>
      </c>
      <c r="G9" s="87">
        <f>[2]Ит.пр!G7</f>
        <v>0</v>
      </c>
      <c r="H9" s="49" t="str">
        <f>[2]Ит.пр!H7</f>
        <v>Кудрявцев С.Ю.</v>
      </c>
      <c r="I9" s="132"/>
      <c r="J9" s="149"/>
    </row>
    <row r="10" spans="1:10" ht="23.1" hidden="1" customHeight="1">
      <c r="A10" s="63"/>
      <c r="B10" s="112" t="s">
        <v>6</v>
      </c>
      <c r="C10" s="61" t="str">
        <f>[2]Ит.пр!C8</f>
        <v>УМИРОВ Сафарали Бахтиерович</v>
      </c>
      <c r="D10" s="61" t="str">
        <f>[2]Ит.пр!D8</f>
        <v>29.05.00, 1р</v>
      </c>
      <c r="E10" s="61" t="str">
        <f>[2]Ит.пр!E8</f>
        <v>УФО</v>
      </c>
      <c r="F10" s="61" t="str">
        <f>[2]Ит.пр!F8</f>
        <v>Свердловская, В-Пышма, ДЮСШ Лидер</v>
      </c>
      <c r="G10" s="103">
        <f>[2]Ит.пр!G8</f>
        <v>0</v>
      </c>
      <c r="H10" s="62" t="str">
        <f>[2]Ит.пр!H8</f>
        <v>Аксаментов Е.В., Задорин С.А.</v>
      </c>
      <c r="I10" s="132"/>
      <c r="J10" s="149"/>
    </row>
    <row r="11" spans="1:10" ht="23.1" hidden="1" customHeight="1">
      <c r="A11" s="63"/>
      <c r="B11" s="83" t="s">
        <v>6</v>
      </c>
      <c r="C11" s="44" t="str">
        <f>[2]Ит.пр!C9</f>
        <v/>
      </c>
      <c r="D11" s="44" t="str">
        <f>[2]Ит.пр!D9</f>
        <v/>
      </c>
      <c r="E11" s="44" t="str">
        <f>[2]Ит.пр!E9</f>
        <v/>
      </c>
      <c r="F11" s="44" t="str">
        <f>[2]Ит.пр!F9</f>
        <v/>
      </c>
      <c r="G11" s="86" t="str">
        <f>[2]Ит.пр!G9</f>
        <v/>
      </c>
      <c r="H11" s="47" t="str">
        <f>[2]Ит.пр!H9</f>
        <v/>
      </c>
      <c r="I11" s="132"/>
      <c r="J11" s="149"/>
    </row>
    <row r="12" spans="1:10" ht="23.1" hidden="1" customHeight="1">
      <c r="A12" s="63"/>
      <c r="B12" s="83" t="s">
        <v>12</v>
      </c>
      <c r="C12" s="44" t="str">
        <f>[2]Ит.пр!C10</f>
        <v/>
      </c>
      <c r="D12" s="44" t="str">
        <f>[2]Ит.пр!D10</f>
        <v/>
      </c>
      <c r="E12" s="44" t="str">
        <f>[2]Ит.пр!E10</f>
        <v/>
      </c>
      <c r="F12" s="44" t="str">
        <f>[2]Ит.пр!F10</f>
        <v/>
      </c>
      <c r="G12" s="86" t="str">
        <f>[2]Ит.пр!G10</f>
        <v/>
      </c>
      <c r="H12" s="47" t="str">
        <f>[2]Ит.пр!H10</f>
        <v/>
      </c>
      <c r="I12" s="125"/>
      <c r="J12" s="149"/>
    </row>
    <row r="13" spans="1:10" ht="23.1" hidden="1" customHeight="1" thickBot="1">
      <c r="A13" s="64"/>
      <c r="B13" s="84" t="s">
        <v>12</v>
      </c>
      <c r="C13" s="48" t="str">
        <f>[2]Ит.пр!C11</f>
        <v/>
      </c>
      <c r="D13" s="48" t="str">
        <f>[2]Ит.пр!D11</f>
        <v/>
      </c>
      <c r="E13" s="48" t="str">
        <f>[2]Ит.пр!E11</f>
        <v/>
      </c>
      <c r="F13" s="48" t="str">
        <f>[2]Ит.пр!F11</f>
        <v/>
      </c>
      <c r="G13" s="87" t="str">
        <f>[2]Ит.пр!G11</f>
        <v/>
      </c>
      <c r="H13" s="49" t="str">
        <f>[2]Ит.пр!H11</f>
        <v/>
      </c>
      <c r="I13" s="125"/>
      <c r="J13" s="149"/>
    </row>
    <row r="14" spans="1:10" ht="20.100000000000001" customHeight="1" thickBot="1">
      <c r="B14" s="8"/>
      <c r="C14" s="9"/>
      <c r="D14" s="9"/>
      <c r="E14" s="25"/>
      <c r="F14" s="9"/>
      <c r="G14" s="88"/>
      <c r="H14" s="9"/>
      <c r="I14" s="94"/>
      <c r="J14" s="149"/>
    </row>
    <row r="15" spans="1:10" ht="23.1" customHeight="1">
      <c r="A15" s="152" t="s">
        <v>10</v>
      </c>
      <c r="B15" s="42" t="s">
        <v>4</v>
      </c>
      <c r="C15" s="45" t="str">
        <f>[3]Ит.пр!C6</f>
        <v>УДАРЦЕВ Максим Михайлович</v>
      </c>
      <c r="D15" s="45" t="str">
        <f>[3]Ит.пр!D6</f>
        <v>27.11.99, МС</v>
      </c>
      <c r="E15" s="45" t="str">
        <f>[3]Ит.пр!E6</f>
        <v>УФО</v>
      </c>
      <c r="F15" s="45" t="str">
        <f>[3]Ит.пр!F6</f>
        <v>Свердловская, Екатеринбург, СШ самбо и дзюдо</v>
      </c>
      <c r="G15" s="85">
        <f>[3]Ит.пр!G6</f>
        <v>0</v>
      </c>
      <c r="H15" s="46" t="str">
        <f>[3]Ит.пр!H6</f>
        <v xml:space="preserve">Бородин О.Б. </v>
      </c>
      <c r="I15" s="94"/>
      <c r="J15" s="149"/>
    </row>
    <row r="16" spans="1:10" ht="23.1" customHeight="1" thickBot="1">
      <c r="A16" s="153"/>
      <c r="B16" s="95" t="s">
        <v>5</v>
      </c>
      <c r="C16" s="48" t="str">
        <f>[3]Ит.пр!C7</f>
        <v>ИВАНОВ Кирилл Евгеньевич</v>
      </c>
      <c r="D16" s="48" t="str">
        <f>[3]Ит.пр!D7</f>
        <v>11.08.00, КМС</v>
      </c>
      <c r="E16" s="48" t="str">
        <f>[3]Ит.пр!E7</f>
        <v>УФО</v>
      </c>
      <c r="F16" s="48" t="str">
        <f>[3]Ит.пр!F7</f>
        <v>Свердловская, Екатеринбург, СШ самбо и дзюдо</v>
      </c>
      <c r="G16" s="87">
        <f>[3]Ит.пр!G7</f>
        <v>0</v>
      </c>
      <c r="H16" s="49" t="str">
        <f>[3]Ит.пр!H7</f>
        <v xml:space="preserve">Бородин О.Б. </v>
      </c>
      <c r="I16" s="94"/>
    </row>
    <row r="17" spans="1:16" ht="23.1" hidden="1" customHeight="1">
      <c r="A17" s="63"/>
      <c r="B17" s="93" t="s">
        <v>6</v>
      </c>
      <c r="C17" s="61" t="str">
        <f>[3]Ит.пр!C8</f>
        <v>ЗАИКИН Иван Сергеевич</v>
      </c>
      <c r="D17" s="61" t="str">
        <f>[3]Ит.пр!D8</f>
        <v>22.02.00, КМС</v>
      </c>
      <c r="E17" s="61" t="str">
        <f>[3]Ит.пр!E8</f>
        <v>УФО</v>
      </c>
      <c r="F17" s="61" t="str">
        <f>[3]Ит.пр!F8</f>
        <v>Хмао-Югра, Нижневартовск, МО</v>
      </c>
      <c r="G17" s="103">
        <f>[3]Ит.пр!G8</f>
        <v>0</v>
      </c>
      <c r="H17" s="62" t="str">
        <f>[3]Ит.пр!H8</f>
        <v>Моисеев И.В.</v>
      </c>
      <c r="I17" s="94"/>
    </row>
    <row r="18" spans="1:16" ht="23.1" hidden="1" customHeight="1">
      <c r="A18" s="63"/>
      <c r="B18" s="92" t="s">
        <v>6</v>
      </c>
      <c r="C18" s="44" t="str">
        <f>[3]Ит.пр!C9</f>
        <v>ХАРЬКОВ Анатолий Николаевич</v>
      </c>
      <c r="D18" s="44" t="str">
        <f>[3]Ит.пр!D9</f>
        <v>16.06.01, 1р</v>
      </c>
      <c r="E18" s="44" t="str">
        <f>[3]Ит.пр!E9</f>
        <v>УФО</v>
      </c>
      <c r="F18" s="44" t="str">
        <f>[3]Ит.пр!F9</f>
        <v>Свердловская, Сухой Лог</v>
      </c>
      <c r="G18" s="86">
        <f>[3]Ит.пр!G9</f>
        <v>0</v>
      </c>
      <c r="H18" s="47" t="str">
        <f>[3]Ит.пр!H9</f>
        <v>Путинцев Л.В., Бекетов В.В.</v>
      </c>
      <c r="I18" s="125"/>
    </row>
    <row r="19" spans="1:16" ht="23.1" hidden="1" customHeight="1">
      <c r="A19" s="63"/>
      <c r="B19" s="92" t="s">
        <v>12</v>
      </c>
      <c r="C19" s="44" t="str">
        <f>[3]Ит.пр!C10</f>
        <v>ТРАПЕЗНИКОВ Николай Сергеевич</v>
      </c>
      <c r="D19" s="44" t="str">
        <f>[3]Ит.пр!D10</f>
        <v>06.01.01, КМС</v>
      </c>
      <c r="E19" s="44" t="str">
        <f>[3]Ит.пр!E10</f>
        <v>УФО</v>
      </c>
      <c r="F19" s="44" t="str">
        <f>[3]Ит.пр!F10</f>
        <v>Свердловская, Ирбит, ДЮСШ</v>
      </c>
      <c r="G19" s="86">
        <f>[3]Ит.пр!G10</f>
        <v>0</v>
      </c>
      <c r="H19" s="47" t="str">
        <f>[3]Ит.пр!H10</f>
        <v>Фефелов Ю.А., Задорин С.В.</v>
      </c>
      <c r="I19" s="125"/>
    </row>
    <row r="20" spans="1:16" ht="23.1" hidden="1" customHeight="1" thickBot="1">
      <c r="A20" s="64"/>
      <c r="B20" s="95" t="s">
        <v>12</v>
      </c>
      <c r="C20" s="48" t="str">
        <f>[3]Ит.пр!C11</f>
        <v>ЮЛЧИРАЕВ Фирдавс Саикурович</v>
      </c>
      <c r="D20" s="48" t="str">
        <f>[3]Ит.пр!D11</f>
        <v>28.10.01, 1р</v>
      </c>
      <c r="E20" s="48" t="str">
        <f>[3]Ит.пр!E11</f>
        <v>УФО</v>
      </c>
      <c r="F20" s="48" t="str">
        <f>[3]Ит.пр!F11</f>
        <v xml:space="preserve">Челябинская, Троицк, </v>
      </c>
      <c r="G20" s="87">
        <f>[3]Ит.пр!G11</f>
        <v>0</v>
      </c>
      <c r="H20" s="49" t="str">
        <f>[3]Ит.пр!H11</f>
        <v>Макарова И.С.</v>
      </c>
      <c r="I20" s="11"/>
    </row>
    <row r="21" spans="1:16" ht="20.100000000000001" customHeight="1" thickBot="1">
      <c r="B21" s="13"/>
      <c r="C21" s="9"/>
      <c r="D21" s="9"/>
      <c r="E21" s="25"/>
      <c r="F21" s="9"/>
      <c r="G21" s="9"/>
      <c r="H21" s="9"/>
      <c r="I21" s="94"/>
      <c r="J21" s="90"/>
    </row>
    <row r="22" spans="1:16" ht="23.1" customHeight="1">
      <c r="A22" s="152" t="s">
        <v>18</v>
      </c>
      <c r="B22" s="42" t="s">
        <v>4</v>
      </c>
      <c r="C22" s="45" t="str">
        <f>[4]Ит.пр!C6</f>
        <v>ЧАБАРОВ Геннадий Андреевич</v>
      </c>
      <c r="D22" s="45" t="str">
        <f>[4]Ит.пр!D6</f>
        <v>14.01.01, КМС</v>
      </c>
      <c r="E22" s="45" t="str">
        <f>[4]Ит.пр!E6</f>
        <v>УФО</v>
      </c>
      <c r="F22" s="45" t="str">
        <f>[4]Ит.пр!F6</f>
        <v>Свердловская, В-Пышма, КС "УГМК"</v>
      </c>
      <c r="G22" s="85">
        <f>[4]Ит.пр!G6</f>
        <v>0</v>
      </c>
      <c r="H22" s="46" t="str">
        <f>[4]Ит.пр!H6</f>
        <v xml:space="preserve">Кустов А.Ю., Стенников В.Г. </v>
      </c>
      <c r="I22" s="94"/>
      <c r="J22" s="90"/>
    </row>
    <row r="23" spans="1:16" ht="23.1" customHeight="1" thickBot="1">
      <c r="A23" s="153"/>
      <c r="B23" s="95" t="s">
        <v>5</v>
      </c>
      <c r="C23" s="48" t="str">
        <f>[4]Ит.пр!C7</f>
        <v>ФАТХИЕВ Денис Ирекович</v>
      </c>
      <c r="D23" s="48" t="str">
        <f>[4]Ит.пр!D7</f>
        <v>06.02.99, КМС</v>
      </c>
      <c r="E23" s="48" t="str">
        <f>[4]Ит.пр!E7</f>
        <v>УФО</v>
      </c>
      <c r="F23" s="48" t="str">
        <f>[4]Ит.пр!F7</f>
        <v>Свердловская, Екатеринбург, СШ самбо и дзюдо</v>
      </c>
      <c r="G23" s="87">
        <f>[4]Ит.пр!G7</f>
        <v>0</v>
      </c>
      <c r="H23" s="49" t="str">
        <f>[4]Ит.пр!H7</f>
        <v>Старков М.А.</v>
      </c>
      <c r="I23" s="94"/>
      <c r="J23" s="90"/>
    </row>
    <row r="24" spans="1:16" ht="23.1" hidden="1" customHeight="1">
      <c r="A24" s="63"/>
      <c r="B24" s="93" t="s">
        <v>6</v>
      </c>
      <c r="C24" s="61" t="str">
        <f>[4]Ит.пр!C8</f>
        <v>АЛЕКСЕЕВ Максим Юрьевич</v>
      </c>
      <c r="D24" s="61" t="str">
        <f>[4]Ит.пр!D8</f>
        <v>10.04.00, КМС</v>
      </c>
      <c r="E24" s="61" t="str">
        <f>[4]Ит.пр!E8</f>
        <v>УФО</v>
      </c>
      <c r="F24" s="61" t="str">
        <f>[4]Ит.пр!F8</f>
        <v>Свердловская, Екатеринбург, СШ самбо и дзюдо</v>
      </c>
      <c r="G24" s="103">
        <f>[4]Ит.пр!G8</f>
        <v>0</v>
      </c>
      <c r="H24" s="62" t="str">
        <f>[4]Ит.пр!H8</f>
        <v>Макуха А.Н.</v>
      </c>
      <c r="I24" s="94"/>
      <c r="J24" s="90"/>
    </row>
    <row r="25" spans="1:16" ht="23.1" hidden="1" customHeight="1">
      <c r="A25" s="63"/>
      <c r="B25" s="92" t="s">
        <v>6</v>
      </c>
      <c r="C25" s="44" t="str">
        <f>[4]Ит.пр!C9</f>
        <v>ДАВИД Кирилл Владимирович</v>
      </c>
      <c r="D25" s="44" t="str">
        <f>[4]Ит.пр!D9</f>
        <v>30.11.01, КМС</v>
      </c>
      <c r="E25" s="44" t="str">
        <f>[4]Ит.пр!E9</f>
        <v>УФО</v>
      </c>
      <c r="F25" s="44" t="str">
        <f>[4]Ит.пр!F9</f>
        <v>Свердловская, Сухой Лог</v>
      </c>
      <c r="G25" s="86">
        <f>[4]Ит.пр!G9</f>
        <v>0</v>
      </c>
      <c r="H25" s="47" t="str">
        <f>[4]Ит.пр!H9</f>
        <v>Путинцев Л.В., Бекетов В.В.</v>
      </c>
      <c r="I25" s="94"/>
    </row>
    <row r="26" spans="1:16" ht="23.1" hidden="1" customHeight="1">
      <c r="A26" s="63"/>
      <c r="B26" s="92" t="s">
        <v>12</v>
      </c>
      <c r="C26" s="44" t="str">
        <f>[4]Ит.пр!C10</f>
        <v>МАКСИМОВ Игорь Юрьевич</v>
      </c>
      <c r="D26" s="44" t="str">
        <f>[4]Ит.пр!D10</f>
        <v>20.03.00, 1р</v>
      </c>
      <c r="E26" s="44" t="str">
        <f>[4]Ит.пр!E10</f>
        <v>УФО</v>
      </c>
      <c r="F26" s="44" t="str">
        <f>[4]Ит.пр!F10</f>
        <v xml:space="preserve"> Челябинская, Троицк</v>
      </c>
      <c r="G26" s="86">
        <f>[4]Ит.пр!G10</f>
        <v>0</v>
      </c>
      <c r="H26" s="47" t="str">
        <f>[4]Ит.пр!H10</f>
        <v>Ермаков В.Е.</v>
      </c>
      <c r="I26" s="94"/>
      <c r="L26" s="17"/>
      <c r="M26" s="18"/>
      <c r="N26" s="17"/>
      <c r="O26" s="19"/>
      <c r="P26" s="43"/>
    </row>
    <row r="27" spans="1:16" ht="23.1" hidden="1" customHeight="1" thickBot="1">
      <c r="A27" s="64"/>
      <c r="B27" s="95" t="s">
        <v>12</v>
      </c>
      <c r="C27" s="48" t="str">
        <f>[4]Ит.пр!C11</f>
        <v>НОСКОВ Андрей Дмитриевич</v>
      </c>
      <c r="D27" s="48" t="str">
        <f>[4]Ит.пр!D11</f>
        <v>20.11.00, КМС</v>
      </c>
      <c r="E27" s="48" t="str">
        <f>[4]Ит.пр!E11</f>
        <v>УФО</v>
      </c>
      <c r="F27" s="48" t="str">
        <f>[4]Ит.пр!F11</f>
        <v>Курганская, ШГПУ</v>
      </c>
      <c r="G27" s="87">
        <f>[4]Ит.пр!G11</f>
        <v>0</v>
      </c>
      <c r="H27" s="49" t="str">
        <f>[4]Ит.пр!H11</f>
        <v>Старцев А.А., Жавкин Э.Б.</v>
      </c>
      <c r="I27" s="11"/>
    </row>
    <row r="28" spans="1:16" ht="20.100000000000001" customHeight="1" thickBot="1">
      <c r="A28" s="30"/>
      <c r="B28" s="12"/>
      <c r="C28" s="43"/>
      <c r="D28" s="16"/>
      <c r="E28" s="16"/>
      <c r="F28" s="17"/>
      <c r="G28" s="9"/>
      <c r="H28" s="20"/>
      <c r="I28" s="94"/>
      <c r="J28" s="90"/>
    </row>
    <row r="29" spans="1:16" ht="23.1" customHeight="1">
      <c r="A29" s="152" t="s">
        <v>19</v>
      </c>
      <c r="B29" s="42" t="s">
        <v>4</v>
      </c>
      <c r="C29" s="45" t="str">
        <f>[5]Ит.пр!C6</f>
        <v>ИГИБАЕВ Азамат Каирбекович</v>
      </c>
      <c r="D29" s="45" t="str">
        <f>[5]Ит.пр!D6</f>
        <v>02.06.99, КМС</v>
      </c>
      <c r="E29" s="45" t="str">
        <f>[5]Ит.пр!E6</f>
        <v>УФО</v>
      </c>
      <c r="F29" s="45" t="str">
        <f>[5]Ит.пр!F6</f>
        <v>Курганская, Курган,КУОР</v>
      </c>
      <c r="G29" s="85">
        <f>[5]Ит.пр!G6</f>
        <v>0</v>
      </c>
      <c r="H29" s="46" t="str">
        <f>[5]Ит.пр!H6</f>
        <v>Герасимов Д.В.</v>
      </c>
      <c r="I29" s="94"/>
      <c r="J29" s="90"/>
    </row>
    <row r="30" spans="1:16" ht="23.1" customHeight="1" thickBot="1">
      <c r="A30" s="153"/>
      <c r="B30" s="95" t="s">
        <v>5</v>
      </c>
      <c r="C30" s="48" t="str">
        <f>[5]Ит.пр!C7</f>
        <v>ХОЛКИН Антон Николаевич</v>
      </c>
      <c r="D30" s="48" t="str">
        <f>[5]Ит.пр!D7</f>
        <v>26.11.99, КМС</v>
      </c>
      <c r="E30" s="48" t="str">
        <f>[5]Ит.пр!E7</f>
        <v>УФО</v>
      </c>
      <c r="F30" s="48" t="str">
        <f>[5]Ит.пр!F7</f>
        <v>Курганская, Курган, СШОР№1</v>
      </c>
      <c r="G30" s="87">
        <f>[5]Ит.пр!G7</f>
        <v>0</v>
      </c>
      <c r="H30" s="49" t="str">
        <f>[5]Ит.пр!H7</f>
        <v>Распопов А.Н.</v>
      </c>
      <c r="I30" s="94"/>
      <c r="J30" s="90"/>
    </row>
    <row r="31" spans="1:16" ht="23.1" hidden="1" customHeight="1">
      <c r="A31" s="106"/>
      <c r="B31" s="93" t="s">
        <v>6</v>
      </c>
      <c r="C31" s="61" t="str">
        <f>[5]Ит.пр!C8</f>
        <v>ХАКИМОВ Дмитрий Галимжанович</v>
      </c>
      <c r="D31" s="61" t="str">
        <f>[5]Ит.пр!D8</f>
        <v>13.08.99, КМС</v>
      </c>
      <c r="E31" s="61" t="str">
        <f>[5]Ит.пр!E8</f>
        <v>УФО</v>
      </c>
      <c r="F31" s="61" t="str">
        <f>[5]Ит.пр!F8</f>
        <v xml:space="preserve">Челябинская, Челябинск, </v>
      </c>
      <c r="G31" s="103">
        <f>[5]Ит.пр!G8</f>
        <v>0</v>
      </c>
      <c r="H31" s="62" t="str">
        <f>[5]Ит.пр!H8</f>
        <v>Кадолин В.И., Магданов Р.Н.</v>
      </c>
      <c r="I31" s="94"/>
      <c r="J31" s="90"/>
    </row>
    <row r="32" spans="1:16" ht="23.1" hidden="1" customHeight="1">
      <c r="A32" s="104"/>
      <c r="B32" s="92" t="s">
        <v>6</v>
      </c>
      <c r="C32" s="44" t="str">
        <f>[5]Ит.пр!C9</f>
        <v>НЕЛЮБИН Александр Борисович</v>
      </c>
      <c r="D32" s="44" t="str">
        <f>[5]Ит.пр!D9</f>
        <v>27.07.01, КМС</v>
      </c>
      <c r="E32" s="44" t="str">
        <f>[5]Ит.пр!E9</f>
        <v>УФО</v>
      </c>
      <c r="F32" s="44" t="str">
        <f>[5]Ит.пр!F9</f>
        <v>Курганская, Курган, ДЮСШ "Ермак"</v>
      </c>
      <c r="G32" s="86">
        <f>[5]Ит.пр!G9</f>
        <v>0</v>
      </c>
      <c r="H32" s="47" t="str">
        <f>[5]Ит.пр!H9</f>
        <v>Старцев А.А., Жавкин Э.Б.</v>
      </c>
      <c r="I32" s="94"/>
    </row>
    <row r="33" spans="1:10" ht="23.1" hidden="1" customHeight="1">
      <c r="A33" s="104"/>
      <c r="B33" s="92" t="s">
        <v>12</v>
      </c>
      <c r="C33" s="44" t="str">
        <f>[5]Ит.пр!C10</f>
        <v>КРУЧИНИН Михаил Евгеньевич</v>
      </c>
      <c r="D33" s="44" t="str">
        <f>[5]Ит.пр!D10</f>
        <v>17.05.99, 1р</v>
      </c>
      <c r="E33" s="44" t="str">
        <f>[5]Ит.пр!E10</f>
        <v>УФО</v>
      </c>
      <c r="F33" s="44" t="str">
        <f>[5]Ит.пр!F10</f>
        <v>Свердловская, Екатеринбург, СШ самбо и дзюдо</v>
      </c>
      <c r="G33" s="86">
        <f>[5]Ит.пр!G10</f>
        <v>0</v>
      </c>
      <c r="H33" s="47" t="str">
        <f>[5]Ит.пр!H10</f>
        <v>Коростелев А.Б., Седов С.М.</v>
      </c>
      <c r="I33" s="94"/>
    </row>
    <row r="34" spans="1:10" ht="23.1" hidden="1" customHeight="1" thickBot="1">
      <c r="A34" s="105"/>
      <c r="B34" s="95" t="s">
        <v>12</v>
      </c>
      <c r="C34" s="48" t="str">
        <f>[5]Ит.пр!C11</f>
        <v>ПАРФЕНОВ Максим Сергеевич</v>
      </c>
      <c r="D34" s="48" t="str">
        <f>[5]Ит.пр!D11</f>
        <v>14.09.99, КМС</v>
      </c>
      <c r="E34" s="48" t="str">
        <f>[5]Ит.пр!E11</f>
        <v>УФО</v>
      </c>
      <c r="F34" s="48" t="str">
        <f>[5]Ит.пр!F11</f>
        <v xml:space="preserve">Челябинская, Челябинск, </v>
      </c>
      <c r="G34" s="87">
        <f>[5]Ит.пр!G11</f>
        <v>0</v>
      </c>
      <c r="H34" s="49" t="str">
        <f>[5]Ит.пр!H11</f>
        <v>Сыроватский Ф.Ф., Додонов ,В.В.</v>
      </c>
      <c r="I34" s="94"/>
    </row>
    <row r="35" spans="1:10" ht="20.100000000000001" customHeight="1" thickBot="1">
      <c r="A35" s="30"/>
      <c r="B35" s="12"/>
      <c r="C35" s="43"/>
      <c r="D35" s="16"/>
      <c r="E35" s="16"/>
      <c r="F35" s="17"/>
      <c r="G35" s="96"/>
      <c r="H35" s="20"/>
      <c r="I35" s="94"/>
      <c r="J35" s="90"/>
    </row>
    <row r="36" spans="1:10" ht="23.1" customHeight="1">
      <c r="A36" s="152" t="s">
        <v>14</v>
      </c>
      <c r="B36" s="42" t="s">
        <v>4</v>
      </c>
      <c r="C36" s="45" t="str">
        <f>[6]Ит.пр!C6</f>
        <v>ЛУКИНЫХ Василий Сергеевич</v>
      </c>
      <c r="D36" s="45" t="str">
        <f>[6]Ит.пр!D6</f>
        <v>16.11.99, КМС</v>
      </c>
      <c r="E36" s="45" t="str">
        <f>[6]Ит.пр!E6</f>
        <v>УФО</v>
      </c>
      <c r="F36" s="45" t="str">
        <f>[6]Ит.пр!F6</f>
        <v>Свердловская, В-Пышма, КС "УГМК"</v>
      </c>
      <c r="G36" s="85">
        <f>[6]Ит.пр!G6</f>
        <v>0</v>
      </c>
      <c r="H36" s="46" t="str">
        <f>[6]Ит.пр!H6</f>
        <v>Суханов М.И. Мельников А.Н.</v>
      </c>
      <c r="I36" s="94"/>
      <c r="J36" s="90"/>
    </row>
    <row r="37" spans="1:10" ht="23.1" customHeight="1" thickBot="1">
      <c r="A37" s="153"/>
      <c r="B37" s="95" t="s">
        <v>5</v>
      </c>
      <c r="C37" s="48" t="str">
        <f>[6]Ит.пр!C7</f>
        <v>КАРДАШИН Василий Андреевич</v>
      </c>
      <c r="D37" s="48" t="str">
        <f>[6]Ит.пр!D7</f>
        <v>19.07.00, КМС</v>
      </c>
      <c r="E37" s="48" t="str">
        <f>[6]Ит.пр!E7</f>
        <v>УФО</v>
      </c>
      <c r="F37" s="48" t="str">
        <f>[6]Ит.пр!F7</f>
        <v>Свердловская, В-Пышма, КС "УГМК"</v>
      </c>
      <c r="G37" s="87">
        <f>[6]Ит.пр!G7</f>
        <v>0</v>
      </c>
      <c r="H37" s="49" t="str">
        <f>[6]Ит.пр!H7</f>
        <v>Суханов М.И., Миниахметов А.С.</v>
      </c>
      <c r="I37" s="94"/>
      <c r="J37" s="90"/>
    </row>
    <row r="38" spans="1:10" ht="22.5" hidden="1" customHeight="1">
      <c r="A38" s="110"/>
      <c r="B38" s="93" t="s">
        <v>6</v>
      </c>
      <c r="C38" s="61" t="str">
        <f>[6]Ит.пр!C8</f>
        <v>НУРИЕВ Ильгар Фарсатович</v>
      </c>
      <c r="D38" s="61" t="str">
        <f>[6]Ит.пр!D8</f>
        <v>24.02.99, КМС</v>
      </c>
      <c r="E38" s="61" t="str">
        <f>[6]Ит.пр!E8</f>
        <v>УФО</v>
      </c>
      <c r="F38" s="61" t="str">
        <f>[6]Ит.пр!F8</f>
        <v>Курганская, Курган, СШОР№1</v>
      </c>
      <c r="G38" s="103">
        <f>[6]Ит.пр!G8</f>
        <v>0</v>
      </c>
      <c r="H38" s="62" t="str">
        <f>[6]Ит.пр!H8</f>
        <v>Кудрявцев С.Ю.</v>
      </c>
      <c r="I38" s="94"/>
      <c r="J38" s="90"/>
    </row>
    <row r="39" spans="1:10" ht="23.1" hidden="1" customHeight="1">
      <c r="A39" s="110"/>
      <c r="B39" s="92" t="s">
        <v>6</v>
      </c>
      <c r="C39" s="44" t="str">
        <f>[6]Ит.пр!C9</f>
        <v>ХАБИБОВ Эльнар Раянович</v>
      </c>
      <c r="D39" s="44" t="str">
        <f>[6]Ит.пр!D9</f>
        <v>27.11.99, КМС</v>
      </c>
      <c r="E39" s="44" t="str">
        <f>[6]Ит.пр!E9</f>
        <v>УФО</v>
      </c>
      <c r="F39" s="44" t="str">
        <f>[6]Ит.пр!F9</f>
        <v>Свердловская, Екатеринбург СШ по самбо и дзюдо</v>
      </c>
      <c r="G39" s="86">
        <f>[6]Ит.пр!G9</f>
        <v>0</v>
      </c>
      <c r="H39" s="47" t="str">
        <f>[6]Ит.пр!H9</f>
        <v>Козлов Н.А., СтарковМ.А.</v>
      </c>
      <c r="I39" s="89" t="s">
        <v>15</v>
      </c>
    </row>
    <row r="40" spans="1:10" ht="23.1" hidden="1" customHeight="1">
      <c r="A40" s="110"/>
      <c r="B40" s="92" t="s">
        <v>12</v>
      </c>
      <c r="C40" s="44" t="str">
        <f>[6]Ит.пр!C10</f>
        <v>КУСМУХАНБЕТОВ Алмас Тлегенович</v>
      </c>
      <c r="D40" s="44" t="str">
        <f>[6]Ит.пр!D10</f>
        <v>10.05.99, 1р</v>
      </c>
      <c r="E40" s="44" t="str">
        <f>[6]Ит.пр!E10</f>
        <v>УФО</v>
      </c>
      <c r="F40" s="44" t="str">
        <f>[6]Ит.пр!F10</f>
        <v>Свердловская, Екатеринбург, СШ самбо и дзюдо</v>
      </c>
      <c r="G40" s="86">
        <f>[6]Ит.пр!G10</f>
        <v>0</v>
      </c>
      <c r="H40" s="47" t="str">
        <f>[6]Ит.пр!H10</f>
        <v xml:space="preserve">Старков М.А. </v>
      </c>
      <c r="I40" s="94"/>
    </row>
    <row r="41" spans="1:10" ht="23.1" hidden="1" customHeight="1" thickBot="1">
      <c r="A41" s="111"/>
      <c r="B41" s="95" t="s">
        <v>12</v>
      </c>
      <c r="C41" s="48" t="str">
        <f>[6]Ит.пр!C11</f>
        <v>КУТЯВИН Виктор Алексеевич</v>
      </c>
      <c r="D41" s="48" t="str">
        <f>[6]Ит.пр!D11</f>
        <v>16.03.99, КМС</v>
      </c>
      <c r="E41" s="48" t="str">
        <f>[6]Ит.пр!E11</f>
        <v>УФО</v>
      </c>
      <c r="F41" s="48" t="str">
        <f>[6]Ит.пр!F11</f>
        <v>Курганская, Курган, СШОР№3</v>
      </c>
      <c r="G41" s="87">
        <f>[6]Ит.пр!G11</f>
        <v>0</v>
      </c>
      <c r="H41" s="49" t="str">
        <f>[6]Ит.пр!H11</f>
        <v>Распопов А.Н.</v>
      </c>
      <c r="I41" s="94"/>
    </row>
    <row r="42" spans="1:10" ht="20.100000000000001" customHeight="1" thickBot="1">
      <c r="B42" s="51"/>
      <c r="C42" s="52"/>
      <c r="D42" s="52"/>
      <c r="E42" s="53"/>
      <c r="F42" s="52"/>
      <c r="G42" s="52"/>
      <c r="H42" s="54"/>
      <c r="I42" s="94"/>
      <c r="J42" s="90"/>
    </row>
    <row r="43" spans="1:10" ht="23.1" customHeight="1">
      <c r="A43" s="152" t="s">
        <v>20</v>
      </c>
      <c r="B43" s="42" t="s">
        <v>4</v>
      </c>
      <c r="C43" s="45" t="str">
        <f>[7]Ит.пр!C6</f>
        <v>КРИНИЦА Максим Александрович</v>
      </c>
      <c r="D43" s="45" t="str">
        <f>[7]Ит.пр!D6</f>
        <v>02.03.99, КМС</v>
      </c>
      <c r="E43" s="45" t="str">
        <f>[7]Ит.пр!E6</f>
        <v>УФО</v>
      </c>
      <c r="F43" s="45" t="str">
        <f>[7]Ит.пр!F6</f>
        <v>Свердловская, Екатеринбург, СШ самбо и дзюдо</v>
      </c>
      <c r="G43" s="85">
        <f>[7]Ит.пр!G6</f>
        <v>0</v>
      </c>
      <c r="H43" s="46" t="str">
        <f>[7]Ит.пр!H6</f>
        <v>Бородин О.Б. Воронов В.В.</v>
      </c>
      <c r="I43" s="94"/>
      <c r="J43" s="90"/>
    </row>
    <row r="44" spans="1:10" ht="23.1" customHeight="1" thickBot="1">
      <c r="A44" s="153"/>
      <c r="B44" s="95" t="s">
        <v>5</v>
      </c>
      <c r="C44" s="48" t="str">
        <f>[7]Ит.пр!C7</f>
        <v>ГУСИХАНОВ Турпалали Рамазанович</v>
      </c>
      <c r="D44" s="48" t="str">
        <f>[7]Ит.пр!D7</f>
        <v>09.08.00, КМС</v>
      </c>
      <c r="E44" s="48" t="str">
        <f>[7]Ит.пр!E7</f>
        <v>УФО</v>
      </c>
      <c r="F44" s="48" t="str">
        <f>[7]Ит.пр!F7</f>
        <v>Курганская, Курган, ДЮСШ№4</v>
      </c>
      <c r="G44" s="87">
        <f>[7]Ит.пр!G7</f>
        <v>0</v>
      </c>
      <c r="H44" s="49" t="str">
        <f>[7]Ит.пр!H7</f>
        <v>Герасимов Д.В.</v>
      </c>
      <c r="I44" s="94"/>
      <c r="J44" s="90"/>
    </row>
    <row r="45" spans="1:10" ht="23.1" hidden="1" customHeight="1">
      <c r="A45" s="110"/>
      <c r="B45" s="93" t="s">
        <v>6</v>
      </c>
      <c r="C45" s="61" t="str">
        <f>[7]Ит.пр!C8</f>
        <v>ГАМЗАЕВ Гаджи Шарапутдинович</v>
      </c>
      <c r="D45" s="61" t="str">
        <f>[7]Ит.пр!D8</f>
        <v>17.02.99, КМС</v>
      </c>
      <c r="E45" s="61" t="str">
        <f>[7]Ит.пр!E8</f>
        <v>УФО</v>
      </c>
      <c r="F45" s="61" t="str">
        <f>[7]Ит.пр!F8</f>
        <v>Свердловская, Екатеринбург СШ по самбо и дзюдо</v>
      </c>
      <c r="G45" s="103">
        <f>[7]Ит.пр!G8</f>
        <v>0</v>
      </c>
      <c r="H45" s="62" t="str">
        <f>[7]Ит.пр!H8</f>
        <v xml:space="preserve">Старков М.А. </v>
      </c>
      <c r="I45" s="94"/>
      <c r="J45" s="90"/>
    </row>
    <row r="46" spans="1:10" ht="23.1" hidden="1" customHeight="1">
      <c r="A46" s="110"/>
      <c r="B46" s="92" t="s">
        <v>6</v>
      </c>
      <c r="C46" s="44" t="str">
        <f>[7]Ит.пр!C9</f>
        <v>ЧУРКИН Сергей Алексеевич</v>
      </c>
      <c r="D46" s="44" t="str">
        <f>[7]Ит.пр!D9</f>
        <v>17.07.00, КМС</v>
      </c>
      <c r="E46" s="44" t="str">
        <f>[7]Ит.пр!E9</f>
        <v>УФО</v>
      </c>
      <c r="F46" s="44" t="str">
        <f>[7]Ит.пр!F9</f>
        <v>Курганская, Курган, СШОР№1</v>
      </c>
      <c r="G46" s="86">
        <f>[7]Ит.пр!G9</f>
        <v>0</v>
      </c>
      <c r="H46" s="47" t="str">
        <f>[7]Ит.пр!H9</f>
        <v>Евтодеев В.Ф.</v>
      </c>
      <c r="I46" s="94"/>
    </row>
    <row r="47" spans="1:10" ht="23.1" hidden="1" customHeight="1">
      <c r="A47" s="110"/>
      <c r="B47" s="92" t="s">
        <v>12</v>
      </c>
      <c r="C47" s="44" t="str">
        <f>[7]Ит.пр!C10</f>
        <v>ЮРТОВ Константин Анатольевич</v>
      </c>
      <c r="D47" s="44" t="str">
        <f>[7]Ит.пр!D10</f>
        <v>02.03.00, 1р</v>
      </c>
      <c r="E47" s="44" t="str">
        <f>[7]Ит.пр!E10</f>
        <v>УФО</v>
      </c>
      <c r="F47" s="44" t="str">
        <f>[7]Ит.пр!F10</f>
        <v xml:space="preserve">Челябинская, Челябинск, </v>
      </c>
      <c r="G47" s="86">
        <f>[7]Ит.пр!G10</f>
        <v>0</v>
      </c>
      <c r="H47" s="47" t="str">
        <f>[7]Ит.пр!H10</f>
        <v>Кадолин В.И.</v>
      </c>
      <c r="I47" s="94"/>
    </row>
    <row r="48" spans="1:10" ht="23.1" hidden="1" customHeight="1" thickBot="1">
      <c r="A48" s="111"/>
      <c r="B48" s="95" t="s">
        <v>12</v>
      </c>
      <c r="C48" s="48" t="str">
        <f>[7]Ит.пр!C11</f>
        <v>ТОЛУБАЕВ Артем Михайлович</v>
      </c>
      <c r="D48" s="48" t="str">
        <f>[7]Ит.пр!D11</f>
        <v>22.03.00, КМС</v>
      </c>
      <c r="E48" s="48" t="str">
        <f>[7]Ит.пр!E11</f>
        <v>УФО</v>
      </c>
      <c r="F48" s="48" t="str">
        <f>[7]Ит.пр!F11</f>
        <v>Тюменская, Тюмень, ВС</v>
      </c>
      <c r="G48" s="87">
        <f>[7]Ит.пр!G11</f>
        <v>0</v>
      </c>
      <c r="H48" s="49" t="str">
        <f>[7]Ит.пр!H11</f>
        <v>Николаев А.А.</v>
      </c>
      <c r="I48" s="11"/>
    </row>
    <row r="49" spans="1:10" ht="20.100000000000001" customHeight="1" thickBot="1">
      <c r="B49" s="13"/>
      <c r="C49" s="9"/>
      <c r="D49" s="9"/>
      <c r="E49" s="25"/>
      <c r="F49" s="9"/>
      <c r="G49" s="88"/>
      <c r="H49" s="22"/>
      <c r="I49" s="94"/>
      <c r="J49" s="90"/>
    </row>
    <row r="50" spans="1:10" ht="23.1" customHeight="1">
      <c r="A50" s="152" t="s">
        <v>21</v>
      </c>
      <c r="B50" s="42" t="s">
        <v>4</v>
      </c>
      <c r="C50" s="45" t="str">
        <f>[8]Ит.пр!C6</f>
        <v>ШИТОВ Алексей Игоревич</v>
      </c>
      <c r="D50" s="45" t="str">
        <f>[8]Ит.пр!D6</f>
        <v>14.05.99, КМС</v>
      </c>
      <c r="E50" s="45" t="str">
        <f>[8]Ит.пр!E6</f>
        <v>УФО</v>
      </c>
      <c r="F50" s="45" t="str">
        <f>[8]Ит.пр!F6</f>
        <v>Свердловская, Екатеринбург СШ по самбо и дзюдо</v>
      </c>
      <c r="G50" s="85">
        <f>[8]Ит.пр!G6</f>
        <v>0</v>
      </c>
      <c r="H50" s="46" t="str">
        <f>[8]Ит.пр!H6</f>
        <v>Макуха А.Н. Савинский В.А.</v>
      </c>
      <c r="I50" s="94"/>
      <c r="J50" s="90"/>
    </row>
    <row r="51" spans="1:10" ht="23.1" customHeight="1" thickBot="1">
      <c r="A51" s="153"/>
      <c r="B51" s="95" t="s">
        <v>5</v>
      </c>
      <c r="C51" s="48" t="str">
        <f>[8]Ит.пр!C7</f>
        <v>ПОНОМАРЕВ Никита Владимирович</v>
      </c>
      <c r="D51" s="48" t="str">
        <f>[8]Ит.пр!D7</f>
        <v>05.06.99, КМС</v>
      </c>
      <c r="E51" s="48" t="str">
        <f>[8]Ит.пр!E7</f>
        <v>УФО</v>
      </c>
      <c r="F51" s="48" t="str">
        <f>[8]Ит.пр!F7</f>
        <v>Курганская, Куртамыш, СШОР№1</v>
      </c>
      <c r="G51" s="87">
        <f>[8]Ит.пр!G7</f>
        <v>0</v>
      </c>
      <c r="H51" s="49" t="str">
        <f>[8]Ит.пр!H7</f>
        <v>Пирогов И.Ю., Пономарев В.И.</v>
      </c>
      <c r="I51" s="94"/>
      <c r="J51" s="90"/>
    </row>
    <row r="52" spans="1:10" ht="23.1" hidden="1" customHeight="1">
      <c r="A52" s="116"/>
      <c r="B52" s="93" t="s">
        <v>6</v>
      </c>
      <c r="C52" s="61" t="str">
        <f>[8]Ит.пр!C8</f>
        <v>БОЛДОВ Никита Константинович</v>
      </c>
      <c r="D52" s="61" t="str">
        <f>[8]Ит.пр!D8</f>
        <v>27.01.00, КМС</v>
      </c>
      <c r="E52" s="61" t="str">
        <f>[8]Ит.пр!E8</f>
        <v>УФО</v>
      </c>
      <c r="F52" s="61" t="str">
        <f>[8]Ит.пр!F8</f>
        <v>Свердловская, Екатеринбург СШ по самбо и дзюдо</v>
      </c>
      <c r="G52" s="103">
        <f>[8]Ит.пр!G8</f>
        <v>0</v>
      </c>
      <c r="H52" s="62" t="str">
        <f>[8]Ит.пр!H8</f>
        <v>Макуха А.Н.</v>
      </c>
      <c r="I52" s="94"/>
      <c r="J52" s="90"/>
    </row>
    <row r="53" spans="1:10" ht="23.1" hidden="1" customHeight="1">
      <c r="A53" s="114"/>
      <c r="B53" s="92" t="s">
        <v>6</v>
      </c>
      <c r="C53" s="44" t="str">
        <f>[8]Ит.пр!C9</f>
        <v>ЛАРИОНОВ Виталий Игоревич</v>
      </c>
      <c r="D53" s="44" t="str">
        <f>[8]Ит.пр!D9</f>
        <v>14.10.00, КМС</v>
      </c>
      <c r="E53" s="44" t="str">
        <f>[8]Ит.пр!E9</f>
        <v>УФО</v>
      </c>
      <c r="F53" s="44" t="str">
        <f>[8]Ит.пр!F9</f>
        <v>Свердловская, Екатеринбург, СШ самбо и дзюдо</v>
      </c>
      <c r="G53" s="86">
        <f>[8]Ит.пр!G9</f>
        <v>0</v>
      </c>
      <c r="H53" s="47" t="str">
        <f>[8]Ит.пр!H9</f>
        <v>Макуха А.Н.</v>
      </c>
      <c r="I53" s="94"/>
    </row>
    <row r="54" spans="1:10" ht="23.1" hidden="1" customHeight="1">
      <c r="A54" s="114"/>
      <c r="B54" s="92" t="s">
        <v>12</v>
      </c>
      <c r="C54" s="44" t="str">
        <f>[8]Ит.пр!C10</f>
        <v>МАРЧЕНКО Артур Вячеславович</v>
      </c>
      <c r="D54" s="44" t="str">
        <f>[8]Ит.пр!D10</f>
        <v>12.05.00, 2р</v>
      </c>
      <c r="E54" s="44" t="str">
        <f>[8]Ит.пр!E10</f>
        <v>УФО</v>
      </c>
      <c r="F54" s="44" t="str">
        <f>[8]Ит.пр!F10</f>
        <v>Свердловская, Н-Тагил, СШ "Тагилстрой"</v>
      </c>
      <c r="G54" s="86">
        <f>[8]Ит.пр!G10</f>
        <v>0</v>
      </c>
      <c r="H54" s="47" t="str">
        <f>[8]Ит.пр!H10</f>
        <v>Матвеев С.В. Гориславский И.А.</v>
      </c>
      <c r="I54" s="94"/>
    </row>
    <row r="55" spans="1:10" ht="23.1" hidden="1" customHeight="1" thickBot="1">
      <c r="A55" s="115"/>
      <c r="B55" s="95" t="s">
        <v>12</v>
      </c>
      <c r="C55" s="48" t="str">
        <f>[8]Ит.пр!C11</f>
        <v>СЕМИЛЕТОВ Александр Алексеевич</v>
      </c>
      <c r="D55" s="48" t="str">
        <f>[8]Ит.пр!D11</f>
        <v>07.03.01, 1р</v>
      </c>
      <c r="E55" s="48" t="str">
        <f>[8]Ит.пр!E11</f>
        <v>УФО</v>
      </c>
      <c r="F55" s="48" t="str">
        <f>[8]Ит.пр!F11</f>
        <v>Свердловская, Сухой Лог</v>
      </c>
      <c r="G55" s="87">
        <f>[8]Ит.пр!G11</f>
        <v>0</v>
      </c>
      <c r="H55" s="49" t="str">
        <f>[8]Ит.пр!H11</f>
        <v>Путинцев Л.В., Бекетов В.В.</v>
      </c>
      <c r="I55" s="11"/>
    </row>
    <row r="56" spans="1:10" ht="20.100000000000001" customHeight="1" thickBot="1">
      <c r="B56" s="51"/>
      <c r="C56" s="52"/>
      <c r="D56" s="52"/>
      <c r="E56" s="53"/>
      <c r="F56" s="52"/>
      <c r="G56" s="97"/>
      <c r="H56" s="54"/>
      <c r="I56" s="94"/>
      <c r="J56" s="90"/>
    </row>
    <row r="57" spans="1:10" ht="23.1" customHeight="1">
      <c r="A57" s="152" t="s">
        <v>22</v>
      </c>
      <c r="B57" s="42" t="s">
        <v>4</v>
      </c>
      <c r="C57" s="45" t="str">
        <f>[9]Ит.пр!C6</f>
        <v>НАЗИРОВ Екубжон Юсуфжонович</v>
      </c>
      <c r="D57" s="45" t="str">
        <f>[9]Ит.пр!D6</f>
        <v>05.01.99, 1р</v>
      </c>
      <c r="E57" s="45" t="str">
        <f>[9]Ит.пр!E6</f>
        <v>УФО</v>
      </c>
      <c r="F57" s="45" t="str">
        <f>[9]Ит.пр!F6</f>
        <v>Свердловская, Екатеринбург СШ по самбо и дзюдо</v>
      </c>
      <c r="G57" s="85">
        <f>[9]Ит.пр!G6</f>
        <v>0</v>
      </c>
      <c r="H57" s="46" t="str">
        <f>[9]Ит.пр!H6</f>
        <v>Печуров Е.А.</v>
      </c>
      <c r="I57" s="94"/>
      <c r="J57" s="90"/>
    </row>
    <row r="58" spans="1:10" ht="23.1" customHeight="1" thickBot="1">
      <c r="A58" s="153"/>
      <c r="B58" s="95" t="s">
        <v>5</v>
      </c>
      <c r="C58" s="48" t="str">
        <f>[9]Ит.пр!C7</f>
        <v>КУЗНЕЦОВ Сергей Владимирович</v>
      </c>
      <c r="D58" s="48" t="str">
        <f>[9]Ит.пр!D7</f>
        <v>14.09.99, КМС</v>
      </c>
      <c r="E58" s="48" t="str">
        <f>[9]Ит.пр!E7</f>
        <v>УФО</v>
      </c>
      <c r="F58" s="48" t="str">
        <f>[9]Ит.пр!F7</f>
        <v>Хмао-Югра, Нижневартовск, МО</v>
      </c>
      <c r="G58" s="87">
        <f>[9]Ит.пр!G7</f>
        <v>0</v>
      </c>
      <c r="H58" s="49" t="str">
        <f>[9]Ит.пр!H7</f>
        <v>Пленкин А.В.</v>
      </c>
      <c r="I58" s="94"/>
      <c r="J58" s="90"/>
    </row>
    <row r="59" spans="1:10" ht="23.1" hidden="1" customHeight="1">
      <c r="A59" s="116"/>
      <c r="B59" s="93" t="s">
        <v>6</v>
      </c>
      <c r="C59" s="61" t="str">
        <f>[9]Ит.пр!C8</f>
        <v>МОСКОВСКИХ Вячеслав Андреевич</v>
      </c>
      <c r="D59" s="61" t="str">
        <f>[9]Ит.пр!D8</f>
        <v>19.06.00, КМС</v>
      </c>
      <c r="E59" s="61" t="str">
        <f>[9]Ит.пр!E8</f>
        <v>УФО</v>
      </c>
      <c r="F59" s="61" t="str">
        <f>[9]Ит.пр!F8</f>
        <v>Свердловская, Екатеринбург СШ по самбо и дзюдо</v>
      </c>
      <c r="G59" s="103">
        <f>[9]Ит.пр!G8</f>
        <v>0</v>
      </c>
      <c r="H59" s="62" t="str">
        <f>[9]Ит.пр!H8</f>
        <v>Макуха А.Н.</v>
      </c>
      <c r="I59" s="94"/>
      <c r="J59" s="90"/>
    </row>
    <row r="60" spans="1:10" ht="23.1" hidden="1" customHeight="1">
      <c r="A60" s="114"/>
      <c r="B60" s="92" t="s">
        <v>6</v>
      </c>
      <c r="C60" s="44" t="str">
        <f>[9]Ит.пр!C9</f>
        <v>НАТРОШВИЛИ Тамаз Зурабович</v>
      </c>
      <c r="D60" s="44" t="str">
        <f>[9]Ит.пр!D9</f>
        <v>18.06.99, КМС</v>
      </c>
      <c r="E60" s="44" t="str">
        <f>[9]Ит.пр!E9</f>
        <v>УФО</v>
      </c>
      <c r="F60" s="44" t="str">
        <f>[9]Ит.пр!F9</f>
        <v>Тюменская, Тюмень, ПН</v>
      </c>
      <c r="G60" s="86">
        <f>[9]Ит.пр!G9</f>
        <v>0</v>
      </c>
      <c r="H60" s="47" t="str">
        <f>[9]Ит.пр!H9</f>
        <v>Николаев А.А.</v>
      </c>
      <c r="I60" s="94"/>
    </row>
    <row r="61" spans="1:10" ht="23.1" hidden="1" customHeight="1">
      <c r="A61" s="114"/>
      <c r="B61" s="92" t="s">
        <v>12</v>
      </c>
      <c r="C61" s="44" t="str">
        <f>[9]Ит.пр!C10</f>
        <v>БЕЗРОДНОВ Даниил Романович</v>
      </c>
      <c r="D61" s="44" t="str">
        <f>[9]Ит.пр!D10</f>
        <v>22.12.99, КМС</v>
      </c>
      <c r="E61" s="44" t="str">
        <f>[9]Ит.пр!E10</f>
        <v>УФО</v>
      </c>
      <c r="F61" s="44" t="str">
        <f>[9]Ит.пр!F10</f>
        <v>Тюменская, Тюмень, ВС</v>
      </c>
      <c r="G61" s="86">
        <f>[9]Ит.пр!G10</f>
        <v>0</v>
      </c>
      <c r="H61" s="47" t="str">
        <f>[9]Ит.пр!H10</f>
        <v>Николаев А.А.</v>
      </c>
      <c r="I61" s="94"/>
    </row>
    <row r="62" spans="1:10" ht="23.1" hidden="1" customHeight="1" thickBot="1">
      <c r="A62" s="115"/>
      <c r="B62" s="95" t="s">
        <v>12</v>
      </c>
      <c r="C62" s="48" t="str">
        <f>[9]Ит.пр!C11</f>
        <v>ПИВОВАРОВ Матвей Андреевич</v>
      </c>
      <c r="D62" s="48" t="str">
        <f>[9]Ит.пр!D11</f>
        <v>23.04.99, КМС</v>
      </c>
      <c r="E62" s="48" t="str">
        <f>[9]Ит.пр!E11</f>
        <v>УФО</v>
      </c>
      <c r="F62" s="48" t="str">
        <f>[9]Ит.пр!F11</f>
        <v>Свердловская, Екатеринбург СШ по самбо и дзюдо</v>
      </c>
      <c r="G62" s="87">
        <f>[9]Ит.пр!G11</f>
        <v>0</v>
      </c>
      <c r="H62" s="49" t="str">
        <f>[9]Ит.пр!H11</f>
        <v>Старков М.А. Пивоваров А.Л.</v>
      </c>
      <c r="I62" s="11"/>
    </row>
    <row r="63" spans="1:10" ht="20.100000000000001" customHeight="1" thickBot="1">
      <c r="B63" s="13"/>
      <c r="C63" s="9"/>
      <c r="D63" s="9"/>
      <c r="E63" s="25"/>
      <c r="F63" s="9"/>
      <c r="G63" s="9"/>
      <c r="H63" s="22"/>
      <c r="I63" s="94"/>
      <c r="J63" s="90"/>
    </row>
    <row r="64" spans="1:10" ht="24" customHeight="1">
      <c r="A64" s="154" t="s">
        <v>46</v>
      </c>
      <c r="B64" s="42" t="s">
        <v>4</v>
      </c>
      <c r="C64" s="45" t="str">
        <f>[10]Ит.пр!C6</f>
        <v>СЛИНЬКО Данил Алексеевич</v>
      </c>
      <c r="D64" s="45" t="str">
        <f>[10]Ит.пр!D6</f>
        <v>31.12.00, КМС</v>
      </c>
      <c r="E64" s="45" t="str">
        <f>[10]Ит.пр!E6</f>
        <v>УФО</v>
      </c>
      <c r="F64" s="45" t="str">
        <f>[10]Ит.пр!F6</f>
        <v>Курганская, Курган, СШОР№1</v>
      </c>
      <c r="G64" s="85">
        <f>[10]Ит.пр!G6</f>
        <v>0</v>
      </c>
      <c r="H64" s="46" t="str">
        <f>[10]Ит.пр!H6</f>
        <v>Распопов А.Н.</v>
      </c>
      <c r="I64" s="94"/>
      <c r="J64" s="90"/>
    </row>
    <row r="65" spans="1:14" ht="23.1" customHeight="1" thickBot="1">
      <c r="A65" s="155"/>
      <c r="B65" s="95" t="s">
        <v>5</v>
      </c>
      <c r="C65" s="48" t="str">
        <f>[10]Ит.пр!C7</f>
        <v>БУШ Артем Андреевич</v>
      </c>
      <c r="D65" s="48" t="str">
        <f>[10]Ит.пр!D7</f>
        <v>15.02.00, 1р</v>
      </c>
      <c r="E65" s="48" t="str">
        <f>[10]Ит.пр!E7</f>
        <v>УФО</v>
      </c>
      <c r="F65" s="48" t="str">
        <f>[10]Ит.пр!F7</f>
        <v>Хмао-Югра, Нижневартовск, МО</v>
      </c>
      <c r="G65" s="87">
        <f>[10]Ит.пр!G7</f>
        <v>0</v>
      </c>
      <c r="H65" s="49" t="str">
        <f>[10]Ит.пр!H7</f>
        <v>Воробьев В.В.</v>
      </c>
      <c r="I65" s="94"/>
      <c r="J65" s="90"/>
    </row>
    <row r="66" spans="1:14" ht="23.1" hidden="1" customHeight="1">
      <c r="A66" s="63"/>
      <c r="B66" s="93" t="s">
        <v>6</v>
      </c>
      <c r="C66" s="61" t="str">
        <f>[10]Ит.пр!C8</f>
        <v/>
      </c>
      <c r="D66" s="61" t="str">
        <f>[10]Ит.пр!D8</f>
        <v/>
      </c>
      <c r="E66" s="61" t="str">
        <f>[10]Ит.пр!E8</f>
        <v/>
      </c>
      <c r="F66" s="61" t="str">
        <f>[10]Ит.пр!F8</f>
        <v/>
      </c>
      <c r="G66" s="103" t="str">
        <f>[10]Ит.пр!G8</f>
        <v/>
      </c>
      <c r="H66" s="62" t="str">
        <f>[10]Ит.пр!H8</f>
        <v/>
      </c>
      <c r="I66" s="94"/>
      <c r="J66" s="90"/>
    </row>
    <row r="67" spans="1:14" ht="23.1" hidden="1" customHeight="1">
      <c r="A67" s="63"/>
      <c r="B67" s="92" t="s">
        <v>6</v>
      </c>
      <c r="C67" s="44" t="str">
        <f>[10]Ит.пр!C9</f>
        <v/>
      </c>
      <c r="D67" s="44" t="str">
        <f>[10]Ит.пр!D9</f>
        <v/>
      </c>
      <c r="E67" s="44" t="str">
        <f>[10]Ит.пр!E9</f>
        <v/>
      </c>
      <c r="F67" s="44" t="str">
        <f>[10]Ит.пр!F9</f>
        <v/>
      </c>
      <c r="G67" s="86" t="str">
        <f>[10]Ит.пр!G9</f>
        <v/>
      </c>
      <c r="H67" s="47" t="str">
        <f>[10]Ит.пр!H9</f>
        <v/>
      </c>
      <c r="I67" s="94"/>
    </row>
    <row r="68" spans="1:14" ht="23.1" hidden="1" customHeight="1">
      <c r="A68" s="63"/>
      <c r="B68" s="92" t="s">
        <v>12</v>
      </c>
      <c r="C68" s="44" t="str">
        <f>[10]Ит.пр!C10</f>
        <v/>
      </c>
      <c r="D68" s="44" t="str">
        <f>[10]Ит.пр!D10</f>
        <v/>
      </c>
      <c r="E68" s="44" t="str">
        <f>[10]Ит.пр!E10</f>
        <v/>
      </c>
      <c r="F68" s="44" t="str">
        <f>[10]Ит.пр!F10</f>
        <v/>
      </c>
      <c r="G68" s="86" t="str">
        <f>[10]Ит.пр!G10</f>
        <v/>
      </c>
      <c r="H68" s="47" t="str">
        <f>[10]Ит.пр!H10</f>
        <v/>
      </c>
      <c r="I68" s="94"/>
    </row>
    <row r="69" spans="1:14" ht="23.1" hidden="1" customHeight="1" thickBot="1">
      <c r="A69" s="64"/>
      <c r="B69" s="95" t="s">
        <v>13</v>
      </c>
      <c r="C69" s="48" t="str">
        <f>[10]Ит.пр!C11</f>
        <v/>
      </c>
      <c r="D69" s="48" t="str">
        <f>[10]Ит.пр!D11</f>
        <v/>
      </c>
      <c r="E69" s="48" t="str">
        <f>[10]Ит.пр!E11</f>
        <v/>
      </c>
      <c r="F69" s="48" t="str">
        <f>[10]Ит.пр!F11</f>
        <v/>
      </c>
      <c r="G69" s="87" t="str">
        <f>[10]Ит.пр!G11</f>
        <v/>
      </c>
      <c r="H69" s="49" t="str">
        <f>[10]Ит.пр!H11</f>
        <v/>
      </c>
      <c r="I69" s="11"/>
    </row>
    <row r="70" spans="1:14" ht="20.100000000000001" customHeight="1" thickBot="1">
      <c r="A70" s="1"/>
      <c r="B70" s="50"/>
      <c r="C70" s="10"/>
      <c r="D70" s="10"/>
      <c r="E70" s="26"/>
      <c r="F70" s="10"/>
      <c r="G70" s="98"/>
      <c r="H70" s="21"/>
      <c r="I70" s="94"/>
      <c r="J70" s="90"/>
    </row>
    <row r="71" spans="1:14" ht="23.1" customHeight="1">
      <c r="A71" s="156" t="s">
        <v>32</v>
      </c>
      <c r="B71" s="42" t="s">
        <v>4</v>
      </c>
      <c r="C71" s="56" t="str">
        <f>[11]Ит.пр!C6</f>
        <v>МУСТАФИН Нурсултан Сабиржанович</v>
      </c>
      <c r="D71" s="56" t="str">
        <f>[11]Ит.пр!D6</f>
        <v>26.06.99, КМС</v>
      </c>
      <c r="E71" s="56" t="str">
        <f>[11]Ит.пр!E6</f>
        <v>УФО</v>
      </c>
      <c r="F71" s="56" t="str">
        <f>[11]Ит.пр!F6</f>
        <v>Тюменская, Тюмень, РССС</v>
      </c>
      <c r="G71" s="100">
        <f>[11]Ит.пр!G6</f>
        <v>0</v>
      </c>
      <c r="H71" s="57" t="str">
        <f>[11]Ит.пр!H6</f>
        <v>Кутырев Б.В.</v>
      </c>
      <c r="I71" s="94"/>
      <c r="J71" s="90"/>
      <c r="N71" s="117"/>
    </row>
    <row r="72" spans="1:14" ht="23.1" customHeight="1" thickBot="1">
      <c r="A72" s="157"/>
      <c r="B72" s="95" t="s">
        <v>5</v>
      </c>
      <c r="C72" s="59" t="str">
        <f>[11]Ит.пр!C7</f>
        <v>ЦИУЛИН Александр Вячеславович</v>
      </c>
      <c r="D72" s="59" t="str">
        <f>[11]Ит.пр!D7</f>
        <v>04.11.99, КМС</v>
      </c>
      <c r="E72" s="59" t="str">
        <f>[11]Ит.пр!E7</f>
        <v>УФО</v>
      </c>
      <c r="F72" s="59" t="str">
        <f>[11]Ит.пр!F7</f>
        <v>Свердловская, В-Пышма, КС "УГМК"</v>
      </c>
      <c r="G72" s="101">
        <f>[11]Ит.пр!G7</f>
        <v>0</v>
      </c>
      <c r="H72" s="60" t="str">
        <f>[11]Ит.пр!H7</f>
        <v>Суханов М.И. Мельников А.Н.</v>
      </c>
      <c r="I72" s="94"/>
      <c r="J72" s="90"/>
    </row>
    <row r="73" spans="1:14" ht="23.1" hidden="1" customHeight="1">
      <c r="A73" s="106"/>
      <c r="B73" s="93" t="s">
        <v>6</v>
      </c>
      <c r="C73" s="107" t="str">
        <f>[11]Ит.пр!C8</f>
        <v/>
      </c>
      <c r="D73" s="107" t="str">
        <f>[11]Ит.пр!D8</f>
        <v/>
      </c>
      <c r="E73" s="107" t="str">
        <f>[11]Ит.пр!E8</f>
        <v/>
      </c>
      <c r="F73" s="107" t="str">
        <f>[11]Ит.пр!F8</f>
        <v/>
      </c>
      <c r="G73" s="108" t="str">
        <f>[11]Ит.пр!G8</f>
        <v/>
      </c>
      <c r="H73" s="109" t="str">
        <f>[11]Ит.пр!H8</f>
        <v/>
      </c>
      <c r="I73" s="94"/>
      <c r="J73" s="90"/>
    </row>
    <row r="74" spans="1:14" ht="23.1" hidden="1" customHeight="1">
      <c r="A74" s="104"/>
      <c r="B74" s="92" t="s">
        <v>6</v>
      </c>
      <c r="C74" s="55" t="str">
        <f>[11]Ит.пр!C9</f>
        <v/>
      </c>
      <c r="D74" s="55" t="str">
        <f>[11]Ит.пр!D9</f>
        <v/>
      </c>
      <c r="E74" s="55" t="str">
        <f>[11]Ит.пр!E9</f>
        <v/>
      </c>
      <c r="F74" s="55" t="str">
        <f>[11]Ит.пр!F9</f>
        <v/>
      </c>
      <c r="G74" s="99" t="str">
        <f>[11]Ит.пр!G9</f>
        <v/>
      </c>
      <c r="H74" s="58" t="str">
        <f>[11]Ит.пр!H9</f>
        <v/>
      </c>
      <c r="I74" s="94"/>
    </row>
    <row r="75" spans="1:14" ht="23.1" hidden="1" customHeight="1">
      <c r="A75" s="104"/>
      <c r="B75" s="92" t="s">
        <v>12</v>
      </c>
      <c r="C75" s="55" t="str">
        <f>[11]Ит.пр!C10</f>
        <v/>
      </c>
      <c r="D75" s="55" t="str">
        <f>[11]Ит.пр!D10</f>
        <v/>
      </c>
      <c r="E75" s="55" t="str">
        <f>[11]Ит.пр!E10</f>
        <v/>
      </c>
      <c r="F75" s="55" t="str">
        <f>[11]Ит.пр!F10</f>
        <v/>
      </c>
      <c r="G75" s="99" t="str">
        <f>[11]Ит.пр!G10</f>
        <v/>
      </c>
      <c r="H75" s="58" t="str">
        <f>[11]Ит.пр!H10</f>
        <v/>
      </c>
      <c r="I75" s="94"/>
    </row>
    <row r="76" spans="1:14" ht="23.1" hidden="1" customHeight="1" thickBot="1">
      <c r="A76" s="105"/>
      <c r="B76" s="95" t="s">
        <v>12</v>
      </c>
      <c r="C76" s="59" t="str">
        <f>[11]Ит.пр!C11</f>
        <v/>
      </c>
      <c r="D76" s="59" t="str">
        <f>[11]Ит.пр!D11</f>
        <v/>
      </c>
      <c r="E76" s="59" t="str">
        <f>[11]Ит.пр!E11</f>
        <v/>
      </c>
      <c r="F76" s="59" t="str">
        <f>[11]Ит.пр!F11</f>
        <v/>
      </c>
      <c r="G76" s="101" t="str">
        <f>[11]Ит.пр!G11</f>
        <v/>
      </c>
      <c r="H76" s="60" t="str">
        <f>[11]Ит.пр!H11</f>
        <v/>
      </c>
      <c r="I76" s="11"/>
    </row>
    <row r="77" spans="1:14" ht="23.1" customHeight="1">
      <c r="B77" s="12"/>
      <c r="C77" s="3"/>
      <c r="D77" s="4"/>
      <c r="E77" s="4"/>
      <c r="F77" s="5"/>
      <c r="G77" s="5"/>
      <c r="H77" s="3"/>
      <c r="I77" s="102">
        <f>[12]Ит.пр!I6</f>
        <v>0</v>
      </c>
      <c r="J77" s="91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102">
        <f>[12]Ит.пр!I8</f>
        <v>0</v>
      </c>
      <c r="J78" s="91"/>
    </row>
    <row r="79" spans="1:14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94"/>
      <c r="J79" s="90"/>
    </row>
    <row r="80" spans="1:14" ht="23.1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94"/>
      <c r="J80" s="90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94"/>
    </row>
    <row r="82" spans="1:19" ht="23.1" customHeight="1">
      <c r="C82" s="1"/>
      <c r="F82" t="str">
        <f>[1]реквизиты!$G$9</f>
        <v>/Качканар/</v>
      </c>
      <c r="H82" s="7"/>
      <c r="I82" s="94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A43:A44"/>
    <mergeCell ref="A50:A51"/>
    <mergeCell ref="A57:A58"/>
    <mergeCell ref="A64:A65"/>
    <mergeCell ref="A71:A72"/>
    <mergeCell ref="A8:A9"/>
    <mergeCell ref="A15:A16"/>
    <mergeCell ref="A22:A23"/>
    <mergeCell ref="A29:A30"/>
    <mergeCell ref="A36:A37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="75" zoomScaleNormal="75" workbookViewId="0">
      <selection activeCell="B15" sqref="B15"/>
    </sheetView>
  </sheetViews>
  <sheetFormatPr defaultRowHeight="12.75"/>
  <cols>
    <col min="1" max="1" width="8.42578125" customWidth="1"/>
    <col min="2" max="2" width="6.42578125" customWidth="1"/>
    <col min="3" max="3" width="25.28515625" customWidth="1"/>
    <col min="4" max="4" width="12.85546875" customWidth="1"/>
    <col min="5" max="5" width="21.42578125" customWidth="1"/>
    <col min="6" max="6" width="11.42578125" customWidth="1"/>
    <col min="7" max="7" width="8" customWidth="1"/>
    <col min="8" max="8" width="40.140625" customWidth="1"/>
  </cols>
  <sheetData>
    <row r="1" spans="1:8" ht="20.25">
      <c r="A1" s="126" t="s">
        <v>7</v>
      </c>
      <c r="B1" s="126"/>
      <c r="C1" s="126"/>
      <c r="D1" s="126"/>
      <c r="E1" s="126"/>
      <c r="F1" s="126"/>
      <c r="G1" s="126"/>
      <c r="H1" s="126"/>
    </row>
    <row r="2" spans="1:8" ht="15.75">
      <c r="A2" s="127" t="s">
        <v>24</v>
      </c>
      <c r="B2" s="127"/>
      <c r="C2" s="127"/>
      <c r="D2" s="127"/>
      <c r="E2" s="127"/>
      <c r="F2" s="127"/>
      <c r="G2" s="127"/>
      <c r="H2" s="127"/>
    </row>
    <row r="3" spans="1:8" ht="23.25" customHeight="1">
      <c r="A3" s="187" t="str">
        <f>призеры!A3</f>
        <v>ПЕРВЕНСТВО УРАЛЬСКОГО ФЕДЕРАЛЬНОГО ОКРУГА ПО САМБО СРЕДИ ЮНИОРОВ 1999-2000г.р.</v>
      </c>
      <c r="B3" s="187"/>
      <c r="C3" s="187"/>
      <c r="D3" s="187"/>
      <c r="E3" s="187"/>
      <c r="F3" s="187"/>
      <c r="G3" s="187"/>
      <c r="H3" s="187"/>
    </row>
    <row r="4" spans="1:8" ht="16.5" thickBot="1">
      <c r="A4" s="127" t="str">
        <f>призеры!A4</f>
        <v>14-15 декабря 2018г.                                              г.Верхняя Пышма</v>
      </c>
      <c r="B4" s="127"/>
      <c r="C4" s="127"/>
      <c r="D4" s="127"/>
      <c r="E4" s="127"/>
      <c r="F4" s="127"/>
      <c r="G4" s="127"/>
      <c r="H4" s="127"/>
    </row>
    <row r="5" spans="1:8" ht="12.75" customHeight="1">
      <c r="A5" s="188" t="s">
        <v>25</v>
      </c>
      <c r="B5" s="190" t="s">
        <v>0</v>
      </c>
      <c r="C5" s="141" t="s">
        <v>1</v>
      </c>
      <c r="D5" s="141" t="s">
        <v>2</v>
      </c>
      <c r="E5" s="141" t="s">
        <v>26</v>
      </c>
      <c r="F5" s="190" t="s">
        <v>27</v>
      </c>
      <c r="G5" s="193" t="s">
        <v>28</v>
      </c>
      <c r="H5" s="129" t="s">
        <v>29</v>
      </c>
    </row>
    <row r="6" spans="1:8" ht="13.5" customHeight="1" thickBot="1">
      <c r="A6" s="189"/>
      <c r="B6" s="191"/>
      <c r="C6" s="192"/>
      <c r="D6" s="192"/>
      <c r="E6" s="192"/>
      <c r="F6" s="191"/>
      <c r="G6" s="194"/>
      <c r="H6" s="195"/>
    </row>
    <row r="7" spans="1:8" ht="12.75" customHeight="1" thickBot="1">
      <c r="A7" s="158" t="s">
        <v>30</v>
      </c>
      <c r="B7" s="159"/>
      <c r="C7" s="159"/>
      <c r="D7" s="159"/>
      <c r="E7" s="159"/>
      <c r="F7" s="159"/>
      <c r="G7" s="159"/>
      <c r="H7" s="160"/>
    </row>
    <row r="8" spans="1:8" ht="24" customHeight="1">
      <c r="A8" s="65">
        <v>48</v>
      </c>
      <c r="B8" s="122">
        <v>1</v>
      </c>
      <c r="C8" s="66" t="str">
        <f>призеры!C8</f>
        <v>ФЕДОРОВ Степан Юрьевич</v>
      </c>
      <c r="D8" s="66" t="str">
        <f>призеры!D8</f>
        <v>26.02.01, 1р</v>
      </c>
      <c r="E8" s="66" t="str">
        <f>призеры!F8</f>
        <v xml:space="preserve">Челябинская, Челябинск, </v>
      </c>
      <c r="F8" s="67">
        <f>[2]пр.взв!$AH$7</f>
        <v>3</v>
      </c>
      <c r="G8" s="67"/>
      <c r="H8" s="6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Челябинская, , , , , , , , </v>
      </c>
    </row>
    <row r="9" spans="1:8" ht="24" customHeight="1">
      <c r="A9" s="69">
        <v>48</v>
      </c>
      <c r="B9" s="123">
        <v>2</v>
      </c>
      <c r="C9" s="70" t="str">
        <f>призеры!C9</f>
        <v>ЛУШНИКОВ Андрей Олегович</v>
      </c>
      <c r="D9" s="70" t="str">
        <f>призеры!D9</f>
        <v>30.12.01, 3р</v>
      </c>
      <c r="E9" s="70" t="str">
        <f>призеры!F9</f>
        <v>Курганская, Курган, СШОР№1</v>
      </c>
      <c r="F9" s="73">
        <f>[2]пр.взв!$AH$7</f>
        <v>3</v>
      </c>
      <c r="G9" s="73"/>
      <c r="H9" s="72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Челябинская, , , , , , , , </v>
      </c>
    </row>
    <row r="10" spans="1:8" ht="24" customHeight="1">
      <c r="A10" s="69">
        <v>48</v>
      </c>
      <c r="B10" s="124">
        <v>3</v>
      </c>
      <c r="C10" s="70" t="str">
        <f>призеры!C10</f>
        <v>УМИРОВ Сафарали Бахтиерович</v>
      </c>
      <c r="D10" s="70" t="str">
        <f>призеры!D10</f>
        <v>29.05.00, 1р</v>
      </c>
      <c r="E10" s="70" t="str">
        <f>призеры!F10</f>
        <v>Свердловская, В-Пышма, ДЮСШ Лидер</v>
      </c>
      <c r="F10" s="73">
        <f>[2]пр.взв!$AH$7</f>
        <v>3</v>
      </c>
      <c r="G10" s="73"/>
      <c r="H10" s="72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Челябинская, , , , , , , , </v>
      </c>
    </row>
    <row r="11" spans="1:8" ht="24" customHeight="1">
      <c r="A11" s="69">
        <v>48</v>
      </c>
      <c r="B11" s="123">
        <v>3</v>
      </c>
      <c r="C11" s="70" t="str">
        <f>призеры!C11</f>
        <v/>
      </c>
      <c r="D11" s="70" t="str">
        <f>призеры!D11</f>
        <v/>
      </c>
      <c r="E11" s="70" t="str">
        <f>призеры!F11</f>
        <v/>
      </c>
      <c r="F11" s="73">
        <f>[2]пр.взв!$AH$7</f>
        <v>3</v>
      </c>
      <c r="G11" s="73"/>
      <c r="H11" s="72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Челябинская, , , , , , , , </v>
      </c>
    </row>
    <row r="12" spans="1:8" ht="24" customHeight="1">
      <c r="A12" s="69">
        <v>52</v>
      </c>
      <c r="B12" s="124">
        <v>1</v>
      </c>
      <c r="C12" s="70" t="str">
        <f>призеры!C15</f>
        <v>УДАРЦЕВ Максим Михайлович</v>
      </c>
      <c r="D12" s="70" t="str">
        <f>призеры!D15</f>
        <v>27.11.99, МС</v>
      </c>
      <c r="E12" s="70" t="str">
        <f>призеры!F15</f>
        <v>Свердловская, Екатеринбург, СШ самбо и дзюдо</v>
      </c>
      <c r="F12" s="73">
        <f>[3]пр.взв!$AH$7</f>
        <v>7</v>
      </c>
      <c r="G12" s="73"/>
      <c r="H12" s="72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Хмао-Югра, Челябинская, , , , , , , , </v>
      </c>
    </row>
    <row r="13" spans="1:8" ht="24" customHeight="1">
      <c r="A13" s="69">
        <v>52</v>
      </c>
      <c r="B13" s="123">
        <v>2</v>
      </c>
      <c r="C13" s="70" t="str">
        <f>призеры!C16</f>
        <v>ИВАНОВ Кирилл Евгеньевич</v>
      </c>
      <c r="D13" s="70" t="str">
        <f>призеры!D16</f>
        <v>11.08.00, КМС</v>
      </c>
      <c r="E13" s="70" t="str">
        <f>призеры!F16</f>
        <v>Свердловская, Екатеринбург, СШ самбо и дзюдо</v>
      </c>
      <c r="F13" s="73">
        <f>[3]пр.взв!$AH$7</f>
        <v>7</v>
      </c>
      <c r="G13" s="73"/>
      <c r="H13" s="72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Хмао-Югра, Челябинская, , , , , , , , </v>
      </c>
    </row>
    <row r="14" spans="1:8" ht="24" customHeight="1">
      <c r="A14" s="69">
        <v>52</v>
      </c>
      <c r="B14" s="124">
        <v>3</v>
      </c>
      <c r="C14" s="70" t="str">
        <f>призеры!C17</f>
        <v>ЗАИКИН Иван Сергеевич</v>
      </c>
      <c r="D14" s="70" t="str">
        <f>призеры!D17</f>
        <v>22.02.00, КМС</v>
      </c>
      <c r="E14" s="70" t="str">
        <f>призеры!F17</f>
        <v>Хмао-Югра, Нижневартовск, МО</v>
      </c>
      <c r="F14" s="73">
        <f>[3]пр.взв!$AH$7</f>
        <v>7</v>
      </c>
      <c r="G14" s="71"/>
      <c r="H14" s="72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Хмао-Югра, Челябинская, , , , , , , , </v>
      </c>
    </row>
    <row r="15" spans="1:8" ht="24" customHeight="1">
      <c r="A15" s="69">
        <v>52</v>
      </c>
      <c r="B15" s="123">
        <v>3</v>
      </c>
      <c r="C15" s="70" t="str">
        <f>призеры!C18</f>
        <v>ХАРЬКОВ Анатолий Николаевич</v>
      </c>
      <c r="D15" s="70" t="str">
        <f>призеры!D18</f>
        <v>16.06.01, 1р</v>
      </c>
      <c r="E15" s="70" t="str">
        <f>призеры!F18</f>
        <v>Свердловская, Сухой Лог</v>
      </c>
      <c r="F15" s="73">
        <f>[3]пр.взв!$AH$7</f>
        <v>7</v>
      </c>
      <c r="G15" s="73"/>
      <c r="H15" s="72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Хмао-Югра, Челябинская, , , , , , , , </v>
      </c>
    </row>
    <row r="16" spans="1:8" ht="24" customHeight="1">
      <c r="A16" s="69">
        <v>57</v>
      </c>
      <c r="B16" s="119" t="s">
        <v>4</v>
      </c>
      <c r="C16" s="70" t="str">
        <f>призеры!C22</f>
        <v>ЧАБАРОВ Геннадий Андреевич</v>
      </c>
      <c r="D16" s="70" t="str">
        <f>призеры!D22</f>
        <v>14.01.01, КМС</v>
      </c>
      <c r="E16" s="70" t="str">
        <f>призеры!F22</f>
        <v>Свердловская, В-Пышма, КС "УГМК"</v>
      </c>
      <c r="F16" s="73">
        <f>[4]пр.взв!$AH$7</f>
        <v>16</v>
      </c>
      <c r="G16" s="73"/>
      <c r="H16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 Челябинская, Курганская, Свердловская, Тюменская, Хмао-Югра, , , , , , </v>
      </c>
    </row>
    <row r="17" spans="1:10" ht="24" customHeight="1">
      <c r="A17" s="69">
        <v>57</v>
      </c>
      <c r="B17" s="119" t="s">
        <v>5</v>
      </c>
      <c r="C17" s="70" t="str">
        <f>призеры!C23</f>
        <v>ФАТХИЕВ Денис Ирекович</v>
      </c>
      <c r="D17" s="70" t="str">
        <f>призеры!D23</f>
        <v>06.02.99, КМС</v>
      </c>
      <c r="E17" s="70" t="str">
        <f>призеры!F23</f>
        <v>Свердловская, Екатеринбург, СШ самбо и дзюдо</v>
      </c>
      <c r="F17" s="73">
        <f>[4]пр.взв!$AH$7</f>
        <v>16</v>
      </c>
      <c r="G17" s="73"/>
      <c r="H17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 Челябинская, Курганская, Свердловская, Тюменская, Хмао-Югра, , , , , , </v>
      </c>
    </row>
    <row r="18" spans="1:10" ht="24" customHeight="1">
      <c r="A18" s="69">
        <v>57</v>
      </c>
      <c r="B18" s="119" t="s">
        <v>6</v>
      </c>
      <c r="C18" s="70" t="str">
        <f>призеры!C24</f>
        <v>АЛЕКСЕЕВ Максим Юрьевич</v>
      </c>
      <c r="D18" s="70" t="str">
        <f>призеры!D24</f>
        <v>10.04.00, КМС</v>
      </c>
      <c r="E18" s="70" t="str">
        <f>призеры!F24</f>
        <v>Свердловская, Екатеринбург, СШ самбо и дзюдо</v>
      </c>
      <c r="F18" s="73">
        <f>[4]пр.взв!$AH$7</f>
        <v>16</v>
      </c>
      <c r="G18" s="73"/>
      <c r="H18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 Челябинская, Курганская, Свердловская, Тюменская, Хмао-Югра, , , , , , </v>
      </c>
    </row>
    <row r="19" spans="1:10" ht="24" customHeight="1">
      <c r="A19" s="69">
        <v>57</v>
      </c>
      <c r="B19" s="119" t="s">
        <v>6</v>
      </c>
      <c r="C19" s="70" t="str">
        <f>призеры!C25</f>
        <v>ДАВИД Кирилл Владимирович</v>
      </c>
      <c r="D19" s="70" t="str">
        <f>призеры!D25</f>
        <v>30.11.01, КМС</v>
      </c>
      <c r="E19" s="70" t="str">
        <f>призеры!F25</f>
        <v>Свердловская, Сухой Лог</v>
      </c>
      <c r="F19" s="73">
        <f>[4]пр.взв!$AH$7</f>
        <v>16</v>
      </c>
      <c r="G19" s="73"/>
      <c r="H19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 Челябинская, Курганская, Свердловская, Тюменская, Хмао-Югра, , , , , , </v>
      </c>
    </row>
    <row r="20" spans="1:10" ht="24" customHeight="1">
      <c r="A20" s="69">
        <v>62</v>
      </c>
      <c r="B20" s="119" t="s">
        <v>4</v>
      </c>
      <c r="C20" s="70" t="str">
        <f>призеры!C29</f>
        <v>ИГИБАЕВ Азамат Каирбекович</v>
      </c>
      <c r="D20" s="70" t="str">
        <f>призеры!D29</f>
        <v>02.06.99, КМС</v>
      </c>
      <c r="E20" s="70" t="str">
        <f>призеры!F29</f>
        <v>Курганская, Курган,КУОР</v>
      </c>
      <c r="F20" s="73">
        <f>[5]пр.взв!$AH$7</f>
        <v>23</v>
      </c>
      <c r="G20" s="118"/>
      <c r="H20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1" spans="1:10" ht="24" customHeight="1">
      <c r="A21" s="69">
        <v>62</v>
      </c>
      <c r="B21" s="119" t="s">
        <v>5</v>
      </c>
      <c r="C21" s="70" t="str">
        <f>призеры!C30</f>
        <v>ХОЛКИН Антон Николаевич</v>
      </c>
      <c r="D21" s="70" t="str">
        <f>призеры!D30</f>
        <v>26.11.99, КМС</v>
      </c>
      <c r="E21" s="70" t="str">
        <f>призеры!F30</f>
        <v>Курганская, Курган, СШОР№1</v>
      </c>
      <c r="F21" s="73">
        <f>[5]пр.взв!$AH$7</f>
        <v>23</v>
      </c>
      <c r="G21" s="118"/>
      <c r="H21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2" spans="1:10" ht="24" customHeight="1">
      <c r="A22" s="69">
        <v>62</v>
      </c>
      <c r="B22" s="119" t="s">
        <v>6</v>
      </c>
      <c r="C22" s="70" t="str">
        <f>призеры!C31</f>
        <v>ХАКИМОВ Дмитрий Галимжанович</v>
      </c>
      <c r="D22" s="70" t="str">
        <f>призеры!D31</f>
        <v>13.08.99, КМС</v>
      </c>
      <c r="E22" s="70" t="str">
        <f>призеры!F31</f>
        <v xml:space="preserve">Челябинская, Челябинск, </v>
      </c>
      <c r="F22" s="73">
        <f>[5]пр.взв!$AH$7</f>
        <v>23</v>
      </c>
      <c r="G22" s="118"/>
      <c r="H22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3" spans="1:10" ht="24" customHeight="1">
      <c r="A23" s="69">
        <v>62</v>
      </c>
      <c r="B23" s="119" t="s">
        <v>6</v>
      </c>
      <c r="C23" s="70" t="str">
        <f>призеры!C32</f>
        <v>НЕЛЮБИН Александр Борисович</v>
      </c>
      <c r="D23" s="70" t="str">
        <f>призеры!D32</f>
        <v>27.07.01, КМС</v>
      </c>
      <c r="E23" s="70" t="str">
        <f>призеры!F32</f>
        <v>Курганская, Курган, ДЮСШ "Ермак"</v>
      </c>
      <c r="F23" s="73">
        <f>[5]пр.взв!$AH$7</f>
        <v>23</v>
      </c>
      <c r="G23" s="118"/>
      <c r="H23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4" spans="1:10" ht="24" customHeight="1">
      <c r="A24" s="69">
        <v>68</v>
      </c>
      <c r="B24" s="119" t="s">
        <v>4</v>
      </c>
      <c r="C24" s="70" t="str">
        <f>призеры!C36</f>
        <v>ЛУКИНЫХ Василий Сергеевич</v>
      </c>
      <c r="D24" s="70" t="str">
        <f>призеры!D36</f>
        <v>16.11.99, КМС</v>
      </c>
      <c r="E24" s="70" t="str">
        <f>призеры!F36</f>
        <v>Свердловская, В-Пышма, КС "УГМК"</v>
      </c>
      <c r="F24" s="73">
        <f>[6]пр.взв!$AH$7</f>
        <v>19</v>
      </c>
      <c r="G24" s="73"/>
      <c r="H24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5" spans="1:10" ht="24" customHeight="1">
      <c r="A25" s="69">
        <v>68</v>
      </c>
      <c r="B25" s="119" t="s">
        <v>5</v>
      </c>
      <c r="C25" s="70" t="str">
        <f>призеры!C37</f>
        <v>КАРДАШИН Василий Андреевич</v>
      </c>
      <c r="D25" s="70" t="str">
        <f>призеры!D37</f>
        <v>19.07.00, КМС</v>
      </c>
      <c r="E25" s="70" t="str">
        <f>призеры!F37</f>
        <v>Свердловская, В-Пышма, КС "УГМК"</v>
      </c>
      <c r="F25" s="73">
        <f>[6]пр.взв!$AH$7</f>
        <v>19</v>
      </c>
      <c r="G25" s="73"/>
      <c r="H25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6" spans="1:10" ht="24" customHeight="1">
      <c r="A26" s="69">
        <v>68</v>
      </c>
      <c r="B26" s="119" t="s">
        <v>6</v>
      </c>
      <c r="C26" s="70" t="str">
        <f>призеры!C38</f>
        <v>НУРИЕВ Ильгар Фарсатович</v>
      </c>
      <c r="D26" s="70" t="str">
        <f>призеры!D38</f>
        <v>24.02.99, КМС</v>
      </c>
      <c r="E26" s="70" t="str">
        <f>призеры!F38</f>
        <v>Курганская, Курган, СШОР№1</v>
      </c>
      <c r="F26" s="73">
        <f>[6]пр.взв!$AH$7</f>
        <v>19</v>
      </c>
      <c r="G26" s="73"/>
      <c r="H26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7" spans="1:10" ht="24" customHeight="1">
      <c r="A27" s="69">
        <v>68</v>
      </c>
      <c r="B27" s="119" t="s">
        <v>6</v>
      </c>
      <c r="C27" s="70" t="str">
        <f>призеры!C39</f>
        <v>ХАБИБОВ Эльнар Раянович</v>
      </c>
      <c r="D27" s="70" t="str">
        <f>призеры!D39</f>
        <v>27.11.99, КМС</v>
      </c>
      <c r="E27" s="70" t="str">
        <f>призеры!F39</f>
        <v>Свердловская, Екатеринбург СШ по самбо и дзюдо</v>
      </c>
      <c r="F27" s="73">
        <f>[6]пр.взв!$AH$7</f>
        <v>19</v>
      </c>
      <c r="G27" s="73"/>
      <c r="H27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  <c r="J27" s="38" t="s">
        <v>45</v>
      </c>
    </row>
    <row r="28" spans="1:10" ht="24" customHeight="1">
      <c r="A28" s="69">
        <v>74</v>
      </c>
      <c r="B28" s="120" t="s">
        <v>4</v>
      </c>
      <c r="C28" s="118" t="str">
        <f>призеры!C43</f>
        <v>КРИНИЦА Максим Александрович</v>
      </c>
      <c r="D28" s="118" t="str">
        <f>призеры!D43</f>
        <v>02.03.99, КМС</v>
      </c>
      <c r="E28" s="118" t="str">
        <f>призеры!F43</f>
        <v>Свердловская, Екатеринбург, СШ самбо и дзюдо</v>
      </c>
      <c r="F28" s="73">
        <f>[7]пр.взв!$AH$7</f>
        <v>17</v>
      </c>
      <c r="G28" s="118"/>
      <c r="H28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29" spans="1:10" ht="24" customHeight="1">
      <c r="A29" s="69">
        <v>74</v>
      </c>
      <c r="B29" s="120" t="s">
        <v>5</v>
      </c>
      <c r="C29" s="118" t="str">
        <f>призеры!C44</f>
        <v>ГУСИХАНОВ Турпалали Рамазанович</v>
      </c>
      <c r="D29" s="118" t="str">
        <f>призеры!D44</f>
        <v>09.08.00, КМС</v>
      </c>
      <c r="E29" s="118" t="str">
        <f>призеры!F44</f>
        <v>Курганская, Курган, ДЮСШ№4</v>
      </c>
      <c r="F29" s="73">
        <f>[7]пр.взв!$AH$7</f>
        <v>17</v>
      </c>
      <c r="G29" s="118"/>
      <c r="H29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0" spans="1:10" ht="24" customHeight="1">
      <c r="A30" s="69">
        <v>74</v>
      </c>
      <c r="B30" s="120" t="s">
        <v>6</v>
      </c>
      <c r="C30" s="118" t="str">
        <f>призеры!C45</f>
        <v>ГАМЗАЕВ Гаджи Шарапутдинович</v>
      </c>
      <c r="D30" s="118" t="str">
        <f>призеры!D45</f>
        <v>17.02.99, КМС</v>
      </c>
      <c r="E30" s="118" t="str">
        <f>призеры!F45</f>
        <v>Свердловская, Екатеринбург СШ по самбо и дзюдо</v>
      </c>
      <c r="F30" s="73">
        <f>[7]пр.взв!$AH$7</f>
        <v>17</v>
      </c>
      <c r="G30" s="118"/>
      <c r="H30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1" spans="1:10" ht="24" customHeight="1">
      <c r="A31" s="69">
        <v>74</v>
      </c>
      <c r="B31" s="120" t="s">
        <v>6</v>
      </c>
      <c r="C31" s="118" t="str">
        <f>призеры!C46</f>
        <v>ЧУРКИН Сергей Алексеевич</v>
      </c>
      <c r="D31" s="118" t="str">
        <f>призеры!D46</f>
        <v>17.07.00, КМС</v>
      </c>
      <c r="E31" s="118" t="str">
        <f>призеры!F46</f>
        <v>Курганская, Курган, СШОР№1</v>
      </c>
      <c r="F31" s="73">
        <f>[7]пр.взв!$AH$7</f>
        <v>17</v>
      </c>
      <c r="G31" s="118"/>
      <c r="H31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2" spans="1:10" ht="24" customHeight="1">
      <c r="A32" s="69">
        <v>82</v>
      </c>
      <c r="B32" s="120" t="s">
        <v>4</v>
      </c>
      <c r="C32" s="118" t="str">
        <f>призеры!C50</f>
        <v>ШИТОВ Алексей Игоревич</v>
      </c>
      <c r="D32" s="118" t="str">
        <f>призеры!D50</f>
        <v>14.05.99, КМС</v>
      </c>
      <c r="E32" s="118" t="str">
        <f>призеры!F50</f>
        <v>Свердловская, Екатеринбург СШ по самбо и дзюдо</v>
      </c>
      <c r="F32" s="73">
        <f>[8]пр.взв!$AH$7</f>
        <v>12</v>
      </c>
      <c r="G32" s="73"/>
      <c r="H32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Хмао-Югра, Челябинская, ЯНАО, , , , , , </v>
      </c>
    </row>
    <row r="33" spans="1:8" ht="24" customHeight="1">
      <c r="A33" s="69">
        <v>82</v>
      </c>
      <c r="B33" s="120" t="s">
        <v>5</v>
      </c>
      <c r="C33" s="118" t="str">
        <f>призеры!C51</f>
        <v>ПОНОМАРЕВ Никита Владимирович</v>
      </c>
      <c r="D33" s="118" t="str">
        <f>призеры!D51</f>
        <v>05.06.99, КМС</v>
      </c>
      <c r="E33" s="118" t="str">
        <f>призеры!F51</f>
        <v>Курганская, Куртамыш, СШОР№1</v>
      </c>
      <c r="F33" s="73">
        <f>[8]пр.взв!$AH$7</f>
        <v>12</v>
      </c>
      <c r="G33" s="73"/>
      <c r="H33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Хмао-Югра, Челябинская, ЯНАО, , , , , , </v>
      </c>
    </row>
    <row r="34" spans="1:8" ht="24" customHeight="1">
      <c r="A34" s="69">
        <v>82</v>
      </c>
      <c r="B34" s="120" t="s">
        <v>6</v>
      </c>
      <c r="C34" s="118" t="str">
        <f>призеры!C52</f>
        <v>БОЛДОВ Никита Константинович</v>
      </c>
      <c r="D34" s="118" t="str">
        <f>призеры!D52</f>
        <v>27.01.00, КМС</v>
      </c>
      <c r="E34" s="118" t="str">
        <f>призеры!F52</f>
        <v>Свердловская, Екатеринбург СШ по самбо и дзюдо</v>
      </c>
      <c r="F34" s="73">
        <f>[8]пр.взв!$AH$7</f>
        <v>12</v>
      </c>
      <c r="G34" s="73"/>
      <c r="H34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Хмао-Югра, Челябинская, ЯНАО, , , , , , </v>
      </c>
    </row>
    <row r="35" spans="1:8" ht="24" customHeight="1">
      <c r="A35" s="69">
        <v>82</v>
      </c>
      <c r="B35" s="120" t="s">
        <v>6</v>
      </c>
      <c r="C35" s="118" t="str">
        <f>призеры!C53</f>
        <v>ЛАРИОНОВ Виталий Игоревич</v>
      </c>
      <c r="D35" s="118" t="str">
        <f>призеры!D53</f>
        <v>14.10.00, КМС</v>
      </c>
      <c r="E35" s="118" t="str">
        <f>призеры!F53</f>
        <v>Свердловская, Екатеринбург, СШ самбо и дзюдо</v>
      </c>
      <c r="F35" s="73">
        <f>[8]пр.взв!$AH$7</f>
        <v>12</v>
      </c>
      <c r="G35" s="73"/>
      <c r="H35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Хмао-Югра, Челябинская, ЯНАО, , , , , , </v>
      </c>
    </row>
    <row r="36" spans="1:8" ht="24" customHeight="1">
      <c r="A36" s="69">
        <v>90</v>
      </c>
      <c r="B36" s="120" t="s">
        <v>4</v>
      </c>
      <c r="C36" s="118" t="str">
        <f>призеры!C57</f>
        <v>НАЗИРОВ Екубжон Юсуфжонович</v>
      </c>
      <c r="D36" s="118" t="str">
        <f>призеры!D57</f>
        <v>05.01.99, 1р</v>
      </c>
      <c r="E36" s="118" t="str">
        <f>призеры!F57</f>
        <v>Свердловская, Екатеринбург СШ по самбо и дзюдо</v>
      </c>
      <c r="F36" s="73">
        <f>[9]пр.взв!$AH$7</f>
        <v>12</v>
      </c>
      <c r="G36" s="118"/>
      <c r="H36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Хмао-Югра, , , , , , , </v>
      </c>
    </row>
    <row r="37" spans="1:8" ht="24" customHeight="1">
      <c r="A37" s="69">
        <v>90</v>
      </c>
      <c r="B37" s="120" t="s">
        <v>5</v>
      </c>
      <c r="C37" s="118" t="str">
        <f>призеры!C58</f>
        <v>КУЗНЕЦОВ Сергей Владимирович</v>
      </c>
      <c r="D37" s="118" t="str">
        <f>призеры!D58</f>
        <v>14.09.99, КМС</v>
      </c>
      <c r="E37" s="118" t="str">
        <f>призеры!F58</f>
        <v>Хмао-Югра, Нижневартовск, МО</v>
      </c>
      <c r="F37" s="73">
        <f>[9]пр.взв!$AH$7</f>
        <v>12</v>
      </c>
      <c r="G37" s="118"/>
      <c r="H37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Хмао-Югра, , , , , , , </v>
      </c>
    </row>
    <row r="38" spans="1:8" ht="24" customHeight="1">
      <c r="A38" s="69">
        <v>90</v>
      </c>
      <c r="B38" s="120" t="s">
        <v>6</v>
      </c>
      <c r="C38" s="118" t="str">
        <f>призеры!C59</f>
        <v>МОСКОВСКИХ Вячеслав Андреевич</v>
      </c>
      <c r="D38" s="118" t="str">
        <f>призеры!D59</f>
        <v>19.06.00, КМС</v>
      </c>
      <c r="E38" s="118" t="str">
        <f>призеры!F59</f>
        <v>Свердловская, Екатеринбург СШ по самбо и дзюдо</v>
      </c>
      <c r="F38" s="73">
        <f>[9]пр.взв!$AH$7</f>
        <v>12</v>
      </c>
      <c r="G38" s="118"/>
      <c r="H38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Хмао-Югра, , , , , , , </v>
      </c>
    </row>
    <row r="39" spans="1:8" ht="24" customHeight="1">
      <c r="A39" s="69">
        <v>90</v>
      </c>
      <c r="B39" s="120" t="s">
        <v>6</v>
      </c>
      <c r="C39" s="118" t="str">
        <f>призеры!C60</f>
        <v>НАТРОШВИЛИ Тамаз Зурабович</v>
      </c>
      <c r="D39" s="118" t="str">
        <f>призеры!D60</f>
        <v>18.06.99, КМС</v>
      </c>
      <c r="E39" s="118" t="str">
        <f>призеры!F60</f>
        <v>Тюменская, Тюмень, ПН</v>
      </c>
      <c r="F39" s="73">
        <f>[9]пр.взв!$AH$7</f>
        <v>12</v>
      </c>
      <c r="G39" s="118"/>
      <c r="H39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Хмао-Югра, , , , , , , </v>
      </c>
    </row>
    <row r="40" spans="1:8" ht="24" customHeight="1">
      <c r="A40" s="69">
        <v>100</v>
      </c>
      <c r="B40" s="120" t="s">
        <v>4</v>
      </c>
      <c r="C40" s="44" t="str">
        <f>призеры!C64</f>
        <v>СЛИНЬКО Данил Алексеевич</v>
      </c>
      <c r="D40" s="44" t="str">
        <f>призеры!D64</f>
        <v>31.12.00, КМС</v>
      </c>
      <c r="E40" s="44" t="str">
        <f>призеры!F64</f>
        <v>Курганская, Курган, СШОР№1</v>
      </c>
      <c r="F40" s="73">
        <f>[10]пр.взв!$AH$7</f>
        <v>2</v>
      </c>
      <c r="G40" s="73"/>
      <c r="H40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Хмао-Югра, , , , , , , , , </v>
      </c>
    </row>
    <row r="41" spans="1:8" ht="24" customHeight="1">
      <c r="A41" s="69">
        <v>100</v>
      </c>
      <c r="B41" s="120" t="s">
        <v>5</v>
      </c>
      <c r="C41" s="44" t="str">
        <f>призеры!C65</f>
        <v>БУШ Артем Андреевич</v>
      </c>
      <c r="D41" s="44" t="str">
        <f>призеры!D65</f>
        <v>15.02.00, 1р</v>
      </c>
      <c r="E41" s="44" t="str">
        <f>призеры!F65</f>
        <v>Хмао-Югра, Нижневартовск, МО</v>
      </c>
      <c r="F41" s="73">
        <f>[10]пр.взв!$AH$7</f>
        <v>2</v>
      </c>
      <c r="G41" s="73"/>
      <c r="H41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Хмао-Югра, , , , , , , , , </v>
      </c>
    </row>
    <row r="42" spans="1:8" ht="24" customHeight="1">
      <c r="A42" s="69">
        <v>100</v>
      </c>
      <c r="B42" s="120" t="s">
        <v>6</v>
      </c>
      <c r="C42" s="44" t="str">
        <f>призеры!C66</f>
        <v/>
      </c>
      <c r="D42" s="44" t="str">
        <f>призеры!D66</f>
        <v/>
      </c>
      <c r="E42" s="44" t="str">
        <f>призеры!F66</f>
        <v/>
      </c>
      <c r="F42" s="73">
        <f>[10]пр.взв!$AH$7</f>
        <v>2</v>
      </c>
      <c r="G42" s="73"/>
      <c r="H42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Хмао-Югра, , , , , , , , , </v>
      </c>
    </row>
    <row r="43" spans="1:8" ht="24" customHeight="1">
      <c r="A43" s="69">
        <v>100</v>
      </c>
      <c r="B43" s="120" t="s">
        <v>6</v>
      </c>
      <c r="C43" s="44" t="str">
        <f>призеры!C67</f>
        <v/>
      </c>
      <c r="D43" s="44" t="str">
        <f>призеры!D67</f>
        <v/>
      </c>
      <c r="E43" s="44" t="str">
        <f>призеры!F67</f>
        <v/>
      </c>
      <c r="F43" s="73">
        <f>[10]пр.взв!$AH$7</f>
        <v>2</v>
      </c>
      <c r="G43" s="73"/>
      <c r="H43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Хмао-Югра, , , , , , , , , </v>
      </c>
    </row>
    <row r="44" spans="1:8" ht="24" customHeight="1">
      <c r="A44" s="76" t="s">
        <v>32</v>
      </c>
      <c r="B44" s="120" t="s">
        <v>4</v>
      </c>
      <c r="C44" s="44" t="str">
        <f>призеры!C71</f>
        <v>МУСТАФИН Нурсултан Сабиржанович</v>
      </c>
      <c r="D44" s="44" t="str">
        <f>призеры!D71</f>
        <v>26.06.99, КМС</v>
      </c>
      <c r="E44" s="44" t="str">
        <f>призеры!F71</f>
        <v>Тюменская, Тюмень, РССС</v>
      </c>
      <c r="F44" s="73">
        <f>[11]пр.взв!$AH$7</f>
        <v>2</v>
      </c>
      <c r="G44" s="73"/>
      <c r="H44" s="7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, , , , , , , , </v>
      </c>
    </row>
    <row r="45" spans="1:8" ht="24" customHeight="1">
      <c r="A45" s="76" t="s">
        <v>32</v>
      </c>
      <c r="B45" s="120" t="s">
        <v>5</v>
      </c>
      <c r="C45" s="44" t="str">
        <f>призеры!C72</f>
        <v>ЦИУЛИН Александр Вячеславович</v>
      </c>
      <c r="D45" s="44" t="str">
        <f>призеры!D72</f>
        <v>04.11.99, КМС</v>
      </c>
      <c r="E45" s="44" t="str">
        <f>призеры!F72</f>
        <v>Свердловская, В-Пышма, КС "УГМК"</v>
      </c>
      <c r="F45" s="73">
        <f>[11]пр.взв!$AH$7</f>
        <v>2</v>
      </c>
      <c r="G45" s="73"/>
      <c r="H45" s="7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, , , , , , , , </v>
      </c>
    </row>
    <row r="46" spans="1:8" ht="24" customHeight="1">
      <c r="A46" s="76" t="s">
        <v>32</v>
      </c>
      <c r="B46" s="120" t="s">
        <v>6</v>
      </c>
      <c r="C46" s="44" t="str">
        <f>призеры!C73</f>
        <v/>
      </c>
      <c r="D46" s="44" t="str">
        <f>призеры!D73</f>
        <v/>
      </c>
      <c r="E46" s="44" t="str">
        <f>призеры!F73</f>
        <v/>
      </c>
      <c r="F46" s="73">
        <f>[11]пр.взв!$AH$7</f>
        <v>2</v>
      </c>
      <c r="G46" s="73"/>
      <c r="H46" s="7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, , , , , , , , </v>
      </c>
    </row>
    <row r="47" spans="1:8" ht="24" customHeight="1" thickBot="1">
      <c r="A47" s="77" t="s">
        <v>32</v>
      </c>
      <c r="B47" s="121" t="s">
        <v>6</v>
      </c>
      <c r="C47" s="48" t="str">
        <f>призеры!C74</f>
        <v/>
      </c>
      <c r="D47" s="48" t="str">
        <f>призеры!D74</f>
        <v/>
      </c>
      <c r="E47" s="48" t="str">
        <f>призеры!F74</f>
        <v/>
      </c>
      <c r="F47" s="75">
        <f>[11]пр.взв!$AH$7</f>
        <v>2</v>
      </c>
      <c r="G47" s="75"/>
      <c r="H47" s="74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, , , , , , , , </v>
      </c>
    </row>
    <row r="48" spans="1:8" ht="13.5" customHeight="1">
      <c r="A48" s="173" t="s">
        <v>33</v>
      </c>
      <c r="B48" s="174"/>
      <c r="C48" s="174"/>
      <c r="D48" s="174"/>
      <c r="E48" s="174"/>
      <c r="F48" s="174"/>
      <c r="G48" s="174"/>
      <c r="H48" s="175"/>
    </row>
    <row r="49" spans="1:8">
      <c r="A49" s="176"/>
      <c r="B49" s="177"/>
      <c r="C49" s="177"/>
      <c r="D49" s="177"/>
      <c r="E49" s="177"/>
      <c r="F49" s="177"/>
      <c r="G49" s="177"/>
      <c r="H49" s="178"/>
    </row>
    <row r="50" spans="1:8" hidden="1">
      <c r="A50" s="161">
        <v>52</v>
      </c>
      <c r="B50" s="163" t="s">
        <v>4</v>
      </c>
      <c r="C50" s="179" t="s">
        <v>34</v>
      </c>
      <c r="D50" s="181" t="s">
        <v>35</v>
      </c>
      <c r="E50" s="183" t="s">
        <v>36</v>
      </c>
      <c r="F50" s="185" t="s">
        <v>37</v>
      </c>
      <c r="G50" s="181">
        <v>4</v>
      </c>
      <c r="H50" s="196" t="s">
        <v>38</v>
      </c>
    </row>
    <row r="51" spans="1:8" ht="13.5" hidden="1" thickBot="1">
      <c r="A51" s="162"/>
      <c r="B51" s="164"/>
      <c r="C51" s="180"/>
      <c r="D51" s="182"/>
      <c r="E51" s="184"/>
      <c r="F51" s="186"/>
      <c r="G51" s="186"/>
      <c r="H51" s="197"/>
    </row>
    <row r="52" spans="1:8" hidden="1">
      <c r="A52" s="161">
        <v>57</v>
      </c>
      <c r="B52" s="163" t="s">
        <v>4</v>
      </c>
      <c r="C52" s="165" t="s">
        <v>39</v>
      </c>
      <c r="D52" s="167" t="s">
        <v>40</v>
      </c>
      <c r="E52" s="169" t="s">
        <v>41</v>
      </c>
      <c r="F52" s="171" t="s">
        <v>42</v>
      </c>
      <c r="G52" s="171" t="s">
        <v>31</v>
      </c>
      <c r="H52" s="196" t="s">
        <v>43</v>
      </c>
    </row>
    <row r="53" spans="1:8" ht="13.5" hidden="1" thickBot="1">
      <c r="A53" s="162"/>
      <c r="B53" s="164"/>
      <c r="C53" s="166"/>
      <c r="D53" s="168"/>
      <c r="E53" s="170"/>
      <c r="F53" s="172"/>
      <c r="G53" s="172"/>
      <c r="H53" s="197"/>
    </row>
    <row r="54" spans="1:8" hidden="1">
      <c r="A54" s="161">
        <v>62</v>
      </c>
      <c r="B54" s="163" t="s">
        <v>4</v>
      </c>
      <c r="C54" s="179" t="s">
        <v>34</v>
      </c>
      <c r="D54" s="181" t="s">
        <v>35</v>
      </c>
      <c r="E54" s="183" t="s">
        <v>36</v>
      </c>
      <c r="F54" s="185" t="s">
        <v>37</v>
      </c>
      <c r="G54" s="181">
        <v>4</v>
      </c>
      <c r="H54" s="196" t="s">
        <v>38</v>
      </c>
    </row>
    <row r="55" spans="1:8" ht="13.5" hidden="1" thickBot="1">
      <c r="A55" s="162"/>
      <c r="B55" s="164"/>
      <c r="C55" s="180"/>
      <c r="D55" s="182"/>
      <c r="E55" s="184"/>
      <c r="F55" s="186"/>
      <c r="G55" s="186"/>
      <c r="H55" s="197"/>
    </row>
    <row r="56" spans="1:8" hidden="1">
      <c r="A56" s="200">
        <v>68</v>
      </c>
      <c r="B56" s="201" t="s">
        <v>4</v>
      </c>
      <c r="C56" s="202"/>
      <c r="D56" s="203"/>
      <c r="E56" s="204"/>
      <c r="F56" s="198"/>
      <c r="G56" s="198"/>
      <c r="H56" s="199" t="s">
        <v>44</v>
      </c>
    </row>
    <row r="57" spans="1:8" ht="13.5" hidden="1" thickBot="1">
      <c r="A57" s="162"/>
      <c r="B57" s="164"/>
      <c r="C57" s="166"/>
      <c r="D57" s="168"/>
      <c r="E57" s="170"/>
      <c r="F57" s="172"/>
      <c r="G57" s="172"/>
      <c r="H57" s="197"/>
    </row>
    <row r="58" spans="1:8" hidden="1">
      <c r="A58" s="161">
        <v>74</v>
      </c>
      <c r="B58" s="163" t="s">
        <v>4</v>
      </c>
      <c r="C58" s="179" t="s">
        <v>34</v>
      </c>
      <c r="D58" s="181" t="s">
        <v>35</v>
      </c>
      <c r="E58" s="183" t="s">
        <v>36</v>
      </c>
      <c r="F58" s="185" t="s">
        <v>37</v>
      </c>
      <c r="G58" s="181">
        <v>4</v>
      </c>
      <c r="H58" s="196" t="s">
        <v>38</v>
      </c>
    </row>
    <row r="59" spans="1:8" ht="13.5" hidden="1" thickBot="1">
      <c r="A59" s="162"/>
      <c r="B59" s="164"/>
      <c r="C59" s="180"/>
      <c r="D59" s="182"/>
      <c r="E59" s="184"/>
      <c r="F59" s="186"/>
      <c r="G59" s="186"/>
      <c r="H59" s="197"/>
    </row>
    <row r="60" spans="1:8" hidden="1">
      <c r="A60" s="200">
        <v>82</v>
      </c>
      <c r="B60" s="201" t="s">
        <v>4</v>
      </c>
      <c r="C60" s="202"/>
      <c r="D60" s="203"/>
      <c r="E60" s="204"/>
      <c r="F60" s="198"/>
      <c r="G60" s="198"/>
      <c r="H60" s="199" t="s">
        <v>44</v>
      </c>
    </row>
    <row r="61" spans="1:8" ht="13.5" hidden="1" thickBot="1">
      <c r="A61" s="162"/>
      <c r="B61" s="164"/>
      <c r="C61" s="166"/>
      <c r="D61" s="168"/>
      <c r="E61" s="170"/>
      <c r="F61" s="172"/>
      <c r="G61" s="172"/>
      <c r="H61" s="197"/>
    </row>
    <row r="62" spans="1:8" hidden="1">
      <c r="A62" s="161">
        <v>90</v>
      </c>
      <c r="B62" s="163" t="s">
        <v>4</v>
      </c>
      <c r="C62" s="179" t="s">
        <v>34</v>
      </c>
      <c r="D62" s="181" t="s">
        <v>35</v>
      </c>
      <c r="E62" s="183" t="s">
        <v>36</v>
      </c>
      <c r="F62" s="185" t="s">
        <v>37</v>
      </c>
      <c r="G62" s="181">
        <v>4</v>
      </c>
      <c r="H62" s="196" t="s">
        <v>38</v>
      </c>
    </row>
    <row r="63" spans="1:8" ht="13.5" hidden="1" thickBot="1">
      <c r="A63" s="162"/>
      <c r="B63" s="164"/>
      <c r="C63" s="180"/>
      <c r="D63" s="182"/>
      <c r="E63" s="184"/>
      <c r="F63" s="186"/>
      <c r="G63" s="186"/>
      <c r="H63" s="197"/>
    </row>
    <row r="64" spans="1:8" hidden="1">
      <c r="A64" s="200">
        <v>100</v>
      </c>
      <c r="B64" s="201" t="s">
        <v>4</v>
      </c>
      <c r="C64" s="202"/>
      <c r="D64" s="203"/>
      <c r="E64" s="204"/>
      <c r="F64" s="198"/>
      <c r="G64" s="198"/>
      <c r="H64" s="199" t="s">
        <v>44</v>
      </c>
    </row>
    <row r="65" spans="1:8" ht="13.5" hidden="1" thickBot="1">
      <c r="A65" s="162"/>
      <c r="B65" s="164"/>
      <c r="C65" s="166"/>
      <c r="D65" s="168"/>
      <c r="E65" s="170"/>
      <c r="F65" s="172"/>
      <c r="G65" s="172"/>
      <c r="H65" s="197"/>
    </row>
    <row r="66" spans="1:8" hidden="1">
      <c r="A66" s="200" t="s">
        <v>32</v>
      </c>
      <c r="B66" s="201" t="s">
        <v>4</v>
      </c>
      <c r="C66" s="202"/>
      <c r="D66" s="203"/>
      <c r="E66" s="204"/>
      <c r="F66" s="198"/>
      <c r="G66" s="198"/>
      <c r="H66" s="199" t="s">
        <v>44</v>
      </c>
    </row>
    <row r="67" spans="1:8" ht="13.5" hidden="1" thickBot="1">
      <c r="A67" s="162"/>
      <c r="B67" s="164"/>
      <c r="C67" s="166"/>
      <c r="D67" s="168"/>
      <c r="E67" s="170"/>
      <c r="F67" s="172"/>
      <c r="G67" s="172"/>
      <c r="H67" s="197"/>
    </row>
    <row r="68" spans="1:8" ht="15.75">
      <c r="B68" s="12"/>
      <c r="C68" s="3"/>
      <c r="D68" s="4"/>
      <c r="E68" s="5"/>
      <c r="F68" s="31"/>
      <c r="G68" s="31"/>
      <c r="H68" s="3"/>
    </row>
    <row r="69" spans="1:8" ht="15.75">
      <c r="B69" s="32" t="str">
        <f>призеры!B79</f>
        <v>Гл. судья, судья ВК</v>
      </c>
      <c r="C69" s="33"/>
      <c r="D69" s="33"/>
      <c r="E69" s="33"/>
      <c r="F69" s="205" t="str">
        <f>призеры!F79</f>
        <v>М.Г.Стенников</v>
      </c>
      <c r="G69" s="205"/>
      <c r="H69" s="34" t="str">
        <f>призеры!F80</f>
        <v>/г.Курган/</v>
      </c>
    </row>
    <row r="70" spans="1:8" ht="15.75">
      <c r="B70" s="35"/>
      <c r="C70" s="36"/>
      <c r="D70" s="36"/>
      <c r="E70" s="36"/>
      <c r="F70" s="205"/>
      <c r="G70" s="205"/>
      <c r="H70" s="36"/>
    </row>
    <row r="71" spans="1:8" ht="15.75">
      <c r="B71" s="35" t="str">
        <f>призеры!B81</f>
        <v>Гл. секретарь, судья ВК</v>
      </c>
      <c r="C71" s="36"/>
      <c r="D71" s="36"/>
      <c r="E71" s="36"/>
      <c r="F71" s="205" t="str">
        <f>призеры!F81</f>
        <v>Д.П.Сапунов</v>
      </c>
      <c r="G71" s="205"/>
      <c r="H71" s="37" t="str">
        <f>призеры!F82</f>
        <v>/Качканар/</v>
      </c>
    </row>
  </sheetData>
  <mergeCells count="89">
    <mergeCell ref="F69:G69"/>
    <mergeCell ref="F70:G70"/>
    <mergeCell ref="F71:G71"/>
    <mergeCell ref="A64:A65"/>
    <mergeCell ref="B64:B65"/>
    <mergeCell ref="C64:C65"/>
    <mergeCell ref="D64:D65"/>
    <mergeCell ref="E64:E65"/>
    <mergeCell ref="F64:F65"/>
    <mergeCell ref="G64:G65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F60:F61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F56:F57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H50:H51"/>
    <mergeCell ref="H52:H53"/>
    <mergeCell ref="A54:A55"/>
    <mergeCell ref="B54:B55"/>
    <mergeCell ref="C54:C55"/>
    <mergeCell ref="D54:D55"/>
    <mergeCell ref="E54:E55"/>
    <mergeCell ref="F54:F55"/>
    <mergeCell ref="G54:G55"/>
    <mergeCell ref="H54:H55"/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A7:H7"/>
    <mergeCell ref="A52:A53"/>
    <mergeCell ref="B52:B53"/>
    <mergeCell ref="C52:C53"/>
    <mergeCell ref="D52:D53"/>
    <mergeCell ref="E52:E53"/>
    <mergeCell ref="F52:F53"/>
    <mergeCell ref="G52:G53"/>
    <mergeCell ref="A48:H49"/>
    <mergeCell ref="A50:A51"/>
    <mergeCell ref="B50:B51"/>
    <mergeCell ref="C50:C51"/>
    <mergeCell ref="D50:D51"/>
    <mergeCell ref="E50:E51"/>
    <mergeCell ref="F50:F51"/>
    <mergeCell ref="G50:G5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призеры</vt:lpstr>
      <vt:lpstr>ФИН</vt:lpstr>
      <vt:lpstr>мс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2018-12-15T13:40:40Z</cp:lastPrinted>
  <dcterms:created xsi:type="dcterms:W3CDTF">1996-10-08T23:32:33Z</dcterms:created>
  <dcterms:modified xsi:type="dcterms:W3CDTF">2018-12-16T04:08:13Z</dcterms:modified>
</cp:coreProperties>
</file>