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<sst xmlns="http://schemas.openxmlformats.org/spreadsheetml/2006/main" count="332" uniqueCount="190">
  <si>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</si>
  <si>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</si>
  <si>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</si>
  <si>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</si>
  <si>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</si>
  <si>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</si>
  <si>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</si>
  <si>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</si>
  <si>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</si>
  <si>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</si>
  <si>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</si>
  <si>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</si>
  <si>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</si>
  <si>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</si>
  <si>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</si>
  <si>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</si>
  <si>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</si>
  <si>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</si>
  <si>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</si>
  <si>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</si>
  <si>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</si>
  <si>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</si>
  <si>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</si>
  <si>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</si>
  <si>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</si>
  <si>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</si>
  <si>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</si>
  <si>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</si>
  <si>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</si>
  <si>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</si>
  <si>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</si>
  <si>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</si>
  <si>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</si>
  <si>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</si>
  <si>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</si>
  <si>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</si>
  <si>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</si>
  <si>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</si>
  <si>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</si>
  <si>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</si>
  <si>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</si>
  <si>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</si>
  <si>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</si>
  <si>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</si>
  <si>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</si>
  <si>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</si>
  <si>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</si>
  <si>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</si>
  <si>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</si>
  <si>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</si>
  <si>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</si>
  <si>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</si>
  <si>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</si>
  <si>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</si>
  <si>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</si>
  <si>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</si>
  <si>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</si>
  <si>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</si>
  <si>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</si>
  <si>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</si>
  <si>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Евтушенко Дмитрий Юрьевич</t>
  </si>
  <si>
    <t>01.01.1991г.КМС</t>
  </si>
  <si>
    <t>002981022</t>
  </si>
  <si>
    <t>Горбунов А.В. Бобровский В.А.</t>
  </si>
  <si>
    <t>Осокин Никита Андреевич</t>
  </si>
  <si>
    <t>21.01.1990г. КМС</t>
  </si>
  <si>
    <t>001744043</t>
  </si>
  <si>
    <t>Кызлаков Л.А.</t>
  </si>
  <si>
    <t>Кузнецов Алексей Евгеньевич</t>
  </si>
  <si>
    <t>21.08.1989г.КМС</t>
  </si>
  <si>
    <t>Войлошников С.Н.</t>
  </si>
  <si>
    <t>Джунусов Аскат Искакович</t>
  </si>
  <si>
    <t>03.01.1988г.КМС</t>
  </si>
  <si>
    <t>014359055</t>
  </si>
  <si>
    <t>Балантаев Павел Сергеевич</t>
  </si>
  <si>
    <t>01.03.1991г.КМС</t>
  </si>
  <si>
    <t>011011055</t>
  </si>
  <si>
    <t>Горбунов А.В.       Мандрик О.В.</t>
  </si>
  <si>
    <t>Завьялов Дмитрий Викторович</t>
  </si>
  <si>
    <t>31.12.1990г.КМС</t>
  </si>
  <si>
    <t>008809055</t>
  </si>
  <si>
    <t>Гузов Алексей Алексеевич</t>
  </si>
  <si>
    <t>05.10.1990г.КМС</t>
  </si>
  <si>
    <t>008805055</t>
  </si>
  <si>
    <t xml:space="preserve">Мандрик О.В.      Горбунов А.В. </t>
  </si>
  <si>
    <t>Морозов Артём Юрьевич</t>
  </si>
  <si>
    <t>10.04.1991г.КМС</t>
  </si>
  <si>
    <t>СФО, Р.Хакасия,Абакан,МО</t>
  </si>
  <si>
    <t>Таскараков В.М.</t>
  </si>
  <si>
    <t xml:space="preserve">Адыкаев Сергей Геннадьевич </t>
  </si>
  <si>
    <t>15.06.1988г.КМС</t>
  </si>
  <si>
    <t>СФО,Р.Алтай,                              Горно-Алтайск,МО</t>
  </si>
  <si>
    <t>Грушин С.Н.</t>
  </si>
  <si>
    <t>Шабалин Владимир Владимирович</t>
  </si>
  <si>
    <t>16.01.1991г.КМС</t>
  </si>
  <si>
    <t>008749022</t>
  </si>
  <si>
    <t>Зайцев В.С.</t>
  </si>
  <si>
    <t>Лебедев Борис Александрович</t>
  </si>
  <si>
    <t>21.01.1991г.КМС</t>
  </si>
  <si>
    <t>014369055</t>
  </si>
  <si>
    <t>Мордовин М.В. Литманович А.В.</t>
  </si>
  <si>
    <t>Петросян Тигран Меружанович</t>
  </si>
  <si>
    <t>18.07.1990г.КМС</t>
  </si>
  <si>
    <t>020274055</t>
  </si>
  <si>
    <t>Алиев Руслан Резванович</t>
  </si>
  <si>
    <t>10.10.1989г.КМС</t>
  </si>
  <si>
    <t>СФО,Нов.обл.   Новосибирск,МО</t>
  </si>
  <si>
    <t>Менщиков С.М.</t>
  </si>
  <si>
    <t>Тельбеков Айас Альбертович</t>
  </si>
  <si>
    <t>20.08.1991г.КМС</t>
  </si>
  <si>
    <t>СФО,Р.Алтай,                              Горно-Алтайск,Д</t>
  </si>
  <si>
    <t>Челчушев В.Б.</t>
  </si>
  <si>
    <t>Королёв Максим Сергеевич</t>
  </si>
  <si>
    <t>23.06.1990г.КМС</t>
  </si>
  <si>
    <t>008584045</t>
  </si>
  <si>
    <t>Черкашин Николай Владимирович</t>
  </si>
  <si>
    <t>10.02.1989г.КМС</t>
  </si>
  <si>
    <t>020297054</t>
  </si>
  <si>
    <t>Немцов Г.Н.</t>
  </si>
  <si>
    <t>Гребенщиков Кирилл Сергеевич</t>
  </si>
  <si>
    <t>09.05.1991г.КМС</t>
  </si>
  <si>
    <t>УФО, Сверд.обл.,В.Пышма,ПР</t>
  </si>
  <si>
    <t>020528066</t>
  </si>
  <si>
    <t>Стенников В.Г. Мельников А.Н.</t>
  </si>
  <si>
    <t xml:space="preserve">Пятков Иван Олегович </t>
  </si>
  <si>
    <t>08.03.1991г.КМС</t>
  </si>
  <si>
    <t>002994045</t>
  </si>
  <si>
    <t xml:space="preserve">Евтодеев В.Ф. </t>
  </si>
  <si>
    <t xml:space="preserve">Глюз Павел Игоревич </t>
  </si>
  <si>
    <t>14.11.1990г.КМС</t>
  </si>
  <si>
    <t xml:space="preserve">Вотяков И.Г. </t>
  </si>
  <si>
    <t xml:space="preserve">Канин Илья Павлович </t>
  </si>
  <si>
    <t>28.11.1986г. КМС</t>
  </si>
  <si>
    <t>УФО, Чел.обл., Челябинск, МО</t>
  </si>
  <si>
    <t>008454074</t>
  </si>
  <si>
    <t xml:space="preserve">ШумаковЮ.И. </t>
  </si>
  <si>
    <t>Петров Александр Валерьевич</t>
  </si>
  <si>
    <t>15.07.1986г.КМС</t>
  </si>
  <si>
    <t>СФО, Кемер.обл. Прокопьевск, МО</t>
  </si>
  <si>
    <t xml:space="preserve">Баглаев В.Г. </t>
  </si>
  <si>
    <t>Ионов Сергей Андреевич</t>
  </si>
  <si>
    <t>18.05.1990г. КМС</t>
  </si>
  <si>
    <t>009043042</t>
  </si>
  <si>
    <t xml:space="preserve">Арыков Дмитрий Юрьевич </t>
  </si>
  <si>
    <t>03.12.1988г.КМС</t>
  </si>
  <si>
    <t xml:space="preserve">Клим Б.В. </t>
  </si>
  <si>
    <t xml:space="preserve">Жураев Ширинжон Юнусович </t>
  </si>
  <si>
    <t>01041983г. КМС</t>
  </si>
  <si>
    <t xml:space="preserve">Бутаков Денис Николаевич </t>
  </si>
  <si>
    <t>09.07.1989г. КМС</t>
  </si>
  <si>
    <t>СФО, Омск.обл., Омск, Д</t>
  </si>
  <si>
    <t>014362055</t>
  </si>
  <si>
    <t>Панин Егор Александрович</t>
  </si>
  <si>
    <t>03.11.1990г.КМС</t>
  </si>
  <si>
    <t>Горбунов А.В.         Мурзин В.П.</t>
  </si>
  <si>
    <t>Кадзонов Тимур Хачимович</t>
  </si>
  <si>
    <t>31.05.1989г.КМС</t>
  </si>
  <si>
    <t>Манжос Ю.А.</t>
  </si>
  <si>
    <t>Шериев Залим Абисалович</t>
  </si>
  <si>
    <t>19.09.1989г.КМС</t>
  </si>
  <si>
    <t>19</t>
  </si>
  <si>
    <t>26</t>
  </si>
  <si>
    <t>СФО,Омск.обл.,   Омск,ПР. ОГ УОР</t>
  </si>
  <si>
    <t>УФО,Кург.обл.,   Курган,МО</t>
  </si>
  <si>
    <t>СФО,Омск.обл.,  Омск,Д.</t>
  </si>
  <si>
    <t>СФО,Омск.обл.,   Омск,МО.</t>
  </si>
  <si>
    <t>СФО,Омск.обл.,   Омск,ПР.</t>
  </si>
  <si>
    <t>СФО,Омск.обл.,   Омск,Д.</t>
  </si>
  <si>
    <t>СФО,Алт.кр.,   Барнаул,МО</t>
  </si>
  <si>
    <t>СФО,Кем.обл.,    Новок.,Пр.</t>
  </si>
  <si>
    <t>СФО,Алт.кр.,    Заринск,Пр.</t>
  </si>
  <si>
    <t xml:space="preserve">Старцев А.А.         Казанцев И.А. </t>
  </si>
  <si>
    <t>Стенников М.Г.        Бородин О.Б.</t>
  </si>
  <si>
    <t>Орлов В.В.                    Шпак Ю.В.</t>
  </si>
  <si>
    <t>в.к.62   кг.</t>
  </si>
  <si>
    <t>гл.судья:</t>
  </si>
  <si>
    <t>врач:</t>
  </si>
  <si>
    <t>гл.секретарь:</t>
  </si>
  <si>
    <t>судьи:</t>
  </si>
  <si>
    <t>4:0</t>
  </si>
  <si>
    <t>3:0</t>
  </si>
  <si>
    <t>3.5:0</t>
  </si>
  <si>
    <t>3:1</t>
  </si>
  <si>
    <t>2:0</t>
  </si>
  <si>
    <t>5(3:1)</t>
  </si>
  <si>
    <t>5-6</t>
  </si>
  <si>
    <t>7-8</t>
  </si>
  <si>
    <t>9-12</t>
  </si>
  <si>
    <t>13-16</t>
  </si>
  <si>
    <t>17-28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</si>
</sst>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b/>
      <sz val="12"/>
      <color indexed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14" fillId="0" borderId="0" xfId="15" applyFont="1" applyBorder="1" applyAlignment="1" applyProtection="1">
      <alignment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2" fillId="2" borderId="29" xfId="15" applyFont="1" applyFill="1" applyBorder="1" applyAlignment="1" applyProtection="1">
      <alignment horizontal="center" vertical="center" wrapText="1"/>
      <protection/>
    </xf>
    <xf numFmtId="0" fontId="12" fillId="2" borderId="30" xfId="15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7" xfId="15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2" xfId="15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0" fillId="0" borderId="32" xfId="15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20" fillId="0" borderId="31" xfId="15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2" xfId="15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21" fillId="0" borderId="36" xfId="15" applyFont="1" applyBorder="1" applyAlignment="1">
      <alignment horizontal="left" vertical="center" wrapText="1"/>
    </xf>
    <xf numFmtId="0" fontId="21" fillId="0" borderId="13" xfId="15" applyFont="1" applyBorder="1" applyAlignment="1">
      <alignment horizontal="left" vertical="center" wrapText="1"/>
    </xf>
    <xf numFmtId="0" fontId="21" fillId="0" borderId="31" xfId="15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2" fillId="0" borderId="31" xfId="15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5" xfId="15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6" fillId="2" borderId="30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5" fillId="0" borderId="48" xfId="0" applyNumberFormat="1" applyFont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25" fillId="0" borderId="50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44842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2"/>
  <sheetViews>
    <sheetView tabSelected="1" workbookViewId="0" topLeftCell="A1">
      <selection activeCell="A65" sqref="A1:G6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140625" style="0" customWidth="1"/>
    <col min="5" max="5" width="16.421875" style="0" customWidth="1"/>
    <col min="6" max="6" width="8.8515625" style="0" customWidth="1"/>
    <col min="7" max="7" width="17.57421875" style="0" customWidth="1"/>
  </cols>
  <sheetData>
    <row r="1" spans="1:7" ht="18.75" thickBot="1">
      <c r="A1" s="168" t="s">
        <v>54</v>
      </c>
      <c r="B1" s="168"/>
      <c r="C1" s="168"/>
      <c r="D1" s="168"/>
      <c r="E1" s="168"/>
      <c r="F1" s="168"/>
      <c r="G1" s="168"/>
    </row>
    <row r="2" spans="2:7" ht="31.5" customHeight="1" thickBot="1">
      <c r="B2" s="164" t="s">
        <v>56</v>
      </c>
      <c r="C2" s="164"/>
      <c r="D2" s="165" t="str">
        <f>HYPERLINK('[1]реквизиты'!$A$2)</f>
        <v>Х Всероссийский турнир по самбо на призы ЗМС А.М.Пушницы.</v>
      </c>
      <c r="E2" s="166"/>
      <c r="F2" s="166"/>
      <c r="G2" s="167"/>
    </row>
    <row r="3" spans="2:7" ht="15" customHeight="1">
      <c r="B3" s="144"/>
      <c r="C3" s="161" t="str">
        <f>HYPERLINK('[1]реквизиты'!$A$3)</f>
        <v>30.10.-2.11.2009г.      Омск</v>
      </c>
      <c r="D3" s="161"/>
      <c r="F3" s="162" t="str">
        <f>HYPERLINK('пр.взв.'!D4)</f>
        <v>в.к.62   кг.</v>
      </c>
      <c r="G3" s="163"/>
    </row>
    <row r="4" spans="1:7" ht="12.75">
      <c r="A4" s="177" t="s">
        <v>10</v>
      </c>
      <c r="B4" s="178" t="s">
        <v>5</v>
      </c>
      <c r="C4" s="177" t="s">
        <v>6</v>
      </c>
      <c r="D4" s="177" t="s">
        <v>7</v>
      </c>
      <c r="E4" s="177" t="s">
        <v>8</v>
      </c>
      <c r="F4" s="177" t="s">
        <v>11</v>
      </c>
      <c r="G4" s="177" t="s">
        <v>9</v>
      </c>
    </row>
    <row r="5" spans="1:7" ht="9.75" customHeight="1">
      <c r="A5" s="177"/>
      <c r="B5" s="178"/>
      <c r="C5" s="177"/>
      <c r="D5" s="177"/>
      <c r="E5" s="177"/>
      <c r="F5" s="177"/>
      <c r="G5" s="177"/>
    </row>
    <row r="6" spans="1:7" ht="11.25" customHeight="1">
      <c r="A6" s="173" t="s">
        <v>25</v>
      </c>
      <c r="B6" s="174">
        <v>5</v>
      </c>
      <c r="C6" s="171" t="str">
        <f>VLOOKUP(B6,'пр.взв.'!B5:G36,2,FALSE)</f>
        <v>Алиев Руслан Резванович</v>
      </c>
      <c r="D6" s="169" t="str">
        <f>VLOOKUP(B6,'пр.взв.'!B5:G36,3,FALSE)</f>
        <v>10.10.1989г.КМС</v>
      </c>
      <c r="E6" s="169" t="str">
        <f>VLOOKUP(B6,'пр.взв.'!B5:G36,4,FALSE)</f>
        <v>СФО,Нов.обл.   Новосибирск,МО</v>
      </c>
      <c r="F6" s="269">
        <f>VLOOKUP(B6,'пр.взв.'!B5:G36,5,FALSE)</f>
        <v>0</v>
      </c>
      <c r="G6" s="171" t="str">
        <f>VLOOKUP(B6,'пр.взв.'!B5:G36,6,FALSE)</f>
        <v>Менщиков С.М.</v>
      </c>
    </row>
    <row r="7" spans="1:7" ht="11.25" customHeight="1">
      <c r="A7" s="173"/>
      <c r="B7" s="174"/>
      <c r="C7" s="172"/>
      <c r="D7" s="170"/>
      <c r="E7" s="170"/>
      <c r="F7" s="270"/>
      <c r="G7" s="172"/>
    </row>
    <row r="8" spans="1:7" ht="11.25" customHeight="1">
      <c r="A8" s="173" t="s">
        <v>26</v>
      </c>
      <c r="B8" s="174">
        <v>4</v>
      </c>
      <c r="C8" s="171" t="str">
        <f>VLOOKUP(B8,'пр.взв.'!B7:G70,2,FALSE)</f>
        <v>Пятков Иван Олегович </v>
      </c>
      <c r="D8" s="169" t="str">
        <f>VLOOKUP(B8,'пр.взв.'!B7:G70,3,FALSE)</f>
        <v>08.03.1991г.КМС</v>
      </c>
      <c r="E8" s="169" t="str">
        <f>VLOOKUP(B8,'пр.взв.'!B7:G70,4,FALSE)</f>
        <v>УФО,Кург.обл.,   Курган,МО</v>
      </c>
      <c r="F8" s="169" t="str">
        <f>VLOOKUP(B8,'пр.взв.'!B7:G70,5,FALSE)</f>
        <v>002994045</v>
      </c>
      <c r="G8" s="171" t="str">
        <f>VLOOKUP(B8,'пр.взв.'!B7:G70,6,FALSE)</f>
        <v>Евтодеев В.Ф. </v>
      </c>
    </row>
    <row r="9" spans="1:7" ht="11.25" customHeight="1">
      <c r="A9" s="173"/>
      <c r="B9" s="174"/>
      <c r="C9" s="172"/>
      <c r="D9" s="170"/>
      <c r="E9" s="170"/>
      <c r="F9" s="170"/>
      <c r="G9" s="172"/>
    </row>
    <row r="10" spans="1:7" ht="11.25" customHeight="1">
      <c r="A10" s="173" t="s">
        <v>28</v>
      </c>
      <c r="B10" s="174">
        <v>2</v>
      </c>
      <c r="C10" s="171" t="str">
        <f>VLOOKUP(B10,'пр.взв.'!B7:G70,2,FALSE)</f>
        <v>Евтушенко Дмитрий Юрьевич</v>
      </c>
      <c r="D10" s="169" t="str">
        <f>VLOOKUP(B10,'пр.взв.'!B7:G70,3,FALSE)</f>
        <v>01.01.1991г.КМС</v>
      </c>
      <c r="E10" s="169" t="str">
        <f>VLOOKUP(B10,'пр.взв.'!B7:G70,4,FALSE)</f>
        <v>СФО,Омск.обл.,   Омск,ПР. ОГ УОР</v>
      </c>
      <c r="F10" s="169" t="str">
        <f>VLOOKUP(B10,'пр.взв.'!B7:G70,5,FALSE)</f>
        <v>002981022</v>
      </c>
      <c r="G10" s="171" t="str">
        <f>VLOOKUP(B10,'пр.взв.'!B7:G70,6,FALSE)</f>
        <v>Горбунов А.В. Бобровский В.А.</v>
      </c>
    </row>
    <row r="11" spans="1:7" ht="11.25" customHeight="1">
      <c r="A11" s="173"/>
      <c r="B11" s="174"/>
      <c r="C11" s="172"/>
      <c r="D11" s="170"/>
      <c r="E11" s="170"/>
      <c r="F11" s="170"/>
      <c r="G11" s="172"/>
    </row>
    <row r="12" spans="1:7" ht="11.25" customHeight="1">
      <c r="A12" s="173" t="s">
        <v>28</v>
      </c>
      <c r="B12" s="174">
        <v>19</v>
      </c>
      <c r="C12" s="175" t="s">
        <v>128</v>
      </c>
      <c r="D12" s="169" t="str">
        <f>VLOOKUP(B12,'пр.взв.'!B7:G70,3,FALSE)</f>
        <v>14.11.1990г.КМС</v>
      </c>
      <c r="E12" s="169" t="str">
        <f>VLOOKUP(B12,'пр.взв.'!B7:G70,4,FALSE)</f>
        <v>СФО,Алт.кр.,   Барнаул,МО</v>
      </c>
      <c r="F12" s="269">
        <f>VLOOKUP(B12,'пр.взв.'!B7:G70,5,FALSE)</f>
        <v>0</v>
      </c>
      <c r="G12" s="171" t="str">
        <f>VLOOKUP(B12,'пр.взв.'!B7:G70,6,FALSE)</f>
        <v>Вотяков И.Г. </v>
      </c>
    </row>
    <row r="13" spans="1:7" ht="11.25" customHeight="1">
      <c r="A13" s="173"/>
      <c r="B13" s="174"/>
      <c r="C13" s="176"/>
      <c r="D13" s="170"/>
      <c r="E13" s="170"/>
      <c r="F13" s="270"/>
      <c r="G13" s="172"/>
    </row>
    <row r="14" spans="1:7" ht="11.25" customHeight="1">
      <c r="A14" s="173" t="s">
        <v>185</v>
      </c>
      <c r="B14" s="174">
        <v>17</v>
      </c>
      <c r="C14" s="171" t="str">
        <f>VLOOKUP(B14,'пр.взв.'!B7:G70,2,FALSE)</f>
        <v>Королёв Максим Сергеевич</v>
      </c>
      <c r="D14" s="169" t="str">
        <f>VLOOKUP(B14,'пр.взв.'!B7:G70,3,FALSE)</f>
        <v>23.06.1990г.КМС</v>
      </c>
      <c r="E14" s="169" t="str">
        <f>VLOOKUP(B14,'пр.взв.'!B7:G70,4,FALSE)</f>
        <v>УФО,Кург.обл.,   Курган,МО</v>
      </c>
      <c r="F14" s="169" t="str">
        <f>VLOOKUP(B14,'пр.взв.'!B7:G70,5,FALSE)</f>
        <v>008584045</v>
      </c>
      <c r="G14" s="171" t="str">
        <f>VLOOKUP(B14,'пр.взв.'!B7:G70,6,FALSE)</f>
        <v>Стенников М.Г.        Бородин О.Б.</v>
      </c>
    </row>
    <row r="15" spans="1:7" ht="11.25" customHeight="1">
      <c r="A15" s="173"/>
      <c r="B15" s="174"/>
      <c r="C15" s="172"/>
      <c r="D15" s="170"/>
      <c r="E15" s="170"/>
      <c r="F15" s="170"/>
      <c r="G15" s="172"/>
    </row>
    <row r="16" spans="1:7" ht="11.25" customHeight="1">
      <c r="A16" s="173" t="s">
        <v>185</v>
      </c>
      <c r="B16" s="174">
        <v>28</v>
      </c>
      <c r="C16" s="171" t="str">
        <f>VLOOKUP(B16,'пр.взв.'!B7:G70,2,FALSE)</f>
        <v>Ионов Сергей Андреевич</v>
      </c>
      <c r="D16" s="169" t="str">
        <f>VLOOKUP(B16,'пр.взв.'!B7:G70,3,FALSE)</f>
        <v>18.05.1990г. КМС</v>
      </c>
      <c r="E16" s="169" t="str">
        <f>VLOOKUP(B16,'пр.взв.'!B7:G70,4,FALSE)</f>
        <v>СФО, Кемер.обл. Прокопьевск, МО</v>
      </c>
      <c r="F16" s="169" t="str">
        <f>VLOOKUP(B16,'пр.взв.'!B7:G70,5,FALSE)</f>
        <v>009043042</v>
      </c>
      <c r="G16" s="171" t="str">
        <f>VLOOKUP(B16,'пр.взв.'!B7:G70,6,FALSE)</f>
        <v>Баглаев В.Г. </v>
      </c>
    </row>
    <row r="17" spans="1:7" ht="11.25" customHeight="1">
      <c r="A17" s="173"/>
      <c r="B17" s="174"/>
      <c r="C17" s="172"/>
      <c r="D17" s="170"/>
      <c r="E17" s="170"/>
      <c r="F17" s="170"/>
      <c r="G17" s="172"/>
    </row>
    <row r="18" spans="1:7" ht="11.25" customHeight="1">
      <c r="A18" s="173" t="s">
        <v>186</v>
      </c>
      <c r="B18" s="174">
        <v>18</v>
      </c>
      <c r="C18" s="171" t="str">
        <f>VLOOKUP(B18,'пр.взв.'!B7:G70,2,FALSE)</f>
        <v>Кадзонов Тимур Хачимович</v>
      </c>
      <c r="D18" s="169" t="str">
        <f>VLOOKUP(B18,'пр.взв.'!B7:G70,3,FALSE)</f>
        <v>31.05.1989г.КМС</v>
      </c>
      <c r="E18" s="169" t="str">
        <f>VLOOKUP(B18,'пр.взв.'!B7:G70,4,FALSE)</f>
        <v>СФО,Омск.обл.,   Омск,Д.</v>
      </c>
      <c r="F18" s="269">
        <f>VLOOKUP(B18,'пр.взв.'!B7:G70,5,FALSE)</f>
        <v>0</v>
      </c>
      <c r="G18" s="171" t="str">
        <f>VLOOKUP(B18,'пр.взв.'!B7:G70,6,FALSE)</f>
        <v>Манжос Ю.А.</v>
      </c>
    </row>
    <row r="19" spans="1:7" ht="11.25" customHeight="1">
      <c r="A19" s="173"/>
      <c r="B19" s="174"/>
      <c r="C19" s="172"/>
      <c r="D19" s="170"/>
      <c r="E19" s="170"/>
      <c r="F19" s="270"/>
      <c r="G19" s="172"/>
    </row>
    <row r="20" spans="1:7" ht="11.25" customHeight="1">
      <c r="A20" s="173" t="s">
        <v>186</v>
      </c>
      <c r="B20" s="174">
        <v>3</v>
      </c>
      <c r="C20" s="171" t="str">
        <f>VLOOKUP(B20,'пр.взв.'!B7:G70,2,FALSE)</f>
        <v>Жураев Ширинжон Юнусович </v>
      </c>
      <c r="D20" s="169" t="str">
        <f>VLOOKUP(B20,'пр.взв.'!B7:G70,3,FALSE)</f>
        <v>01041983г. КМС</v>
      </c>
      <c r="E20" s="169" t="str">
        <f>VLOOKUP(B20,'пр.взв.'!B7:G70,4,FALSE)</f>
        <v>УФО,Кург.обл.,   Курган,МО</v>
      </c>
      <c r="F20" s="269">
        <f>VLOOKUP(B20,'пр.взв.'!B7:G70,5,FALSE)</f>
        <v>0</v>
      </c>
      <c r="G20" s="171" t="str">
        <f>VLOOKUP(B20,'пр.взв.'!B7:G70,6,FALSE)</f>
        <v>Старцев А.А.         Казанцев И.А. </v>
      </c>
    </row>
    <row r="21" spans="1:7" ht="11.25" customHeight="1">
      <c r="A21" s="173"/>
      <c r="B21" s="174"/>
      <c r="C21" s="172"/>
      <c r="D21" s="170"/>
      <c r="E21" s="170"/>
      <c r="F21" s="270"/>
      <c r="G21" s="172"/>
    </row>
    <row r="22" spans="1:7" ht="11.25" customHeight="1">
      <c r="A22" s="173" t="s">
        <v>187</v>
      </c>
      <c r="B22" s="174">
        <v>21</v>
      </c>
      <c r="C22" s="171" t="str">
        <f>VLOOKUP(B22,'пр.взв.'!B7:G70,2,FALSE)</f>
        <v>Осокин Никита Андреевич</v>
      </c>
      <c r="D22" s="169" t="str">
        <f>VLOOKUP(B22,'пр.взв.'!B7:G70,3,FALSE)</f>
        <v>21.01.1990г. КМС</v>
      </c>
      <c r="E22" s="169" t="str">
        <f>VLOOKUP(B22,'пр.взв.'!B7:G70,4,FALSE)</f>
        <v>СФО,Кем.обл.,    Новок.,Пр.</v>
      </c>
      <c r="F22" s="169" t="str">
        <f>VLOOKUP(B22,'пр.взв.'!B7:G70,5,FALSE)</f>
        <v>001744043</v>
      </c>
      <c r="G22" s="171" t="str">
        <f>VLOOKUP(B22,'пр.взв.'!B7:G70,6,FALSE)</f>
        <v>Кызлаков Л.А.</v>
      </c>
    </row>
    <row r="23" spans="1:7" ht="11.25" customHeight="1">
      <c r="A23" s="173"/>
      <c r="B23" s="174"/>
      <c r="C23" s="172"/>
      <c r="D23" s="170"/>
      <c r="E23" s="170"/>
      <c r="F23" s="170"/>
      <c r="G23" s="172"/>
    </row>
    <row r="24" spans="1:7" ht="11.25" customHeight="1">
      <c r="A24" s="173" t="s">
        <v>187</v>
      </c>
      <c r="B24" s="174">
        <v>23</v>
      </c>
      <c r="C24" s="171" t="str">
        <f>VLOOKUP(B24,'пр.взв.'!B7:G70,2,FALSE)</f>
        <v>Бутаков Денис Николаевич </v>
      </c>
      <c r="D24" s="169" t="str">
        <f>VLOOKUP(B24,'пр.взв.'!B7:G70,3,FALSE)</f>
        <v>09.07.1989г. КМС</v>
      </c>
      <c r="E24" s="169" t="str">
        <f>VLOOKUP(B24,'пр.взв.'!B7:G70,4,FALSE)</f>
        <v>СФО, Омск.обл., Омск, Д</v>
      </c>
      <c r="F24" s="169" t="str">
        <f>VLOOKUP(B24,'пр.взв.'!B7:G70,5,FALSE)</f>
        <v>014362055</v>
      </c>
      <c r="G24" s="171" t="str">
        <f>VLOOKUP(B24,'пр.взв.'!B7:G70,6,FALSE)</f>
        <v>Орлов В.В.                    Шпак Ю.В.</v>
      </c>
    </row>
    <row r="25" spans="1:7" ht="11.25" customHeight="1">
      <c r="A25" s="173"/>
      <c r="B25" s="174"/>
      <c r="C25" s="172"/>
      <c r="D25" s="170"/>
      <c r="E25" s="170"/>
      <c r="F25" s="170"/>
      <c r="G25" s="172"/>
    </row>
    <row r="26" spans="1:7" ht="11.25" customHeight="1">
      <c r="A26" s="173" t="s">
        <v>187</v>
      </c>
      <c r="B26" s="174">
        <v>6</v>
      </c>
      <c r="C26" s="171" t="str">
        <f>VLOOKUP(B26,'пр.взв.'!B7:G70,2,FALSE)</f>
        <v>Петров Александр Валерьевич</v>
      </c>
      <c r="D26" s="169" t="str">
        <f>VLOOKUP(B26,'пр.взв.'!B7:G70,3,FALSE)</f>
        <v>15.07.1986г.КМС</v>
      </c>
      <c r="E26" s="169" t="str">
        <f>VLOOKUP(B26,'пр.взв.'!B7:G70,4,FALSE)</f>
        <v>СФО, Кемер.обл. Прокопьевск, МО</v>
      </c>
      <c r="F26" s="269">
        <f>VLOOKUP(B26,'пр.взв.'!B7:G70,5,FALSE)</f>
        <v>0</v>
      </c>
      <c r="G26" s="171" t="str">
        <f>VLOOKUP(B26,'пр.взв.'!B7:G70,6,FALSE)</f>
        <v>Баглаев В.Г. </v>
      </c>
    </row>
    <row r="27" spans="1:7" ht="11.25" customHeight="1">
      <c r="A27" s="173"/>
      <c r="B27" s="174"/>
      <c r="C27" s="172"/>
      <c r="D27" s="170"/>
      <c r="E27" s="170"/>
      <c r="F27" s="270"/>
      <c r="G27" s="172"/>
    </row>
    <row r="28" spans="1:7" ht="11.25" customHeight="1">
      <c r="A28" s="173" t="s">
        <v>187</v>
      </c>
      <c r="B28" s="174">
        <v>16</v>
      </c>
      <c r="C28" s="171" t="str">
        <f>VLOOKUP(B28,'пр.взв.'!B7:G70,2,FALSE)</f>
        <v>Завьялов Дмитрий Викторович</v>
      </c>
      <c r="D28" s="169" t="str">
        <f>VLOOKUP(B28,'пр.взв.'!B7:G70,3,FALSE)</f>
        <v>31.12.1990г.КМС</v>
      </c>
      <c r="E28" s="169" t="str">
        <f>VLOOKUP(B28,'пр.взв.'!B7:G70,4,FALSE)</f>
        <v>СФО,Омск.обл.,   Омск,ПР.</v>
      </c>
      <c r="F28" s="169" t="str">
        <f>VLOOKUP(B28,'пр.взв.'!B7:G70,5,FALSE)</f>
        <v>008809055</v>
      </c>
      <c r="G28" s="171" t="str">
        <f>VLOOKUP(B28,'пр.взв.'!B7:G70,6,FALSE)</f>
        <v>Горбунов А.В.       Мандрик О.В.</v>
      </c>
    </row>
    <row r="29" spans="1:7" ht="11.25" customHeight="1">
      <c r="A29" s="173"/>
      <c r="B29" s="174"/>
      <c r="C29" s="172"/>
      <c r="D29" s="170"/>
      <c r="E29" s="170"/>
      <c r="F29" s="170"/>
      <c r="G29" s="172"/>
    </row>
    <row r="30" spans="1:7" ht="11.25" customHeight="1">
      <c r="A30" s="173" t="s">
        <v>188</v>
      </c>
      <c r="B30" s="174">
        <v>13</v>
      </c>
      <c r="C30" s="171" t="str">
        <f>VLOOKUP(B30,'пр.взв.'!B7:G70,2,FALSE)</f>
        <v>Гребенщиков Кирилл Сергеевич</v>
      </c>
      <c r="D30" s="169" t="str">
        <f>VLOOKUP(B30,'пр.взв.'!B7:G70,3,FALSE)</f>
        <v>09.05.1991г.КМС</v>
      </c>
      <c r="E30" s="169" t="str">
        <f>VLOOKUP(B30,'пр.взв.'!B7:G70,4,FALSE)</f>
        <v>УФО, Сверд.обл.,В.Пышма,ПР</v>
      </c>
      <c r="F30" s="169" t="str">
        <f>VLOOKUP(B30,'пр.взв.'!B7:G70,5,FALSE)</f>
        <v>020528066</v>
      </c>
      <c r="G30" s="171" t="str">
        <f>VLOOKUP(B30,'пр.взв.'!B7:G70,6,FALSE)</f>
        <v>Стенников В.Г. Мельников А.Н.</v>
      </c>
    </row>
    <row r="31" spans="1:7" ht="11.25" customHeight="1">
      <c r="A31" s="173"/>
      <c r="B31" s="174"/>
      <c r="C31" s="172"/>
      <c r="D31" s="170"/>
      <c r="E31" s="170"/>
      <c r="F31" s="170"/>
      <c r="G31" s="172"/>
    </row>
    <row r="32" spans="1:7" ht="11.25" customHeight="1">
      <c r="A32" s="173" t="s">
        <v>188</v>
      </c>
      <c r="B32" s="174">
        <v>27</v>
      </c>
      <c r="C32" s="171" t="str">
        <f>VLOOKUP(B32,'пр.взв.'!B7:G70,2,FALSE)</f>
        <v>Гузов Алексей Алексеевич</v>
      </c>
      <c r="D32" s="169" t="str">
        <f>VLOOKUP(B32,'пр.взв.'!B7:G70,3,FALSE)</f>
        <v>05.10.1990г.КМС</v>
      </c>
      <c r="E32" s="169" t="str">
        <f>VLOOKUP(B32,'пр.взв.'!B7:G70,4,FALSE)</f>
        <v>СФО,Омск.обл.,   Омск,ПР.</v>
      </c>
      <c r="F32" s="169" t="str">
        <f>VLOOKUP(B32,'пр.взв.'!B7:G70,5,FALSE)</f>
        <v>008805055</v>
      </c>
      <c r="G32" s="171" t="str">
        <f>VLOOKUP(B32,'пр.взв.'!B7:G70,6,FALSE)</f>
        <v>Мандрик О.В.      Горбунов А.В. </v>
      </c>
    </row>
    <row r="33" spans="1:7" ht="11.25" customHeight="1">
      <c r="A33" s="173"/>
      <c r="B33" s="174"/>
      <c r="C33" s="172"/>
      <c r="D33" s="170"/>
      <c r="E33" s="170"/>
      <c r="F33" s="170"/>
      <c r="G33" s="172"/>
    </row>
    <row r="34" spans="1:7" ht="11.25" customHeight="1">
      <c r="A34" s="173" t="s">
        <v>188</v>
      </c>
      <c r="B34" s="174">
        <v>10</v>
      </c>
      <c r="C34" s="171" t="str">
        <f>VLOOKUP(B34,'пр.взв.'!B7:G70,2,FALSE)</f>
        <v>Адыкаев Сергей Геннадьевич </v>
      </c>
      <c r="D34" s="169" t="str">
        <f>VLOOKUP(B34,'пр.взв.'!B7:G70,3,FALSE)</f>
        <v>15.06.1988г.КМС</v>
      </c>
      <c r="E34" s="169" t="str">
        <f>VLOOKUP(B34,'пр.взв.'!B7:G70,4,FALSE)</f>
        <v>СФО,Р.Алтай,                              Горно-Алтайск,МО</v>
      </c>
      <c r="F34" s="269">
        <f>VLOOKUP(B34,'пр.взв.'!B7:G70,5,FALSE)</f>
        <v>0</v>
      </c>
      <c r="G34" s="171" t="str">
        <f>VLOOKUP(B34,'пр.взв.'!B7:G70,6,FALSE)</f>
        <v>Грушин С.Н.</v>
      </c>
    </row>
    <row r="35" spans="1:7" ht="11.25" customHeight="1">
      <c r="A35" s="173"/>
      <c r="B35" s="174"/>
      <c r="C35" s="172"/>
      <c r="D35" s="170"/>
      <c r="E35" s="170"/>
      <c r="F35" s="270"/>
      <c r="G35" s="172"/>
    </row>
    <row r="36" spans="1:7" ht="11.25" customHeight="1">
      <c r="A36" s="173" t="s">
        <v>188</v>
      </c>
      <c r="B36" s="174">
        <v>20</v>
      </c>
      <c r="C36" s="171" t="str">
        <f>VLOOKUP(B36,'пр.взв.'!B7:G70,2,FALSE)</f>
        <v>Джунусов Аскат Искакович</v>
      </c>
      <c r="D36" s="169" t="str">
        <f>VLOOKUP(B36,'пр.взв.'!B7:G70,3,FALSE)</f>
        <v>03.01.1988г.КМС</v>
      </c>
      <c r="E36" s="169" t="str">
        <f>VLOOKUP(B36,'пр.взв.'!B7:G70,4,FALSE)</f>
        <v>СФО,Омск.обл.,   Омск,ПР.</v>
      </c>
      <c r="F36" s="169" t="str">
        <f>VLOOKUP(B36,'пр.взв.'!B7:G70,5,FALSE)</f>
        <v>014359055</v>
      </c>
      <c r="G36" s="171" t="str">
        <f>VLOOKUP(B36,'пр.взв.'!B7:G70,6,FALSE)</f>
        <v>Горбунов А.В. Бобровский В.А.</v>
      </c>
    </row>
    <row r="37" spans="1:7" ht="11.25" customHeight="1">
      <c r="A37" s="173"/>
      <c r="B37" s="174"/>
      <c r="C37" s="172"/>
      <c r="D37" s="170"/>
      <c r="E37" s="170"/>
      <c r="F37" s="170"/>
      <c r="G37" s="172"/>
    </row>
    <row r="38" spans="1:7" ht="11.25" customHeight="1">
      <c r="A38" s="173" t="s">
        <v>189</v>
      </c>
      <c r="B38" s="174">
        <v>1</v>
      </c>
      <c r="C38" s="171" t="str">
        <f>VLOOKUP(B38,'пр.взв.'!B7:G70,2,FALSE)</f>
        <v>Морозов Артём Юрьевич</v>
      </c>
      <c r="D38" s="169" t="str">
        <f>VLOOKUP(B38,'пр.взв.'!B7:G70,3,FALSE)</f>
        <v>10.04.1991г.КМС</v>
      </c>
      <c r="E38" s="169" t="str">
        <f>VLOOKUP(B38,'пр.взв.'!B7:G70,4,FALSE)</f>
        <v>СФО, Р.Хакасия,Абакан,МО</v>
      </c>
      <c r="F38" s="269">
        <f>VLOOKUP(B38,'пр.взв.'!B7:G70,5,FALSE)</f>
        <v>0</v>
      </c>
      <c r="G38" s="171" t="str">
        <f>VLOOKUP(B38,'пр.взв.'!B7:G70,6,FALSE)</f>
        <v>Таскараков В.М.</v>
      </c>
    </row>
    <row r="39" spans="1:7" ht="11.25" customHeight="1">
      <c r="A39" s="173"/>
      <c r="B39" s="174"/>
      <c r="C39" s="172"/>
      <c r="D39" s="170"/>
      <c r="E39" s="170"/>
      <c r="F39" s="270"/>
      <c r="G39" s="172"/>
    </row>
    <row r="40" spans="1:7" ht="11.25" customHeight="1">
      <c r="A40" s="173" t="s">
        <v>189</v>
      </c>
      <c r="B40" s="174">
        <v>9</v>
      </c>
      <c r="C40" s="171" t="str">
        <f>VLOOKUP(B40,'пр.взв.'!B7:G70,2,FALSE)</f>
        <v>Кузнецов Алексей Евгеньевич</v>
      </c>
      <c r="D40" s="169" t="str">
        <f>VLOOKUP(B40,'пр.взв.'!B7:G70,3,FALSE)</f>
        <v>21.08.1989г.КМС</v>
      </c>
      <c r="E40" s="169" t="str">
        <f>VLOOKUP(B40,'пр.взв.'!B7:G70,4,FALSE)</f>
        <v>СФО,Омск.обл.,   Омск,МО.</v>
      </c>
      <c r="F40" s="269">
        <f>VLOOKUP(B40,'пр.взв.'!B7:G70,5,FALSE)</f>
        <v>0</v>
      </c>
      <c r="G40" s="171" t="str">
        <f>VLOOKUP(B40,'пр.взв.'!B7:G70,6,FALSE)</f>
        <v>Войлошников С.Н.</v>
      </c>
    </row>
    <row r="41" spans="1:7" ht="11.25" customHeight="1">
      <c r="A41" s="173"/>
      <c r="B41" s="174"/>
      <c r="C41" s="172"/>
      <c r="D41" s="170"/>
      <c r="E41" s="170"/>
      <c r="F41" s="270"/>
      <c r="G41" s="172"/>
    </row>
    <row r="42" spans="1:7" ht="11.25" customHeight="1">
      <c r="A42" s="173" t="s">
        <v>189</v>
      </c>
      <c r="B42" s="174">
        <v>25</v>
      </c>
      <c r="C42" s="171" t="str">
        <f>VLOOKUP(B42,'пр.взв.'!B7:G70,2,FALSE)</f>
        <v>Канин Илья Павлович </v>
      </c>
      <c r="D42" s="169" t="str">
        <f>VLOOKUP(B42,'пр.взв.'!B7:G70,3,FALSE)</f>
        <v>28.11.1986г. КМС</v>
      </c>
      <c r="E42" s="169" t="str">
        <f>VLOOKUP(B42,'пр.взв.'!B7:G70,4,FALSE)</f>
        <v>УФО, Чел.обл., Челябинск, МО</v>
      </c>
      <c r="F42" s="169" t="str">
        <f>VLOOKUP(B42,'пр.взв.'!B7:G70,5,FALSE)</f>
        <v>008454074</v>
      </c>
      <c r="G42" s="171" t="str">
        <f>VLOOKUP(B42,'пр.взв.'!B7:G70,6,FALSE)</f>
        <v>ШумаковЮ.И. </v>
      </c>
    </row>
    <row r="43" spans="1:7" ht="11.25" customHeight="1">
      <c r="A43" s="173"/>
      <c r="B43" s="174"/>
      <c r="C43" s="172"/>
      <c r="D43" s="170"/>
      <c r="E43" s="170"/>
      <c r="F43" s="170"/>
      <c r="G43" s="172"/>
    </row>
    <row r="44" spans="1:7" ht="11.25" customHeight="1">
      <c r="A44" s="173" t="s">
        <v>189</v>
      </c>
      <c r="B44" s="174">
        <v>11</v>
      </c>
      <c r="C44" s="171" t="str">
        <f>VLOOKUP(B44,'пр.взв.'!B7:G70,2,FALSE)</f>
        <v>Панин Егор Александрович</v>
      </c>
      <c r="D44" s="169" t="str">
        <f>VLOOKUP(B44,'пр.взв.'!B7:G70,3,FALSE)</f>
        <v>03.11.1990г.КМС</v>
      </c>
      <c r="E44" s="169" t="str">
        <f>VLOOKUP(B44,'пр.взв.'!B7:G70,4,FALSE)</f>
        <v>СФО,Омск.обл.,   Омск,МО.</v>
      </c>
      <c r="F44" s="269">
        <f>VLOOKUP(B44,'пр.взв.'!B7:G70,5,FALSE)</f>
        <v>0</v>
      </c>
      <c r="G44" s="171" t="str">
        <f>VLOOKUP(B44,'пр.взв.'!B7:G70,6,FALSE)</f>
        <v>Горбунов А.В.         Мурзин В.П.</v>
      </c>
    </row>
    <row r="45" spans="1:7" ht="11.25" customHeight="1">
      <c r="A45" s="173"/>
      <c r="B45" s="174"/>
      <c r="C45" s="172"/>
      <c r="D45" s="170"/>
      <c r="E45" s="170"/>
      <c r="F45" s="270"/>
      <c r="G45" s="172"/>
    </row>
    <row r="46" spans="1:7" ht="11.25" customHeight="1">
      <c r="A46" s="173" t="s">
        <v>189</v>
      </c>
      <c r="B46" s="174">
        <v>7</v>
      </c>
      <c r="C46" s="171" t="str">
        <f>VLOOKUP(B46,'пр.взв.'!B7:G70,2,FALSE)</f>
        <v>Арыков Дмитрий Юрьевич </v>
      </c>
      <c r="D46" s="169" t="str">
        <f>VLOOKUP(B46,'пр.взв.'!B7:G70,3,FALSE)</f>
        <v>03.12.1988г.КМС</v>
      </c>
      <c r="E46" s="169" t="str">
        <f>VLOOKUP(B46,'пр.взв.'!B7:G70,4,FALSE)</f>
        <v>СФО, Кемер.обл. Прокопьевск, МО</v>
      </c>
      <c r="F46" s="269">
        <f>VLOOKUP(B46,'пр.взв.'!B7:G70,5,FALSE)</f>
        <v>0</v>
      </c>
      <c r="G46" s="171" t="str">
        <f>VLOOKUP(B46,'пр.взв.'!B7:G70,6,FALSE)</f>
        <v>Клим Б.В. </v>
      </c>
    </row>
    <row r="47" spans="1:7" ht="11.25" customHeight="1">
      <c r="A47" s="173"/>
      <c r="B47" s="174"/>
      <c r="C47" s="172"/>
      <c r="D47" s="170"/>
      <c r="E47" s="170"/>
      <c r="F47" s="270"/>
      <c r="G47" s="172"/>
    </row>
    <row r="48" spans="1:7" ht="11.25" customHeight="1">
      <c r="A48" s="173" t="s">
        <v>189</v>
      </c>
      <c r="B48" s="174">
        <v>15</v>
      </c>
      <c r="C48" s="171" t="str">
        <f>VLOOKUP(B48,'пр.взв.'!B7:G70,2,FALSE)</f>
        <v>Тельбеков Айас Альбертович</v>
      </c>
      <c r="D48" s="169" t="str">
        <f>VLOOKUP(B48,'пр.взв.'!B7:G70,3,FALSE)</f>
        <v>20.08.1991г.КМС</v>
      </c>
      <c r="E48" s="169" t="str">
        <f>VLOOKUP(B48,'пр.взв.'!B7:G70,4,FALSE)</f>
        <v>СФО,Р.Алтай,                              Горно-Алтайск,Д</v>
      </c>
      <c r="F48" s="269">
        <f>VLOOKUP(B48,'пр.взв.'!B7:G70,5,FALSE)</f>
        <v>0</v>
      </c>
      <c r="G48" s="171" t="str">
        <f>VLOOKUP(B48,'пр.взв.'!B7:G70,6,FALSE)</f>
        <v>Челчушев В.Б.</v>
      </c>
    </row>
    <row r="49" spans="1:7" ht="11.25" customHeight="1">
      <c r="A49" s="173"/>
      <c r="B49" s="174"/>
      <c r="C49" s="172"/>
      <c r="D49" s="170"/>
      <c r="E49" s="170"/>
      <c r="F49" s="270"/>
      <c r="G49" s="172"/>
    </row>
    <row r="50" spans="1:7" ht="11.25" customHeight="1">
      <c r="A50" s="173" t="s">
        <v>189</v>
      </c>
      <c r="B50" s="174">
        <v>26</v>
      </c>
      <c r="C50" s="171" t="str">
        <f>VLOOKUP(B50,'пр.взв.'!B7:G70,2,FALSE)</f>
        <v>Балантаев Павел Сергеевич</v>
      </c>
      <c r="D50" s="169" t="str">
        <f>VLOOKUP(B50,'пр.взв.'!B7:G70,3,FALSE)</f>
        <v>01.03.1991г.КМС</v>
      </c>
      <c r="E50" s="169" t="str">
        <f>VLOOKUP(B50,'пр.взв.'!B7:G70,4,FALSE)</f>
        <v>СФО,Омск.обл.,   Омск,ПР.</v>
      </c>
      <c r="F50" s="169" t="str">
        <f>VLOOKUP(B50,'пр.взв.'!B7:G70,5,FALSE)</f>
        <v>011011055</v>
      </c>
      <c r="G50" s="171" t="str">
        <f>VLOOKUP(B50,'пр.взв.'!B7:G70,6,FALSE)</f>
        <v>Горбунов А.В.       Мандрик О.В.</v>
      </c>
    </row>
    <row r="51" spans="1:7" ht="11.25" customHeight="1">
      <c r="A51" s="173"/>
      <c r="B51" s="174"/>
      <c r="C51" s="172"/>
      <c r="D51" s="170"/>
      <c r="E51" s="170"/>
      <c r="F51" s="170"/>
      <c r="G51" s="172"/>
    </row>
    <row r="52" spans="1:7" ht="11.25" customHeight="1">
      <c r="A52" s="173" t="s">
        <v>189</v>
      </c>
      <c r="B52" s="174">
        <v>22</v>
      </c>
      <c r="C52" s="171" t="str">
        <f>VLOOKUP(B52,'пр.взв.'!B7:G70,2,FALSE)</f>
        <v>Шабалин Владимир Владимирович</v>
      </c>
      <c r="D52" s="169" t="str">
        <f>VLOOKUP(B52,'пр.взв.'!B7:G70,3,FALSE)</f>
        <v>16.01.1991г.КМС</v>
      </c>
      <c r="E52" s="169" t="str">
        <f>VLOOKUP(B52,'пр.взв.'!B7:G70,4,FALSE)</f>
        <v>СФО,Алт.кр.,    Заринск,Пр.</v>
      </c>
      <c r="F52" s="169" t="str">
        <f>VLOOKUP(B52,'пр.взв.'!B7:G70,5,FALSE)</f>
        <v>008749022</v>
      </c>
      <c r="G52" s="171" t="str">
        <f>VLOOKUP(B52,'пр.взв.'!B7:G70,6,FALSE)</f>
        <v>Зайцев В.С.</v>
      </c>
    </row>
    <row r="53" spans="1:7" ht="11.25" customHeight="1">
      <c r="A53" s="173"/>
      <c r="B53" s="174"/>
      <c r="C53" s="172"/>
      <c r="D53" s="170"/>
      <c r="E53" s="170"/>
      <c r="F53" s="170"/>
      <c r="G53" s="172"/>
    </row>
    <row r="54" spans="1:7" ht="11.25" customHeight="1">
      <c r="A54" s="173" t="s">
        <v>189</v>
      </c>
      <c r="B54" s="174">
        <v>14</v>
      </c>
      <c r="C54" s="171" t="str">
        <f>VLOOKUP(B54,'пр.взв.'!B7:G70,2,FALSE)</f>
        <v>Петросян Тигран Меружанович</v>
      </c>
      <c r="D54" s="169" t="str">
        <f>VLOOKUP(B54,'пр.взв.'!B7:G70,3,FALSE)</f>
        <v>18.07.1990г.КМС</v>
      </c>
      <c r="E54" s="169" t="str">
        <f>VLOOKUP(B54,'пр.взв.'!B7:G70,4,FALSE)</f>
        <v>СФО,Омск.обл.,   Омск,ПР.</v>
      </c>
      <c r="F54" s="169" t="str">
        <f>VLOOKUP(B54,'пр.взв.'!B7:G70,5,FALSE)</f>
        <v>020274055</v>
      </c>
      <c r="G54" s="171" t="str">
        <f>VLOOKUP(B54,'пр.взв.'!B7:G70,6,FALSE)</f>
        <v>Мордовин М.В. Литманович А.В.</v>
      </c>
    </row>
    <row r="55" spans="1:7" ht="11.25" customHeight="1">
      <c r="A55" s="173"/>
      <c r="B55" s="174"/>
      <c r="C55" s="172"/>
      <c r="D55" s="170"/>
      <c r="E55" s="170"/>
      <c r="F55" s="170"/>
      <c r="G55" s="172"/>
    </row>
    <row r="56" spans="1:7" ht="11.25" customHeight="1">
      <c r="A56" s="173" t="s">
        <v>189</v>
      </c>
      <c r="B56" s="174">
        <v>12</v>
      </c>
      <c r="C56" s="171" t="str">
        <f>VLOOKUP(B56,'пр.взв.'!B7:G70,2,FALSE)</f>
        <v>Лебедев Борис Александрович</v>
      </c>
      <c r="D56" s="169" t="str">
        <f>VLOOKUP(B56,'пр.взв.'!B7:G70,3,FALSE)</f>
        <v>21.01.1991г.КМС</v>
      </c>
      <c r="E56" s="169" t="str">
        <f>VLOOKUP(B56,'пр.взв.'!B7:G70,4,FALSE)</f>
        <v>СФО,Омск.обл.,   Омск,ПР.</v>
      </c>
      <c r="F56" s="169" t="str">
        <f>VLOOKUP(B56,'пр.взв.'!B7:G70,5,FALSE)</f>
        <v>014369055</v>
      </c>
      <c r="G56" s="171" t="str">
        <f>VLOOKUP(B56,'пр.взв.'!B7:G70,6,FALSE)</f>
        <v>Мордовин М.В. Литманович А.В.</v>
      </c>
    </row>
    <row r="57" spans="1:7" ht="11.25" customHeight="1">
      <c r="A57" s="173"/>
      <c r="B57" s="174"/>
      <c r="C57" s="172"/>
      <c r="D57" s="170"/>
      <c r="E57" s="170"/>
      <c r="F57" s="170"/>
      <c r="G57" s="172"/>
    </row>
    <row r="58" spans="1:7" ht="11.25" customHeight="1">
      <c r="A58" s="173" t="s">
        <v>189</v>
      </c>
      <c r="B58" s="174">
        <v>8</v>
      </c>
      <c r="C58" s="171" t="str">
        <f>VLOOKUP(B58,'пр.взв.'!B7:G70,2,FALSE)</f>
        <v>Шериев Залим Абисалович</v>
      </c>
      <c r="D58" s="169" t="str">
        <f>VLOOKUP(B58,'пр.взв.'!B7:G70,3,FALSE)</f>
        <v>19.09.1989г.КМС</v>
      </c>
      <c r="E58" s="169" t="str">
        <f>VLOOKUP(B58,'пр.взв.'!B7:G70,4,FALSE)</f>
        <v>СФО,Омск.обл.,  Омск,Д.</v>
      </c>
      <c r="F58" s="269">
        <f>VLOOKUP(B58,'пр.взв.'!B7:G70,5,FALSE)</f>
        <v>0</v>
      </c>
      <c r="G58" s="171" t="str">
        <f>VLOOKUP(B58,'пр.взв.'!B7:G70,6,FALSE)</f>
        <v>Манжос Ю.А.</v>
      </c>
    </row>
    <row r="59" spans="1:7" ht="11.25" customHeight="1">
      <c r="A59" s="173"/>
      <c r="B59" s="174"/>
      <c r="C59" s="172"/>
      <c r="D59" s="170"/>
      <c r="E59" s="170"/>
      <c r="F59" s="270"/>
      <c r="G59" s="172"/>
    </row>
    <row r="60" spans="1:7" ht="18" customHeight="1">
      <c r="A60" s="173" t="s">
        <v>189</v>
      </c>
      <c r="B60" s="174">
        <v>24</v>
      </c>
      <c r="C60" s="171" t="str">
        <f>VLOOKUP(B60,'пр.взв.'!B7:G70,2,FALSE)</f>
        <v>Черкашин Николай Владимирович</v>
      </c>
      <c r="D60" s="169" t="str">
        <f>VLOOKUP(B60,'пр.взв.'!B7:G70,3,FALSE)</f>
        <v>10.02.1989г.КМС</v>
      </c>
      <c r="E60" s="169" t="str">
        <f>VLOOKUP(B60,'пр.взв.'!B7:G70,4,FALSE)</f>
        <v>СФО,Нов.обл.   Новосибирск,МО</v>
      </c>
      <c r="F60" s="169" t="str">
        <f>VLOOKUP(B60,'пр.взв.'!B7:G70,5,FALSE)</f>
        <v>020297054</v>
      </c>
      <c r="G60" s="171" t="str">
        <f>VLOOKUP(B60,'пр.взв.'!B7:G70,6,FALSE)</f>
        <v>Немцов Г.Н.</v>
      </c>
    </row>
    <row r="61" spans="1:7" ht="2.25" customHeight="1">
      <c r="A61" s="173"/>
      <c r="B61" s="174"/>
      <c r="C61" s="172"/>
      <c r="D61" s="170"/>
      <c r="E61" s="170"/>
      <c r="F61" s="170"/>
      <c r="G61" s="172"/>
    </row>
    <row r="62" spans="1:6" ht="42.75" customHeight="1">
      <c r="A62" s="134" t="str">
        <f>HYPERLINK('[1]реквизиты'!$A$6)</f>
        <v>Гл. судья, судья МК</v>
      </c>
      <c r="B62" s="32"/>
      <c r="C62" s="136"/>
      <c r="D62" s="143"/>
      <c r="E62" s="137" t="str">
        <f>HYPERLINK('[1]реквизиты'!$G$6)</f>
        <v>В.А.Метелица</v>
      </c>
      <c r="F62" s="138" t="str">
        <f>HYPERLINK('[1]реквизиты'!$G$7)</f>
        <v>/Барнаул/</v>
      </c>
    </row>
    <row r="63" spans="1:7" ht="43.5" customHeight="1">
      <c r="A63" s="134" t="str">
        <f>HYPERLINK('[1]реквизиты'!$A$8)</f>
        <v>Гл. секретарь, судья МК</v>
      </c>
      <c r="B63" s="32"/>
      <c r="C63" s="136"/>
      <c r="D63" s="143"/>
      <c r="E63" s="137" t="str">
        <f>HYPERLINK('[1]реквизиты'!$G$8)</f>
        <v>С.М.Трескин</v>
      </c>
      <c r="F63" s="138" t="str">
        <f>HYPERLINK('[1]реквизиты'!$G$9)</f>
        <v>/Бийск/</v>
      </c>
      <c r="G63" s="32"/>
    </row>
    <row r="64" spans="1:7" ht="12.75">
      <c r="A64" s="32"/>
      <c r="B64" s="32"/>
      <c r="C64" s="32"/>
      <c r="D64" s="32"/>
      <c r="E64" s="32"/>
      <c r="G64" s="32"/>
    </row>
    <row r="65" spans="1:7" ht="12.75">
      <c r="A65" s="32"/>
      <c r="B65" s="32"/>
      <c r="C65" s="32"/>
      <c r="D65" s="32"/>
      <c r="E65" s="32"/>
      <c r="F65" s="32"/>
      <c r="G65" s="32"/>
    </row>
    <row r="66" spans="1:7" ht="12.75">
      <c r="A66" s="32"/>
      <c r="B66" s="32"/>
      <c r="C66" s="32"/>
      <c r="D66" s="32"/>
      <c r="E66" s="32"/>
      <c r="F66" s="32"/>
      <c r="G66" s="32"/>
    </row>
    <row r="67" spans="1:5" ht="27.75" customHeight="1">
      <c r="A67" s="30"/>
      <c r="C67" s="37"/>
      <c r="D67" s="37"/>
      <c r="E67" s="37"/>
    </row>
    <row r="68" spans="1:5" ht="12.75">
      <c r="A68" s="30"/>
      <c r="B68" s="38"/>
      <c r="C68" s="38"/>
      <c r="D68" s="38"/>
      <c r="E68" s="38"/>
    </row>
    <row r="69" spans="1:6" ht="12.75">
      <c r="A69" s="30"/>
      <c r="B69" s="38"/>
      <c r="C69" s="38"/>
      <c r="D69" s="38"/>
      <c r="E69" s="38"/>
      <c r="F69" s="38"/>
    </row>
    <row r="70" spans="1:6" ht="12.75">
      <c r="A70" s="30"/>
      <c r="B70" s="38"/>
      <c r="C70" s="38"/>
      <c r="D70" s="38"/>
      <c r="E70" s="38"/>
      <c r="F70" s="38"/>
    </row>
    <row r="71" ht="12.75">
      <c r="A71" s="30"/>
    </row>
    <row r="72" ht="12.75">
      <c r="A72" s="30"/>
    </row>
  </sheetData>
  <mergeCells count="208">
    <mergeCell ref="E52:E53"/>
    <mergeCell ref="E48:E49"/>
    <mergeCell ref="E60:E61"/>
    <mergeCell ref="F60:F61"/>
    <mergeCell ref="F54:F55"/>
    <mergeCell ref="E58:E59"/>
    <mergeCell ref="F58:F59"/>
    <mergeCell ref="F52:F5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A54:A55"/>
    <mergeCell ref="B54:B55"/>
    <mergeCell ref="C54:C55"/>
    <mergeCell ref="D54:D55"/>
    <mergeCell ref="D50:D51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2"/>
  <sheetViews>
    <sheetView workbookViewId="0" topLeftCell="A16">
      <selection activeCell="C43" sqref="C43:C4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4" t="s">
        <v>53</v>
      </c>
      <c r="B1" s="164"/>
      <c r="C1" s="164"/>
      <c r="D1" s="164"/>
      <c r="E1" s="164"/>
      <c r="F1" s="164"/>
      <c r="G1" s="164"/>
    </row>
    <row r="2" spans="3:9" ht="27.75" customHeight="1" thickBot="1">
      <c r="C2" s="165" t="str">
        <f>HYPERLINK('[1]реквизиты'!$A$2)</f>
        <v>Х Всероссийский турнир по самбо на призы ЗМС А.М.Пушницы.</v>
      </c>
      <c r="D2" s="166"/>
      <c r="E2" s="166"/>
      <c r="F2" s="167"/>
      <c r="G2" s="125"/>
      <c r="H2" s="125"/>
      <c r="I2" s="125"/>
    </row>
    <row r="3" spans="1:7" ht="12.75" customHeight="1">
      <c r="A3" s="189" t="str">
        <f>HYPERLINK('[1]реквизиты'!$A$3)</f>
        <v>30.10.-2.11.2009г.      Омск</v>
      </c>
      <c r="B3" s="189"/>
      <c r="C3" s="189"/>
      <c r="D3" s="189"/>
      <c r="E3" s="189"/>
      <c r="F3" s="189"/>
      <c r="G3" s="189"/>
    </row>
    <row r="4" spans="4:5" ht="12.75">
      <c r="D4" s="190" t="s">
        <v>174</v>
      </c>
      <c r="E4" s="190"/>
    </row>
    <row r="5" spans="1:7" ht="12.75" customHeight="1">
      <c r="A5" s="182" t="s">
        <v>4</v>
      </c>
      <c r="B5" s="182" t="s">
        <v>5</v>
      </c>
      <c r="C5" s="182" t="s">
        <v>6</v>
      </c>
      <c r="D5" s="182" t="s">
        <v>7</v>
      </c>
      <c r="E5" s="182" t="s">
        <v>8</v>
      </c>
      <c r="F5" s="182" t="s">
        <v>11</v>
      </c>
      <c r="G5" s="182" t="s">
        <v>9</v>
      </c>
    </row>
    <row r="6" spans="1:7" ht="12.75" customHeight="1">
      <c r="A6" s="180"/>
      <c r="B6" s="180"/>
      <c r="C6" s="180"/>
      <c r="D6" s="180"/>
      <c r="E6" s="180"/>
      <c r="F6" s="180"/>
      <c r="G6" s="180"/>
    </row>
    <row r="7" spans="1:7" ht="12.75" customHeight="1">
      <c r="A7" s="191" t="s">
        <v>25</v>
      </c>
      <c r="B7" s="159">
        <v>1</v>
      </c>
      <c r="C7" s="175" t="s">
        <v>85</v>
      </c>
      <c r="D7" s="179" t="s">
        <v>86</v>
      </c>
      <c r="E7" s="187" t="s">
        <v>87</v>
      </c>
      <c r="F7" s="185"/>
      <c r="G7" s="175" t="s">
        <v>88</v>
      </c>
    </row>
    <row r="8" spans="1:7" ht="15" customHeight="1">
      <c r="A8" s="191"/>
      <c r="B8" s="159"/>
      <c r="C8" s="176"/>
      <c r="D8" s="160"/>
      <c r="E8" s="188"/>
      <c r="F8" s="186"/>
      <c r="G8" s="176"/>
    </row>
    <row r="9" spans="1:7" ht="12.75" customHeight="1">
      <c r="A9" s="191" t="s">
        <v>26</v>
      </c>
      <c r="B9" s="159">
        <v>2</v>
      </c>
      <c r="C9" s="175" t="s">
        <v>60</v>
      </c>
      <c r="D9" s="179" t="s">
        <v>61</v>
      </c>
      <c r="E9" s="183" t="s">
        <v>162</v>
      </c>
      <c r="F9" s="185" t="s">
        <v>62</v>
      </c>
      <c r="G9" s="175" t="s">
        <v>63</v>
      </c>
    </row>
    <row r="10" spans="1:7" ht="15" customHeight="1">
      <c r="A10" s="191"/>
      <c r="B10" s="159"/>
      <c r="C10" s="176"/>
      <c r="D10" s="181"/>
      <c r="E10" s="184"/>
      <c r="F10" s="186"/>
      <c r="G10" s="160"/>
    </row>
    <row r="11" spans="1:7" ht="15" customHeight="1">
      <c r="A11" s="191" t="s">
        <v>28</v>
      </c>
      <c r="B11" s="159">
        <v>3</v>
      </c>
      <c r="C11" s="175" t="s">
        <v>146</v>
      </c>
      <c r="D11" s="179" t="s">
        <v>147</v>
      </c>
      <c r="E11" s="183" t="s">
        <v>163</v>
      </c>
      <c r="F11" s="185"/>
      <c r="G11" s="175" t="s">
        <v>171</v>
      </c>
    </row>
    <row r="12" spans="1:7" ht="15.75" customHeight="1">
      <c r="A12" s="191"/>
      <c r="B12" s="159"/>
      <c r="C12" s="176"/>
      <c r="D12" s="180"/>
      <c r="E12" s="184"/>
      <c r="F12" s="186"/>
      <c r="G12" s="176"/>
    </row>
    <row r="13" spans="1:7" ht="12.75" customHeight="1">
      <c r="A13" s="191" t="s">
        <v>30</v>
      </c>
      <c r="B13" s="159">
        <v>4</v>
      </c>
      <c r="C13" s="175" t="s">
        <v>124</v>
      </c>
      <c r="D13" s="179" t="s">
        <v>125</v>
      </c>
      <c r="E13" s="183" t="s">
        <v>163</v>
      </c>
      <c r="F13" s="185" t="s">
        <v>126</v>
      </c>
      <c r="G13" s="175" t="s">
        <v>127</v>
      </c>
    </row>
    <row r="14" spans="1:7" ht="15" customHeight="1">
      <c r="A14" s="191"/>
      <c r="B14" s="159"/>
      <c r="C14" s="176"/>
      <c r="D14" s="180"/>
      <c r="E14" s="184"/>
      <c r="F14" s="186"/>
      <c r="G14" s="176"/>
    </row>
    <row r="15" spans="1:7" ht="12.75" customHeight="1">
      <c r="A15" s="191" t="s">
        <v>32</v>
      </c>
      <c r="B15" s="158">
        <v>5</v>
      </c>
      <c r="C15" s="175" t="s">
        <v>104</v>
      </c>
      <c r="D15" s="179" t="s">
        <v>105</v>
      </c>
      <c r="E15" s="183" t="s">
        <v>106</v>
      </c>
      <c r="F15" s="185"/>
      <c r="G15" s="175" t="s">
        <v>107</v>
      </c>
    </row>
    <row r="16" spans="1:7" ht="15" customHeight="1">
      <c r="A16" s="191"/>
      <c r="B16" s="159"/>
      <c r="C16" s="176"/>
      <c r="D16" s="180"/>
      <c r="E16" s="184"/>
      <c r="F16" s="186"/>
      <c r="G16" s="176"/>
    </row>
    <row r="17" spans="1:7" ht="12.75" customHeight="1">
      <c r="A17" s="191" t="s">
        <v>34</v>
      </c>
      <c r="B17" s="159">
        <v>6</v>
      </c>
      <c r="C17" s="175" t="s">
        <v>136</v>
      </c>
      <c r="D17" s="179" t="s">
        <v>137</v>
      </c>
      <c r="E17" s="183" t="s">
        <v>138</v>
      </c>
      <c r="F17" s="185"/>
      <c r="G17" s="175" t="s">
        <v>139</v>
      </c>
    </row>
    <row r="18" spans="1:7" ht="15" customHeight="1">
      <c r="A18" s="191"/>
      <c r="B18" s="159"/>
      <c r="C18" s="176"/>
      <c r="D18" s="180"/>
      <c r="E18" s="184"/>
      <c r="F18" s="186"/>
      <c r="G18" s="176"/>
    </row>
    <row r="19" spans="1:7" ht="12.75" customHeight="1">
      <c r="A19" s="191" t="s">
        <v>35</v>
      </c>
      <c r="B19" s="159">
        <v>7</v>
      </c>
      <c r="C19" s="175" t="s">
        <v>143</v>
      </c>
      <c r="D19" s="179" t="s">
        <v>144</v>
      </c>
      <c r="E19" s="183" t="s">
        <v>138</v>
      </c>
      <c r="F19" s="185"/>
      <c r="G19" s="175" t="s">
        <v>145</v>
      </c>
    </row>
    <row r="20" spans="1:7" ht="15" customHeight="1">
      <c r="A20" s="191"/>
      <c r="B20" s="159"/>
      <c r="C20" s="176"/>
      <c r="D20" s="180"/>
      <c r="E20" s="184"/>
      <c r="F20" s="186"/>
      <c r="G20" s="176"/>
    </row>
    <row r="21" spans="1:7" ht="12.75" customHeight="1">
      <c r="A21" s="191" t="s">
        <v>36</v>
      </c>
      <c r="B21" s="159">
        <v>8</v>
      </c>
      <c r="C21" s="175" t="s">
        <v>158</v>
      </c>
      <c r="D21" s="179" t="s">
        <v>159</v>
      </c>
      <c r="E21" s="183" t="s">
        <v>164</v>
      </c>
      <c r="F21" s="185"/>
      <c r="G21" s="175" t="s">
        <v>157</v>
      </c>
    </row>
    <row r="22" spans="1:7" ht="15" customHeight="1">
      <c r="A22" s="191"/>
      <c r="B22" s="159"/>
      <c r="C22" s="176"/>
      <c r="D22" s="180"/>
      <c r="E22" s="184"/>
      <c r="F22" s="186"/>
      <c r="G22" s="176"/>
    </row>
    <row r="23" spans="1:7" ht="12.75" customHeight="1">
      <c r="A23" s="191" t="s">
        <v>37</v>
      </c>
      <c r="B23" s="158">
        <v>9</v>
      </c>
      <c r="C23" s="175" t="s">
        <v>68</v>
      </c>
      <c r="D23" s="182" t="s">
        <v>69</v>
      </c>
      <c r="E23" s="183" t="s">
        <v>165</v>
      </c>
      <c r="F23" s="185"/>
      <c r="G23" s="175" t="s">
        <v>70</v>
      </c>
    </row>
    <row r="24" spans="1:7" ht="15" customHeight="1">
      <c r="A24" s="191"/>
      <c r="B24" s="159"/>
      <c r="C24" s="176"/>
      <c r="D24" s="180"/>
      <c r="E24" s="184"/>
      <c r="F24" s="186"/>
      <c r="G24" s="176"/>
    </row>
    <row r="25" spans="1:7" ht="12.75" customHeight="1">
      <c r="A25" s="191" t="s">
        <v>38</v>
      </c>
      <c r="B25" s="159">
        <v>10</v>
      </c>
      <c r="C25" s="175" t="s">
        <v>89</v>
      </c>
      <c r="D25" s="179" t="s">
        <v>90</v>
      </c>
      <c r="E25" s="183" t="s">
        <v>91</v>
      </c>
      <c r="F25" s="185"/>
      <c r="G25" s="175" t="s">
        <v>92</v>
      </c>
    </row>
    <row r="26" spans="1:7" ht="15" customHeight="1">
      <c r="A26" s="191"/>
      <c r="B26" s="159"/>
      <c r="C26" s="176"/>
      <c r="D26" s="180"/>
      <c r="E26" s="184"/>
      <c r="F26" s="186"/>
      <c r="G26" s="176"/>
    </row>
    <row r="27" spans="1:7" ht="12.75" customHeight="1">
      <c r="A27" s="191" t="s">
        <v>39</v>
      </c>
      <c r="B27" s="159">
        <v>11</v>
      </c>
      <c r="C27" s="175" t="s">
        <v>152</v>
      </c>
      <c r="D27" s="179" t="s">
        <v>153</v>
      </c>
      <c r="E27" s="183" t="s">
        <v>165</v>
      </c>
      <c r="F27" s="185"/>
      <c r="G27" s="175" t="s">
        <v>154</v>
      </c>
    </row>
    <row r="28" spans="1:7" ht="15" customHeight="1">
      <c r="A28" s="191"/>
      <c r="B28" s="159"/>
      <c r="C28" s="176"/>
      <c r="D28" s="160"/>
      <c r="E28" s="184"/>
      <c r="F28" s="186"/>
      <c r="G28" s="160"/>
    </row>
    <row r="29" spans="1:7" ht="15.75" customHeight="1">
      <c r="A29" s="191" t="s">
        <v>40</v>
      </c>
      <c r="B29" s="159">
        <v>12</v>
      </c>
      <c r="C29" s="175" t="s">
        <v>97</v>
      </c>
      <c r="D29" s="179" t="s">
        <v>98</v>
      </c>
      <c r="E29" s="183" t="s">
        <v>166</v>
      </c>
      <c r="F29" s="185" t="s">
        <v>99</v>
      </c>
      <c r="G29" s="175" t="s">
        <v>100</v>
      </c>
    </row>
    <row r="30" spans="1:7" ht="15" customHeight="1">
      <c r="A30" s="191"/>
      <c r="B30" s="159"/>
      <c r="C30" s="176"/>
      <c r="D30" s="180"/>
      <c r="E30" s="184"/>
      <c r="F30" s="186"/>
      <c r="G30" s="176"/>
    </row>
    <row r="31" spans="1:7" ht="12.75" customHeight="1">
      <c r="A31" s="191" t="s">
        <v>41</v>
      </c>
      <c r="B31" s="159">
        <v>13</v>
      </c>
      <c r="C31" s="175" t="s">
        <v>119</v>
      </c>
      <c r="D31" s="179" t="s">
        <v>120</v>
      </c>
      <c r="E31" s="187" t="s">
        <v>121</v>
      </c>
      <c r="F31" s="185" t="s">
        <v>122</v>
      </c>
      <c r="G31" s="175" t="s">
        <v>123</v>
      </c>
    </row>
    <row r="32" spans="1:7" ht="15" customHeight="1">
      <c r="A32" s="191"/>
      <c r="B32" s="159"/>
      <c r="C32" s="176"/>
      <c r="D32" s="180"/>
      <c r="E32" s="188"/>
      <c r="F32" s="186"/>
      <c r="G32" s="176"/>
    </row>
    <row r="33" spans="1:7" ht="12.75" customHeight="1">
      <c r="A33" s="191" t="s">
        <v>42</v>
      </c>
      <c r="B33" s="159">
        <v>14</v>
      </c>
      <c r="C33" s="175" t="s">
        <v>101</v>
      </c>
      <c r="D33" s="179" t="s">
        <v>102</v>
      </c>
      <c r="E33" s="183" t="s">
        <v>166</v>
      </c>
      <c r="F33" s="185" t="s">
        <v>103</v>
      </c>
      <c r="G33" s="175" t="s">
        <v>100</v>
      </c>
    </row>
    <row r="34" spans="1:7" ht="15" customHeight="1">
      <c r="A34" s="191"/>
      <c r="B34" s="159"/>
      <c r="C34" s="176"/>
      <c r="D34" s="180"/>
      <c r="E34" s="184"/>
      <c r="F34" s="186"/>
      <c r="G34" s="176"/>
    </row>
    <row r="35" spans="1:7" ht="12.75" customHeight="1">
      <c r="A35" s="191" t="s">
        <v>43</v>
      </c>
      <c r="B35" s="159">
        <v>15</v>
      </c>
      <c r="C35" s="175" t="s">
        <v>108</v>
      </c>
      <c r="D35" s="179" t="s">
        <v>109</v>
      </c>
      <c r="E35" s="183" t="s">
        <v>110</v>
      </c>
      <c r="F35" s="185"/>
      <c r="G35" s="175" t="s">
        <v>111</v>
      </c>
    </row>
    <row r="36" spans="1:7" ht="15" customHeight="1">
      <c r="A36" s="191"/>
      <c r="B36" s="159"/>
      <c r="C36" s="176"/>
      <c r="D36" s="180"/>
      <c r="E36" s="184"/>
      <c r="F36" s="186"/>
      <c r="G36" s="176"/>
    </row>
    <row r="37" spans="1:7" ht="15.75" customHeight="1">
      <c r="A37" s="191" t="s">
        <v>44</v>
      </c>
      <c r="B37" s="159">
        <v>16</v>
      </c>
      <c r="C37" s="175" t="s">
        <v>78</v>
      </c>
      <c r="D37" s="182" t="s">
        <v>79</v>
      </c>
      <c r="E37" s="183" t="s">
        <v>166</v>
      </c>
      <c r="F37" s="185" t="s">
        <v>80</v>
      </c>
      <c r="G37" s="175" t="s">
        <v>77</v>
      </c>
    </row>
    <row r="38" spans="1:7" ht="12.75" customHeight="1">
      <c r="A38" s="191"/>
      <c r="B38" s="159"/>
      <c r="C38" s="176"/>
      <c r="D38" s="180"/>
      <c r="E38" s="184"/>
      <c r="F38" s="186"/>
      <c r="G38" s="160"/>
    </row>
    <row r="39" spans="1:7" ht="12.75" customHeight="1">
      <c r="A39" s="191" t="s">
        <v>45</v>
      </c>
      <c r="B39" s="159">
        <v>17</v>
      </c>
      <c r="C39" s="175" t="s">
        <v>112</v>
      </c>
      <c r="D39" s="179" t="s">
        <v>113</v>
      </c>
      <c r="E39" s="183" t="s">
        <v>163</v>
      </c>
      <c r="F39" s="185" t="s">
        <v>114</v>
      </c>
      <c r="G39" s="175" t="s">
        <v>172</v>
      </c>
    </row>
    <row r="40" spans="1:7" ht="12.75" customHeight="1">
      <c r="A40" s="191"/>
      <c r="B40" s="159"/>
      <c r="C40" s="176"/>
      <c r="D40" s="180"/>
      <c r="E40" s="184"/>
      <c r="F40" s="186"/>
      <c r="G40" s="176"/>
    </row>
    <row r="41" spans="1:7" ht="12.75" customHeight="1">
      <c r="A41" s="191" t="s">
        <v>46</v>
      </c>
      <c r="B41" s="159">
        <v>18</v>
      </c>
      <c r="C41" s="175" t="s">
        <v>155</v>
      </c>
      <c r="D41" s="179" t="s">
        <v>156</v>
      </c>
      <c r="E41" s="183" t="s">
        <v>167</v>
      </c>
      <c r="F41" s="185"/>
      <c r="G41" s="175" t="s">
        <v>157</v>
      </c>
    </row>
    <row r="42" spans="1:7" ht="12.75" customHeight="1">
      <c r="A42" s="191"/>
      <c r="B42" s="159"/>
      <c r="C42" s="176"/>
      <c r="D42" s="180"/>
      <c r="E42" s="184"/>
      <c r="F42" s="186"/>
      <c r="G42" s="176"/>
    </row>
    <row r="43" spans="1:7" ht="12.75" customHeight="1">
      <c r="A43" s="191" t="s">
        <v>160</v>
      </c>
      <c r="B43" s="159">
        <v>19</v>
      </c>
      <c r="C43" s="175" t="s">
        <v>128</v>
      </c>
      <c r="D43" s="179" t="s">
        <v>129</v>
      </c>
      <c r="E43" s="183" t="s">
        <v>168</v>
      </c>
      <c r="F43" s="185"/>
      <c r="G43" s="175" t="s">
        <v>130</v>
      </c>
    </row>
    <row r="44" spans="1:7" ht="12.75" customHeight="1">
      <c r="A44" s="191"/>
      <c r="B44" s="159"/>
      <c r="C44" s="176"/>
      <c r="D44" s="180"/>
      <c r="E44" s="184"/>
      <c r="F44" s="186"/>
      <c r="G44" s="176"/>
    </row>
    <row r="45" spans="1:7" ht="12.75" customHeight="1">
      <c r="A45" s="191" t="s">
        <v>47</v>
      </c>
      <c r="B45" s="159">
        <v>20</v>
      </c>
      <c r="C45" s="175" t="s">
        <v>71</v>
      </c>
      <c r="D45" s="179" t="s">
        <v>72</v>
      </c>
      <c r="E45" s="183" t="s">
        <v>166</v>
      </c>
      <c r="F45" s="185" t="s">
        <v>73</v>
      </c>
      <c r="G45" s="175" t="s">
        <v>63</v>
      </c>
    </row>
    <row r="46" spans="1:7" ht="12.75" customHeight="1">
      <c r="A46" s="191"/>
      <c r="B46" s="159"/>
      <c r="C46" s="176"/>
      <c r="D46" s="160"/>
      <c r="E46" s="184"/>
      <c r="F46" s="186"/>
      <c r="G46" s="160"/>
    </row>
    <row r="47" spans="1:7" ht="12.75" customHeight="1">
      <c r="A47" s="191" t="s">
        <v>27</v>
      </c>
      <c r="B47" s="159">
        <v>21</v>
      </c>
      <c r="C47" s="175" t="s">
        <v>64</v>
      </c>
      <c r="D47" s="179" t="s">
        <v>65</v>
      </c>
      <c r="E47" s="183" t="s">
        <v>169</v>
      </c>
      <c r="F47" s="185" t="s">
        <v>66</v>
      </c>
      <c r="G47" s="175" t="s">
        <v>67</v>
      </c>
    </row>
    <row r="48" spans="1:7" ht="12.75" customHeight="1">
      <c r="A48" s="191"/>
      <c r="B48" s="159"/>
      <c r="C48" s="176"/>
      <c r="D48" s="180"/>
      <c r="E48" s="184"/>
      <c r="F48" s="186"/>
      <c r="G48" s="176"/>
    </row>
    <row r="49" spans="1:7" ht="12.75" customHeight="1">
      <c r="A49" s="191" t="s">
        <v>48</v>
      </c>
      <c r="B49" s="159">
        <v>22</v>
      </c>
      <c r="C49" s="175" t="s">
        <v>93</v>
      </c>
      <c r="D49" s="179" t="s">
        <v>94</v>
      </c>
      <c r="E49" s="183" t="s">
        <v>170</v>
      </c>
      <c r="F49" s="185" t="s">
        <v>95</v>
      </c>
      <c r="G49" s="175" t="s">
        <v>96</v>
      </c>
    </row>
    <row r="50" spans="1:7" ht="12.75" customHeight="1">
      <c r="A50" s="191"/>
      <c r="B50" s="159"/>
      <c r="C50" s="176"/>
      <c r="D50" s="180"/>
      <c r="E50" s="184"/>
      <c r="F50" s="186"/>
      <c r="G50" s="176"/>
    </row>
    <row r="51" spans="1:7" ht="12.75" customHeight="1">
      <c r="A51" s="191" t="s">
        <v>49</v>
      </c>
      <c r="B51" s="159">
        <v>23</v>
      </c>
      <c r="C51" s="175" t="s">
        <v>148</v>
      </c>
      <c r="D51" s="179" t="s">
        <v>149</v>
      </c>
      <c r="E51" s="183" t="s">
        <v>150</v>
      </c>
      <c r="F51" s="185" t="s">
        <v>151</v>
      </c>
      <c r="G51" s="175" t="s">
        <v>173</v>
      </c>
    </row>
    <row r="52" spans="1:7" ht="12.75" customHeight="1">
      <c r="A52" s="191"/>
      <c r="B52" s="159"/>
      <c r="C52" s="176"/>
      <c r="D52" s="180"/>
      <c r="E52" s="184"/>
      <c r="F52" s="186"/>
      <c r="G52" s="176"/>
    </row>
    <row r="53" spans="1:7" ht="12.75" customHeight="1">
      <c r="A53" s="191" t="s">
        <v>50</v>
      </c>
      <c r="B53" s="159">
        <v>24</v>
      </c>
      <c r="C53" s="175" t="s">
        <v>115</v>
      </c>
      <c r="D53" s="179" t="s">
        <v>116</v>
      </c>
      <c r="E53" s="183" t="s">
        <v>106</v>
      </c>
      <c r="F53" s="185" t="s">
        <v>117</v>
      </c>
      <c r="G53" s="175" t="s">
        <v>118</v>
      </c>
    </row>
    <row r="54" spans="1:7" ht="12.75" customHeight="1">
      <c r="A54" s="191"/>
      <c r="B54" s="159"/>
      <c r="C54" s="176"/>
      <c r="D54" s="180"/>
      <c r="E54" s="184"/>
      <c r="F54" s="186"/>
      <c r="G54" s="176"/>
    </row>
    <row r="55" spans="1:7" ht="12.75" customHeight="1">
      <c r="A55" s="191" t="s">
        <v>29</v>
      </c>
      <c r="B55" s="159">
        <v>25</v>
      </c>
      <c r="C55" s="175" t="s">
        <v>131</v>
      </c>
      <c r="D55" s="179" t="s">
        <v>132</v>
      </c>
      <c r="E55" s="183" t="s">
        <v>133</v>
      </c>
      <c r="F55" s="185" t="s">
        <v>134</v>
      </c>
      <c r="G55" s="175" t="s">
        <v>135</v>
      </c>
    </row>
    <row r="56" spans="1:7" ht="12.75" customHeight="1">
      <c r="A56" s="191"/>
      <c r="B56" s="159"/>
      <c r="C56" s="176"/>
      <c r="D56" s="180"/>
      <c r="E56" s="184"/>
      <c r="F56" s="186"/>
      <c r="G56" s="176"/>
    </row>
    <row r="57" spans="1:7" ht="12.75" customHeight="1">
      <c r="A57" s="191" t="s">
        <v>161</v>
      </c>
      <c r="B57" s="159">
        <v>26</v>
      </c>
      <c r="C57" s="175" t="s">
        <v>74</v>
      </c>
      <c r="D57" s="182" t="s">
        <v>75</v>
      </c>
      <c r="E57" s="183" t="s">
        <v>166</v>
      </c>
      <c r="F57" s="185" t="s">
        <v>76</v>
      </c>
      <c r="G57" s="175" t="s">
        <v>77</v>
      </c>
    </row>
    <row r="58" spans="1:7" ht="21.75" customHeight="1">
      <c r="A58" s="191"/>
      <c r="B58" s="159"/>
      <c r="C58" s="176"/>
      <c r="D58" s="180"/>
      <c r="E58" s="184"/>
      <c r="F58" s="186"/>
      <c r="G58" s="160"/>
    </row>
    <row r="59" spans="1:7" ht="12.75" customHeight="1">
      <c r="A59" s="191" t="s">
        <v>31</v>
      </c>
      <c r="B59" s="159">
        <v>27</v>
      </c>
      <c r="C59" s="175" t="s">
        <v>81</v>
      </c>
      <c r="D59" s="182" t="s">
        <v>82</v>
      </c>
      <c r="E59" s="183" t="s">
        <v>166</v>
      </c>
      <c r="F59" s="185" t="s">
        <v>83</v>
      </c>
      <c r="G59" s="175" t="s">
        <v>84</v>
      </c>
    </row>
    <row r="60" spans="1:7" ht="12.75" customHeight="1">
      <c r="A60" s="191"/>
      <c r="B60" s="159"/>
      <c r="C60" s="176"/>
      <c r="D60" s="180"/>
      <c r="E60" s="184"/>
      <c r="F60" s="186"/>
      <c r="G60" s="160"/>
    </row>
    <row r="61" spans="1:7" ht="12.75" customHeight="1">
      <c r="A61" s="191" t="s">
        <v>33</v>
      </c>
      <c r="B61" s="159">
        <v>28</v>
      </c>
      <c r="C61" s="175" t="s">
        <v>140</v>
      </c>
      <c r="D61" s="179" t="s">
        <v>141</v>
      </c>
      <c r="E61" s="183" t="s">
        <v>138</v>
      </c>
      <c r="F61" s="185" t="s">
        <v>142</v>
      </c>
      <c r="G61" s="175" t="s">
        <v>139</v>
      </c>
    </row>
    <row r="62" spans="1:7" ht="12.75" customHeight="1">
      <c r="A62" s="191"/>
      <c r="B62" s="159"/>
      <c r="C62" s="176"/>
      <c r="D62" s="180"/>
      <c r="E62" s="184"/>
      <c r="F62" s="186"/>
      <c r="G62" s="176"/>
    </row>
    <row r="63" spans="1:7" ht="12.75" customHeight="1">
      <c r="A63" s="192" t="s">
        <v>26</v>
      </c>
      <c r="B63" s="193">
        <v>29</v>
      </c>
      <c r="C63" s="175"/>
      <c r="D63" s="179"/>
      <c r="E63" s="183"/>
      <c r="F63" s="185"/>
      <c r="G63" s="175"/>
    </row>
    <row r="64" spans="1:7" ht="12.75" customHeight="1">
      <c r="A64" s="192"/>
      <c r="B64" s="193"/>
      <c r="C64" s="176"/>
      <c r="D64" s="180"/>
      <c r="E64" s="184"/>
      <c r="F64" s="186"/>
      <c r="G64" s="176"/>
    </row>
    <row r="65" spans="1:7" ht="12.75" customHeight="1">
      <c r="A65" s="192" t="s">
        <v>52</v>
      </c>
      <c r="B65" s="193">
        <v>30</v>
      </c>
      <c r="C65" s="175"/>
      <c r="D65" s="179"/>
      <c r="E65" s="183"/>
      <c r="F65" s="185"/>
      <c r="G65" s="175"/>
    </row>
    <row r="66" spans="1:7" ht="12.75" customHeight="1">
      <c r="A66" s="192"/>
      <c r="B66" s="193"/>
      <c r="C66" s="176"/>
      <c r="D66" s="180"/>
      <c r="E66" s="184"/>
      <c r="F66" s="186"/>
      <c r="G66" s="176"/>
    </row>
    <row r="67" spans="1:7" ht="12.75">
      <c r="A67" s="192" t="s">
        <v>51</v>
      </c>
      <c r="B67" s="193">
        <v>31</v>
      </c>
      <c r="C67" s="175"/>
      <c r="D67" s="179"/>
      <c r="E67" s="183"/>
      <c r="F67" s="185"/>
      <c r="G67" s="175"/>
    </row>
    <row r="68" spans="1:7" ht="12.75">
      <c r="A68" s="192"/>
      <c r="B68" s="193"/>
      <c r="C68" s="176"/>
      <c r="D68" s="181"/>
      <c r="E68" s="184"/>
      <c r="F68" s="186"/>
      <c r="G68" s="176"/>
    </row>
    <row r="69" spans="1:7" ht="12.75">
      <c r="A69" s="192" t="s">
        <v>52</v>
      </c>
      <c r="B69" s="193">
        <v>32</v>
      </c>
      <c r="C69" s="175"/>
      <c r="D69" s="179"/>
      <c r="E69" s="183"/>
      <c r="F69" s="185"/>
      <c r="G69" s="175"/>
    </row>
    <row r="70" spans="1:7" ht="12.75">
      <c r="A70" s="192"/>
      <c r="B70" s="193"/>
      <c r="C70" s="176"/>
      <c r="D70" s="181"/>
      <c r="E70" s="184"/>
      <c r="F70" s="186"/>
      <c r="G70" s="176"/>
    </row>
    <row r="73" spans="1:5" ht="12.75">
      <c r="A73" t="s">
        <v>175</v>
      </c>
      <c r="E73" t="s">
        <v>176</v>
      </c>
    </row>
    <row r="75" spans="1:5" ht="12.75">
      <c r="A75" t="s">
        <v>177</v>
      </c>
      <c r="E75" t="s">
        <v>178</v>
      </c>
    </row>
    <row r="78" spans="1:6" ht="12.75">
      <c r="A78" s="134"/>
      <c r="B78" s="32"/>
      <c r="C78" s="136"/>
      <c r="D78" s="136"/>
      <c r="E78" s="151"/>
      <c r="F78" s="138"/>
    </row>
    <row r="79" spans="1:7" ht="15.75">
      <c r="A79" s="134"/>
      <c r="B79" s="135"/>
      <c r="C79" s="140"/>
      <c r="D79" s="128"/>
      <c r="E79" s="15"/>
      <c r="F79" s="137"/>
      <c r="G79" s="32"/>
    </row>
    <row r="80" spans="1:8" ht="12.75">
      <c r="A80" s="32"/>
      <c r="B80" s="32"/>
      <c r="C80" s="136"/>
      <c r="D80" s="128"/>
      <c r="E80" s="15"/>
      <c r="F80" s="138"/>
      <c r="H80" s="32"/>
    </row>
    <row r="81" spans="1:7" ht="12.75">
      <c r="A81" s="134"/>
      <c r="B81" s="32"/>
      <c r="C81" s="136"/>
      <c r="D81" s="128"/>
      <c r="E81" s="15"/>
      <c r="F81" s="137"/>
      <c r="G81" s="32"/>
    </row>
    <row r="82" spans="1:8" ht="12.75">
      <c r="A82" s="32"/>
      <c r="B82" s="32"/>
      <c r="C82" s="32"/>
      <c r="D82" s="129"/>
      <c r="E82" s="129"/>
      <c r="F82" s="138"/>
      <c r="H82" s="129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N36" sqref="N3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9.7109375" style="0" customWidth="1"/>
    <col min="5" max="5" width="12.00390625" style="0" customWidth="1"/>
    <col min="6" max="6" width="21.28125" style="0" customWidth="1"/>
  </cols>
  <sheetData>
    <row r="1" spans="1:8" ht="29.25" customHeight="1">
      <c r="A1" s="202" t="str">
        <f>HYPERLINK('[1]реквизиты'!$A$2)</f>
        <v>Х Всероссийский турнир по самбо на призы ЗМС А.М.Пушницы.</v>
      </c>
      <c r="B1" s="202"/>
      <c r="C1" s="202"/>
      <c r="D1" s="202"/>
      <c r="E1" s="202"/>
      <c r="F1" s="202"/>
      <c r="G1" s="202"/>
      <c r="H1" s="202"/>
    </row>
    <row r="2" spans="4:6" ht="15.75">
      <c r="D2" s="89"/>
      <c r="E2" s="194" t="str">
        <f>HYPERLINK('пр.взв.'!D4)</f>
        <v>в.к.62   кг.</v>
      </c>
      <c r="F2" s="194"/>
    </row>
    <row r="3" ht="12.75">
      <c r="C3" s="90" t="s">
        <v>59</v>
      </c>
    </row>
    <row r="4" ht="12.75">
      <c r="C4" s="91" t="s">
        <v>14</v>
      </c>
    </row>
    <row r="5" spans="1:8" ht="12.75">
      <c r="A5" s="177" t="s">
        <v>15</v>
      </c>
      <c r="B5" s="177" t="s">
        <v>5</v>
      </c>
      <c r="C5" s="180" t="s">
        <v>6</v>
      </c>
      <c r="D5" s="177" t="s">
        <v>16</v>
      </c>
      <c r="E5" s="177" t="s">
        <v>17</v>
      </c>
      <c r="F5" s="177" t="s">
        <v>18</v>
      </c>
      <c r="G5" s="177" t="s">
        <v>19</v>
      </c>
      <c r="H5" s="177" t="s">
        <v>20</v>
      </c>
    </row>
    <row r="6" spans="1:8" ht="12.75">
      <c r="A6" s="182"/>
      <c r="B6" s="182"/>
      <c r="C6" s="182"/>
      <c r="D6" s="182"/>
      <c r="E6" s="182"/>
      <c r="F6" s="182"/>
      <c r="G6" s="182"/>
      <c r="H6" s="182"/>
    </row>
    <row r="7" spans="1:8" ht="12.75">
      <c r="A7" s="201"/>
      <c r="B7" s="198"/>
      <c r="C7" s="199" t="e">
        <f>VLOOKUP(B7,'пр.взв.'!B7:C70,2,FALSE)</f>
        <v>#N/A</v>
      </c>
      <c r="D7" s="195" t="e">
        <f>VLOOKUP(B7,'пр.взв.'!B7:D70,3,FALSE)</f>
        <v>#N/A</v>
      </c>
      <c r="E7" s="195" t="e">
        <f>VLOOKUP(B7,'пр.взв.'!B7:E70,4,FALSE)</f>
        <v>#N/A</v>
      </c>
      <c r="F7" s="196"/>
      <c r="G7" s="200"/>
      <c r="H7" s="177"/>
    </row>
    <row r="8" spans="1:8" ht="12.75">
      <c r="A8" s="201"/>
      <c r="B8" s="177"/>
      <c r="C8" s="199"/>
      <c r="D8" s="195"/>
      <c r="E8" s="195"/>
      <c r="F8" s="196"/>
      <c r="G8" s="200"/>
      <c r="H8" s="177"/>
    </row>
    <row r="9" spans="1:8" ht="12.75">
      <c r="A9" s="197"/>
      <c r="B9" s="198"/>
      <c r="C9" s="199" t="e">
        <f>VLOOKUP(B9,'пр.взв.'!B7:C72,2,FALSE)</f>
        <v>#N/A</v>
      </c>
      <c r="D9" s="195" t="e">
        <f>VLOOKUP(B9,'пр.взв.'!B7:D72,3,FALSE)</f>
        <v>#N/A</v>
      </c>
      <c r="E9" s="195" t="e">
        <f>VLOOKUP(B9,'пр.взв.'!B7:E72,4,FALSE)</f>
        <v>#N/A</v>
      </c>
      <c r="F9" s="196"/>
      <c r="G9" s="177"/>
      <c r="H9" s="177"/>
    </row>
    <row r="10" spans="1:8" ht="12.75">
      <c r="A10" s="197"/>
      <c r="B10" s="177"/>
      <c r="C10" s="199"/>
      <c r="D10" s="195"/>
      <c r="E10" s="195"/>
      <c r="F10" s="196"/>
      <c r="G10" s="177"/>
      <c r="H10" s="177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2"/>
      <c r="D12" s="92"/>
      <c r="E12" s="92"/>
      <c r="F12" s="92"/>
      <c r="G12" s="92"/>
      <c r="H12" s="92"/>
    </row>
    <row r="13" spans="2:8" ht="19.5" customHeight="1">
      <c r="B13" s="38" t="s">
        <v>1</v>
      </c>
      <c r="C13" s="92"/>
      <c r="D13" s="92"/>
      <c r="E13" s="92"/>
      <c r="F13" s="92"/>
      <c r="G13" s="92"/>
      <c r="H13" s="92"/>
    </row>
    <row r="14" ht="19.5" customHeight="1"/>
    <row r="15" ht="12.75">
      <c r="C15" s="90" t="s">
        <v>59</v>
      </c>
    </row>
    <row r="16" spans="3:6" ht="15.75">
      <c r="C16" s="91" t="s">
        <v>22</v>
      </c>
      <c r="E16" s="194" t="str">
        <f>HYPERLINK('пр.взв.'!D4)</f>
        <v>в.к.62   кг.</v>
      </c>
      <c r="F16" s="194"/>
    </row>
    <row r="17" spans="1:8" ht="12.75">
      <c r="A17" s="177" t="s">
        <v>15</v>
      </c>
      <c r="B17" s="177" t="s">
        <v>5</v>
      </c>
      <c r="C17" s="180" t="s">
        <v>6</v>
      </c>
      <c r="D17" s="177" t="s">
        <v>16</v>
      </c>
      <c r="E17" s="177" t="s">
        <v>17</v>
      </c>
      <c r="F17" s="177" t="s">
        <v>18</v>
      </c>
      <c r="G17" s="177" t="s">
        <v>19</v>
      </c>
      <c r="H17" s="177" t="s">
        <v>20</v>
      </c>
    </row>
    <row r="18" spans="1:8" ht="12.75">
      <c r="A18" s="182"/>
      <c r="B18" s="182"/>
      <c r="C18" s="182"/>
      <c r="D18" s="182"/>
      <c r="E18" s="182"/>
      <c r="F18" s="182"/>
      <c r="G18" s="182"/>
      <c r="H18" s="182"/>
    </row>
    <row r="19" spans="1:8" ht="12.75">
      <c r="A19" s="201"/>
      <c r="B19" s="198"/>
      <c r="C19" s="199" t="e">
        <f>VLOOKUP(B19,'пр.взв.'!B7:C70,2,FALSE)</f>
        <v>#N/A</v>
      </c>
      <c r="D19" s="195" t="e">
        <f>VLOOKUP(B19,'пр.взв.'!B7:D82,3,FALSE)</f>
        <v>#N/A</v>
      </c>
      <c r="E19" s="195" t="e">
        <f>VLOOKUP(B19,'пр.взв.'!B7:E82,4,FALSE)</f>
        <v>#N/A</v>
      </c>
      <c r="F19" s="196"/>
      <c r="G19" s="200"/>
      <c r="H19" s="177"/>
    </row>
    <row r="20" spans="1:8" ht="12.75">
      <c r="A20" s="201"/>
      <c r="B20" s="177"/>
      <c r="C20" s="199"/>
      <c r="D20" s="195"/>
      <c r="E20" s="195"/>
      <c r="F20" s="196"/>
      <c r="G20" s="200"/>
      <c r="H20" s="177"/>
    </row>
    <row r="21" spans="1:8" ht="12.75">
      <c r="A21" s="197"/>
      <c r="B21" s="198"/>
      <c r="C21" s="199" t="e">
        <f>VLOOKUP(B21,'пр.взв.'!B9:C72,2,FALSE)</f>
        <v>#N/A</v>
      </c>
      <c r="D21" s="195" t="e">
        <f>VLOOKUP(B21,'пр.взв.'!B7:D84,3,FALSE)</f>
        <v>#N/A</v>
      </c>
      <c r="E21" s="195" t="e">
        <f>VLOOKUP(B21,'пр.взв.'!B7:E84,4,FALSE)</f>
        <v>#N/A</v>
      </c>
      <c r="F21" s="196"/>
      <c r="G21" s="177"/>
      <c r="H21" s="177"/>
    </row>
    <row r="22" spans="1:8" ht="12.75">
      <c r="A22" s="197"/>
      <c r="B22" s="177"/>
      <c r="C22" s="199"/>
      <c r="D22" s="195"/>
      <c r="E22" s="195"/>
      <c r="F22" s="196"/>
      <c r="G22" s="177"/>
      <c r="H22" s="177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2"/>
      <c r="D24" s="92"/>
      <c r="E24" s="92"/>
      <c r="F24" s="92"/>
      <c r="G24" s="92"/>
      <c r="H24" s="92"/>
    </row>
    <row r="25" spans="2:8" ht="19.5" customHeight="1">
      <c r="B25" s="38" t="s">
        <v>1</v>
      </c>
      <c r="C25" s="92"/>
      <c r="D25" s="92"/>
      <c r="E25" s="92"/>
      <c r="F25" s="92"/>
      <c r="G25" s="92"/>
      <c r="H25" s="92"/>
    </row>
    <row r="29" spans="3:6" ht="15.75">
      <c r="C29" s="88" t="s">
        <v>23</v>
      </c>
      <c r="E29" s="194" t="str">
        <f>HYPERLINK('пр.взв.'!D4)</f>
        <v>в.к.62   кг.</v>
      </c>
      <c r="F29" s="194"/>
    </row>
    <row r="30" spans="1:8" ht="12.75">
      <c r="A30" s="177" t="s">
        <v>15</v>
      </c>
      <c r="B30" s="177" t="s">
        <v>5</v>
      </c>
      <c r="C30" s="180" t="s">
        <v>6</v>
      </c>
      <c r="D30" s="177" t="s">
        <v>16</v>
      </c>
      <c r="E30" s="177" t="s">
        <v>17</v>
      </c>
      <c r="F30" s="177" t="s">
        <v>18</v>
      </c>
      <c r="G30" s="177" t="s">
        <v>19</v>
      </c>
      <c r="H30" s="177" t="s">
        <v>20</v>
      </c>
    </row>
    <row r="31" spans="1:8" ht="12.75">
      <c r="A31" s="182"/>
      <c r="B31" s="182"/>
      <c r="C31" s="182"/>
      <c r="D31" s="182"/>
      <c r="E31" s="182"/>
      <c r="F31" s="182"/>
      <c r="G31" s="182"/>
      <c r="H31" s="182"/>
    </row>
    <row r="32" spans="1:8" ht="12.75">
      <c r="A32" s="201"/>
      <c r="B32" s="198">
        <v>5</v>
      </c>
      <c r="C32" s="199" t="str">
        <f>VLOOKUP(B32,'пр.взв.'!B7:C70,2,FALSE)</f>
        <v>Алиев Руслан Резванович</v>
      </c>
      <c r="D32" s="195" t="str">
        <f>VLOOKUP(B32,'пр.взв.'!B7:D95,3,FALSE)</f>
        <v>10.10.1989г.КМС</v>
      </c>
      <c r="E32" s="195" t="str">
        <f>VLOOKUP(B32,'пр.взв.'!B7:E95,4,FALSE)</f>
        <v>СФО,Нов.обл.   Новосибирск,МО</v>
      </c>
      <c r="F32" s="196"/>
      <c r="G32" s="200"/>
      <c r="H32" s="177"/>
    </row>
    <row r="33" spans="1:8" ht="12.75">
      <c r="A33" s="201"/>
      <c r="B33" s="177"/>
      <c r="C33" s="199"/>
      <c r="D33" s="195"/>
      <c r="E33" s="195"/>
      <c r="F33" s="196"/>
      <c r="G33" s="200"/>
      <c r="H33" s="177"/>
    </row>
    <row r="34" spans="1:8" ht="12.75">
      <c r="A34" s="197"/>
      <c r="B34" s="198">
        <v>4</v>
      </c>
      <c r="C34" s="199" t="str">
        <f>VLOOKUP(B34,'пр.взв.'!B9:C72,2,FALSE)</f>
        <v>Пятков Иван Олегович </v>
      </c>
      <c r="D34" s="195" t="str">
        <f>VLOOKUP(B34,'пр.взв.'!B7:D97,3,FALSE)</f>
        <v>08.03.1991г.КМС</v>
      </c>
      <c r="E34" s="195" t="str">
        <f>VLOOKUP(B34,'пр.взв.'!B7:E97,4,FALSE)</f>
        <v>УФО,Кург.обл.,   Курган,МО</v>
      </c>
      <c r="F34" s="196"/>
      <c r="G34" s="177"/>
      <c r="H34" s="177"/>
    </row>
    <row r="35" spans="1:8" ht="12.75">
      <c r="A35" s="197"/>
      <c r="B35" s="177"/>
      <c r="C35" s="199"/>
      <c r="D35" s="195"/>
      <c r="E35" s="195"/>
      <c r="F35" s="196"/>
      <c r="G35" s="177"/>
      <c r="H35" s="177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2"/>
      <c r="D37" s="92"/>
      <c r="E37" s="92"/>
      <c r="F37" s="92"/>
      <c r="G37" s="92"/>
      <c r="H37" s="92"/>
    </row>
    <row r="38" spans="2:8" ht="19.5" customHeight="1">
      <c r="B38" s="38" t="s">
        <v>1</v>
      </c>
      <c r="C38" s="92"/>
      <c r="D38" s="92"/>
      <c r="E38" s="92"/>
      <c r="F38" s="92"/>
      <c r="G38" s="92"/>
      <c r="H38" s="92"/>
    </row>
    <row r="42" spans="1:7" ht="12.75">
      <c r="A42" s="33">
        <f>HYPERLINK('[1]реквизиты'!$A$20)</f>
      </c>
      <c r="B42" s="37"/>
      <c r="C42" s="37"/>
      <c r="D42" s="37"/>
      <c r="E42" s="15"/>
      <c r="F42" s="93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149"/>
      <c r="F44" s="93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9">
      <selection activeCell="C5" sqref="C5:C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7109375" style="0" customWidth="1"/>
    <col min="4" max="4" width="15.14062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2" t="str">
        <f>HYPERLINK('[1]реквизиты'!$A$2)</f>
        <v>Х Всероссийский турнир по самбо на призы ЗМС А.М.Пушницы.</v>
      </c>
      <c r="B1" s="162"/>
      <c r="C1" s="162"/>
      <c r="D1" s="162"/>
      <c r="E1" s="162"/>
      <c r="F1" s="162"/>
      <c r="G1" s="162"/>
      <c r="H1" s="162" t="str">
        <f>HYPERLINK('[1]реквизиты'!$A$2)</f>
        <v>Х Всероссийский турнир по самбо на призы ЗМС А.М.Пушницы.</v>
      </c>
      <c r="I1" s="162"/>
      <c r="J1" s="162"/>
      <c r="K1" s="162"/>
      <c r="L1" s="162"/>
      <c r="M1" s="162"/>
      <c r="N1" s="162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4">
        <f>HYPERLINK('[1]реквизиты'!$A$15)</f>
      </c>
      <c r="B2" s="205"/>
      <c r="C2" s="205"/>
      <c r="D2" s="205"/>
      <c r="E2" s="205"/>
      <c r="F2" s="205"/>
      <c r="G2" s="205"/>
      <c r="H2" s="204">
        <f>HYPERLINK('[1]реквизиты'!$A$15)</f>
      </c>
      <c r="I2" s="205"/>
      <c r="J2" s="205"/>
      <c r="K2" s="205"/>
      <c r="L2" s="205"/>
      <c r="M2" s="205"/>
      <c r="N2" s="205"/>
      <c r="O2" s="40"/>
      <c r="P2" s="40"/>
      <c r="Q2" s="40"/>
      <c r="R2" s="31"/>
      <c r="S2" s="31"/>
    </row>
    <row r="3" spans="2:14" ht="15.75">
      <c r="B3" s="38" t="s">
        <v>12</v>
      </c>
      <c r="C3" s="194" t="str">
        <f>HYPERLINK('пр.взв.'!D4)</f>
        <v>в.к.62   кг.</v>
      </c>
      <c r="D3" s="194"/>
      <c r="E3" s="77"/>
      <c r="F3" s="77"/>
      <c r="G3" s="77"/>
      <c r="I3" s="38" t="s">
        <v>13</v>
      </c>
      <c r="J3" s="194" t="str">
        <f>HYPERLINK('пр.взв.'!D4)</f>
        <v>в.к.62   кг.</v>
      </c>
      <c r="K3" s="194"/>
      <c r="L3" s="77"/>
      <c r="M3" s="77"/>
      <c r="N3" s="77"/>
    </row>
    <row r="4" spans="1:2" ht="16.5" thickBot="1">
      <c r="A4" s="203"/>
      <c r="B4" s="203"/>
    </row>
    <row r="5" spans="1:11" ht="12.75" customHeight="1">
      <c r="A5" s="210">
        <v>1</v>
      </c>
      <c r="B5" s="212" t="str">
        <f>VLOOKUP(A5,'пр.взв.'!B5:C68,2,FALSE)</f>
        <v>Морозов Артём Юрьевич</v>
      </c>
      <c r="C5" s="214" t="str">
        <f>VLOOKUP(A5,'пр.взв.'!B5:G68,3,FALSE)</f>
        <v>10.04.1991г.КМС</v>
      </c>
      <c r="D5" s="214" t="str">
        <f>VLOOKUP(A5,'пр.взв.'!B5:G68,4,FALSE)</f>
        <v>СФО, Р.Хакасия,Абакан,МО</v>
      </c>
      <c r="G5" s="19"/>
      <c r="H5" s="208">
        <v>2</v>
      </c>
      <c r="I5" s="206" t="str">
        <f>VLOOKUP(H5,'пр.взв.'!B7:C70,2,FALSE)</f>
        <v>Евтушенко Дмитрий Юрьевич</v>
      </c>
      <c r="J5" s="206" t="str">
        <f>VLOOKUP(H5,'пр.взв.'!B7:E70,3,FALSE)</f>
        <v>01.01.1991г.КМС</v>
      </c>
      <c r="K5" s="206" t="str">
        <f>VLOOKUP(H5,'пр.взв.'!B7:E70,4,FALSE)</f>
        <v>СФО,Омск.обл.,   Омск,ПР. ОГ УОР</v>
      </c>
    </row>
    <row r="6" spans="1:11" ht="15.75">
      <c r="A6" s="211"/>
      <c r="B6" s="213"/>
      <c r="C6" s="215"/>
      <c r="D6" s="215"/>
      <c r="E6" s="2"/>
      <c r="F6" s="2"/>
      <c r="G6" s="12"/>
      <c r="H6" s="209"/>
      <c r="I6" s="207"/>
      <c r="J6" s="207"/>
      <c r="K6" s="207"/>
    </row>
    <row r="7" spans="1:13" ht="15.75">
      <c r="A7" s="211">
        <v>17</v>
      </c>
      <c r="B7" s="207" t="str">
        <f>VLOOKUP(A7,'пр.взв.'!B7:C70,2,FALSE)</f>
        <v>Королёв Максим Сергеевич</v>
      </c>
      <c r="C7" s="219" t="str">
        <f>VLOOKUP(A7,'пр.взв.'!B5:G68,3,FALSE)</f>
        <v>23.06.1990г.КМС</v>
      </c>
      <c r="D7" s="207" t="str">
        <f>VLOOKUP(A7,'пр.взв.'!B5:G68,4,FALSE)</f>
        <v>УФО,Кург.обл.,   Курган,МО</v>
      </c>
      <c r="E7" s="4"/>
      <c r="F7" s="2"/>
      <c r="G7" s="2"/>
      <c r="H7" s="220">
        <v>18</v>
      </c>
      <c r="I7" s="216" t="str">
        <f>VLOOKUP(H7,'пр.взв.'!B9:C72,2,FALSE)</f>
        <v>Кадзонов Тимур Хачимович</v>
      </c>
      <c r="J7" s="216" t="str">
        <f>VLOOKUP(H7,'пр.взв.'!B9:E72,3,FALSE)</f>
        <v>31.05.1989г.КМС</v>
      </c>
      <c r="K7" s="216" t="str">
        <f>VLOOKUP(H7,'пр.взв.'!B9:E72,4,FALSE)</f>
        <v>СФО,Омск.обл.,   Омск,Д.</v>
      </c>
      <c r="L7" s="79"/>
      <c r="M7" s="81"/>
    </row>
    <row r="8" spans="1:13" ht="16.5" thickBot="1">
      <c r="A8" s="218"/>
      <c r="B8" s="213"/>
      <c r="C8" s="215"/>
      <c r="D8" s="213"/>
      <c r="E8" s="5"/>
      <c r="F8" s="9"/>
      <c r="G8" s="2"/>
      <c r="H8" s="209"/>
      <c r="I8" s="217"/>
      <c r="J8" s="217"/>
      <c r="K8" s="217"/>
      <c r="L8" s="80"/>
      <c r="M8" s="81"/>
    </row>
    <row r="9" spans="1:13" ht="15.75">
      <c r="A9" s="210">
        <v>9</v>
      </c>
      <c r="B9" s="212" t="str">
        <f>VLOOKUP(A9,'пр.взв.'!B9:C72,2,FALSE)</f>
        <v>Кузнецов Алексей Евгеньевич</v>
      </c>
      <c r="C9" s="214" t="str">
        <f>VLOOKUP(A9,'пр.взв.'!B5:G68,3,FALSE)</f>
        <v>21.08.1989г.КМС</v>
      </c>
      <c r="D9" s="212" t="str">
        <f>VLOOKUP(A9,'пр.взв.'!B5:G68,4,FALSE)</f>
        <v>СФО,Омск.обл.,   Омск,МО.</v>
      </c>
      <c r="E9" s="5"/>
      <c r="F9" s="6"/>
      <c r="G9" s="2"/>
      <c r="H9" s="208">
        <v>10</v>
      </c>
      <c r="I9" s="206" t="str">
        <f>VLOOKUP(H9,'пр.взв.'!B11:C74,2,FALSE)</f>
        <v>Адыкаев Сергей Геннадьевич </v>
      </c>
      <c r="J9" s="206" t="str">
        <f>VLOOKUP(H9,'пр.взв.'!B11:E74,3,FALSE)</f>
        <v>15.06.1988г.КМС</v>
      </c>
      <c r="K9" s="206" t="str">
        <f>VLOOKUP(H9,'пр.взв.'!B11:E74,4,FALSE)</f>
        <v>СФО,Р.Алтай,                              Горно-Алтайск,МО</v>
      </c>
      <c r="L9" s="80"/>
      <c r="M9" s="82"/>
    </row>
    <row r="10" spans="1:13" ht="15.75">
      <c r="A10" s="211"/>
      <c r="B10" s="213"/>
      <c r="C10" s="215"/>
      <c r="D10" s="213"/>
      <c r="E10" s="10"/>
      <c r="F10" s="7"/>
      <c r="G10" s="2"/>
      <c r="H10" s="209"/>
      <c r="I10" s="207"/>
      <c r="J10" s="207"/>
      <c r="K10" s="207"/>
      <c r="L10" s="78"/>
      <c r="M10" s="83"/>
    </row>
    <row r="11" spans="1:13" ht="15.75">
      <c r="A11" s="211">
        <v>25</v>
      </c>
      <c r="B11" s="207" t="str">
        <f>VLOOKUP(A11,'пр.взв.'!B11:C74,2,FALSE)</f>
        <v>Канин Илья Павлович </v>
      </c>
      <c r="C11" s="219" t="str">
        <f>VLOOKUP(A11,'пр.взв.'!B5:G68,3,FALSE)</f>
        <v>28.11.1986г. КМС</v>
      </c>
      <c r="D11" s="207" t="str">
        <f>VLOOKUP(A11,'пр.взв.'!B5:G68,4,FALSE)</f>
        <v>УФО, Чел.обл., Челябинск, МО</v>
      </c>
      <c r="E11" s="3"/>
      <c r="F11" s="7"/>
      <c r="G11" s="2"/>
      <c r="H11" s="220">
        <v>26</v>
      </c>
      <c r="I11" s="216" t="str">
        <f>VLOOKUP(H11,'пр.взв.'!B13:C76,2,FALSE)</f>
        <v>Балантаев Павел Сергеевич</v>
      </c>
      <c r="J11" s="216" t="str">
        <f>VLOOKUP(H11,'пр.взв.'!B13:E76,3,FALSE)</f>
        <v>01.03.1991г.КМС</v>
      </c>
      <c r="K11" s="216" t="str">
        <f>VLOOKUP(H11,'пр.взв.'!B13:E76,4,FALSE)</f>
        <v>СФО,Омск.обл.,   Омск,ПР.</v>
      </c>
      <c r="M11" s="84"/>
    </row>
    <row r="12" spans="1:13" ht="16.5" thickBot="1">
      <c r="A12" s="218"/>
      <c r="B12" s="213"/>
      <c r="C12" s="215"/>
      <c r="D12" s="213"/>
      <c r="E12" s="2"/>
      <c r="F12" s="7"/>
      <c r="G12" s="9"/>
      <c r="H12" s="209"/>
      <c r="I12" s="217"/>
      <c r="J12" s="217"/>
      <c r="K12" s="217"/>
      <c r="M12" s="84"/>
    </row>
    <row r="13" spans="1:14" ht="15.75">
      <c r="A13" s="210">
        <v>5</v>
      </c>
      <c r="B13" s="212" t="str">
        <f>VLOOKUP(A13,'пр.взв.'!B13:C76,2,FALSE)</f>
        <v>Алиев Руслан Резванович</v>
      </c>
      <c r="C13" s="214" t="str">
        <f>VLOOKUP(A13,'пр.взв.'!B5:G68,3,FALSE)</f>
        <v>10.10.1989г.КМС</v>
      </c>
      <c r="D13" s="212" t="str">
        <f>VLOOKUP(A13,'пр.взв.'!B5:G68,4,FALSE)</f>
        <v>СФО,Нов.обл.   Новосибирск,МО</v>
      </c>
      <c r="E13" s="2"/>
      <c r="F13" s="7"/>
      <c r="G13" s="13"/>
      <c r="H13" s="208">
        <v>6</v>
      </c>
      <c r="I13" s="206" t="str">
        <f>VLOOKUP(H13,'пр.взв.'!B15:C78,2,FALSE)</f>
        <v>Петров Александр Валерьевич</v>
      </c>
      <c r="J13" s="206" t="str">
        <f>VLOOKUP(H13,'пр.взв.'!B15:E78,3,FALSE)</f>
        <v>15.07.1986г.КМС</v>
      </c>
      <c r="K13" s="206" t="str">
        <f>VLOOKUP(H13,'пр.взв.'!B15:E78,4,FALSE)</f>
        <v>СФО, Кемер.обл. Прокопьевск, МО</v>
      </c>
      <c r="M13" s="84"/>
      <c r="N13" s="86"/>
    </row>
    <row r="14" spans="1:14" ht="15.75">
      <c r="A14" s="211"/>
      <c r="B14" s="213"/>
      <c r="C14" s="215"/>
      <c r="D14" s="213"/>
      <c r="E14" s="8"/>
      <c r="F14" s="7"/>
      <c r="G14" s="2"/>
      <c r="H14" s="209"/>
      <c r="I14" s="207"/>
      <c r="J14" s="207"/>
      <c r="K14" s="207"/>
      <c r="L14" s="79"/>
      <c r="M14" s="83"/>
      <c r="N14" s="84"/>
    </row>
    <row r="15" spans="1:14" ht="15.75">
      <c r="A15" s="211">
        <v>21</v>
      </c>
      <c r="B15" s="207" t="str">
        <f>VLOOKUP(A15,'пр.взв.'!B15:C78,2,FALSE)</f>
        <v>Осокин Никита Андреевич</v>
      </c>
      <c r="C15" s="219" t="str">
        <f>VLOOKUP(A15,'пр.взв.'!B5:G68,3,FALSE)</f>
        <v>21.01.1990г. КМС</v>
      </c>
      <c r="D15" s="207" t="str">
        <f>VLOOKUP(A15,'пр.взв.'!B5:G68,4,FALSE)</f>
        <v>СФО,Кем.обл.,    Новок.,Пр.</v>
      </c>
      <c r="E15" s="4"/>
      <c r="F15" s="7"/>
      <c r="G15" s="2"/>
      <c r="H15" s="220">
        <v>22</v>
      </c>
      <c r="I15" s="216" t="str">
        <f>VLOOKUP(H15,'пр.взв.'!B17:C80,2,FALSE)</f>
        <v>Шабалин Владимир Владимирович</v>
      </c>
      <c r="J15" s="216" t="str">
        <f>VLOOKUP(H15,'пр.взв.'!B17:E80,3,FALSE)</f>
        <v>16.01.1991г.КМС</v>
      </c>
      <c r="K15" s="216" t="str">
        <f>VLOOKUP(H15,'пр.взв.'!B17:E80,4,FALSE)</f>
        <v>СФО,Алт.кр.,    Заринск,Пр.</v>
      </c>
      <c r="L15" s="80"/>
      <c r="M15" s="83"/>
      <c r="N15" s="84"/>
    </row>
    <row r="16" spans="1:14" ht="16.5" thickBot="1">
      <c r="A16" s="218"/>
      <c r="B16" s="213"/>
      <c r="C16" s="215"/>
      <c r="D16" s="213"/>
      <c r="E16" s="5"/>
      <c r="F16" s="11"/>
      <c r="G16" s="2"/>
      <c r="H16" s="209"/>
      <c r="I16" s="217"/>
      <c r="J16" s="217"/>
      <c r="K16" s="217"/>
      <c r="L16" s="80"/>
      <c r="M16" s="85"/>
      <c r="N16" s="84"/>
    </row>
    <row r="17" spans="1:14" ht="15.75">
      <c r="A17" s="210">
        <v>13</v>
      </c>
      <c r="B17" s="212" t="str">
        <f>VLOOKUP(A17,'пр.взв.'!B17:C80,2,FALSE)</f>
        <v>Гребенщиков Кирилл Сергеевич</v>
      </c>
      <c r="C17" s="214" t="str">
        <f>VLOOKUP(A17,'пр.взв.'!B5:G68,3,FALSE)</f>
        <v>09.05.1991г.КМС</v>
      </c>
      <c r="D17" s="221" t="str">
        <f>VLOOKUP(A17,'пр.взв.'!B5:G68,4,FALSE)</f>
        <v>УФО, Сверд.обл.,В.Пышма,ПР</v>
      </c>
      <c r="E17" s="5"/>
      <c r="F17" s="2"/>
      <c r="G17" s="2"/>
      <c r="H17" s="208">
        <v>14</v>
      </c>
      <c r="I17" s="206" t="str">
        <f>VLOOKUP(H17,'пр.взв.'!B19:C82,2,FALSE)</f>
        <v>Петросян Тигран Меружанович</v>
      </c>
      <c r="J17" s="206" t="str">
        <f>VLOOKUP(H17,'пр.взв.'!B19:E82,3,FALSE)</f>
        <v>18.07.1990г.КМС</v>
      </c>
      <c r="K17" s="206" t="str">
        <f>VLOOKUP(H17,'пр.взв.'!B19:E82,4,FALSE)</f>
        <v>СФО,Омск.обл.,   Омск,ПР.</v>
      </c>
      <c r="L17" s="80"/>
      <c r="M17" s="81"/>
      <c r="N17" s="84"/>
    </row>
    <row r="18" spans="1:14" ht="15.75">
      <c r="A18" s="211"/>
      <c r="B18" s="213"/>
      <c r="C18" s="215"/>
      <c r="D18" s="222"/>
      <c r="E18" s="10"/>
      <c r="F18" s="2"/>
      <c r="G18" s="2"/>
      <c r="H18" s="209"/>
      <c r="I18" s="207"/>
      <c r="J18" s="207"/>
      <c r="K18" s="207"/>
      <c r="L18" s="78"/>
      <c r="M18" s="81"/>
      <c r="N18" s="84"/>
    </row>
    <row r="19" spans="1:14" ht="15.75">
      <c r="A19" s="211">
        <v>29</v>
      </c>
      <c r="B19" s="225">
        <f>VLOOKUP(A19,'пр.взв.'!B19:C82,2,FALSE)</f>
        <v>0</v>
      </c>
      <c r="C19" s="227">
        <f>VLOOKUP(A19,'пр.взв.'!B5:G68,3,FALSE)</f>
        <v>0</v>
      </c>
      <c r="D19" s="225">
        <f>VLOOKUP(A19,'пр.взв.'!B5:G68,4,FALSE)</f>
        <v>0</v>
      </c>
      <c r="E19" s="3"/>
      <c r="F19" s="2"/>
      <c r="G19" s="2"/>
      <c r="H19" s="220">
        <v>30</v>
      </c>
      <c r="I19" s="223">
        <f>VLOOKUP(H19,'пр.взв.'!B21:C84,2,FALSE)</f>
        <v>0</v>
      </c>
      <c r="J19" s="223">
        <f>VLOOKUP(H19,'пр.взв.'!B21:E84,3,FALSE)</f>
        <v>0</v>
      </c>
      <c r="K19" s="223">
        <f>VLOOKUP(H19,'пр.взв.'!B21:E84,4,FALSE)</f>
        <v>0</v>
      </c>
      <c r="N19" s="84"/>
    </row>
    <row r="20" spans="1:14" ht="16.5" thickBot="1">
      <c r="A20" s="218"/>
      <c r="B20" s="226"/>
      <c r="C20" s="228"/>
      <c r="D20" s="226"/>
      <c r="E20" s="2"/>
      <c r="F20" s="2"/>
      <c r="G20" s="45"/>
      <c r="H20" s="209"/>
      <c r="I20" s="224"/>
      <c r="J20" s="224"/>
      <c r="K20" s="224"/>
      <c r="N20" s="87"/>
    </row>
    <row r="21" spans="1:14" ht="15.75">
      <c r="A21" s="210">
        <v>3</v>
      </c>
      <c r="B21" s="212" t="str">
        <f>VLOOKUP(A21,'пр.взв.'!B5:C68,2,FALSE)</f>
        <v>Жураев Ширинжон Юнусович </v>
      </c>
      <c r="C21" s="214" t="str">
        <f>VLOOKUP(A21,'пр.взв.'!B5:G68,3,FALSE)</f>
        <v>01041983г. КМС</v>
      </c>
      <c r="D21" s="212" t="str">
        <f>VLOOKUP(A21,'пр.взв.'!B5:G68,4,FALSE)</f>
        <v>УФО,Кург.обл.,   Курган,МО</v>
      </c>
      <c r="E21" s="2"/>
      <c r="F21" s="2"/>
      <c r="G21" s="2"/>
      <c r="H21" s="208">
        <v>4</v>
      </c>
      <c r="I21" s="206" t="str">
        <f>VLOOKUP(H21,'пр.взв.'!B7:C70,2,FALSE)</f>
        <v>Пятков Иван Олегович </v>
      </c>
      <c r="J21" s="206" t="str">
        <f>VLOOKUP(H21,'пр.взв.'!B7:E70,3,FALSE)</f>
        <v>08.03.1991г.КМС</v>
      </c>
      <c r="K21" s="206" t="str">
        <f>VLOOKUP(H21,'пр.взв.'!B7:E70,4,FALSE)</f>
        <v>УФО,Кург.обл.,   Курган,МО</v>
      </c>
      <c r="N21" s="84"/>
    </row>
    <row r="22" spans="1:14" ht="15.75">
      <c r="A22" s="211"/>
      <c r="B22" s="213"/>
      <c r="C22" s="215"/>
      <c r="D22" s="213"/>
      <c r="E22" s="8"/>
      <c r="F22" s="2"/>
      <c r="G22" s="2"/>
      <c r="H22" s="209"/>
      <c r="I22" s="207"/>
      <c r="J22" s="207"/>
      <c r="K22" s="207"/>
      <c r="N22" s="84"/>
    </row>
    <row r="23" spans="1:14" ht="15.75">
      <c r="A23" s="211">
        <v>19</v>
      </c>
      <c r="B23" s="207" t="str">
        <f>VLOOKUP(A23,'пр.взв.'!B23:C86,2,FALSE)</f>
        <v>Глюз Павел Игоревич </v>
      </c>
      <c r="C23" s="219" t="str">
        <f>VLOOKUP(A23,'пр.взв.'!B5:G68,3,FALSE)</f>
        <v>14.11.1990г.КМС</v>
      </c>
      <c r="D23" s="207" t="str">
        <f>VLOOKUP(A23,'пр.взв.'!B5:G68,4,FALSE)</f>
        <v>СФО,Алт.кр.,   Барнаул,МО</v>
      </c>
      <c r="E23" s="4"/>
      <c r="F23" s="2"/>
      <c r="G23" s="2"/>
      <c r="H23" s="220">
        <v>20</v>
      </c>
      <c r="I23" s="216" t="str">
        <f>VLOOKUP(H23,'пр.взв.'!B25:C88,2,FALSE)</f>
        <v>Джунусов Аскат Искакович</v>
      </c>
      <c r="J23" s="216" t="str">
        <f>VLOOKUP(H23,'пр.взв.'!B25:E88,3,FALSE)</f>
        <v>03.01.1988г.КМС</v>
      </c>
      <c r="K23" s="216" t="str">
        <f>VLOOKUP(H23,'пр.взв.'!B25:E88,4,FALSE)</f>
        <v>СФО,Омск.обл.,   Омск,ПР.</v>
      </c>
      <c r="L23" s="79"/>
      <c r="M23" s="81"/>
      <c r="N23" s="84"/>
    </row>
    <row r="24" spans="1:14" ht="16.5" thickBot="1">
      <c r="A24" s="218"/>
      <c r="B24" s="213"/>
      <c r="C24" s="215"/>
      <c r="D24" s="213"/>
      <c r="E24" s="5"/>
      <c r="F24" s="9"/>
      <c r="G24" s="2"/>
      <c r="H24" s="209"/>
      <c r="I24" s="217"/>
      <c r="J24" s="217"/>
      <c r="K24" s="217"/>
      <c r="L24" s="80"/>
      <c r="M24" s="81"/>
      <c r="N24" s="84"/>
    </row>
    <row r="25" spans="1:14" ht="15.75">
      <c r="A25" s="210">
        <v>11</v>
      </c>
      <c r="B25" s="212" t="str">
        <f>VLOOKUP(A25,'пр.взв.'!B25:C88,2,FALSE)</f>
        <v>Панин Егор Александрович</v>
      </c>
      <c r="C25" s="214" t="str">
        <f>VLOOKUP(A25,'пр.взв.'!B5:G68,3,FALSE)</f>
        <v>03.11.1990г.КМС</v>
      </c>
      <c r="D25" s="212" t="str">
        <f>VLOOKUP(A25,'пр.взв.'!B5:G68,4,FALSE)</f>
        <v>СФО,Омск.обл.,   Омск,МО.</v>
      </c>
      <c r="E25" s="5"/>
      <c r="F25" s="6"/>
      <c r="G25" s="2"/>
      <c r="H25" s="208">
        <v>12</v>
      </c>
      <c r="I25" s="206" t="str">
        <f>VLOOKUP(H25,'пр.взв.'!B27:C90,2,FALSE)</f>
        <v>Лебедев Борис Александрович</v>
      </c>
      <c r="J25" s="206" t="str">
        <f>VLOOKUP(H25,'пр.взв.'!B27:E90,3,FALSE)</f>
        <v>21.01.1991г.КМС</v>
      </c>
      <c r="K25" s="206" t="str">
        <f>VLOOKUP(H25,'пр.взв.'!B27:E90,4,FALSE)</f>
        <v>СФО,Омск.обл.,   Омск,ПР.</v>
      </c>
      <c r="L25" s="80"/>
      <c r="M25" s="82"/>
      <c r="N25" s="84"/>
    </row>
    <row r="26" spans="1:14" ht="15.75">
      <c r="A26" s="211"/>
      <c r="B26" s="213"/>
      <c r="C26" s="215"/>
      <c r="D26" s="213"/>
      <c r="E26" s="10"/>
      <c r="F26" s="7"/>
      <c r="G26" s="2"/>
      <c r="H26" s="209"/>
      <c r="I26" s="207"/>
      <c r="J26" s="207"/>
      <c r="K26" s="207"/>
      <c r="L26" s="78"/>
      <c r="M26" s="83"/>
      <c r="N26" s="84"/>
    </row>
    <row r="27" spans="1:14" ht="15.75">
      <c r="A27" s="211">
        <v>27</v>
      </c>
      <c r="B27" s="207" t="str">
        <f>VLOOKUP(A27,'пр.взв.'!B27:C90,2,FALSE)</f>
        <v>Гузов Алексей Алексеевич</v>
      </c>
      <c r="C27" s="219" t="str">
        <f>VLOOKUP(A27,'пр.взв.'!B5:G68,3,FALSE)</f>
        <v>05.10.1990г.КМС</v>
      </c>
      <c r="D27" s="207" t="str">
        <f>VLOOKUP(A27,'пр.взв.'!B5:G68,4,FALSE)</f>
        <v>СФО,Омск.обл.,   Омск,ПР.</v>
      </c>
      <c r="E27" s="3"/>
      <c r="F27" s="7"/>
      <c r="G27" s="2"/>
      <c r="H27" s="220">
        <v>28</v>
      </c>
      <c r="I27" s="216" t="str">
        <f>VLOOKUP(H27,'пр.взв.'!B29:C92,2,FALSE)</f>
        <v>Ионов Сергей Андреевич</v>
      </c>
      <c r="J27" s="216" t="str">
        <f>VLOOKUP(H27,'пр.взв.'!B29:E92,3,FALSE)</f>
        <v>18.05.1990г. КМС</v>
      </c>
      <c r="K27" s="216" t="str">
        <f>VLOOKUP(H27,'пр.взв.'!B29:E92,4,FALSE)</f>
        <v>СФО, Кемер.обл. Прокопьевск, МО</v>
      </c>
      <c r="M27" s="84"/>
      <c r="N27" s="84"/>
    </row>
    <row r="28" spans="1:14" ht="16.5" thickBot="1">
      <c r="A28" s="218"/>
      <c r="B28" s="213"/>
      <c r="C28" s="215"/>
      <c r="D28" s="213"/>
      <c r="E28" s="2"/>
      <c r="F28" s="7"/>
      <c r="G28" s="2"/>
      <c r="H28" s="209"/>
      <c r="I28" s="217"/>
      <c r="J28" s="217"/>
      <c r="K28" s="217"/>
      <c r="M28" s="84"/>
      <c r="N28" s="84"/>
    </row>
    <row r="29" spans="1:14" ht="15.75">
      <c r="A29" s="210">
        <v>7</v>
      </c>
      <c r="B29" s="212" t="str">
        <f>VLOOKUP(A29,'пр.взв.'!B5:C68,2,FALSE)</f>
        <v>Арыков Дмитрий Юрьевич </v>
      </c>
      <c r="C29" s="214" t="str">
        <f>VLOOKUP(A29,'пр.взв.'!B5:G68,3,FALSE)</f>
        <v>03.12.1988г.КМС</v>
      </c>
      <c r="D29" s="212" t="str">
        <f>VLOOKUP(A29,'пр.взв.'!B5:G68,4,FALSE)</f>
        <v>СФО, Кемер.обл. Прокопьевск, МО</v>
      </c>
      <c r="E29" s="2"/>
      <c r="F29" s="7"/>
      <c r="G29" s="88"/>
      <c r="H29" s="208">
        <v>8</v>
      </c>
      <c r="I29" s="206" t="str">
        <f>VLOOKUP(H29,'пр.взв.'!B7:C70,2,FALSE)</f>
        <v>Шериев Залим Абисалович</v>
      </c>
      <c r="J29" s="206" t="str">
        <f>VLOOKUP(H29,'пр.взв.'!B7:E70,3,FALSE)</f>
        <v>19.09.1989г.КМС</v>
      </c>
      <c r="K29" s="206" t="str">
        <f>VLOOKUP(H29,'пр.взв.'!B7:E70,4,FALSE)</f>
        <v>СФО,Омск.обл.,  Омск,Д.</v>
      </c>
      <c r="M29" s="84"/>
      <c r="N29" s="87"/>
    </row>
    <row r="30" spans="1:13" ht="15.75">
      <c r="A30" s="211"/>
      <c r="B30" s="213"/>
      <c r="C30" s="215"/>
      <c r="D30" s="213"/>
      <c r="E30" s="8"/>
      <c r="F30" s="7"/>
      <c r="G30" s="2"/>
      <c r="H30" s="209"/>
      <c r="I30" s="207"/>
      <c r="J30" s="207"/>
      <c r="K30" s="207"/>
      <c r="M30" s="84"/>
    </row>
    <row r="31" spans="1:13" ht="15.75">
      <c r="A31" s="211">
        <v>23</v>
      </c>
      <c r="B31" s="207" t="str">
        <f>VLOOKUP(A31,'пр.взв.'!B31:C94,2,FALSE)</f>
        <v>Бутаков Денис Николаевич </v>
      </c>
      <c r="C31" s="219" t="str">
        <f>VLOOKUP(A31,'пр.взв.'!B5:G68,3,FALSE)</f>
        <v>09.07.1989г. КМС</v>
      </c>
      <c r="D31" s="207" t="str">
        <f>VLOOKUP(A31,'пр.взв.'!B5:G68,4,FALSE)</f>
        <v>СФО, Омск.обл., Омск, Д</v>
      </c>
      <c r="E31" s="4"/>
      <c r="F31" s="7"/>
      <c r="G31" s="2"/>
      <c r="H31" s="220">
        <v>24</v>
      </c>
      <c r="I31" s="216" t="str">
        <f>VLOOKUP(H31,'пр.взв.'!B33:C96,2,FALSE)</f>
        <v>Черкашин Николай Владимирович</v>
      </c>
      <c r="J31" s="216" t="str">
        <f>VLOOKUP(H31,'пр.взв.'!B33:E96,3,FALSE)</f>
        <v>10.02.1989г.КМС</v>
      </c>
      <c r="K31" s="216" t="str">
        <f>VLOOKUP(H31,'пр.взв.'!B33:E96,4,FALSE)</f>
        <v>СФО,Нов.обл.   Новосибирск,МО</v>
      </c>
      <c r="L31" s="79"/>
      <c r="M31" s="83"/>
    </row>
    <row r="32" spans="1:13" ht="16.5" thickBot="1">
      <c r="A32" s="218"/>
      <c r="B32" s="213"/>
      <c r="C32" s="215"/>
      <c r="D32" s="213"/>
      <c r="E32" s="5"/>
      <c r="F32" s="11"/>
      <c r="G32" s="2"/>
      <c r="H32" s="209"/>
      <c r="I32" s="217"/>
      <c r="J32" s="217"/>
      <c r="K32" s="217"/>
      <c r="L32" s="80"/>
      <c r="M32" s="85"/>
    </row>
    <row r="33" spans="1:13" ht="15.75">
      <c r="A33" s="210">
        <v>15</v>
      </c>
      <c r="B33" s="212" t="str">
        <f>VLOOKUP(A33,'пр.взв.'!B33:C96,2,FALSE)</f>
        <v>Тельбеков Айас Альбертович</v>
      </c>
      <c r="C33" s="214" t="str">
        <f>VLOOKUP(A33,'пр.взв.'!B5:G68,3,FALSE)</f>
        <v>20.08.1991г.КМС</v>
      </c>
      <c r="D33" s="212" t="str">
        <f>VLOOKUP(A33,'пр.взв.'!B5:G68,4,FALSE)</f>
        <v>СФО,Р.Алтай,                              Горно-Алтайск,Д</v>
      </c>
      <c r="E33" s="5"/>
      <c r="F33" s="2"/>
      <c r="G33" s="2"/>
      <c r="H33" s="208">
        <v>16</v>
      </c>
      <c r="I33" s="206" t="str">
        <f>VLOOKUP(H33,'пр.взв.'!B35:C98,2,FALSE)</f>
        <v>Завьялов Дмитрий Викторович</v>
      </c>
      <c r="J33" s="206" t="str">
        <f>VLOOKUP(H33,'пр.взв.'!B35:E98,3,FALSE)</f>
        <v>31.12.1990г.КМС</v>
      </c>
      <c r="K33" s="206" t="str">
        <f>VLOOKUP(H33,'пр.взв.'!B35:E98,4,FALSE)</f>
        <v>СФО,Омск.обл.,   Омск,ПР.</v>
      </c>
      <c r="L33" s="80"/>
      <c r="M33" s="81"/>
    </row>
    <row r="34" spans="1:13" ht="15.75">
      <c r="A34" s="211"/>
      <c r="B34" s="213"/>
      <c r="C34" s="215"/>
      <c r="D34" s="213"/>
      <c r="E34" s="10"/>
      <c r="F34" s="2"/>
      <c r="G34" s="2"/>
      <c r="H34" s="209"/>
      <c r="I34" s="207"/>
      <c r="J34" s="207"/>
      <c r="K34" s="207"/>
      <c r="L34" s="78"/>
      <c r="M34" s="81"/>
    </row>
    <row r="35" spans="1:11" ht="15.75">
      <c r="A35" s="211">
        <v>31</v>
      </c>
      <c r="B35" s="225">
        <f>VLOOKUP(A35,'пр.взв.'!B35:C98,2,FALSE)</f>
        <v>0</v>
      </c>
      <c r="C35" s="225">
        <f>VLOOKUP(A35,'пр.взв.'!B5:G68,3,FALSE)</f>
        <v>0</v>
      </c>
      <c r="D35" s="225">
        <f>VLOOKUP(A35,'пр.взв.'!B5:G68,4,FALSE)</f>
        <v>0</v>
      </c>
      <c r="E35" s="3"/>
      <c r="F35" s="2"/>
      <c r="G35" s="2"/>
      <c r="H35" s="220">
        <v>32</v>
      </c>
      <c r="I35" s="223">
        <f>VLOOKUP(H35,'пр.взв.'!B37:C100,2,FALSE)</f>
        <v>0</v>
      </c>
      <c r="J35" s="223">
        <f>VLOOKUP(H35,'пр.взв.'!B37:E100,3,FALSE)</f>
        <v>0</v>
      </c>
      <c r="K35" s="223">
        <f>VLOOKUP(H35,'пр.взв.'!B37:E100,4,FALSE)</f>
        <v>0</v>
      </c>
    </row>
    <row r="36" spans="1:11" ht="13.5" customHeight="1" thickBot="1">
      <c r="A36" s="218"/>
      <c r="B36" s="229"/>
      <c r="C36" s="229"/>
      <c r="D36" s="229"/>
      <c r="H36" s="230"/>
      <c r="I36" s="224"/>
      <c r="J36" s="224"/>
      <c r="K36" s="224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7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4"/>
      <c r="I43" s="14"/>
      <c r="J43" s="18"/>
      <c r="K43" s="28"/>
      <c r="L43" s="94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4"/>
      <c r="I46" s="15"/>
      <c r="L46" s="84"/>
      <c r="N46" s="15"/>
      <c r="O46" s="15"/>
      <c r="P46" s="15"/>
    </row>
    <row r="47" spans="2:16" ht="12.75">
      <c r="B47" s="15"/>
      <c r="C47" s="16"/>
      <c r="D47" s="21"/>
      <c r="E47" s="25"/>
      <c r="F47" s="96"/>
      <c r="I47" s="15"/>
      <c r="J47" s="16"/>
      <c r="K47" s="21"/>
      <c r="L47" s="25"/>
      <c r="M47" s="96"/>
      <c r="N47" s="15"/>
      <c r="O47" s="15"/>
      <c r="P47" s="15"/>
    </row>
    <row r="48" spans="2:16" ht="12.75">
      <c r="B48" s="20"/>
      <c r="C48" s="22"/>
      <c r="D48" s="21"/>
      <c r="E48" s="25"/>
      <c r="F48" s="86"/>
      <c r="I48" s="20"/>
      <c r="J48" s="22"/>
      <c r="K48" s="21"/>
      <c r="L48" s="25"/>
      <c r="M48" s="86"/>
      <c r="N48" s="15"/>
      <c r="O48" s="15"/>
      <c r="P48" s="15"/>
    </row>
    <row r="49" spans="2:16" ht="12.75">
      <c r="B49" s="15"/>
      <c r="C49" s="25"/>
      <c r="D49" s="16"/>
      <c r="E49" s="25"/>
      <c r="F49" s="84"/>
      <c r="I49" s="15"/>
      <c r="J49" s="25"/>
      <c r="K49" s="16"/>
      <c r="L49" s="25"/>
      <c r="M49" s="84"/>
      <c r="N49" s="15"/>
      <c r="O49" s="15"/>
      <c r="P49" s="15"/>
    </row>
    <row r="50" spans="2:16" ht="12.75">
      <c r="B50" s="15"/>
      <c r="C50" s="26"/>
      <c r="D50" s="27"/>
      <c r="E50" s="25"/>
      <c r="F50" s="84"/>
      <c r="I50" s="15"/>
      <c r="J50" s="26"/>
      <c r="K50" s="27"/>
      <c r="L50" s="25"/>
      <c r="M50" s="84"/>
      <c r="N50" s="15"/>
      <c r="O50" s="15"/>
      <c r="P50" s="15"/>
    </row>
    <row r="51" spans="2:16" ht="12.75">
      <c r="B51" s="14"/>
      <c r="C51" s="17"/>
      <c r="D51" s="28"/>
      <c r="E51" s="95"/>
      <c r="F51" s="84"/>
      <c r="I51" s="14"/>
      <c r="J51" s="17"/>
      <c r="K51" s="28"/>
      <c r="L51" s="95"/>
      <c r="M51" s="84"/>
      <c r="N51" s="15"/>
      <c r="O51" s="15"/>
      <c r="P51" s="15"/>
    </row>
    <row r="52" spans="3:16" ht="12.75">
      <c r="C52" s="24"/>
      <c r="D52" s="25"/>
      <c r="E52" s="29"/>
      <c r="F52" s="84"/>
      <c r="J52" s="24"/>
      <c r="K52" s="25"/>
      <c r="L52" s="29"/>
      <c r="M52" s="84"/>
      <c r="N52" s="15"/>
      <c r="O52" s="15"/>
      <c r="P52" s="15"/>
    </row>
    <row r="53" spans="3:16" ht="12.75">
      <c r="C53" s="21"/>
      <c r="D53" s="18"/>
      <c r="E53" s="26"/>
      <c r="F53" s="87"/>
      <c r="J53" s="21"/>
      <c r="K53" s="18"/>
      <c r="L53" s="26"/>
      <c r="M53" s="87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A43" sqref="A1:X43"/>
    </sheetView>
  </sheetViews>
  <sheetFormatPr defaultColWidth="9.140625" defaultRowHeight="12.75"/>
  <cols>
    <col min="1" max="1" width="3.57421875" style="0" customWidth="1"/>
    <col min="2" max="2" width="14.140625" style="0" customWidth="1"/>
    <col min="3" max="3" width="8.421875" style="0" customWidth="1"/>
    <col min="4" max="4" width="13.7109375" style="0" customWidth="1"/>
    <col min="5" max="5" width="4.7109375" style="0" customWidth="1"/>
    <col min="6" max="6" width="3.8515625" style="0" customWidth="1"/>
    <col min="7" max="8" width="4.00390625" style="0" customWidth="1"/>
    <col min="9" max="9" width="3.57421875" style="0" customWidth="1"/>
    <col min="10" max="14" width="4.7109375" style="0" customWidth="1"/>
    <col min="15" max="15" width="2.8515625" style="0" customWidth="1"/>
    <col min="16" max="16" width="3.421875" style="0" customWidth="1"/>
    <col min="17" max="17" width="3.7109375" style="0" customWidth="1"/>
    <col min="18" max="18" width="3.140625" style="0" customWidth="1"/>
    <col min="19" max="19" width="5.421875" style="0" customWidth="1"/>
    <col min="20" max="20" width="4.140625" style="0" customWidth="1"/>
    <col min="21" max="21" width="15.8515625" style="0" customWidth="1"/>
    <col min="22" max="22" width="8.57421875" style="0" customWidth="1"/>
    <col min="23" max="23" width="11.00390625" style="0" customWidth="1"/>
    <col min="24" max="24" width="4.421875" style="0" customWidth="1"/>
  </cols>
  <sheetData>
    <row r="1" spans="1:24" ht="18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3.5" customHeight="1" thickBot="1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4:19" ht="27.75" customHeight="1" thickBot="1">
      <c r="D3" s="145"/>
      <c r="E3" s="145"/>
      <c r="F3" s="242" t="str">
        <f>HYPERLINK('[1]реквизиты'!$A$2)</f>
        <v>Х Всероссийский турнир по самбо на призы ЗМС А.М.Пушницы.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</row>
    <row r="4" spans="1:27" ht="15" customHeight="1" thickBot="1">
      <c r="A4" s="126"/>
      <c r="B4" s="126"/>
      <c r="F4" s="252" t="str">
        <f>HYPERLINK('[1]реквизиты'!$A$3)</f>
        <v>30.10.-2.11.2009г.      Омск</v>
      </c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147"/>
      <c r="U4" s="147"/>
      <c r="V4" s="238" t="str">
        <f>HYPERLINK('пр.взв.'!D4)</f>
        <v>в.к.62   кг.</v>
      </c>
      <c r="W4" s="239"/>
      <c r="AA4" s="124"/>
    </row>
    <row r="5" spans="1:24" ht="14.25" customHeight="1" thickBot="1">
      <c r="A5" s="163" t="s">
        <v>0</v>
      </c>
      <c r="H5" s="77"/>
      <c r="I5" s="163" t="s">
        <v>2</v>
      </c>
      <c r="K5" s="21">
        <v>21</v>
      </c>
      <c r="P5" s="246" t="s">
        <v>60</v>
      </c>
      <c r="Q5" s="247"/>
      <c r="R5" s="247"/>
      <c r="S5" s="248"/>
      <c r="V5" s="240"/>
      <c r="W5" s="241"/>
      <c r="X5" s="163" t="s">
        <v>1</v>
      </c>
    </row>
    <row r="6" spans="1:26" ht="14.25" customHeight="1" thickBot="1">
      <c r="A6" s="245"/>
      <c r="B6" s="104"/>
      <c r="E6" s="30"/>
      <c r="F6" s="30"/>
      <c r="G6" s="30"/>
      <c r="H6" s="30"/>
      <c r="I6" s="163"/>
      <c r="J6" s="15"/>
      <c r="K6" s="157"/>
      <c r="L6" s="97">
        <v>21</v>
      </c>
      <c r="M6" s="15"/>
      <c r="N6" s="110"/>
      <c r="O6" s="112">
        <v>2</v>
      </c>
      <c r="P6" s="249"/>
      <c r="Q6" s="250"/>
      <c r="R6" s="250"/>
      <c r="S6" s="251"/>
      <c r="X6" s="245"/>
      <c r="Z6" s="39"/>
    </row>
    <row r="7" spans="1:24" ht="12.75" customHeight="1" thickBot="1">
      <c r="A7" s="210">
        <v>1</v>
      </c>
      <c r="B7" s="212" t="str">
        <f>VLOOKUP(A7,'пр.взв.'!B7:C70,2,FALSE)</f>
        <v>Морозов Артём Юрьевич</v>
      </c>
      <c r="C7" s="214" t="str">
        <f>VLOOKUP(A7,'пр.взв.'!B7:G70,3,FALSE)</f>
        <v>10.04.1991г.КМС</v>
      </c>
      <c r="D7" s="214" t="str">
        <f>VLOOKUP(A7,'пр.взв.'!B7:G70,4,FALSE)</f>
        <v>СФО, Р.Хакасия,Абакан,МО</v>
      </c>
      <c r="E7" s="30"/>
      <c r="F7" s="30"/>
      <c r="G7" s="48"/>
      <c r="I7" s="99"/>
      <c r="J7" s="15"/>
      <c r="K7" s="18">
        <v>13</v>
      </c>
      <c r="L7" s="119" t="s">
        <v>182</v>
      </c>
      <c r="M7" s="97">
        <v>17</v>
      </c>
      <c r="N7" s="117"/>
      <c r="O7" s="118"/>
      <c r="P7" s="53"/>
      <c r="Q7" s="56" t="s">
        <v>24</v>
      </c>
      <c r="R7" s="30"/>
      <c r="S7" s="30"/>
      <c r="T7" s="30"/>
      <c r="U7" s="212" t="str">
        <f>VLOOKUP(X7,'пр.взв.'!B7:G70,2,FALSE)</f>
        <v>Евтушенко Дмитрий Юрьевич</v>
      </c>
      <c r="V7" s="214" t="str">
        <f>VLOOKUP(X7,'пр.взв.'!B7:G70,3,FALSE)</f>
        <v>01.01.1991г.КМС</v>
      </c>
      <c r="W7" s="214" t="str">
        <f>VLOOKUP(X7,'пр.взв.'!B7:G70,4,FALSE)</f>
        <v>СФО,Омск.обл.,   Омск,ПР. ОГ УОР</v>
      </c>
      <c r="X7" s="208">
        <v>2</v>
      </c>
    </row>
    <row r="8" spans="1:24" ht="12.75" customHeight="1">
      <c r="A8" s="211"/>
      <c r="B8" s="213"/>
      <c r="C8" s="215"/>
      <c r="D8" s="215"/>
      <c r="E8" s="46" t="s">
        <v>45</v>
      </c>
      <c r="F8" s="41"/>
      <c r="G8" s="51"/>
      <c r="H8" s="52"/>
      <c r="I8" s="53"/>
      <c r="J8" s="15"/>
      <c r="K8" s="29"/>
      <c r="L8" s="23">
        <v>17</v>
      </c>
      <c r="M8" s="119" t="s">
        <v>182</v>
      </c>
      <c r="N8" s="26"/>
      <c r="O8" s="56"/>
      <c r="P8" s="56"/>
      <c r="R8" s="30"/>
      <c r="S8" s="30"/>
      <c r="T8" s="46" t="s">
        <v>26</v>
      </c>
      <c r="U8" s="213"/>
      <c r="V8" s="215"/>
      <c r="W8" s="215"/>
      <c r="X8" s="209"/>
    </row>
    <row r="9" spans="1:24" ht="12.75" customHeight="1" thickBot="1">
      <c r="A9" s="211">
        <v>17</v>
      </c>
      <c r="B9" s="207" t="str">
        <f>VLOOKUP(A9,'пр.взв.'!B9:C72,2,FALSE)</f>
        <v>Королёв Максим Сергеевич</v>
      </c>
      <c r="C9" s="219" t="str">
        <f>VLOOKUP(A9,'пр.взв.'!B7:G70,3,FALSE)</f>
        <v>23.06.1990г.КМС</v>
      </c>
      <c r="D9" s="219" t="str">
        <f>VLOOKUP(A9,'пр.взв.'!B7:G70,4,FALSE)</f>
        <v>УФО,Кург.обл.,   Курган,МО</v>
      </c>
      <c r="E9" s="47" t="s">
        <v>179</v>
      </c>
      <c r="F9" s="57"/>
      <c r="G9" s="41"/>
      <c r="H9" s="58"/>
      <c r="I9" s="55"/>
      <c r="J9" s="15"/>
      <c r="K9" s="97">
        <v>3</v>
      </c>
      <c r="L9" s="116"/>
      <c r="M9" s="25"/>
      <c r="N9" s="97">
        <v>17</v>
      </c>
      <c r="O9" s="56"/>
      <c r="P9" s="56"/>
      <c r="Q9" s="56"/>
      <c r="R9" s="73"/>
      <c r="S9" s="71"/>
      <c r="T9" s="47" t="s">
        <v>179</v>
      </c>
      <c r="U9" s="207" t="str">
        <f>VLOOKUP(X9,'пр.взв.'!B7:G70,2,FALSE)</f>
        <v>Кадзонов Тимур Хачимович</v>
      </c>
      <c r="V9" s="219" t="str">
        <f>VLOOKUP(X9,'пр.взв.'!B7:G70,3,FALSE)</f>
        <v>31.05.1989г.КМС</v>
      </c>
      <c r="W9" s="219" t="str">
        <f>VLOOKUP(X9,'пр.взв.'!B7:G70,4,FALSE)</f>
        <v>СФО,Омск.обл.,   Омск,Д.</v>
      </c>
      <c r="X9" s="209">
        <v>18</v>
      </c>
    </row>
    <row r="10" spans="1:24" ht="12.75" customHeight="1" thickBot="1">
      <c r="A10" s="218"/>
      <c r="B10" s="213"/>
      <c r="C10" s="215"/>
      <c r="D10" s="215"/>
      <c r="E10" s="41"/>
      <c r="F10" s="42"/>
      <c r="G10" s="46" t="s">
        <v>45</v>
      </c>
      <c r="H10" s="54"/>
      <c r="I10" s="53"/>
      <c r="J10" s="15"/>
      <c r="K10" s="157"/>
      <c r="L10" s="97">
        <v>3</v>
      </c>
      <c r="M10" s="84"/>
      <c r="N10" s="119" t="s">
        <v>182</v>
      </c>
      <c r="O10" s="15"/>
      <c r="P10" s="15"/>
      <c r="Q10" s="15"/>
      <c r="R10" s="46" t="s">
        <v>26</v>
      </c>
      <c r="S10" s="43"/>
      <c r="T10" s="41"/>
      <c r="U10" s="213"/>
      <c r="V10" s="215"/>
      <c r="W10" s="215"/>
      <c r="X10" s="230"/>
    </row>
    <row r="11" spans="1:24" ht="12.75" customHeight="1" thickBot="1">
      <c r="A11" s="210">
        <v>9</v>
      </c>
      <c r="B11" s="212" t="str">
        <f>VLOOKUP(A11,'пр.взв.'!B11:C74,2,FALSE)</f>
        <v>Кузнецов Алексей Евгеньевич</v>
      </c>
      <c r="C11" s="214" t="str">
        <f>VLOOKUP(A11,'пр.взв.'!B7:G70,3,FALSE)</f>
        <v>21.08.1989г.КМС</v>
      </c>
      <c r="D11" s="214" t="str">
        <f>VLOOKUP(A11,'пр.взв.'!B7:G70,4,FALSE)</f>
        <v>СФО,Омск.обл.,   Омск,МО.</v>
      </c>
      <c r="E11" s="30"/>
      <c r="F11" s="41"/>
      <c r="G11" s="47" t="s">
        <v>179</v>
      </c>
      <c r="H11" s="105"/>
      <c r="I11" s="106"/>
      <c r="J11" s="15"/>
      <c r="K11" s="18">
        <v>27</v>
      </c>
      <c r="L11" s="119" t="s">
        <v>182</v>
      </c>
      <c r="M11" s="18">
        <v>3</v>
      </c>
      <c r="N11" s="84"/>
      <c r="O11" s="122">
        <v>2</v>
      </c>
      <c r="P11" s="15"/>
      <c r="Q11" s="102"/>
      <c r="R11" s="156" t="s">
        <v>182</v>
      </c>
      <c r="S11" s="43"/>
      <c r="T11" s="30"/>
      <c r="U11" s="212" t="str">
        <f>VLOOKUP(X11,'пр.взв.'!B7:G70,2,FALSE)</f>
        <v>Адыкаев Сергей Геннадьевич </v>
      </c>
      <c r="V11" s="214" t="str">
        <f>VLOOKUP(X11,'пр.взв.'!B7:G70,3,FALSE)</f>
        <v>15.06.1988г.КМС</v>
      </c>
      <c r="W11" s="214" t="str">
        <f>VLOOKUP(X11,'пр.взв.'!B7:G70,4,FALSE)</f>
        <v>СФО,Р.Алтай,                              Горно-Алтайск,МО</v>
      </c>
      <c r="X11" s="208">
        <v>10</v>
      </c>
    </row>
    <row r="12" spans="1:24" ht="12.75" customHeight="1">
      <c r="A12" s="211"/>
      <c r="B12" s="213"/>
      <c r="C12" s="215"/>
      <c r="D12" s="215"/>
      <c r="E12" s="46" t="s">
        <v>29</v>
      </c>
      <c r="F12" s="59"/>
      <c r="G12" s="41"/>
      <c r="H12" s="52"/>
      <c r="I12" s="107"/>
      <c r="J12" s="26"/>
      <c r="K12" s="116"/>
      <c r="L12" s="18">
        <v>23</v>
      </c>
      <c r="M12" s="58" t="s">
        <v>182</v>
      </c>
      <c r="N12" s="98"/>
      <c r="O12" s="58" t="s">
        <v>182</v>
      </c>
      <c r="P12" s="56"/>
      <c r="Q12" s="75"/>
      <c r="R12" s="74"/>
      <c r="S12" s="44"/>
      <c r="T12" s="46" t="s">
        <v>38</v>
      </c>
      <c r="U12" s="213"/>
      <c r="V12" s="215"/>
      <c r="W12" s="215"/>
      <c r="X12" s="209"/>
    </row>
    <row r="13" spans="1:24" ht="12.75" customHeight="1" thickBot="1">
      <c r="A13" s="211">
        <v>25</v>
      </c>
      <c r="B13" s="207" t="str">
        <f>VLOOKUP(A13,'пр.взв.'!B13:C76,2,FALSE)</f>
        <v>Канин Илья Павлович </v>
      </c>
      <c r="C13" s="219" t="str">
        <f>VLOOKUP(A13,'пр.взв.'!B7:G70,3,FALSE)</f>
        <v>28.11.1986г. КМС</v>
      </c>
      <c r="D13" s="219" t="str">
        <f>VLOOKUP(A13,'пр.взв.'!B7:G70,4,FALSE)</f>
        <v>УФО, Чел.обл., Челябинск, МО</v>
      </c>
      <c r="E13" s="115" t="s">
        <v>180</v>
      </c>
      <c r="F13" s="41"/>
      <c r="G13" s="41"/>
      <c r="H13" s="58"/>
      <c r="I13" s="107"/>
      <c r="J13" s="26"/>
      <c r="K13" s="97"/>
      <c r="L13" s="116"/>
      <c r="M13" s="97"/>
      <c r="N13" s="23">
        <v>2</v>
      </c>
      <c r="O13" s="15"/>
      <c r="P13" s="56"/>
      <c r="Q13" s="100"/>
      <c r="R13" s="30"/>
      <c r="S13" s="30"/>
      <c r="T13" s="123"/>
      <c r="U13" s="207" t="str">
        <f>VLOOKUP(X13,'пр.взв.'!B7:G70,2,FALSE)</f>
        <v>Балантаев Павел Сергеевич</v>
      </c>
      <c r="V13" s="219" t="str">
        <f>VLOOKUP(X13,'пр.взв.'!B7:G70,3,FALSE)</f>
        <v>01.03.1991г.КМС</v>
      </c>
      <c r="W13" s="219" t="str">
        <f>VLOOKUP(X13,'пр.взв.'!B7:G70,4,FALSE)</f>
        <v>СФО,Омск.обл.,   Омск,ПР.</v>
      </c>
      <c r="X13" s="209">
        <v>26</v>
      </c>
    </row>
    <row r="14" spans="1:24" ht="12.75" customHeight="1" thickBot="1">
      <c r="A14" s="218"/>
      <c r="B14" s="213"/>
      <c r="C14" s="215"/>
      <c r="D14" s="215"/>
      <c r="E14" s="41"/>
      <c r="F14" s="41"/>
      <c r="G14" s="42"/>
      <c r="H14" s="55"/>
      <c r="I14" s="108"/>
      <c r="J14" s="15"/>
      <c r="K14" s="97"/>
      <c r="L14" s="26"/>
      <c r="M14" s="26"/>
      <c r="N14" s="97"/>
      <c r="P14" s="109"/>
      <c r="Q14" s="42"/>
      <c r="R14" s="30"/>
      <c r="S14" s="30"/>
      <c r="T14" s="41"/>
      <c r="U14" s="213"/>
      <c r="V14" s="215"/>
      <c r="W14" s="215"/>
      <c r="X14" s="230"/>
    </row>
    <row r="15" spans="1:24" ht="12.75" customHeight="1" thickBot="1">
      <c r="A15" s="210">
        <v>5</v>
      </c>
      <c r="B15" s="212" t="str">
        <f>VLOOKUP(A15,'пр.взв.'!B15:C78,2,FALSE)</f>
        <v>Алиев Руслан Резванович</v>
      </c>
      <c r="C15" s="214" t="str">
        <f>VLOOKUP(A15,'пр.взв.'!B7:G70,3,FALSE)</f>
        <v>10.10.1989г.КМС</v>
      </c>
      <c r="D15" s="214" t="str">
        <f>VLOOKUP(A15,'пр.взв.'!B7:G70,4,FALSE)</f>
        <v>СФО,Нов.обл.   Новосибирск,МО</v>
      </c>
      <c r="E15" s="30"/>
      <c r="F15" s="30"/>
      <c r="G15" s="41"/>
      <c r="H15" s="53"/>
      <c r="I15" s="46" t="s">
        <v>32</v>
      </c>
      <c r="J15" s="78"/>
      <c r="K15" s="97"/>
      <c r="L15" s="15"/>
      <c r="M15" s="15"/>
      <c r="N15" s="15"/>
      <c r="O15" s="14"/>
      <c r="P15" s="46" t="s">
        <v>26</v>
      </c>
      <c r="Q15" s="101"/>
      <c r="R15" s="30"/>
      <c r="S15" s="30"/>
      <c r="T15" s="30"/>
      <c r="U15" s="212" t="str">
        <f>VLOOKUP(X15,'пр.взв.'!B7:G70,2,FALSE)</f>
        <v>Петров Александр Валерьевич</v>
      </c>
      <c r="V15" s="214" t="str">
        <f>VLOOKUP(X15,'пр.взв.'!B7:G70,3,FALSE)</f>
        <v>15.07.1986г.КМС</v>
      </c>
      <c r="W15" s="214" t="str">
        <f>VLOOKUP(X15,'пр.взв.'!B7:G70,4,FALSE)</f>
        <v>СФО, Кемер.обл. Прокопьевск, МО</v>
      </c>
      <c r="X15" s="208">
        <v>6</v>
      </c>
    </row>
    <row r="16" spans="1:24" ht="12.75" customHeight="1" thickBot="1">
      <c r="A16" s="211"/>
      <c r="B16" s="213"/>
      <c r="C16" s="215"/>
      <c r="D16" s="215"/>
      <c r="E16" s="46" t="s">
        <v>32</v>
      </c>
      <c r="F16" s="41"/>
      <c r="G16" s="41"/>
      <c r="H16" s="66"/>
      <c r="I16" s="115" t="s">
        <v>182</v>
      </c>
      <c r="J16" s="15"/>
      <c r="K16" s="81"/>
      <c r="L16" s="237" t="s">
        <v>57</v>
      </c>
      <c r="M16" s="237"/>
      <c r="N16" s="15"/>
      <c r="O16" s="101"/>
      <c r="P16" s="47" t="s">
        <v>180</v>
      </c>
      <c r="Q16" s="81"/>
      <c r="R16" s="30"/>
      <c r="S16" s="30"/>
      <c r="T16" s="46" t="s">
        <v>34</v>
      </c>
      <c r="U16" s="213"/>
      <c r="V16" s="215"/>
      <c r="W16" s="215"/>
      <c r="X16" s="209"/>
    </row>
    <row r="17" spans="1:24" ht="12.75" customHeight="1" thickBot="1">
      <c r="A17" s="211">
        <v>21</v>
      </c>
      <c r="B17" s="207" t="str">
        <f>VLOOKUP(A17,'пр.взв.'!B17:C80,2,FALSE)</f>
        <v>Осокин Никита Андреевич</v>
      </c>
      <c r="C17" s="219" t="str">
        <f>VLOOKUP(A17,'пр.взв.'!B7:G70,3,FALSE)</f>
        <v>21.01.1990г. КМС</v>
      </c>
      <c r="D17" s="219" t="str">
        <f>VLOOKUP(A17,'пр.взв.'!B7:G70,4,FALSE)</f>
        <v>СФО,Кем.обл.,    Новок.,Пр.</v>
      </c>
      <c r="E17" s="115" t="s">
        <v>181</v>
      </c>
      <c r="F17" s="57"/>
      <c r="G17" s="41"/>
      <c r="H17" s="65"/>
      <c r="I17" s="43"/>
      <c r="J17" s="43"/>
      <c r="K17" s="146">
        <v>5</v>
      </c>
      <c r="L17" s="110"/>
      <c r="M17" s="110"/>
      <c r="N17" s="111"/>
      <c r="O17" s="43"/>
      <c r="P17" s="43"/>
      <c r="Q17" s="81"/>
      <c r="R17" s="73"/>
      <c r="S17" s="71"/>
      <c r="T17" s="47" t="s">
        <v>180</v>
      </c>
      <c r="U17" s="207" t="str">
        <f>VLOOKUP(X17,'пр.взв.'!B7:G70,2,FALSE)</f>
        <v>Шабалин Владимир Владимирович</v>
      </c>
      <c r="V17" s="219" t="str">
        <f>VLOOKUP(X17,'пр.взв.'!B7:G70,3,FALSE)</f>
        <v>16.01.1991г.КМС</v>
      </c>
      <c r="W17" s="219" t="str">
        <f>VLOOKUP(X17,'пр.взв.'!B7:G70,4,FALSE)</f>
        <v>СФО,Алт.кр.,    Заринск,Пр.</v>
      </c>
      <c r="X17" s="209">
        <v>22</v>
      </c>
    </row>
    <row r="18" spans="1:24" ht="12.75" customHeight="1" thickBot="1">
      <c r="A18" s="218"/>
      <c r="B18" s="213"/>
      <c r="C18" s="215"/>
      <c r="D18" s="215"/>
      <c r="E18" s="41"/>
      <c r="F18" s="42"/>
      <c r="G18" s="46" t="s">
        <v>32</v>
      </c>
      <c r="H18" s="67"/>
      <c r="I18" s="43"/>
      <c r="J18" s="43"/>
      <c r="K18" s="254" t="str">
        <f>VLOOKUP(K17,'пр.взв.'!B7:D70,2,FALSE)</f>
        <v>Алиев Руслан Резванович</v>
      </c>
      <c r="L18" s="255"/>
      <c r="M18" s="255"/>
      <c r="N18" s="256"/>
      <c r="O18" s="56"/>
      <c r="P18" s="43"/>
      <c r="Q18" s="103"/>
      <c r="R18" s="46" t="s">
        <v>34</v>
      </c>
      <c r="S18" s="43"/>
      <c r="T18" s="41"/>
      <c r="U18" s="213"/>
      <c r="V18" s="215"/>
      <c r="W18" s="215"/>
      <c r="X18" s="230"/>
    </row>
    <row r="19" spans="1:24" ht="12.75" customHeight="1" thickBot="1">
      <c r="A19" s="210">
        <v>13</v>
      </c>
      <c r="B19" s="212" t="str">
        <f>VLOOKUP(A19,'пр.взв.'!B19:C82,2,FALSE)</f>
        <v>Гребенщиков Кирилл Сергеевич</v>
      </c>
      <c r="C19" s="214" t="str">
        <f>VLOOKUP(A19,'пр.взв.'!B7:G70,3,FALSE)</f>
        <v>09.05.1991г.КМС</v>
      </c>
      <c r="D19" s="214" t="str">
        <f>VLOOKUP(A19,'пр.взв.'!B7:G70,4,FALSE)</f>
        <v>УФО, Сверд.обл.,В.Пышма,ПР</v>
      </c>
      <c r="E19" s="30"/>
      <c r="F19" s="41"/>
      <c r="G19" s="47" t="s">
        <v>180</v>
      </c>
      <c r="H19" s="58"/>
      <c r="I19" s="43"/>
      <c r="J19" s="43"/>
      <c r="K19" s="257"/>
      <c r="L19" s="258"/>
      <c r="M19" s="258"/>
      <c r="N19" s="259"/>
      <c r="O19" s="56"/>
      <c r="P19" s="43"/>
      <c r="Q19" s="43"/>
      <c r="R19" s="156" t="s">
        <v>180</v>
      </c>
      <c r="S19" s="43"/>
      <c r="T19" s="30"/>
      <c r="U19" s="212" t="str">
        <f>VLOOKUP(X19,'пр.взв.'!B7:G70,2,FALSE)</f>
        <v>Петросян Тигран Меружанович</v>
      </c>
      <c r="V19" s="214" t="str">
        <f>VLOOKUP(X19,'пр.взв.'!B7:G70,3,FALSE)</f>
        <v>18.07.1990г.КМС</v>
      </c>
      <c r="W19" s="214" t="str">
        <f>VLOOKUP(X19,'пр.взв.'!B7:G70,4,FALSE)</f>
        <v>СФО,Омск.обл.,   Омск,ПР.</v>
      </c>
      <c r="X19" s="208">
        <v>14</v>
      </c>
    </row>
    <row r="20" spans="1:24" ht="12.75" customHeight="1">
      <c r="A20" s="211"/>
      <c r="B20" s="213"/>
      <c r="C20" s="215"/>
      <c r="D20" s="215"/>
      <c r="E20" s="46" t="s">
        <v>41</v>
      </c>
      <c r="F20" s="59"/>
      <c r="G20" s="41"/>
      <c r="H20" s="52"/>
      <c r="I20" s="43"/>
      <c r="J20" s="43"/>
      <c r="K20" s="70"/>
      <c r="L20" s="253" t="s">
        <v>184</v>
      </c>
      <c r="M20" s="253"/>
      <c r="N20" s="56"/>
      <c r="O20" s="75"/>
      <c r="P20" s="43"/>
      <c r="Q20" s="30"/>
      <c r="R20" s="74"/>
      <c r="S20" s="44"/>
      <c r="T20" s="46" t="s">
        <v>42</v>
      </c>
      <c r="U20" s="213"/>
      <c r="V20" s="215"/>
      <c r="W20" s="215"/>
      <c r="X20" s="209"/>
    </row>
    <row r="21" spans="1:24" ht="12.75" customHeight="1" thickBot="1">
      <c r="A21" s="211">
        <v>29</v>
      </c>
      <c r="B21" s="225">
        <f>VLOOKUP(A21,'пр.взв.'!B21:C84,2,FALSE)</f>
        <v>0</v>
      </c>
      <c r="C21" s="227">
        <f>VLOOKUP(A21,'пр.взв.'!B7:G70,3,FALSE)</f>
        <v>0</v>
      </c>
      <c r="D21" s="227">
        <f>VLOOKUP(A21,'пр.взв.'!B7:G70,4,FALSE)</f>
        <v>0</v>
      </c>
      <c r="E21" s="115"/>
      <c r="F21" s="41"/>
      <c r="G21" s="41"/>
      <c r="H21" s="58"/>
      <c r="I21" s="43"/>
      <c r="J21" s="43"/>
      <c r="K21" s="70"/>
      <c r="L21" s="60"/>
      <c r="M21" s="56"/>
      <c r="N21" s="56"/>
      <c r="O21" s="75"/>
      <c r="P21" s="43"/>
      <c r="Q21" s="30"/>
      <c r="R21" s="30"/>
      <c r="S21" s="30"/>
      <c r="T21" s="47"/>
      <c r="U21" s="225">
        <f>VLOOKUP(X21,'пр.взв.'!B7:G70,2,FALSE)</f>
        <v>0</v>
      </c>
      <c r="V21" s="227">
        <f>VLOOKUP(X21,'пр.взв.'!B7:G70,3,FALSE)</f>
        <v>0</v>
      </c>
      <c r="W21" s="227">
        <f>VLOOKUP(X21,'пр.взв.'!B7:G70,4,FALSE)</f>
        <v>0</v>
      </c>
      <c r="X21" s="209">
        <v>30</v>
      </c>
    </row>
    <row r="22" spans="1:24" ht="12.75" customHeight="1" thickBot="1">
      <c r="A22" s="218"/>
      <c r="B22" s="226"/>
      <c r="C22" s="228"/>
      <c r="D22" s="228"/>
      <c r="E22" s="41"/>
      <c r="F22" s="41"/>
      <c r="G22" s="41"/>
      <c r="H22" s="52"/>
      <c r="I22" s="43"/>
      <c r="J22" s="43"/>
      <c r="K22" s="46" t="s">
        <v>32</v>
      </c>
      <c r="L22" s="60"/>
      <c r="M22" s="56"/>
      <c r="N22" s="46" t="s">
        <v>30</v>
      </c>
      <c r="O22" s="75"/>
      <c r="P22" s="43"/>
      <c r="Q22" s="30"/>
      <c r="R22" s="30"/>
      <c r="S22" s="30"/>
      <c r="T22" s="41"/>
      <c r="U22" s="226"/>
      <c r="V22" s="228"/>
      <c r="W22" s="228"/>
      <c r="X22" s="230"/>
    </row>
    <row r="23" spans="1:24" ht="12.75" customHeight="1" thickBot="1">
      <c r="A23" s="210">
        <v>3</v>
      </c>
      <c r="B23" s="212" t="str">
        <f>VLOOKUP(A23,'пр.взв.'!B7:C70,2,FALSE)</f>
        <v>Жураев Ширинжон Юнусович </v>
      </c>
      <c r="C23" s="214" t="str">
        <f>VLOOKUP(A23,'пр.взв.'!B7:G70,3,FALSE)</f>
        <v>01041983г. КМС</v>
      </c>
      <c r="D23" s="214" t="str">
        <f>VLOOKUP(A23,'пр.взв.'!B7:G70,4,FALSE)</f>
        <v>УФО,Кург.обл.,   Курган,МО</v>
      </c>
      <c r="E23" s="30"/>
      <c r="F23" s="30"/>
      <c r="G23" s="48"/>
      <c r="H23" s="48"/>
      <c r="I23" s="49"/>
      <c r="J23" s="50"/>
      <c r="K23" s="47" t="s">
        <v>179</v>
      </c>
      <c r="L23" s="60"/>
      <c r="M23" s="56"/>
      <c r="N23" s="47" t="s">
        <v>179</v>
      </c>
      <c r="O23" s="75"/>
      <c r="P23" s="43"/>
      <c r="Q23" s="30"/>
      <c r="R23" s="30"/>
      <c r="S23" s="30"/>
      <c r="T23" s="30"/>
      <c r="U23" s="212" t="str">
        <f>VLOOKUP(X23,'пр.взв.'!B7:G70,2,FALSE)</f>
        <v>Пятков Иван Олегович </v>
      </c>
      <c r="V23" s="214" t="str">
        <f>VLOOKUP(X23,'пр.взв.'!B7:G70,3,FALSE)</f>
        <v>08.03.1991г.КМС</v>
      </c>
      <c r="W23" s="214" t="str">
        <f>VLOOKUP(X23,'пр.взв.'!B7:G70,4,FALSE)</f>
        <v>УФО,Кург.обл.,   Курган,МО</v>
      </c>
      <c r="X23" s="208">
        <v>4</v>
      </c>
    </row>
    <row r="24" spans="1:24" ht="12.75" customHeight="1">
      <c r="A24" s="211"/>
      <c r="B24" s="213"/>
      <c r="C24" s="215"/>
      <c r="D24" s="215"/>
      <c r="E24" s="46" t="s">
        <v>160</v>
      </c>
      <c r="F24" s="41"/>
      <c r="G24" s="51"/>
      <c r="H24" s="52"/>
      <c r="I24" s="53"/>
      <c r="J24" s="54"/>
      <c r="K24" s="153"/>
      <c r="L24" s="237" t="s">
        <v>58</v>
      </c>
      <c r="M24" s="237"/>
      <c r="N24" s="56"/>
      <c r="O24" s="75"/>
      <c r="P24" s="43"/>
      <c r="Q24" s="30"/>
      <c r="R24" s="30"/>
      <c r="S24" s="30"/>
      <c r="T24" s="46" t="s">
        <v>30</v>
      </c>
      <c r="U24" s="213"/>
      <c r="V24" s="215"/>
      <c r="W24" s="215"/>
      <c r="X24" s="209"/>
    </row>
    <row r="25" spans="1:24" ht="12.75" customHeight="1" thickBot="1">
      <c r="A25" s="211">
        <v>19</v>
      </c>
      <c r="B25" s="207" t="str">
        <f>VLOOKUP(A25,'пр.взв.'!B25:C88,2,FALSE)</f>
        <v>Глюз Павел Игоревич </v>
      </c>
      <c r="C25" s="219" t="str">
        <f>VLOOKUP(A25,'пр.взв.'!B7:G70,3,FALSE)</f>
        <v>14.11.1990г.КМС</v>
      </c>
      <c r="D25" s="219" t="str">
        <f>VLOOKUP(A25,'пр.взв.'!B7:G70,4,FALSE)</f>
        <v>СФО,Алт.кр.,   Барнаул,МО</v>
      </c>
      <c r="E25" s="115" t="s">
        <v>182</v>
      </c>
      <c r="F25" s="57"/>
      <c r="G25" s="42" t="s">
        <v>160</v>
      </c>
      <c r="H25" s="58"/>
      <c r="I25" s="55"/>
      <c r="J25" s="53"/>
      <c r="K25" s="146">
        <v>4</v>
      </c>
      <c r="L25" s="154"/>
      <c r="M25" s="154"/>
      <c r="N25" s="155"/>
      <c r="O25" s="75"/>
      <c r="P25" s="43"/>
      <c r="Q25" s="30"/>
      <c r="R25" s="73"/>
      <c r="S25" s="71"/>
      <c r="T25" s="47" t="s">
        <v>179</v>
      </c>
      <c r="U25" s="207" t="str">
        <f>VLOOKUP(X25,'пр.взв.'!B7:G70,2,FALSE)</f>
        <v>Джунусов Аскат Искакович</v>
      </c>
      <c r="V25" s="219" t="str">
        <f>VLOOKUP(X25,'пр.взв.'!B7:G70,3,FALSE)</f>
        <v>03.01.1988г.КМС</v>
      </c>
      <c r="W25" s="219" t="str">
        <f>VLOOKUP(X25,'пр.взв.'!B7:G70,4,FALSE)</f>
        <v>СФО,Омск.обл.,   Омск,ПР.</v>
      </c>
      <c r="X25" s="209">
        <v>20</v>
      </c>
    </row>
    <row r="26" spans="1:24" ht="12.75" customHeight="1" thickBot="1">
      <c r="A26" s="218"/>
      <c r="B26" s="213"/>
      <c r="C26" s="215"/>
      <c r="D26" s="215"/>
      <c r="E26" s="41"/>
      <c r="F26" s="42"/>
      <c r="G26" s="152" t="s">
        <v>182</v>
      </c>
      <c r="H26" s="54"/>
      <c r="I26" s="53"/>
      <c r="J26" s="150"/>
      <c r="K26" s="231" t="str">
        <f>VLOOKUP(K25,'пр.взв.'!B7:D78,2,FALSE)</f>
        <v>Пятков Иван Олегович </v>
      </c>
      <c r="L26" s="232"/>
      <c r="M26" s="232"/>
      <c r="N26" s="233"/>
      <c r="O26" s="56"/>
      <c r="P26" s="43"/>
      <c r="Q26" s="30"/>
      <c r="R26" s="46" t="s">
        <v>30</v>
      </c>
      <c r="S26" s="43"/>
      <c r="T26" s="41"/>
      <c r="U26" s="213"/>
      <c r="V26" s="215"/>
      <c r="W26" s="215"/>
      <c r="X26" s="230"/>
    </row>
    <row r="27" spans="1:24" ht="12.75" customHeight="1" thickBot="1">
      <c r="A27" s="210">
        <v>11</v>
      </c>
      <c r="B27" s="212" t="str">
        <f>VLOOKUP(A27,'пр.взв.'!B27:C90,2,FALSE)</f>
        <v>Панин Егор Александрович</v>
      </c>
      <c r="C27" s="214" t="str">
        <f>VLOOKUP(A27,'пр.взв.'!B7:G70,3,FALSE)</f>
        <v>03.11.1990г.КМС</v>
      </c>
      <c r="D27" s="214" t="str">
        <f>VLOOKUP(A27,'пр.взв.'!B7:G70,4,FALSE)</f>
        <v>СФО,Омск.обл.,   Омск,МО.</v>
      </c>
      <c r="E27" s="30"/>
      <c r="F27" s="41"/>
      <c r="G27" s="47"/>
      <c r="H27" s="63"/>
      <c r="I27" s="54"/>
      <c r="J27" s="150"/>
      <c r="K27" s="234"/>
      <c r="L27" s="235"/>
      <c r="M27" s="235"/>
      <c r="N27" s="236"/>
      <c r="O27" s="56"/>
      <c r="P27" s="72"/>
      <c r="Q27" s="71"/>
      <c r="R27" s="156" t="s">
        <v>180</v>
      </c>
      <c r="S27" s="43"/>
      <c r="T27" s="30"/>
      <c r="U27" s="212" t="str">
        <f>VLOOKUP(X27,'пр.взв.'!B7:G70,2,FALSE)</f>
        <v>Лебедев Борис Александрович</v>
      </c>
      <c r="V27" s="214" t="str">
        <f>VLOOKUP(X27,'пр.взв.'!B7:G70,3,FALSE)</f>
        <v>21.01.1991г.КМС</v>
      </c>
      <c r="W27" s="214" t="str">
        <f>VLOOKUP(X27,'пр.взв.'!B7:G70,4,FALSE)</f>
        <v>СФО,Омск.обл.,   Омск,ПР.</v>
      </c>
      <c r="X27" s="208">
        <v>12</v>
      </c>
    </row>
    <row r="28" spans="1:24" ht="12.75" customHeight="1">
      <c r="A28" s="211"/>
      <c r="B28" s="213"/>
      <c r="C28" s="215"/>
      <c r="D28" s="215"/>
      <c r="E28" s="46" t="s">
        <v>31</v>
      </c>
      <c r="F28" s="59"/>
      <c r="G28" s="41"/>
      <c r="H28" s="64"/>
      <c r="I28" s="55"/>
      <c r="J28" s="54"/>
      <c r="K28" s="70"/>
      <c r="L28" s="60"/>
      <c r="M28" s="56"/>
      <c r="N28" s="56"/>
      <c r="O28" s="75"/>
      <c r="P28" s="72"/>
      <c r="Q28" s="43"/>
      <c r="R28" s="74"/>
      <c r="S28" s="44"/>
      <c r="T28" s="46" t="s">
        <v>33</v>
      </c>
      <c r="U28" s="213"/>
      <c r="V28" s="215"/>
      <c r="W28" s="215"/>
      <c r="X28" s="209"/>
    </row>
    <row r="29" spans="1:24" ht="12.75" customHeight="1" thickBot="1">
      <c r="A29" s="211">
        <v>27</v>
      </c>
      <c r="B29" s="207" t="str">
        <f>VLOOKUP(A29,'пр.взв.'!B29:C92,2,FALSE)</f>
        <v>Гузов Алексей Алексеевич</v>
      </c>
      <c r="C29" s="219" t="str">
        <f>VLOOKUP(A29,'пр.взв.'!B7:G70,3,FALSE)</f>
        <v>05.10.1990г.КМС</v>
      </c>
      <c r="D29" s="219" t="str">
        <f>VLOOKUP(A29,'пр.взв.'!B7:G70,4,FALSE)</f>
        <v>СФО,Омск.обл.,   Омск,ПР.</v>
      </c>
      <c r="E29" s="115" t="s">
        <v>180</v>
      </c>
      <c r="F29" s="41"/>
      <c r="G29" s="41"/>
      <c r="H29" s="65"/>
      <c r="I29" s="55"/>
      <c r="J29" s="53"/>
      <c r="K29" s="70"/>
      <c r="L29" s="60"/>
      <c r="M29" s="56"/>
      <c r="N29" s="56"/>
      <c r="O29" s="75"/>
      <c r="P29" s="72"/>
      <c r="Q29" s="43"/>
      <c r="R29" s="30"/>
      <c r="S29" s="30"/>
      <c r="T29" s="47" t="s">
        <v>183</v>
      </c>
      <c r="U29" s="207" t="str">
        <f>VLOOKUP(X29,'пр.взв.'!B7:G70,2,FALSE)</f>
        <v>Ионов Сергей Андреевич</v>
      </c>
      <c r="V29" s="219" t="str">
        <f>VLOOKUP(X29,'пр.взв.'!B7:G70,3,FALSE)</f>
        <v>18.05.1990г. КМС</v>
      </c>
      <c r="W29" s="219" t="str">
        <f>VLOOKUP(X29,'пр.взв.'!B7:G70,4,FALSE)</f>
        <v>СФО, Кемер.обл. Прокопьевск, МО</v>
      </c>
      <c r="X29" s="209">
        <v>28</v>
      </c>
    </row>
    <row r="30" spans="1:24" ht="12.75" customHeight="1" thickBot="1">
      <c r="A30" s="218"/>
      <c r="B30" s="213"/>
      <c r="C30" s="215"/>
      <c r="D30" s="215"/>
      <c r="E30" s="41"/>
      <c r="F30" s="41"/>
      <c r="G30" s="42"/>
      <c r="H30" s="55"/>
      <c r="I30" s="46" t="s">
        <v>160</v>
      </c>
      <c r="J30" s="68"/>
      <c r="K30" s="69"/>
      <c r="L30" s="43"/>
      <c r="M30" s="56"/>
      <c r="N30" s="56"/>
      <c r="O30" s="76"/>
      <c r="P30" s="46" t="s">
        <v>30</v>
      </c>
      <c r="Q30" s="43"/>
      <c r="R30" s="30"/>
      <c r="S30" s="30"/>
      <c r="T30" s="41"/>
      <c r="U30" s="213"/>
      <c r="V30" s="215"/>
      <c r="W30" s="215"/>
      <c r="X30" s="230"/>
    </row>
    <row r="31" spans="1:24" ht="12.75" customHeight="1" thickBot="1">
      <c r="A31" s="210">
        <v>7</v>
      </c>
      <c r="B31" s="212" t="str">
        <f>VLOOKUP(A31,'пр.взв.'!B7:C70,2,FALSE)</f>
        <v>Арыков Дмитрий Юрьевич </v>
      </c>
      <c r="C31" s="214" t="str">
        <f>VLOOKUP(A31,'пр.взв.'!B7:G70,3,FALSE)</f>
        <v>03.12.1988г.КМС</v>
      </c>
      <c r="D31" s="214" t="str">
        <f>VLOOKUP(A31,'пр.взв.'!B7:G70,4,FALSE)</f>
        <v>СФО, Кемер.обл. Прокопьевск, МО</v>
      </c>
      <c r="E31" s="30"/>
      <c r="F31" s="30"/>
      <c r="G31" s="41"/>
      <c r="H31" s="53"/>
      <c r="I31" s="47" t="s">
        <v>182</v>
      </c>
      <c r="J31" s="55"/>
      <c r="K31" s="43"/>
      <c r="L31" s="43"/>
      <c r="M31" s="56"/>
      <c r="N31" s="56"/>
      <c r="O31" s="56"/>
      <c r="P31" s="47" t="s">
        <v>179</v>
      </c>
      <c r="Q31" s="43"/>
      <c r="R31" s="30"/>
      <c r="S31" s="30"/>
      <c r="T31" s="30"/>
      <c r="U31" s="212" t="str">
        <f>VLOOKUP(X31,'пр.взв.'!B7:G70,2,FALSE)</f>
        <v>Шериев Залим Абисалович</v>
      </c>
      <c r="V31" s="214" t="str">
        <f>VLOOKUP(X31,'пр.взв.'!B7:G70,3,FALSE)</f>
        <v>19.09.1989г.КМС</v>
      </c>
      <c r="W31" s="214" t="str">
        <f>VLOOKUP(X31,'пр.взв.'!B7:G70,4,FALSE)</f>
        <v>СФО,Омск.обл.,  Омск,Д.</v>
      </c>
      <c r="X31" s="208">
        <v>8</v>
      </c>
    </row>
    <row r="32" spans="1:24" ht="12.75" customHeight="1">
      <c r="A32" s="211"/>
      <c r="B32" s="213"/>
      <c r="C32" s="215"/>
      <c r="D32" s="215"/>
      <c r="E32" s="46" t="s">
        <v>49</v>
      </c>
      <c r="F32" s="41"/>
      <c r="G32" s="41"/>
      <c r="H32" s="66"/>
      <c r="I32" s="43"/>
      <c r="J32" s="163" t="s">
        <v>3</v>
      </c>
      <c r="P32" s="43"/>
      <c r="Q32" s="69"/>
      <c r="R32" s="30"/>
      <c r="S32" s="30"/>
      <c r="T32" s="46" t="s">
        <v>50</v>
      </c>
      <c r="U32" s="213"/>
      <c r="V32" s="215"/>
      <c r="W32" s="215"/>
      <c r="X32" s="209"/>
    </row>
    <row r="33" spans="1:24" ht="12.75" customHeight="1" thickBot="1">
      <c r="A33" s="211">
        <v>23</v>
      </c>
      <c r="B33" s="207" t="str">
        <f>VLOOKUP(A33,'пр.взв.'!B33:C96,2,FALSE)</f>
        <v>Бутаков Денис Николаевич </v>
      </c>
      <c r="C33" s="219" t="str">
        <f>VLOOKUP(A33,'пр.взв.'!B7:G70,3,FALSE)</f>
        <v>09.07.1989г. КМС</v>
      </c>
      <c r="D33" s="219" t="str">
        <f>VLOOKUP(A33,'пр.взв.'!B7:G70,4,FALSE)</f>
        <v>СФО, Омск.обл., Омск, Д</v>
      </c>
      <c r="E33" s="115" t="s">
        <v>180</v>
      </c>
      <c r="F33" s="57"/>
      <c r="G33" s="42" t="s">
        <v>49</v>
      </c>
      <c r="H33" s="65"/>
      <c r="I33" s="43"/>
      <c r="J33" s="163"/>
      <c r="K33" s="114">
        <v>18</v>
      </c>
      <c r="L33" s="121"/>
      <c r="M33" s="121"/>
      <c r="N33" s="121"/>
      <c r="O33" s="121"/>
      <c r="Q33" s="69"/>
      <c r="R33" s="73"/>
      <c r="S33" s="71"/>
      <c r="T33" s="47" t="s">
        <v>179</v>
      </c>
      <c r="U33" s="207" t="str">
        <f>VLOOKUP(X33,'пр.взв.'!B7:G70,2,FALSE)</f>
        <v>Черкашин Николай Владимирович</v>
      </c>
      <c r="V33" s="219" t="str">
        <f>VLOOKUP(X33,'пр.взв.'!B7:G70,3,FALSE)</f>
        <v>10.02.1989г.КМС</v>
      </c>
      <c r="W33" s="219" t="str">
        <f>VLOOKUP(X33,'пр.взв.'!B7:G70,4,FALSE)</f>
        <v>СФО,Нов.обл.   Новосибирск,МО</v>
      </c>
      <c r="X33" s="209">
        <v>24</v>
      </c>
    </row>
    <row r="34" spans="1:24" ht="12.75" customHeight="1" thickBot="1">
      <c r="A34" s="218"/>
      <c r="B34" s="213"/>
      <c r="C34" s="215"/>
      <c r="D34" s="215"/>
      <c r="E34" s="41"/>
      <c r="F34" s="42"/>
      <c r="G34" s="152" t="s">
        <v>182</v>
      </c>
      <c r="H34" s="67"/>
      <c r="I34" s="43"/>
      <c r="J34" s="43"/>
      <c r="K34" s="120"/>
      <c r="L34" s="97">
        <v>18</v>
      </c>
      <c r="M34" s="15"/>
      <c r="N34" s="110"/>
      <c r="O34" s="112"/>
      <c r="Q34" s="76"/>
      <c r="R34" s="46" t="s">
        <v>44</v>
      </c>
      <c r="S34" s="43"/>
      <c r="T34" s="41"/>
      <c r="U34" s="213"/>
      <c r="V34" s="215"/>
      <c r="W34" s="215"/>
      <c r="X34" s="230"/>
    </row>
    <row r="35" spans="1:24" ht="12.75" customHeight="1" thickBot="1">
      <c r="A35" s="210">
        <v>15</v>
      </c>
      <c r="B35" s="212" t="str">
        <f>VLOOKUP(A35,'пр.взв.'!B35:C98,2,FALSE)</f>
        <v>Тельбеков Айас Альбертович</v>
      </c>
      <c r="C35" s="214" t="str">
        <f>VLOOKUP(A35,'пр.взв.'!B7:G70,3,FALSE)</f>
        <v>20.08.1991г.КМС</v>
      </c>
      <c r="D35" s="214" t="str">
        <f>VLOOKUP(A35,'пр.взв.'!B7:G70,4,FALSE)</f>
        <v>СФО,Р.Алтай,                              Горно-Алтайск,Д</v>
      </c>
      <c r="E35" s="30"/>
      <c r="F35" s="41"/>
      <c r="G35" s="47"/>
      <c r="H35" s="58"/>
      <c r="I35" s="43"/>
      <c r="J35" s="43"/>
      <c r="K35" s="18">
        <v>10</v>
      </c>
      <c r="L35" s="119" t="s">
        <v>182</v>
      </c>
      <c r="M35" s="97">
        <v>18</v>
      </c>
      <c r="N35" s="117"/>
      <c r="O35" s="118"/>
      <c r="Q35" s="56"/>
      <c r="R35" s="156" t="s">
        <v>180</v>
      </c>
      <c r="S35" s="43"/>
      <c r="T35" s="30"/>
      <c r="U35" s="212" t="str">
        <f>VLOOKUP(X35,'пр.взв.'!B7:G70,2,FALSE)</f>
        <v>Завьялов Дмитрий Викторович</v>
      </c>
      <c r="V35" s="214" t="str">
        <f>VLOOKUP(X35,'пр.взв.'!B7:G70,3,FALSE)</f>
        <v>31.12.1990г.КМС</v>
      </c>
      <c r="W35" s="214" t="str">
        <f>VLOOKUP(X35,'пр.взв.'!B7:G70,4,FALSE)</f>
        <v>СФО,Омск.обл.,   Омск,ПР.</v>
      </c>
      <c r="X35" s="208">
        <v>16</v>
      </c>
    </row>
    <row r="36" spans="1:24" ht="12.75" customHeight="1">
      <c r="A36" s="211"/>
      <c r="B36" s="213"/>
      <c r="C36" s="215"/>
      <c r="D36" s="215"/>
      <c r="E36" s="46" t="s">
        <v>43</v>
      </c>
      <c r="F36" s="59"/>
      <c r="G36" s="41"/>
      <c r="H36" s="52"/>
      <c r="I36" s="43"/>
      <c r="J36" s="43"/>
      <c r="K36" s="116"/>
      <c r="L36" s="23">
        <v>6</v>
      </c>
      <c r="M36" s="119" t="s">
        <v>182</v>
      </c>
      <c r="N36" s="26"/>
      <c r="O36" s="56"/>
      <c r="Q36" s="56"/>
      <c r="R36" s="74"/>
      <c r="S36" s="44"/>
      <c r="T36" s="46" t="s">
        <v>44</v>
      </c>
      <c r="U36" s="213"/>
      <c r="V36" s="215"/>
      <c r="W36" s="215"/>
      <c r="X36" s="209"/>
    </row>
    <row r="37" spans="1:24" ht="12.75" customHeight="1" thickBot="1">
      <c r="A37" s="261">
        <v>31</v>
      </c>
      <c r="B37" s="225">
        <f>VLOOKUP(A37,'пр.взв.'!B37:C100,2,FALSE)</f>
        <v>0</v>
      </c>
      <c r="C37" s="227">
        <f>VLOOKUP(A37,'пр.взв.'!B7:G70,3,FALSE)</f>
        <v>0</v>
      </c>
      <c r="D37" s="225">
        <f>VLOOKUP(A37,'пр.взв.'!B7:G70,4,FALSE)</f>
        <v>0</v>
      </c>
      <c r="E37" s="115"/>
      <c r="F37" s="41"/>
      <c r="G37" s="41"/>
      <c r="H37" s="58"/>
      <c r="I37" s="43"/>
      <c r="J37" s="43"/>
      <c r="K37" s="97">
        <v>20</v>
      </c>
      <c r="L37" s="116"/>
      <c r="M37" s="25"/>
      <c r="N37" s="97">
        <v>28</v>
      </c>
      <c r="O37" s="56"/>
      <c r="R37" s="30"/>
      <c r="S37" s="30"/>
      <c r="T37" s="47"/>
      <c r="U37" s="225">
        <f>VLOOKUP(X37,'пр.взв.'!B7:G70,2,FALSE)</f>
        <v>0</v>
      </c>
      <c r="V37" s="225">
        <f>VLOOKUP(X37,'пр.взв.'!B7:G70,3,FALSE)</f>
        <v>0</v>
      </c>
      <c r="W37" s="227">
        <f>VLOOKUP(X37,'пр.взв.'!B7:G70,4,FALSE)</f>
        <v>0</v>
      </c>
      <c r="X37" s="209">
        <v>32</v>
      </c>
    </row>
    <row r="38" spans="1:24" ht="12.75" customHeight="1" thickBot="1">
      <c r="A38" s="262"/>
      <c r="B38" s="229"/>
      <c r="C38" s="260"/>
      <c r="D38" s="229"/>
      <c r="E38" s="41"/>
      <c r="F38" s="41"/>
      <c r="G38" s="41"/>
      <c r="H38" s="52"/>
      <c r="I38" s="43"/>
      <c r="J38" s="43"/>
      <c r="K38" s="119"/>
      <c r="L38" s="97">
        <v>28</v>
      </c>
      <c r="M38" s="84"/>
      <c r="N38" s="119" t="s">
        <v>182</v>
      </c>
      <c r="O38" s="15"/>
      <c r="Q38" s="42"/>
      <c r="R38" s="30"/>
      <c r="S38" s="30"/>
      <c r="T38" s="41"/>
      <c r="U38" s="229"/>
      <c r="V38" s="229"/>
      <c r="W38" s="260"/>
      <c r="X38" s="230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28</v>
      </c>
      <c r="L39" s="119" t="s">
        <v>182</v>
      </c>
      <c r="M39" s="18">
        <v>28</v>
      </c>
      <c r="N39" s="84"/>
      <c r="O39" s="122">
        <v>19</v>
      </c>
      <c r="P39" s="124">
        <v>19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В.А.Метелица</v>
      </c>
      <c r="G40" s="32"/>
      <c r="I40" s="32"/>
      <c r="J40" s="53"/>
      <c r="K40" s="116"/>
      <c r="L40" s="18">
        <v>16</v>
      </c>
      <c r="M40" s="58" t="s">
        <v>182</v>
      </c>
      <c r="N40" s="98"/>
      <c r="O40" s="58" t="s">
        <v>182</v>
      </c>
      <c r="P40" s="15"/>
      <c r="Q40" s="263" t="str">
        <f>VLOOKUP(P39,'пр.взв.'!B7:E70,2,FALSE)</f>
        <v>Глюз Павел Игоревич </v>
      </c>
      <c r="R40" s="264"/>
      <c r="S40" s="264"/>
      <c r="T40" s="265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/Барнаул/</v>
      </c>
      <c r="H41" s="32"/>
      <c r="I41" s="32"/>
      <c r="J41" s="139"/>
      <c r="K41" s="97"/>
      <c r="L41" s="116"/>
      <c r="M41" s="97"/>
      <c r="N41" s="23">
        <v>19</v>
      </c>
      <c r="O41" s="15"/>
      <c r="P41" s="15"/>
      <c r="Q41" s="266"/>
      <c r="R41" s="267"/>
      <c r="S41" s="267"/>
      <c r="T41" s="268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7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113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2009-10-31T12:22:41Z</cp:lastPrinted>
  <dcterms:created xsi:type="dcterms:W3CDTF">1996-10-08T23:32:33Z</dcterms:created>
  <dcterms:modified xsi:type="dcterms:W3CDTF">2009-10-31T12:23:26Z</dcterms:modified>
  <cp:category/>
  <cp:version/>
  <cp:contentType/>
  <cp:contentStatus/>
</cp:coreProperties>
</file>