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<sst xmlns="http://schemas.openxmlformats.org/spreadsheetml/2006/main" count="69" uniqueCount="42">
  <si>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</si>
  <si>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</si>
  <si>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</si>
  <si>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</si>
  <si>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</si>
  <si>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</si>
  <si>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</si>
  <si>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</si>
  <si>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</si>
  <si>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</si>
  <si>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</si>
  <si>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</si>
  <si>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</si>
  <si>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</si>
  <si>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</si>
  <si>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</si>
  <si>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</si>
  <si>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</si>
  <si>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</si>
  <si>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</si>
  <si>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</si>
  <si>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</si>
  <si>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</si>
  <si>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в.к.   38  кг.</t>
  </si>
  <si>
    <t>Мишарова Лиана Анатольевна</t>
  </si>
  <si>
    <t>26.08.94 1р</t>
  </si>
  <si>
    <t>ПФО Татарстан Казань Россия</t>
  </si>
  <si>
    <t>Сайфуллинов К.И.</t>
  </si>
  <si>
    <t>Линевич Светлана</t>
  </si>
  <si>
    <t>Кунякина Олеся</t>
  </si>
  <si>
    <t>Каримова Яна</t>
  </si>
  <si>
    <t>1995 1р</t>
  </si>
  <si>
    <t>1993 1р</t>
  </si>
  <si>
    <t>01.12.1994  1р</t>
  </si>
  <si>
    <t>ЦФО Тверская Ржев МО</t>
  </si>
  <si>
    <t>ЦФО Московская Коломна МО</t>
  </si>
  <si>
    <t>ПФО Башкортостан</t>
  </si>
  <si>
    <t xml:space="preserve">Образцов А.Н. Крылова Е.С. </t>
  </si>
  <si>
    <t>Кондрашкина ЛФ Кондрашкин СА</t>
  </si>
  <si>
    <t>Рябова</t>
  </si>
  <si>
    <t>№ п/п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</si>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</sst>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1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3" borderId="23" xfId="15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8" xfId="15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4" borderId="23" xfId="15" applyNumberFormat="1" applyFont="1" applyFill="1" applyBorder="1" applyAlignment="1" applyProtection="1">
      <alignment horizontal="center" vertical="center" wrapText="1"/>
      <protection/>
    </xf>
    <xf numFmtId="0" fontId="14" fillId="4" borderId="46" xfId="15" applyNumberFormat="1" applyFont="1" applyFill="1" applyBorder="1" applyAlignment="1" applyProtection="1">
      <alignment horizontal="center" vertical="center" wrapText="1"/>
      <protection/>
    </xf>
    <xf numFmtId="0" fontId="14" fillId="4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1"/>
  <sheetViews>
    <sheetView tabSelected="1" workbookViewId="0" topLeftCell="A7">
      <selection activeCell="D37" sqref="D37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14.7109375" style="0" customWidth="1"/>
  </cols>
  <sheetData>
    <row r="1" spans="1:10" ht="27" customHeight="1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7.75" customHeight="1" thickBot="1">
      <c r="A2" s="135" t="s">
        <v>20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6" ht="34.5" customHeight="1" thickBot="1">
      <c r="A3" s="45"/>
      <c r="B3" s="132" t="str">
        <f>HYPERLINK('[1]реквизиты'!$A$2)</f>
        <v>Первенство России по самбо среди девушек 1993-94 г.р.</v>
      </c>
      <c r="C3" s="133"/>
      <c r="D3" s="133"/>
      <c r="E3" s="133"/>
      <c r="F3" s="133"/>
      <c r="G3" s="133"/>
      <c r="H3" s="133"/>
      <c r="I3" s="134"/>
      <c r="J3" s="46"/>
      <c r="K3" s="46"/>
      <c r="L3" s="46"/>
      <c r="M3" s="46"/>
      <c r="N3" s="43"/>
      <c r="O3" s="43"/>
      <c r="P3" s="43"/>
    </row>
    <row r="4" spans="1:16" ht="26.25" customHeight="1" thickBot="1">
      <c r="A4" s="94" t="str">
        <f>HYPERLINK('[1]реквизиты'!$A$3)</f>
        <v>23-27 ноября 2009г.    Г.Ржев</v>
      </c>
      <c r="B4" s="94"/>
      <c r="C4" s="94"/>
      <c r="D4" s="94"/>
      <c r="E4" s="94"/>
      <c r="F4" s="94"/>
      <c r="G4" s="94"/>
      <c r="H4" s="94"/>
      <c r="I4" s="94"/>
      <c r="J4" s="94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57" t="str">
        <f>HYPERLINK('пр.взвешивания'!D3)</f>
        <v>в.к.   38  кг.</v>
      </c>
      <c r="J5" s="58"/>
    </row>
    <row r="6" spans="1:10" ht="13.5" thickBot="1">
      <c r="A6" s="95" t="s">
        <v>0</v>
      </c>
      <c r="B6" s="95" t="s">
        <v>6</v>
      </c>
      <c r="C6" s="95" t="s">
        <v>7</v>
      </c>
      <c r="D6" s="95" t="s">
        <v>8</v>
      </c>
      <c r="E6" s="101" t="s">
        <v>9</v>
      </c>
      <c r="F6" s="102"/>
      <c r="G6" s="102"/>
      <c r="H6" s="103"/>
      <c r="I6" s="136" t="s">
        <v>10</v>
      </c>
      <c r="J6" s="95" t="s">
        <v>11</v>
      </c>
    </row>
    <row r="7" spans="1:10" ht="13.5" thickBot="1">
      <c r="A7" s="96"/>
      <c r="B7" s="96"/>
      <c r="C7" s="96"/>
      <c r="D7" s="100"/>
      <c r="E7" s="4">
        <v>1</v>
      </c>
      <c r="F7" s="5">
        <v>2</v>
      </c>
      <c r="G7" s="5">
        <v>3</v>
      </c>
      <c r="H7" s="15">
        <v>4</v>
      </c>
      <c r="I7" s="137"/>
      <c r="J7" s="96"/>
    </row>
    <row r="8" spans="1:10" ht="12.75">
      <c r="A8" s="97">
        <v>1</v>
      </c>
      <c r="B8" s="98" t="str">
        <f>VLOOKUP(A8,'пр.взвешивания'!B6:E13,2,FALSE)</f>
        <v>Мишарова Лиана Анатольевна</v>
      </c>
      <c r="C8" s="125" t="str">
        <f>VLOOKUP(A8,'пр.взвешивания'!B6:E13,3,FALSE)</f>
        <v>26.08.94 1р</v>
      </c>
      <c r="D8" s="127" t="str">
        <f>VLOOKUP(A8,'пр.взвешивания'!B6:E13,4,FALSE)</f>
        <v>ПФО Татарстан Казань Россия</v>
      </c>
      <c r="E8" s="32"/>
      <c r="F8" s="37">
        <v>4</v>
      </c>
      <c r="G8" s="33">
        <v>4</v>
      </c>
      <c r="H8" s="51">
        <v>3</v>
      </c>
      <c r="I8" s="121">
        <f>SUM(E8:H8)</f>
        <v>11</v>
      </c>
      <c r="J8" s="138">
        <v>1</v>
      </c>
    </row>
    <row r="9" spans="1:10" ht="12.75">
      <c r="A9" s="82"/>
      <c r="B9" s="99"/>
      <c r="C9" s="126"/>
      <c r="D9" s="128"/>
      <c r="E9" s="17"/>
      <c r="F9" s="38"/>
      <c r="G9" s="18"/>
      <c r="H9" s="38"/>
      <c r="I9" s="108"/>
      <c r="J9" s="105"/>
    </row>
    <row r="10" spans="1:10" ht="12.75">
      <c r="A10" s="82">
        <v>2</v>
      </c>
      <c r="B10" s="90" t="str">
        <f>VLOOKUP(A10,'пр.взвешивания'!B8:E15,2,FALSE)</f>
        <v>Линевич Светлана</v>
      </c>
      <c r="C10" s="92" t="str">
        <f>VLOOKUP(A10,'пр.взвешивания'!B8:E15,3,FALSE)</f>
        <v>1995 1р</v>
      </c>
      <c r="D10" s="106" t="str">
        <f>VLOOKUP(A10,'пр.взвешивания'!B8:E15,4,FALSE)</f>
        <v>ЦФО Тверская Ржев МО</v>
      </c>
      <c r="E10" s="22">
        <v>0</v>
      </c>
      <c r="F10" s="39"/>
      <c r="G10" s="23">
        <v>4</v>
      </c>
      <c r="H10" s="52">
        <v>0</v>
      </c>
      <c r="I10" s="108">
        <f>SUM(E10:H10)</f>
        <v>4</v>
      </c>
      <c r="J10" s="104" t="s">
        <v>41</v>
      </c>
    </row>
    <row r="11" spans="1:10" ht="12.75">
      <c r="A11" s="82"/>
      <c r="B11" s="91"/>
      <c r="C11" s="93"/>
      <c r="D11" s="107"/>
      <c r="E11" s="19"/>
      <c r="F11" s="40"/>
      <c r="G11" s="18"/>
      <c r="H11" s="53"/>
      <c r="I11" s="108"/>
      <c r="J11" s="105"/>
    </row>
    <row r="12" spans="1:10" ht="12.75">
      <c r="A12" s="82">
        <v>3</v>
      </c>
      <c r="B12" s="90" t="str">
        <f>VLOOKUP(A12,'пр.взвешивания'!B10:E17,2,FALSE)</f>
        <v>Кунякина Олеся</v>
      </c>
      <c r="C12" s="92" t="str">
        <f>VLOOKUP(A12,'пр.взвешивания'!B10:E17,3,FALSE)</f>
        <v>1993 1р</v>
      </c>
      <c r="D12" s="106" t="str">
        <f>VLOOKUP(A12,'пр.взвешивания'!B10:E17,4,FALSE)</f>
        <v>ЦФО Московская Коломна МО</v>
      </c>
      <c r="E12" s="22">
        <v>0</v>
      </c>
      <c r="F12" s="41">
        <v>0</v>
      </c>
      <c r="G12" s="24"/>
      <c r="H12" s="52">
        <v>0</v>
      </c>
      <c r="I12" s="108">
        <f>SUM(E12:H12)</f>
        <v>0</v>
      </c>
      <c r="J12" s="113">
        <v>3</v>
      </c>
    </row>
    <row r="13" spans="1:10" ht="12.75">
      <c r="A13" s="82"/>
      <c r="B13" s="91"/>
      <c r="C13" s="93"/>
      <c r="D13" s="107"/>
      <c r="E13" s="19"/>
      <c r="F13" s="34"/>
      <c r="G13" s="25"/>
      <c r="H13" s="53"/>
      <c r="I13" s="108"/>
      <c r="J13" s="113"/>
    </row>
    <row r="14" spans="1:10" ht="13.5" customHeight="1">
      <c r="A14" s="82">
        <v>4</v>
      </c>
      <c r="B14" s="84" t="str">
        <f>VLOOKUP(A14,'пр.взвешивания'!B12:E19,2,FALSE)</f>
        <v>Каримова Яна</v>
      </c>
      <c r="C14" s="86" t="str">
        <f>VLOOKUP(A14,'пр.взвешивания'!B12:E19,3,FALSE)</f>
        <v>01.12.1994  1р</v>
      </c>
      <c r="D14" s="88" t="str">
        <f>VLOOKUP(A14,'пр.взвешивания'!B12:E19,4,FALSE)</f>
        <v>ПФО Башкортостан</v>
      </c>
      <c r="E14" s="22">
        <v>0</v>
      </c>
      <c r="F14" s="36">
        <v>4</v>
      </c>
      <c r="G14" s="23">
        <v>4</v>
      </c>
      <c r="H14" s="54"/>
      <c r="I14" s="108">
        <f>SUM(E14:H14)</f>
        <v>8</v>
      </c>
      <c r="J14" s="113">
        <v>2</v>
      </c>
    </row>
    <row r="15" spans="1:10" ht="15.75" customHeight="1" thickBot="1">
      <c r="A15" s="83"/>
      <c r="B15" s="85"/>
      <c r="C15" s="87"/>
      <c r="D15" s="89"/>
      <c r="E15" s="20"/>
      <c r="F15" s="35"/>
      <c r="G15" s="21"/>
      <c r="H15" s="55"/>
      <c r="I15" s="122"/>
      <c r="J15" s="114"/>
    </row>
    <row r="19" spans="1:10" ht="21" customHeight="1">
      <c r="A19" s="135" t="s">
        <v>21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73" t="s">
        <v>11</v>
      </c>
      <c r="B21" s="76" t="s">
        <v>1</v>
      </c>
      <c r="C21" s="63" t="s">
        <v>2</v>
      </c>
      <c r="D21" s="64"/>
      <c r="E21" s="64" t="s">
        <v>3</v>
      </c>
      <c r="F21" s="64"/>
      <c r="G21" s="64" t="s">
        <v>4</v>
      </c>
      <c r="H21" s="115" t="s">
        <v>5</v>
      </c>
      <c r="I21" s="116"/>
      <c r="J21" s="117"/>
    </row>
    <row r="22" spans="1:10" ht="13.5" thickBot="1">
      <c r="A22" s="74"/>
      <c r="B22" s="77"/>
      <c r="C22" s="65"/>
      <c r="D22" s="66"/>
      <c r="E22" s="66"/>
      <c r="F22" s="66"/>
      <c r="G22" s="66"/>
      <c r="H22" s="118"/>
      <c r="I22" s="119"/>
      <c r="J22" s="120"/>
    </row>
    <row r="23" spans="1:11" ht="12" customHeight="1">
      <c r="A23" s="69">
        <v>1</v>
      </c>
      <c r="B23" s="71" t="str">
        <f>VLOOKUP(K23,'пр.взвешивания'!B6:G13,2,FALSE)</f>
        <v>Мишарова Лиана Анатольевна</v>
      </c>
      <c r="C23" s="130" t="str">
        <f>VLOOKUP(K23,'пр.взвешивания'!B6:G13,3,FALSE)</f>
        <v>26.08.94 1р</v>
      </c>
      <c r="D23" s="62"/>
      <c r="E23" s="62" t="str">
        <f>VLOOKUP(K23,'пр.взвешивания'!B6:G13,4,FALSE)</f>
        <v>ПФО Татарстан Казань Россия</v>
      </c>
      <c r="F23" s="62"/>
      <c r="G23" s="129">
        <f>VLOOKUP(K23,'пр.взвешивания'!B6:G13,5,FALSE)</f>
        <v>0</v>
      </c>
      <c r="H23" s="123" t="str">
        <f>VLOOKUP(K23,'пр.взвешивания'!B6:G13,6,FALSE)</f>
        <v>Сайфуллинов К.И.</v>
      </c>
      <c r="I23" s="123"/>
      <c r="J23" s="124"/>
      <c r="K23" s="56">
        <v>1</v>
      </c>
    </row>
    <row r="24" spans="1:11" ht="12" customHeight="1">
      <c r="A24" s="70"/>
      <c r="B24" s="72"/>
      <c r="C24" s="61"/>
      <c r="D24" s="59"/>
      <c r="E24" s="59"/>
      <c r="F24" s="59"/>
      <c r="G24" s="67"/>
      <c r="H24" s="109"/>
      <c r="I24" s="109"/>
      <c r="J24" s="110"/>
      <c r="K24" s="56"/>
    </row>
    <row r="25" spans="1:11" ht="12" customHeight="1">
      <c r="A25" s="75">
        <v>2</v>
      </c>
      <c r="B25" s="72" t="str">
        <f>VLOOKUP(K25,'пр.взвешивания'!B6:G15,2,FALSE)</f>
        <v>Каримова Яна</v>
      </c>
      <c r="C25" s="61" t="str">
        <f>VLOOKUP(K25,'пр.взвешивания'!B6:G15,3,FALSE)</f>
        <v>01.12.1994  1р</v>
      </c>
      <c r="D25" s="59"/>
      <c r="E25" s="59" t="str">
        <f>VLOOKUP(K25,'пр.взвешивания'!B6:G15,4,FALSE)</f>
        <v>ПФО Башкортостан</v>
      </c>
      <c r="F25" s="59"/>
      <c r="G25" s="67">
        <f>VLOOKUP(K25,'пр.взвешивания'!B6:G15,5,FALSE)</f>
        <v>0</v>
      </c>
      <c r="H25" s="109" t="str">
        <f>VLOOKUP(K25,'пр.взвешивания'!B6:G15,6,FALSE)</f>
        <v>Рябова</v>
      </c>
      <c r="I25" s="109"/>
      <c r="J25" s="110"/>
      <c r="K25" s="56">
        <v>4</v>
      </c>
    </row>
    <row r="26" spans="1:11" ht="12" customHeight="1">
      <c r="A26" s="75"/>
      <c r="B26" s="72"/>
      <c r="C26" s="61"/>
      <c r="D26" s="59"/>
      <c r="E26" s="59"/>
      <c r="F26" s="59"/>
      <c r="G26" s="67"/>
      <c r="H26" s="109"/>
      <c r="I26" s="109"/>
      <c r="J26" s="110"/>
      <c r="K26" s="56"/>
    </row>
    <row r="27" spans="1:11" ht="12" customHeight="1">
      <c r="A27" s="78">
        <v>3</v>
      </c>
      <c r="B27" s="72" t="str">
        <f>VLOOKUP(K27,'пр.взвешивания'!B6:G17,2,FALSE)</f>
        <v>Линевич Светлана</v>
      </c>
      <c r="C27" s="61" t="str">
        <f>VLOOKUP(K27,'пр.взвешивания'!B6:G17,3,FALSE)</f>
        <v>1995 1р</v>
      </c>
      <c r="D27" s="59"/>
      <c r="E27" s="59" t="str">
        <f>VLOOKUP(K27,'пр.взвешивания'!B6:G17,4,FALSE)</f>
        <v>ЦФО Тверская Ржев МО</v>
      </c>
      <c r="F27" s="59"/>
      <c r="G27" s="67">
        <f>VLOOKUP(K27,'пр.взвешивания'!B6:G17,5,FALSE)</f>
        <v>0</v>
      </c>
      <c r="H27" s="109" t="str">
        <f>VLOOKUP(K27,'пр.взвешивания'!B6:G17,6,FALSE)</f>
        <v>Образцов А.Н. Крылова Е.С. </v>
      </c>
      <c r="I27" s="109"/>
      <c r="J27" s="110"/>
      <c r="K27" s="56">
        <v>2</v>
      </c>
    </row>
    <row r="28" spans="1:11" ht="12" customHeight="1">
      <c r="A28" s="78"/>
      <c r="B28" s="72"/>
      <c r="C28" s="61"/>
      <c r="D28" s="59"/>
      <c r="E28" s="59"/>
      <c r="F28" s="59"/>
      <c r="G28" s="67"/>
      <c r="H28" s="109"/>
      <c r="I28" s="109"/>
      <c r="J28" s="110"/>
      <c r="K28" s="56"/>
    </row>
    <row r="29" spans="1:11" ht="12" customHeight="1">
      <c r="A29" s="78">
        <v>3</v>
      </c>
      <c r="B29" s="72" t="str">
        <f>VLOOKUP(K29,'пр.взвешивания'!B6:G19,2,FALSE)</f>
        <v>Кунякина Олеся</v>
      </c>
      <c r="C29" s="61" t="str">
        <f>VLOOKUP(K29,'пр.взвешивания'!B6:G19,3,FALSE)</f>
        <v>1993 1р</v>
      </c>
      <c r="D29" s="59"/>
      <c r="E29" s="59" t="str">
        <f>VLOOKUP(K29,'пр.взвешивания'!B6:G19,4,FALSE)</f>
        <v>ЦФО Московская Коломна МО</v>
      </c>
      <c r="F29" s="59"/>
      <c r="G29" s="67">
        <f>VLOOKUP(K29,'пр.взвешивания'!B6:G19,5,FALSE)</f>
        <v>0</v>
      </c>
      <c r="H29" s="109" t="str">
        <f>VLOOKUP(K29,'пр.взвешивания'!B6:G19,6,FALSE)</f>
        <v>Кондрашкина ЛФ Кондрашкин СА</v>
      </c>
      <c r="I29" s="109"/>
      <c r="J29" s="110"/>
      <c r="K29" s="56">
        <v>3</v>
      </c>
    </row>
    <row r="30" spans="1:11" ht="12" customHeight="1" thickBot="1">
      <c r="A30" s="80"/>
      <c r="B30" s="81"/>
      <c r="C30" s="79"/>
      <c r="D30" s="60"/>
      <c r="E30" s="60"/>
      <c r="F30" s="60"/>
      <c r="G30" s="68"/>
      <c r="H30" s="111"/>
      <c r="I30" s="111"/>
      <c r="J30" s="112"/>
      <c r="K30" s="56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7" t="str">
        <f>HYPERLINK('[1]реквизиты'!$A$6)</f>
        <v>Гл. судья, судья МК</v>
      </c>
      <c r="B36" s="48"/>
      <c r="C36" s="48"/>
      <c r="D36" s="11"/>
      <c r="E36" s="7"/>
      <c r="F36" s="7"/>
      <c r="G36" s="49" t="str">
        <f>HYPERLINK('[1]реквизиты'!$G$6)</f>
        <v>Рычев С.В.</v>
      </c>
      <c r="H36" s="11"/>
    </row>
    <row r="37" spans="1:8" ht="15.75">
      <c r="A37" s="48"/>
      <c r="B37" s="48"/>
      <c r="C37" s="48"/>
      <c r="D37" s="11"/>
      <c r="E37" s="8"/>
      <c r="F37" s="8"/>
      <c r="G37" s="9" t="str">
        <f>HYPERLINK('[1]реквизиты'!$G$7)</f>
        <v>/Александров/</v>
      </c>
      <c r="H37" s="11"/>
    </row>
    <row r="38" spans="1:8" ht="12.75">
      <c r="A38" s="50"/>
      <c r="B38" s="50"/>
      <c r="C38" s="50"/>
      <c r="D38" s="11"/>
      <c r="E38" s="29"/>
      <c r="F38" s="29"/>
      <c r="G38" s="11"/>
      <c r="H38" s="11"/>
    </row>
    <row r="39" spans="1:8" ht="15.75">
      <c r="A39" s="47" t="str">
        <f>HYPERLINK('[2]реквизиты'!$A$22)</f>
        <v>Гл. секретарь, судья МК</v>
      </c>
      <c r="B39" s="48"/>
      <c r="C39" s="48"/>
      <c r="D39" s="11"/>
      <c r="E39" s="10"/>
      <c r="F39" s="10"/>
      <c r="G39" s="49" t="str">
        <f>HYPERLINK('[1]реквизиты'!$G$8)</f>
        <v>Кондрашкина Л.Ф.</v>
      </c>
      <c r="H39" s="11"/>
    </row>
    <row r="40" spans="1:8" ht="12.75">
      <c r="A40" s="50"/>
      <c r="B40" s="50"/>
      <c r="C40" s="50"/>
      <c r="D40" s="11"/>
      <c r="E40" s="11"/>
      <c r="F40" s="11"/>
      <c r="G40" s="9" t="str">
        <f>HYPERLINK('[1]реквизиты'!$G$9)</f>
        <v>/Коломна/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H29:J30"/>
    <mergeCell ref="J14:J15"/>
    <mergeCell ref="H21:J22"/>
    <mergeCell ref="I8:I9"/>
    <mergeCell ref="I14:I15"/>
    <mergeCell ref="J12:J13"/>
    <mergeCell ref="H23:J24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B27:B28"/>
    <mergeCell ref="A27:A28"/>
    <mergeCell ref="C29:D30"/>
    <mergeCell ref="A29:A30"/>
    <mergeCell ref="B29:B30"/>
    <mergeCell ref="A23:A24"/>
    <mergeCell ref="B23:B24"/>
    <mergeCell ref="A21:A22"/>
    <mergeCell ref="A25:A26"/>
    <mergeCell ref="B21:B22"/>
    <mergeCell ref="B25:B26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1" sqref="A1:H35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65" t="s">
        <v>15</v>
      </c>
      <c r="B1" s="165"/>
      <c r="C1" s="165"/>
      <c r="D1" s="165"/>
      <c r="E1" s="165"/>
      <c r="F1" s="165"/>
      <c r="G1" s="165"/>
      <c r="H1" s="165"/>
    </row>
    <row r="2" spans="1:8" ht="22.5" customHeight="1">
      <c r="A2" s="16"/>
      <c r="B2" s="16" t="s">
        <v>16</v>
      </c>
      <c r="C2" s="16"/>
      <c r="D2" s="16"/>
      <c r="E2" s="31" t="str">
        <f>HYPERLINK('пр.взвешивания'!D3)</f>
        <v>в.к.   38  кг.</v>
      </c>
      <c r="F2" s="16"/>
      <c r="G2" s="16"/>
      <c r="H2" s="16"/>
    </row>
    <row r="3" spans="1:8" ht="12.75">
      <c r="A3" s="161" t="s">
        <v>0</v>
      </c>
      <c r="B3" s="161" t="s">
        <v>6</v>
      </c>
      <c r="C3" s="161" t="s">
        <v>7</v>
      </c>
      <c r="D3" s="161" t="s">
        <v>8</v>
      </c>
      <c r="E3" s="161" t="s">
        <v>12</v>
      </c>
      <c r="F3" s="161" t="s">
        <v>17</v>
      </c>
      <c r="G3" s="161" t="s">
        <v>13</v>
      </c>
      <c r="H3" s="161" t="s">
        <v>14</v>
      </c>
    </row>
    <row r="4" spans="1:8" ht="12.75">
      <c r="A4" s="140"/>
      <c r="B4" s="140"/>
      <c r="C4" s="140"/>
      <c r="D4" s="140"/>
      <c r="E4" s="140"/>
      <c r="F4" s="140"/>
      <c r="G4" s="140"/>
      <c r="H4" s="140"/>
    </row>
    <row r="5" spans="1:8" ht="12.75">
      <c r="A5" s="164">
        <v>1</v>
      </c>
      <c r="B5" s="158" t="str">
        <f>HYPERLINK('пр.взвешивания'!C6)</f>
        <v>Мишарова Лиана Анатольевна</v>
      </c>
      <c r="C5" s="158" t="str">
        <f>HYPERLINK('пр.взвешивания'!D6)</f>
        <v>26.08.94 1р</v>
      </c>
      <c r="D5" s="158" t="str">
        <f>HYPERLINK('пр.взвешивания'!E6)</f>
        <v>ПФО Татарстан Казань Россия</v>
      </c>
      <c r="E5" s="159"/>
      <c r="F5" s="160"/>
      <c r="G5" s="154"/>
      <c r="H5" s="140"/>
    </row>
    <row r="6" spans="1:8" ht="12.75">
      <c r="A6" s="164"/>
      <c r="B6" s="142"/>
      <c r="C6" s="142"/>
      <c r="D6" s="142"/>
      <c r="E6" s="159"/>
      <c r="F6" s="159"/>
      <c r="G6" s="147"/>
      <c r="H6" s="155"/>
    </row>
    <row r="7" spans="1:8" ht="12.75">
      <c r="A7" s="140">
        <v>2</v>
      </c>
      <c r="B7" s="141" t="str">
        <f>HYPERLINK('пр.взвешивания'!C8)</f>
        <v>Линевич Светлана</v>
      </c>
      <c r="C7" s="141" t="str">
        <f>HYPERLINK('пр.взвешивания'!D8)</f>
        <v>1995 1р</v>
      </c>
      <c r="D7" s="141" t="str">
        <f>HYPERLINK('пр.взвешивания'!E8)</f>
        <v>ЦФО Тверская Ржев МО</v>
      </c>
      <c r="E7" s="66"/>
      <c r="F7" s="66"/>
      <c r="G7" s="140"/>
      <c r="H7" s="140"/>
    </row>
    <row r="8" spans="1:8" ht="13.5" thickBot="1">
      <c r="A8" s="163"/>
      <c r="B8" s="152"/>
      <c r="C8" s="152"/>
      <c r="D8" s="152"/>
      <c r="E8" s="162"/>
      <c r="F8" s="162"/>
      <c r="G8" s="151"/>
      <c r="H8" s="151"/>
    </row>
    <row r="9" spans="1:8" ht="12.75">
      <c r="A9" s="155">
        <v>4</v>
      </c>
      <c r="B9" s="150" t="str">
        <f>HYPERLINK('пр.взвешивания'!C12)</f>
        <v>Каримова Яна</v>
      </c>
      <c r="C9" s="150" t="str">
        <f>HYPERLINK('пр.взвешивания'!D12)</f>
        <v>01.12.1994  1р</v>
      </c>
      <c r="D9" s="150" t="str">
        <f>HYPERLINK('пр.взвешивания'!E12)</f>
        <v>ПФО Башкортостан</v>
      </c>
      <c r="E9" s="159"/>
      <c r="F9" s="160"/>
      <c r="G9" s="146"/>
      <c r="H9" s="148"/>
    </row>
    <row r="10" spans="1:8" ht="12.75">
      <c r="A10" s="161"/>
      <c r="B10" s="142"/>
      <c r="C10" s="142"/>
      <c r="D10" s="142"/>
      <c r="E10" s="159"/>
      <c r="F10" s="159"/>
      <c r="G10" s="147"/>
      <c r="H10" s="139"/>
    </row>
    <row r="11" spans="1:8" ht="12.75">
      <c r="A11" s="140">
        <v>3</v>
      </c>
      <c r="B11" s="141" t="str">
        <f>HYPERLINK('пр.взвешивания'!C10)</f>
        <v>Кунякина Олеся</v>
      </c>
      <c r="C11" s="141" t="str">
        <f>HYPERLINK('пр.взвешивания'!D10)</f>
        <v>1993 1р</v>
      </c>
      <c r="D11" s="141" t="str">
        <f>HYPERLINK('пр.взвешивания'!E10)</f>
        <v>ЦФО Московская Коломна МО</v>
      </c>
      <c r="E11" s="66"/>
      <c r="F11" s="66"/>
      <c r="G11" s="140"/>
      <c r="H11" s="140"/>
    </row>
    <row r="12" spans="1:8" ht="12.75">
      <c r="A12" s="155"/>
      <c r="B12" s="142"/>
      <c r="C12" s="142"/>
      <c r="D12" s="142"/>
      <c r="E12" s="144"/>
      <c r="F12" s="144"/>
      <c r="G12" s="139"/>
      <c r="H12" s="139"/>
    </row>
    <row r="13" spans="1:8" ht="21.75" customHeight="1">
      <c r="A13" s="16"/>
      <c r="B13" s="16" t="s">
        <v>18</v>
      </c>
      <c r="C13" s="16"/>
      <c r="D13" s="16"/>
      <c r="E13" s="31" t="str">
        <f>HYPERLINK('пр.взвешивания'!D3)</f>
        <v>в.к.   38  кг.</v>
      </c>
      <c r="F13" s="16"/>
      <c r="G13" s="16"/>
      <c r="H13" s="16"/>
    </row>
    <row r="14" spans="1:8" ht="12.75">
      <c r="A14" s="140" t="s">
        <v>0</v>
      </c>
      <c r="B14" s="140" t="s">
        <v>6</v>
      </c>
      <c r="C14" s="140" t="s">
        <v>7</v>
      </c>
      <c r="D14" s="140" t="s">
        <v>8</v>
      </c>
      <c r="E14" s="140" t="s">
        <v>12</v>
      </c>
      <c r="F14" s="140" t="s">
        <v>17</v>
      </c>
      <c r="G14" s="140" t="s">
        <v>13</v>
      </c>
      <c r="H14" s="140" t="s">
        <v>14</v>
      </c>
    </row>
    <row r="15" spans="1:8" ht="12.75">
      <c r="A15" s="139"/>
      <c r="B15" s="139"/>
      <c r="C15" s="139"/>
      <c r="D15" s="139"/>
      <c r="E15" s="139"/>
      <c r="F15" s="139"/>
      <c r="G15" s="139"/>
      <c r="H15" s="139"/>
    </row>
    <row r="16" spans="1:8" ht="12.75" customHeight="1">
      <c r="A16" s="156">
        <v>1</v>
      </c>
      <c r="B16" s="158" t="str">
        <f>HYPERLINK('пр.взвешивания'!C6)</f>
        <v>Мишарова Лиана Анатольевна</v>
      </c>
      <c r="C16" s="158" t="str">
        <f>HYPERLINK('пр.взвешивания'!D6)</f>
        <v>26.08.94 1р</v>
      </c>
      <c r="D16" s="158" t="str">
        <f>HYPERLINK('пр.взвешивания'!E6)</f>
        <v>ПФО Татарстан Казань Россия</v>
      </c>
      <c r="E16" s="66"/>
      <c r="F16" s="153"/>
      <c r="G16" s="154"/>
      <c r="H16" s="140"/>
    </row>
    <row r="17" spans="1:8" ht="12.75">
      <c r="A17" s="157"/>
      <c r="B17" s="142"/>
      <c r="C17" s="142"/>
      <c r="D17" s="142"/>
      <c r="E17" s="144"/>
      <c r="F17" s="139"/>
      <c r="G17" s="147"/>
      <c r="H17" s="155"/>
    </row>
    <row r="18" spans="1:8" ht="12.75" customHeight="1">
      <c r="A18" s="140">
        <v>3</v>
      </c>
      <c r="B18" s="141" t="str">
        <f>HYPERLINK('пр.взвешивания'!C10)</f>
        <v>Кунякина Олеся</v>
      </c>
      <c r="C18" s="141" t="str">
        <f>HYPERLINK('пр.взвешивания'!D10)</f>
        <v>1993 1р</v>
      </c>
      <c r="D18" s="141" t="str">
        <f>HYPERLINK('пр.взвешивания'!E10)</f>
        <v>ЦФО Московская Коломна МО</v>
      </c>
      <c r="E18" s="66"/>
      <c r="F18" s="66"/>
      <c r="G18" s="140"/>
      <c r="H18" s="140"/>
    </row>
    <row r="19" spans="1:8" ht="13.5" thickBot="1">
      <c r="A19" s="151"/>
      <c r="B19" s="152"/>
      <c r="C19" s="152"/>
      <c r="D19" s="152"/>
      <c r="E19" s="151"/>
      <c r="F19" s="151"/>
      <c r="G19" s="151"/>
      <c r="H19" s="151"/>
    </row>
    <row r="20" spans="1:8" ht="12.75" customHeight="1">
      <c r="A20" s="149">
        <v>2</v>
      </c>
      <c r="B20" s="150" t="str">
        <f>HYPERLINK('пр.взвешивания'!C8)</f>
        <v>Линевич Светлана</v>
      </c>
      <c r="C20" s="150" t="str">
        <f>HYPERLINK('пр.взвешивания'!D8)</f>
        <v>1995 1р</v>
      </c>
      <c r="D20" s="150" t="str">
        <f>HYPERLINK('пр.взвешивания'!E8)</f>
        <v>ЦФО Тверская Ржев МО</v>
      </c>
      <c r="E20" s="143"/>
      <c r="F20" s="145"/>
      <c r="G20" s="146"/>
      <c r="H20" s="148"/>
    </row>
    <row r="21" spans="1:8" ht="12.75">
      <c r="A21" s="139"/>
      <c r="B21" s="142"/>
      <c r="C21" s="142"/>
      <c r="D21" s="142"/>
      <c r="E21" s="144"/>
      <c r="F21" s="139"/>
      <c r="G21" s="147"/>
      <c r="H21" s="139"/>
    </row>
    <row r="22" spans="1:8" ht="12.75" customHeight="1">
      <c r="A22" s="140">
        <v>4</v>
      </c>
      <c r="B22" s="141" t="str">
        <f>HYPERLINK('пр.взвешивания'!C12)</f>
        <v>Каримова Яна</v>
      </c>
      <c r="C22" s="141" t="str">
        <f>HYPERLINK('пр.взвешивания'!D12)</f>
        <v>01.12.1994  1р</v>
      </c>
      <c r="D22" s="141" t="str">
        <f>HYPERLINK('пр.взвешивания'!E12)</f>
        <v>ПФО Башкортостан</v>
      </c>
      <c r="E22" s="66"/>
      <c r="F22" s="66"/>
      <c r="G22" s="140"/>
      <c r="H22" s="140"/>
    </row>
    <row r="23" spans="1:8" ht="12.75">
      <c r="A23" s="139"/>
      <c r="B23" s="142"/>
      <c r="C23" s="142"/>
      <c r="D23" s="142"/>
      <c r="E23" s="139"/>
      <c r="F23" s="139"/>
      <c r="G23" s="139"/>
      <c r="H23" s="139"/>
    </row>
    <row r="24" spans="1:8" ht="20.25" customHeight="1">
      <c r="A24" s="16"/>
      <c r="B24" s="16" t="s">
        <v>19</v>
      </c>
      <c r="C24" s="16"/>
      <c r="D24" s="16"/>
      <c r="E24" s="31" t="str">
        <f>HYPERLINK('пр.взвешивания'!D3)</f>
        <v>в.к.   38  кг.</v>
      </c>
      <c r="F24" s="16"/>
      <c r="G24" s="16"/>
      <c r="H24" s="16"/>
    </row>
    <row r="25" spans="1:8" ht="12.75">
      <c r="A25" s="140" t="s">
        <v>0</v>
      </c>
      <c r="B25" s="140" t="s">
        <v>6</v>
      </c>
      <c r="C25" s="140" t="s">
        <v>7</v>
      </c>
      <c r="D25" s="140" t="s">
        <v>8</v>
      </c>
      <c r="E25" s="140" t="s">
        <v>12</v>
      </c>
      <c r="F25" s="140" t="s">
        <v>17</v>
      </c>
      <c r="G25" s="140" t="s">
        <v>13</v>
      </c>
      <c r="H25" s="140" t="s">
        <v>14</v>
      </c>
    </row>
    <row r="26" spans="1:8" ht="12.75">
      <c r="A26" s="139"/>
      <c r="B26" s="139"/>
      <c r="C26" s="139"/>
      <c r="D26" s="139"/>
      <c r="E26" s="139"/>
      <c r="F26" s="139"/>
      <c r="G26" s="139"/>
      <c r="H26" s="139"/>
    </row>
    <row r="27" spans="1:8" ht="12.75" customHeight="1">
      <c r="A27" s="156">
        <v>1</v>
      </c>
      <c r="B27" s="158" t="str">
        <f>HYPERLINK('пр.взвешивания'!C6)</f>
        <v>Мишарова Лиана Анатольевна</v>
      </c>
      <c r="C27" s="158" t="str">
        <f>HYPERLINK('пр.взвешивания'!D6)</f>
        <v>26.08.94 1р</v>
      </c>
      <c r="D27" s="158" t="str">
        <f>HYPERLINK('пр.взвешивания'!E6)</f>
        <v>ПФО Татарстан Казань Россия</v>
      </c>
      <c r="E27" s="66"/>
      <c r="F27" s="153"/>
      <c r="G27" s="154"/>
      <c r="H27" s="140"/>
    </row>
    <row r="28" spans="1:8" ht="12.75">
      <c r="A28" s="157"/>
      <c r="B28" s="142"/>
      <c r="C28" s="142"/>
      <c r="D28" s="142"/>
      <c r="E28" s="144"/>
      <c r="F28" s="139"/>
      <c r="G28" s="147"/>
      <c r="H28" s="155"/>
    </row>
    <row r="29" spans="1:8" ht="12.75" customHeight="1">
      <c r="A29" s="140">
        <v>4</v>
      </c>
      <c r="B29" s="141" t="str">
        <f>HYPERLINK('пр.взвешивания'!C12)</f>
        <v>Каримова Яна</v>
      </c>
      <c r="C29" s="141" t="str">
        <f>HYPERLINK('пр.взвешивания'!D12)</f>
        <v>01.12.1994  1р</v>
      </c>
      <c r="D29" s="141" t="str">
        <f>HYPERLINK('пр.взвешивания'!E12)</f>
        <v>ПФО Башкортостан</v>
      </c>
      <c r="E29" s="66"/>
      <c r="F29" s="66"/>
      <c r="G29" s="140"/>
      <c r="H29" s="140"/>
    </row>
    <row r="30" spans="1:8" ht="13.5" thickBot="1">
      <c r="A30" s="151"/>
      <c r="B30" s="152"/>
      <c r="C30" s="152"/>
      <c r="D30" s="152"/>
      <c r="E30" s="151"/>
      <c r="F30" s="151"/>
      <c r="G30" s="151"/>
      <c r="H30" s="151"/>
    </row>
    <row r="31" spans="1:8" ht="12.75" customHeight="1">
      <c r="A31" s="149">
        <v>3</v>
      </c>
      <c r="B31" s="150" t="str">
        <f>HYPERLINK('пр.взвешивания'!C10)</f>
        <v>Кунякина Олеся</v>
      </c>
      <c r="C31" s="150" t="str">
        <f>HYPERLINK('пр.взвешивания'!D10)</f>
        <v>1993 1р</v>
      </c>
      <c r="D31" s="150" t="str">
        <f>HYPERLINK('пр.взвешивания'!E10)</f>
        <v>ЦФО Московская Коломна МО</v>
      </c>
      <c r="E31" s="143"/>
      <c r="F31" s="145"/>
      <c r="G31" s="146"/>
      <c r="H31" s="148"/>
    </row>
    <row r="32" spans="1:8" ht="12.75">
      <c r="A32" s="139"/>
      <c r="B32" s="142"/>
      <c r="C32" s="142"/>
      <c r="D32" s="142"/>
      <c r="E32" s="144"/>
      <c r="F32" s="139"/>
      <c r="G32" s="147"/>
      <c r="H32" s="139"/>
    </row>
    <row r="33" spans="1:8" ht="12.75" customHeight="1">
      <c r="A33" s="140">
        <v>2</v>
      </c>
      <c r="B33" s="141" t="str">
        <f>HYPERLINK('пр.взвешивания'!C8)</f>
        <v>Линевич Светлана</v>
      </c>
      <c r="C33" s="141" t="str">
        <f>HYPERLINK('пр.взвешивания'!D8)</f>
        <v>1995 1р</v>
      </c>
      <c r="D33" s="141" t="str">
        <f>HYPERLINK('пр.взвешивания'!E8)</f>
        <v>ЦФО Тверская Ржев МО</v>
      </c>
      <c r="E33" s="66"/>
      <c r="F33" s="66"/>
      <c r="G33" s="140"/>
      <c r="H33" s="140"/>
    </row>
    <row r="34" spans="1:8" ht="12.75">
      <c r="A34" s="139"/>
      <c r="B34" s="142"/>
      <c r="C34" s="142"/>
      <c r="D34" s="142"/>
      <c r="E34" s="139"/>
      <c r="F34" s="139"/>
      <c r="G34" s="139"/>
      <c r="H34" s="139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9"/>
  <sheetViews>
    <sheetView workbookViewId="0" topLeftCell="A1">
      <selection activeCell="C24" sqref="C24:C25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66" t="str">
        <f>HYPERLINK('[1]реквизиты'!$A$2)</f>
        <v>Первенство России по самбо среди девушек 1993-94 г.р.</v>
      </c>
      <c r="B1" s="167"/>
      <c r="C1" s="167"/>
      <c r="D1" s="167"/>
      <c r="E1" s="167"/>
      <c r="F1" s="167"/>
      <c r="G1" s="167"/>
      <c r="H1" s="1"/>
      <c r="I1" s="1"/>
    </row>
    <row r="2" spans="1:9" ht="18" customHeight="1">
      <c r="A2" s="94" t="str">
        <f>HYPERLINK('[1]реквизиты'!$A$3)</f>
        <v>23-27 ноября 2009г.    Г.Ржев</v>
      </c>
      <c r="B2" s="94"/>
      <c r="C2" s="94"/>
      <c r="D2" s="94"/>
      <c r="E2" s="94"/>
      <c r="F2" s="94"/>
      <c r="G2" s="94"/>
      <c r="H2" s="168"/>
      <c r="I2" s="168"/>
    </row>
    <row r="3" ht="49.5" customHeight="1">
      <c r="D3" t="s">
        <v>23</v>
      </c>
    </row>
    <row r="4" spans="1:7" ht="12.75">
      <c r="A4" s="161" t="s">
        <v>40</v>
      </c>
      <c r="B4" s="161" t="s">
        <v>0</v>
      </c>
      <c r="C4" s="161" t="s">
        <v>1</v>
      </c>
      <c r="D4" s="161" t="s">
        <v>2</v>
      </c>
      <c r="E4" s="161" t="s">
        <v>3</v>
      </c>
      <c r="F4" s="161" t="s">
        <v>4</v>
      </c>
      <c r="G4" s="161" t="s">
        <v>5</v>
      </c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 customHeight="1">
      <c r="A6" s="59">
        <v>1</v>
      </c>
      <c r="B6" s="169">
        <v>1</v>
      </c>
      <c r="C6" s="170" t="s">
        <v>24</v>
      </c>
      <c r="D6" s="140" t="s">
        <v>25</v>
      </c>
      <c r="E6" s="172" t="s">
        <v>26</v>
      </c>
      <c r="F6" s="154"/>
      <c r="G6" s="170" t="s">
        <v>27</v>
      </c>
    </row>
    <row r="7" spans="1:7" ht="12.75">
      <c r="A7" s="59"/>
      <c r="B7" s="169"/>
      <c r="C7" s="171"/>
      <c r="D7" s="155"/>
      <c r="E7" s="173"/>
      <c r="F7" s="147"/>
      <c r="G7" s="171"/>
    </row>
    <row r="8" spans="1:7" ht="12.75">
      <c r="A8" s="59">
        <v>2</v>
      </c>
      <c r="B8" s="169">
        <v>2</v>
      </c>
      <c r="C8" s="174" t="s">
        <v>28</v>
      </c>
      <c r="D8" s="161" t="s">
        <v>31</v>
      </c>
      <c r="E8" s="175" t="s">
        <v>34</v>
      </c>
      <c r="F8" s="176"/>
      <c r="G8" s="174" t="s">
        <v>37</v>
      </c>
    </row>
    <row r="9" spans="1:7" ht="12.75">
      <c r="A9" s="59"/>
      <c r="B9" s="169"/>
      <c r="C9" s="174"/>
      <c r="D9" s="161"/>
      <c r="E9" s="175"/>
      <c r="F9" s="176"/>
      <c r="G9" s="170"/>
    </row>
    <row r="10" spans="1:7" ht="12.75">
      <c r="A10" s="59">
        <v>3</v>
      </c>
      <c r="B10" s="169">
        <v>3</v>
      </c>
      <c r="C10" s="174" t="s">
        <v>29</v>
      </c>
      <c r="D10" s="177" t="s">
        <v>32</v>
      </c>
      <c r="E10" s="175" t="s">
        <v>35</v>
      </c>
      <c r="F10" s="176"/>
      <c r="G10" s="174" t="s">
        <v>38</v>
      </c>
    </row>
    <row r="11" spans="1:7" ht="12.75">
      <c r="A11" s="59"/>
      <c r="B11" s="169"/>
      <c r="C11" s="174"/>
      <c r="D11" s="161"/>
      <c r="E11" s="175"/>
      <c r="F11" s="176"/>
      <c r="G11" s="174"/>
    </row>
    <row r="12" spans="1:7" ht="12.75">
      <c r="A12" s="59">
        <v>4</v>
      </c>
      <c r="B12" s="169">
        <v>4</v>
      </c>
      <c r="C12" s="174" t="s">
        <v>30</v>
      </c>
      <c r="D12" s="161" t="s">
        <v>33</v>
      </c>
      <c r="E12" s="175" t="s">
        <v>36</v>
      </c>
      <c r="F12" s="176"/>
      <c r="G12" s="174" t="s">
        <v>39</v>
      </c>
    </row>
    <row r="13" spans="1:7" ht="12.75">
      <c r="A13" s="59"/>
      <c r="B13" s="169"/>
      <c r="C13" s="174"/>
      <c r="D13" s="161"/>
      <c r="E13" s="175"/>
      <c r="F13" s="176"/>
      <c r="G13" s="174"/>
    </row>
    <row r="22" spans="1:8" ht="12.75">
      <c r="A22" s="178"/>
      <c r="B22" s="178"/>
      <c r="C22" s="178"/>
      <c r="D22" s="178"/>
      <c r="E22" s="178"/>
      <c r="F22" s="178"/>
      <c r="G22" s="178"/>
      <c r="H22" s="2"/>
    </row>
    <row r="23" spans="1:8" ht="12.75">
      <c r="A23" s="178"/>
      <c r="B23" s="178"/>
      <c r="C23" s="178"/>
      <c r="D23" s="178"/>
      <c r="E23" s="178"/>
      <c r="F23" s="178"/>
      <c r="G23" s="178"/>
      <c r="H23" s="2"/>
    </row>
    <row r="24" spans="1:8" ht="12.75">
      <c r="A24" s="178"/>
      <c r="B24" s="178"/>
      <c r="C24" s="178"/>
      <c r="D24" s="178"/>
      <c r="E24" s="178"/>
      <c r="F24" s="178"/>
      <c r="G24" s="178"/>
      <c r="H24" s="2"/>
    </row>
    <row r="25" spans="1:8" ht="12.75">
      <c r="A25" s="178"/>
      <c r="B25" s="178"/>
      <c r="C25" s="178"/>
      <c r="D25" s="178"/>
      <c r="E25" s="178"/>
      <c r="F25" s="178"/>
      <c r="G25" s="178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2009-11-25T11:52:43Z</cp:lastPrinted>
  <dcterms:created xsi:type="dcterms:W3CDTF">1996-10-08T23:32:33Z</dcterms:created>
  <dcterms:modified xsi:type="dcterms:W3CDTF">2009-11-26T11:33:07Z</dcterms:modified>
  <cp:category/>
  <cp:version/>
  <cp:contentType/>
  <cp:contentStatus/>
</cp:coreProperties>
</file>