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6605" windowHeight="11295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<sst xmlns="http://schemas.openxmlformats.org/spreadsheetml/2006/main" count="374" uniqueCount="107">
  <si>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</si>
  <si>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</si>
  <si>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</si>
  <si>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</si>
  <si>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</si>
  <si>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</si>
  <si>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</si>
  <si>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</si>
  <si>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</si>
  <si>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</si>
  <si>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</si>
  <si>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</si>
  <si>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</si>
  <si>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</si>
  <si>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</si>
  <si>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</si>
  <si>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</si>
  <si>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</si>
  <si>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</si>
  <si>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</si>
  <si>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</si>
  <si>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</si>
  <si>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</si>
  <si>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</si>
  <si>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</si>
  <si>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</si>
  <si>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</si>
  <si>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</si>
  <si>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</si>
  <si>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</si>
  <si>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</si>
  <si>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</si>
  <si>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</si>
  <si>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</si>
  <si>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</si>
  <si>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</si>
  <si>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</si>
  <si>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</si>
  <si>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</si>
  <si>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</si>
  <si>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</si>
  <si>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</si>
  <si>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Б21</t>
  </si>
  <si>
    <t>Б12</t>
  </si>
  <si>
    <t>Б22</t>
  </si>
  <si>
    <t>ВСЕРОССИЙСКАЯ ФЕДЕРАЦИЯ САМБО</t>
  </si>
  <si>
    <t>4 КРУГ</t>
  </si>
  <si>
    <t>5 КРУГ</t>
  </si>
  <si>
    <t>Галкина Татьяна Владимировна</t>
  </si>
  <si>
    <t>Щекина Ксения Олеговна</t>
  </si>
  <si>
    <t>Москва МО</t>
  </si>
  <si>
    <t>15.09.95 2юн</t>
  </si>
  <si>
    <t>25.10.95 1юн</t>
  </si>
  <si>
    <t xml:space="preserve">Дорошко ЕА </t>
  </si>
  <si>
    <t>ЦФО Тула Д-МО</t>
  </si>
  <si>
    <t>выборнов Р.В. ВыборноваО.М.</t>
  </si>
  <si>
    <t>Аганесова Евгения Вячеславовна</t>
  </si>
  <si>
    <t>23.05.94 кмс</t>
  </si>
  <si>
    <t>ЮФО Ростовская МО</t>
  </si>
  <si>
    <t>в.к.   42       кг.</t>
  </si>
  <si>
    <t>Бабкина Валерия Владимировна</t>
  </si>
  <si>
    <t>25.04.95 1р</t>
  </si>
  <si>
    <t>Шоханова Наиля Владимировна</t>
  </si>
  <si>
    <t>20.07.95 2юн</t>
  </si>
  <si>
    <t>Пенькова Галина</t>
  </si>
  <si>
    <t>1995 1р</t>
  </si>
  <si>
    <t>Кеда Алиса Георгиевна</t>
  </si>
  <si>
    <t>03.11.95 1юн</t>
  </si>
  <si>
    <t>Дугаева НС Шмаков Шумильная Е.С.</t>
  </si>
  <si>
    <t>Евсютина Елена сергеевна</t>
  </si>
  <si>
    <t>ЦФО Смоленск</t>
  </si>
  <si>
    <t>Ермаченков С.А.</t>
  </si>
  <si>
    <t>Козлова Ксения Андреевна</t>
  </si>
  <si>
    <t>04.09.93 1р</t>
  </si>
  <si>
    <t>ПФО Саратовская обл Балаково</t>
  </si>
  <si>
    <t>Ачкасов С.Н.</t>
  </si>
  <si>
    <t>Харченко Анастасия Викторовна</t>
  </si>
  <si>
    <t>28.06.93 кмс</t>
  </si>
  <si>
    <t>ЮФО Краснодарский МО</t>
  </si>
  <si>
    <t>Харченко В.Ф.</t>
  </si>
  <si>
    <t>Варфоломеева Оксана Юрьевна</t>
  </si>
  <si>
    <t>15.11.94 1р</t>
  </si>
  <si>
    <t>ЦФО Рязань МО</t>
  </si>
  <si>
    <t>Гришакин К.В.</t>
  </si>
  <si>
    <t>Уметбаева Гульназ Ричардовна</t>
  </si>
  <si>
    <t>29.09.95 1р</t>
  </si>
  <si>
    <t>ПФО Башкортостан Стерлитамак МО</t>
  </si>
  <si>
    <t>Нагаева С.Р.</t>
  </si>
  <si>
    <t xml:space="preserve">Чекавинская Алина </t>
  </si>
  <si>
    <t>ЦФО Тверская Ржев МО</t>
  </si>
  <si>
    <t>Образцов А.Н. Крылова Е.С.</t>
  </si>
  <si>
    <t>Образцова Арина Евгеньевна</t>
  </si>
  <si>
    <t>21.05.95 1р</t>
  </si>
  <si>
    <t>Пьянова Алена</t>
  </si>
  <si>
    <t>1993 1р</t>
  </si>
  <si>
    <t>Образцов А.Н. Крылова Е.С</t>
  </si>
  <si>
    <t>3,5</t>
  </si>
  <si>
    <t>6,5</t>
  </si>
  <si>
    <t>1</t>
  </si>
  <si>
    <t>2</t>
  </si>
  <si>
    <t>3</t>
  </si>
  <si>
    <t>5-6</t>
  </si>
  <si>
    <t>7-8</t>
  </si>
  <si>
    <t>9-12</t>
  </si>
  <si>
    <t>Каримов Е.А.</t>
  </si>
  <si>
    <t>ЮФО Астраханская обл Красноярский р-н с.Красный Яр</t>
  </si>
  <si>
    <t>Смирнова М.А.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</si>
</sst>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0" xfId="15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3" fillId="0" borderId="30" xfId="15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26" xfId="15" applyNumberFormat="1" applyFont="1" applyFill="1" applyBorder="1" applyAlignment="1" applyProtection="1">
      <alignment horizontal="center" vertical="center" wrapText="1"/>
      <protection/>
    </xf>
    <xf numFmtId="0" fontId="12" fillId="0" borderId="31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7" xfId="15" applyFont="1" applyBorder="1" applyAlignment="1">
      <alignment vertical="center" wrapText="1"/>
    </xf>
    <xf numFmtId="0" fontId="3" fillId="0" borderId="32" xfId="0" applyNumberFormat="1" applyFont="1" applyBorder="1" applyAlignment="1">
      <alignment/>
    </xf>
    <xf numFmtId="0" fontId="3" fillId="0" borderId="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33" xfId="15" applyNumberFormat="1" applyFont="1" applyBorder="1" applyAlignment="1">
      <alignment horizontal="center"/>
    </xf>
    <xf numFmtId="0" fontId="3" fillId="0" borderId="34" xfId="15" applyNumberFormat="1" applyFont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8" fillId="0" borderId="37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6" fillId="2" borderId="36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/>
    </xf>
    <xf numFmtId="0" fontId="6" fillId="0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15" fillId="3" borderId="47" xfId="15" applyNumberFormat="1" applyFont="1" applyFill="1" applyBorder="1" applyAlignment="1" applyProtection="1">
      <alignment horizontal="center" vertical="center" wrapText="1"/>
      <protection/>
    </xf>
    <xf numFmtId="0" fontId="15" fillId="3" borderId="48" xfId="15" applyNumberFormat="1" applyFont="1" applyFill="1" applyBorder="1" applyAlignment="1" applyProtection="1">
      <alignment horizontal="center" vertical="center" wrapText="1"/>
      <protection/>
    </xf>
    <xf numFmtId="0" fontId="15" fillId="3" borderId="49" xfId="15" applyNumberFormat="1" applyFont="1" applyFill="1" applyBorder="1" applyAlignment="1" applyProtection="1">
      <alignment horizontal="center" vertical="center" wrapText="1"/>
      <protection/>
    </xf>
    <xf numFmtId="0" fontId="16" fillId="4" borderId="47" xfId="15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37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6" xfId="15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1" fillId="0" borderId="64" xfId="15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7" xfId="15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7" xfId="15" applyFont="1" applyBorder="1" applyAlignment="1">
      <alignment horizontal="left" vertical="center" wrapText="1"/>
    </xf>
    <xf numFmtId="0" fontId="0" fillId="0" borderId="15" xfId="15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0" fillId="0" borderId="52" xfId="15" applyFont="1" applyBorder="1" applyAlignment="1">
      <alignment horizontal="center" vertical="center" wrapText="1"/>
    </xf>
    <xf numFmtId="0" fontId="3" fillId="0" borderId="52" xfId="15" applyFont="1" applyFill="1" applyBorder="1" applyAlignment="1">
      <alignment horizontal="left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27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круги"/>
      <sheetName val="П-Ф ФИНАЛ"/>
      <sheetName val="ит.пр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52"/>
  <sheetViews>
    <sheetView workbookViewId="0" topLeftCell="A26">
      <selection activeCell="I45" sqref="I45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7" width="4.7109375" style="0" customWidth="1"/>
    <col min="8" max="8" width="6.8515625" style="0" customWidth="1"/>
    <col min="9" max="9" width="6.421875" style="0" customWidth="1"/>
    <col min="10" max="10" width="4.7109375" style="0" customWidth="1"/>
    <col min="11" max="11" width="20.00390625" style="0" customWidth="1"/>
    <col min="13" max="13" width="8.57421875" style="0" customWidth="1"/>
    <col min="14" max="18" width="4.7109375" style="0" customWidth="1"/>
    <col min="19" max="19" width="6.28125" style="0" customWidth="1"/>
  </cols>
  <sheetData>
    <row r="1" spans="1:19" ht="20.25" customHeight="1">
      <c r="A1" s="190" t="s">
        <v>45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21" ht="10.5" customHeight="1" thickBot="1">
      <c r="A2" s="141"/>
      <c r="B2" s="142"/>
      <c r="C2" s="142"/>
      <c r="D2" s="142"/>
      <c r="E2" s="142"/>
      <c r="F2" s="142"/>
      <c r="G2" s="142"/>
      <c r="H2" s="142"/>
      <c r="J2" s="143"/>
      <c r="K2" s="143"/>
      <c r="L2" s="143"/>
      <c r="M2" s="143"/>
      <c r="N2" s="143"/>
      <c r="O2" s="143"/>
      <c r="P2" s="78"/>
      <c r="Q2" s="80"/>
      <c r="R2" s="80"/>
      <c r="S2" s="80"/>
      <c r="T2" s="24"/>
      <c r="U2" s="24"/>
    </row>
    <row r="3" spans="1:21" ht="21.75" customHeight="1" thickBot="1">
      <c r="A3" s="17"/>
      <c r="B3" s="139" t="s">
        <v>35</v>
      </c>
      <c r="C3" s="139"/>
      <c r="D3" s="139"/>
      <c r="E3" s="139"/>
      <c r="F3" s="139"/>
      <c r="G3" s="139"/>
      <c r="H3" s="139"/>
      <c r="J3" s="133" t="str">
        <f>HYPERLINK('[1]реквизиты'!$A$2)</f>
        <v>Первенство России по самбо среди девушек 1993-94 г.р.</v>
      </c>
      <c r="K3" s="134"/>
      <c r="L3" s="134"/>
      <c r="M3" s="134"/>
      <c r="N3" s="134"/>
      <c r="O3" s="134"/>
      <c r="P3" s="134"/>
      <c r="Q3" s="134"/>
      <c r="R3" s="134"/>
      <c r="S3" s="135"/>
      <c r="T3" s="24"/>
      <c r="U3" s="24"/>
    </row>
    <row r="4" spans="2:21" ht="8.25" customHeight="1" thickBo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1"/>
      <c r="R4" s="81"/>
      <c r="S4" s="81"/>
      <c r="T4" s="24"/>
      <c r="U4" s="24"/>
    </row>
    <row r="5" spans="1:21" ht="22.5" customHeight="1" thickBot="1">
      <c r="A5" s="79" t="s">
        <v>7</v>
      </c>
      <c r="B5" s="140" t="str">
        <f>HYPERLINK('[1]реквизиты'!$A$3)</f>
        <v>23-27 ноября 2009г.    Г.Ржев</v>
      </c>
      <c r="C5" s="140"/>
      <c r="D5" s="140"/>
      <c r="E5" s="140"/>
      <c r="F5" s="140"/>
      <c r="G5" s="140"/>
      <c r="H5" s="140"/>
      <c r="I5" s="109"/>
      <c r="J5" s="110" t="s">
        <v>7</v>
      </c>
      <c r="K5" s="109"/>
      <c r="M5" s="79"/>
      <c r="O5" s="136" t="str">
        <f>HYPERLINK('пр.взвешивания'!E3)</f>
        <v>в.к.   42       кг.</v>
      </c>
      <c r="P5" s="137"/>
      <c r="Q5" s="137"/>
      <c r="R5" s="137"/>
      <c r="S5" s="138"/>
      <c r="T5" s="24"/>
      <c r="U5" s="24"/>
    </row>
    <row r="6" spans="1:21" ht="13.5" customHeight="1" thickBot="1">
      <c r="A6" s="144" t="s">
        <v>1</v>
      </c>
      <c r="B6" s="144" t="s">
        <v>8</v>
      </c>
      <c r="C6" s="144" t="s">
        <v>9</v>
      </c>
      <c r="D6" s="144" t="s">
        <v>10</v>
      </c>
      <c r="E6" s="171" t="s">
        <v>11</v>
      </c>
      <c r="F6" s="172"/>
      <c r="G6" s="172"/>
      <c r="H6" s="144" t="s">
        <v>12</v>
      </c>
      <c r="I6" s="144" t="s">
        <v>13</v>
      </c>
      <c r="J6" s="144" t="s">
        <v>1</v>
      </c>
      <c r="K6" s="144" t="s">
        <v>8</v>
      </c>
      <c r="L6" s="144" t="s">
        <v>9</v>
      </c>
      <c r="M6" s="144" t="s">
        <v>10</v>
      </c>
      <c r="N6" s="171" t="s">
        <v>11</v>
      </c>
      <c r="O6" s="172"/>
      <c r="P6" s="172"/>
      <c r="Q6" s="173"/>
      <c r="R6" s="144" t="s">
        <v>12</v>
      </c>
      <c r="S6" s="144" t="s">
        <v>13</v>
      </c>
      <c r="T6" s="24"/>
      <c r="U6" s="24"/>
    </row>
    <row r="7" spans="1:21" ht="13.5" thickBot="1">
      <c r="A7" s="145"/>
      <c r="B7" s="145"/>
      <c r="C7" s="145"/>
      <c r="D7" s="159"/>
      <c r="E7" s="26">
        <v>1</v>
      </c>
      <c r="F7" s="27">
        <v>2</v>
      </c>
      <c r="G7" s="27">
        <v>3</v>
      </c>
      <c r="H7" s="181"/>
      <c r="I7" s="145"/>
      <c r="J7" s="145"/>
      <c r="K7" s="145"/>
      <c r="L7" s="145"/>
      <c r="M7" s="159"/>
      <c r="N7" s="26">
        <v>1</v>
      </c>
      <c r="O7" s="27">
        <v>2</v>
      </c>
      <c r="P7" s="27">
        <v>3</v>
      </c>
      <c r="Q7" s="28">
        <v>4</v>
      </c>
      <c r="R7" s="145"/>
      <c r="S7" s="145"/>
      <c r="T7" s="24"/>
      <c r="U7" s="24"/>
    </row>
    <row r="8" spans="1:21" ht="12.75" customHeight="1">
      <c r="A8" s="127">
        <v>1</v>
      </c>
      <c r="B8" s="129" t="str">
        <f>VLOOKUP(A8,'пр.взвешивания'!B6:E29,2,FALSE)</f>
        <v>Варфоломеева Оксана Юрьевна</v>
      </c>
      <c r="C8" s="131" t="str">
        <f>VLOOKUP(A8,'пр.взвешивания'!B6:F29,3,FALSE)</f>
        <v>15.11.94 1р</v>
      </c>
      <c r="D8" s="154" t="str">
        <f>VLOOKUP(A8,'пр.взвешивания'!B6:G29,4,FALSE)</f>
        <v>ЦФО Рязань МО</v>
      </c>
      <c r="E8" s="77"/>
      <c r="F8" s="29">
        <v>0</v>
      </c>
      <c r="G8" s="29">
        <v>0</v>
      </c>
      <c r="H8" s="168">
        <f>SUM(E8:G8)</f>
        <v>0</v>
      </c>
      <c r="I8" s="180">
        <v>3</v>
      </c>
      <c r="J8" s="127">
        <v>3</v>
      </c>
      <c r="K8" s="129" t="str">
        <f>VLOOKUP(J8,'пр.взвешивания'!B6:O29,2,FALSE)</f>
        <v>Пенькова Галина</v>
      </c>
      <c r="L8" s="131" t="str">
        <f>VLOOKUP(J8,'пр.взвешивания'!B6:P29,3,FALSE)</f>
        <v>1995 1р</v>
      </c>
      <c r="M8" s="154" t="str">
        <f>VLOOKUP(J8,'пр.взвешивания'!B6:Q29,4,FALSE)</f>
        <v>ЮФО Астраханская обл Красноярский р-н с.Красный Яр</v>
      </c>
      <c r="N8" s="30"/>
      <c r="O8" s="31">
        <v>3</v>
      </c>
      <c r="P8" s="31">
        <v>1</v>
      </c>
      <c r="Q8" s="105">
        <v>4</v>
      </c>
      <c r="R8" s="168">
        <f>SUM(N8:Q8)</f>
        <v>8</v>
      </c>
      <c r="S8" s="169">
        <v>1</v>
      </c>
      <c r="T8" s="24"/>
      <c r="U8" s="24"/>
    </row>
    <row r="9" spans="1:21" ht="12.75" customHeight="1">
      <c r="A9" s="128"/>
      <c r="B9" s="130"/>
      <c r="C9" s="132"/>
      <c r="D9" s="155"/>
      <c r="E9" s="66"/>
      <c r="F9" s="33"/>
      <c r="G9" s="33"/>
      <c r="H9" s="166"/>
      <c r="I9" s="126"/>
      <c r="J9" s="128"/>
      <c r="K9" s="130"/>
      <c r="L9" s="132"/>
      <c r="M9" s="155"/>
      <c r="N9" s="34"/>
      <c r="O9" s="35">
        <f>HYPERLINK(круги!G76)</f>
      </c>
      <c r="P9" s="35">
        <f>HYPERLINK(круги!H65)</f>
      </c>
      <c r="Q9" s="106"/>
      <c r="R9" s="166"/>
      <c r="S9" s="170"/>
      <c r="T9" s="24"/>
      <c r="U9" s="24"/>
    </row>
    <row r="10" spans="1:21" ht="12.75" customHeight="1">
      <c r="A10" s="128">
        <v>2</v>
      </c>
      <c r="B10" s="160" t="str">
        <f>VLOOKUP(A10,'пр.взвешивания'!B6:E31,2,FALSE)</f>
        <v>Шоханова Наиля Владимировна</v>
      </c>
      <c r="C10" s="162" t="str">
        <f>VLOOKUP(A10,'пр.взвешивания'!B6:F31,3,FALSE)</f>
        <v>20.07.95 2юн</v>
      </c>
      <c r="D10" s="164" t="str">
        <f>VLOOKUP(A10,'пр.взвешивания'!B6:G31,4,FALSE)</f>
        <v>Москва МО</v>
      </c>
      <c r="E10" s="73">
        <v>4</v>
      </c>
      <c r="F10" s="38"/>
      <c r="G10" s="39">
        <v>0</v>
      </c>
      <c r="H10" s="166">
        <f>SUM(E10:G10)</f>
        <v>4</v>
      </c>
      <c r="I10" s="126">
        <v>2</v>
      </c>
      <c r="J10" s="128">
        <v>4</v>
      </c>
      <c r="K10" s="160" t="str">
        <f>VLOOKUP(J10,'пр.взвешивания'!B6:O31,2,FALSE)</f>
        <v>Пьянова Алена</v>
      </c>
      <c r="L10" s="162" t="str">
        <f>VLOOKUP(J10,'пр.взвешивания'!B6:P31,3,FALSE)</f>
        <v>1993 1р</v>
      </c>
      <c r="M10" s="164" t="str">
        <f>VLOOKUP(J10,'пр.взвешивания'!B6:Q31,4,FALSE)</f>
        <v>ЦФО Тверская Ржев МО</v>
      </c>
      <c r="N10" s="41">
        <v>0</v>
      </c>
      <c r="O10" s="42"/>
      <c r="P10" s="43">
        <v>4</v>
      </c>
      <c r="Q10" s="107">
        <v>4</v>
      </c>
      <c r="R10" s="166">
        <f>SUM(N10:Q10)</f>
        <v>8</v>
      </c>
      <c r="S10" s="170">
        <v>2</v>
      </c>
      <c r="T10" s="24"/>
      <c r="U10" s="24"/>
    </row>
    <row r="11" spans="1:21" ht="12.75" customHeight="1">
      <c r="A11" s="128"/>
      <c r="B11" s="130"/>
      <c r="C11" s="132"/>
      <c r="D11" s="155"/>
      <c r="E11" s="74"/>
      <c r="F11" s="46"/>
      <c r="G11" s="47"/>
      <c r="H11" s="166"/>
      <c r="I11" s="126"/>
      <c r="J11" s="128"/>
      <c r="K11" s="130"/>
      <c r="L11" s="132"/>
      <c r="M11" s="155"/>
      <c r="N11" s="49">
        <f>HYPERLINK(круги!H78)</f>
      </c>
      <c r="O11" s="50"/>
      <c r="P11" s="51"/>
      <c r="Q11" s="106">
        <f>HYPERLINK(круги!H69)</f>
      </c>
      <c r="R11" s="166"/>
      <c r="S11" s="170"/>
      <c r="T11" s="24"/>
      <c r="U11" s="24"/>
    </row>
    <row r="12" spans="1:21" ht="12.75" customHeight="1">
      <c r="A12" s="128">
        <v>3</v>
      </c>
      <c r="B12" s="160" t="str">
        <f>VLOOKUP(A12,'пр.взвешивания'!B6:E33,2,FALSE)</f>
        <v>Пенькова Галина</v>
      </c>
      <c r="C12" s="162" t="str">
        <f>VLOOKUP(A12,'пр.взвешивания'!B6:F33,3,FALSE)</f>
        <v>1995 1р</v>
      </c>
      <c r="D12" s="164" t="str">
        <f>VLOOKUP(A12,'пр.взвешивания'!B6:G33,4,FALSE)</f>
        <v>ЮФО Астраханская обл Красноярский р-н с.Красный Яр</v>
      </c>
      <c r="E12" s="73">
        <v>4</v>
      </c>
      <c r="F12" s="39">
        <v>4</v>
      </c>
      <c r="G12" s="114"/>
      <c r="H12" s="166">
        <f>SUM(E12:G12)</f>
        <v>8</v>
      </c>
      <c r="I12" s="125">
        <v>1</v>
      </c>
      <c r="J12" s="128">
        <v>5</v>
      </c>
      <c r="K12" s="160" t="str">
        <f>VLOOKUP(J12,'пр.взвешивания'!B6:O33,2,FALSE)</f>
        <v>Козлова Ксения Андреевна</v>
      </c>
      <c r="L12" s="162" t="str">
        <f>VLOOKUP(J12,'пр.взвешивания'!B6:P33,3,FALSE)</f>
        <v>04.09.93 1р</v>
      </c>
      <c r="M12" s="164" t="str">
        <f>VLOOKUP(J12,'пр.взвешивания'!B6:Q33,4,FALSE)</f>
        <v>ПФО Саратовская обл Балаково</v>
      </c>
      <c r="N12" s="41">
        <v>3</v>
      </c>
      <c r="O12" s="53">
        <v>0</v>
      </c>
      <c r="P12" s="54"/>
      <c r="Q12" s="108" t="s">
        <v>96</v>
      </c>
      <c r="R12" s="166" t="s">
        <v>97</v>
      </c>
      <c r="S12" s="166">
        <v>3</v>
      </c>
      <c r="T12" s="24"/>
      <c r="U12" s="24"/>
    </row>
    <row r="13" spans="1:21" ht="12.75" customHeight="1" thickBot="1">
      <c r="A13" s="157"/>
      <c r="B13" s="161"/>
      <c r="C13" s="163"/>
      <c r="D13" s="165"/>
      <c r="E13" s="76"/>
      <c r="F13" s="58"/>
      <c r="G13" s="121"/>
      <c r="H13" s="167"/>
      <c r="I13" s="158"/>
      <c r="J13" s="128"/>
      <c r="K13" s="130"/>
      <c r="L13" s="132"/>
      <c r="M13" s="155"/>
      <c r="N13" s="49">
        <f>HYPERLINK(круги!H67)</f>
      </c>
      <c r="O13" s="35"/>
      <c r="P13" s="56"/>
      <c r="Q13" s="106">
        <f>HYPERLINK(круги!H80)</f>
      </c>
      <c r="R13" s="166"/>
      <c r="S13" s="166"/>
      <c r="T13" s="24"/>
      <c r="U13" s="24"/>
    </row>
    <row r="14" spans="1:22" ht="12.75" customHeight="1">
      <c r="A14" s="192"/>
      <c r="B14" s="193"/>
      <c r="C14" s="193"/>
      <c r="D14" s="193"/>
      <c r="E14" s="118"/>
      <c r="F14" s="118"/>
      <c r="G14" s="118"/>
      <c r="H14" s="119"/>
      <c r="I14" s="182"/>
      <c r="J14" s="176">
        <v>2</v>
      </c>
      <c r="K14" s="184" t="str">
        <f>VLOOKUP(J14,'пр.взвешивания'!B6:O33,2,FALSE)</f>
        <v>Шоханова Наиля Владимировна</v>
      </c>
      <c r="L14" s="160" t="str">
        <f>VLOOKUP(J14,'пр.взвешивания'!B6:P33,3,FALSE)</f>
        <v>20.07.95 2юн</v>
      </c>
      <c r="M14" s="162" t="str">
        <f>VLOOKUP(J14,'пр.взвешивания'!B6:P33,3,FALSE)</f>
        <v>20.07.95 2юн</v>
      </c>
      <c r="N14" s="41">
        <v>0</v>
      </c>
      <c r="O14" s="41">
        <v>0</v>
      </c>
      <c r="P14" s="53">
        <v>0</v>
      </c>
      <c r="Q14" s="53">
        <v>0</v>
      </c>
      <c r="R14" s="116"/>
      <c r="S14" s="166">
        <v>4</v>
      </c>
      <c r="T14" s="182"/>
      <c r="U14" s="24"/>
      <c r="V14" s="24"/>
    </row>
    <row r="15" spans="1:22" ht="12.75" customHeight="1" thickBot="1">
      <c r="A15" s="192"/>
      <c r="B15" s="194"/>
      <c r="C15" s="194"/>
      <c r="D15" s="194"/>
      <c r="E15" s="115"/>
      <c r="F15" s="115"/>
      <c r="G15" s="115"/>
      <c r="H15" s="120"/>
      <c r="I15" s="182"/>
      <c r="J15" s="177"/>
      <c r="K15" s="185"/>
      <c r="L15" s="161"/>
      <c r="M15" s="163"/>
      <c r="N15" s="59">
        <f>HYPERLINK(круги!H69)</f>
      </c>
      <c r="O15" s="59"/>
      <c r="P15" s="60">
        <f>HYPERLINK('[3]круги'!H77)</f>
      </c>
      <c r="Q15" s="60">
        <f>HYPERLINK('[3]круги'!H88)</f>
      </c>
      <c r="R15" s="117"/>
      <c r="S15" s="167"/>
      <c r="T15" s="182"/>
      <c r="U15" s="24"/>
      <c r="V15" s="24"/>
    </row>
    <row r="16" spans="1:21" ht="24.75" customHeight="1" thickBot="1">
      <c r="A16" s="25" t="s">
        <v>31</v>
      </c>
      <c r="B16" s="24"/>
      <c r="C16" s="24"/>
      <c r="D16" s="24"/>
      <c r="E16" s="24"/>
      <c r="F16" s="24"/>
      <c r="G16" s="24"/>
      <c r="H16" s="62"/>
      <c r="I16" s="24"/>
      <c r="J16" s="25" t="s">
        <v>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4.25" customHeight="1" thickBot="1">
      <c r="A17" s="144" t="s">
        <v>1</v>
      </c>
      <c r="B17" s="144" t="s">
        <v>8</v>
      </c>
      <c r="C17" s="144" t="s">
        <v>9</v>
      </c>
      <c r="D17" s="144" t="s">
        <v>10</v>
      </c>
      <c r="E17" s="171" t="s">
        <v>11</v>
      </c>
      <c r="F17" s="172"/>
      <c r="G17" s="173"/>
      <c r="H17" s="178" t="s">
        <v>12</v>
      </c>
      <c r="I17" s="144" t="s">
        <v>13</v>
      </c>
      <c r="J17" s="144" t="s">
        <v>1</v>
      </c>
      <c r="K17" s="144" t="s">
        <v>8</v>
      </c>
      <c r="L17" s="144" t="s">
        <v>9</v>
      </c>
      <c r="M17" s="144" t="s">
        <v>10</v>
      </c>
      <c r="N17" s="171" t="s">
        <v>11</v>
      </c>
      <c r="O17" s="172"/>
      <c r="P17" s="172"/>
      <c r="Q17" s="173"/>
      <c r="R17" s="144" t="s">
        <v>12</v>
      </c>
      <c r="S17" s="144" t="s">
        <v>13</v>
      </c>
      <c r="T17" s="24"/>
      <c r="U17" s="24"/>
    </row>
    <row r="18" spans="1:21" ht="13.5" customHeight="1" thickBot="1">
      <c r="A18" s="145"/>
      <c r="B18" s="145"/>
      <c r="C18" s="145"/>
      <c r="D18" s="159"/>
      <c r="E18" s="26">
        <v>1</v>
      </c>
      <c r="F18" s="27">
        <v>2</v>
      </c>
      <c r="G18" s="63">
        <v>3</v>
      </c>
      <c r="H18" s="179"/>
      <c r="I18" s="145"/>
      <c r="J18" s="145"/>
      <c r="K18" s="145"/>
      <c r="L18" s="145"/>
      <c r="M18" s="159"/>
      <c r="N18" s="26">
        <v>1</v>
      </c>
      <c r="O18" s="27">
        <v>2</v>
      </c>
      <c r="P18" s="27">
        <v>3</v>
      </c>
      <c r="Q18" s="28">
        <v>4</v>
      </c>
      <c r="R18" s="183"/>
      <c r="S18" s="145"/>
      <c r="T18" s="24"/>
      <c r="U18" s="24"/>
    </row>
    <row r="19" spans="1:21" ht="12.75" customHeight="1">
      <c r="A19" s="127">
        <v>4</v>
      </c>
      <c r="B19" s="129" t="str">
        <f>VLOOKUP(A19,'пр.взвешивания'!B6:E40,2,FALSE)</f>
        <v>Пьянова Алена</v>
      </c>
      <c r="C19" s="131" t="str">
        <f>VLOOKUP(A19,'пр.взвешивания'!B6:F40,3,FALSE)</f>
        <v>1993 1р</v>
      </c>
      <c r="D19" s="154" t="str">
        <f>VLOOKUP(A19,'пр.взвешивания'!B6:G40,4,FALSE)</f>
        <v>ЦФО Тверская Ржев МО</v>
      </c>
      <c r="E19" s="64"/>
      <c r="F19" s="29">
        <v>4</v>
      </c>
      <c r="G19" s="65">
        <v>4</v>
      </c>
      <c r="H19" s="168">
        <f>SUM(E19:G19)</f>
        <v>8</v>
      </c>
      <c r="I19" s="174">
        <v>1</v>
      </c>
      <c r="J19" s="127">
        <v>7</v>
      </c>
      <c r="K19" s="129" t="str">
        <f>VLOOKUP(J19,'пр.взвешивания'!B6:O40,2,FALSE)</f>
        <v>Харченко Анастасия Викторовна</v>
      </c>
      <c r="L19" s="131" t="str">
        <f>VLOOKUP(J19,'пр.взвешивания'!B6:P40,3,FALSE)</f>
        <v>28.06.93 кмс</v>
      </c>
      <c r="M19" s="154" t="str">
        <f>VLOOKUP(J19,'пр.взвешивания'!B6:Q40,4,FALSE)</f>
        <v>ЮФО Краснодарский МО</v>
      </c>
      <c r="N19" s="30"/>
      <c r="O19" s="31">
        <v>4</v>
      </c>
      <c r="P19" s="31">
        <v>4</v>
      </c>
      <c r="Q19" s="32">
        <v>4</v>
      </c>
      <c r="R19" s="168">
        <f>SUM(N19:Q19)</f>
        <v>12</v>
      </c>
      <c r="S19" s="180">
        <v>1</v>
      </c>
      <c r="T19" s="24"/>
      <c r="U19" s="24"/>
    </row>
    <row r="20" spans="1:21" ht="12.75" customHeight="1">
      <c r="A20" s="128"/>
      <c r="B20" s="130"/>
      <c r="C20" s="132"/>
      <c r="D20" s="155"/>
      <c r="E20" s="66"/>
      <c r="F20" s="33"/>
      <c r="G20" s="67"/>
      <c r="H20" s="166"/>
      <c r="I20" s="175"/>
      <c r="J20" s="128"/>
      <c r="K20" s="130"/>
      <c r="L20" s="132"/>
      <c r="M20" s="155"/>
      <c r="N20" s="34"/>
      <c r="O20" s="35">
        <f>HYPERLINK(круги!P76)</f>
      </c>
      <c r="P20" s="35">
        <f>HYPERLINK(круги!P65)</f>
      </c>
      <c r="Q20" s="36"/>
      <c r="R20" s="166"/>
      <c r="S20" s="126"/>
      <c r="T20" s="24"/>
      <c r="U20" s="24"/>
    </row>
    <row r="21" spans="1:21" ht="12.75" customHeight="1">
      <c r="A21" s="128">
        <v>5</v>
      </c>
      <c r="B21" s="160" t="str">
        <f>VLOOKUP(A21,'пр.взвешивания'!B6:E42,2,FALSE)</f>
        <v>Козлова Ксения Андреевна</v>
      </c>
      <c r="C21" s="162" t="str">
        <f>VLOOKUP(A21,'пр.взвешивания'!B6:F42,3,FALSE)</f>
        <v>04.09.93 1р</v>
      </c>
      <c r="D21" s="164" t="str">
        <f>VLOOKUP(A21,'пр.взвешивания'!B6:G42,4,FALSE)</f>
        <v>ПФО Саратовская обл Балаково</v>
      </c>
      <c r="E21" s="37">
        <v>0</v>
      </c>
      <c r="F21" s="38"/>
      <c r="G21" s="40">
        <v>4</v>
      </c>
      <c r="H21" s="166">
        <f>SUM(E21:G21)</f>
        <v>4</v>
      </c>
      <c r="I21" s="175">
        <v>2</v>
      </c>
      <c r="J21" s="128">
        <v>10</v>
      </c>
      <c r="K21" s="160" t="str">
        <f>VLOOKUP(J21,'пр.взвешивания'!B6:O42,2,FALSE)</f>
        <v>Уметбаева Гульназ Ричардовна</v>
      </c>
      <c r="L21" s="162" t="str">
        <f>VLOOKUP(J21,'пр.взвешивания'!B6:P42,3,FALSE)</f>
        <v>29.09.95 1р</v>
      </c>
      <c r="M21" s="164" t="str">
        <f>VLOOKUP(J21,'пр.взвешивания'!B6:Q42,4,FALSE)</f>
        <v>ПФО Башкортостан Стерлитамак МО</v>
      </c>
      <c r="N21" s="41">
        <v>0</v>
      </c>
      <c r="O21" s="42"/>
      <c r="P21" s="43">
        <v>3</v>
      </c>
      <c r="Q21" s="44">
        <v>4</v>
      </c>
      <c r="R21" s="166">
        <f>SUM(N21:Q21)</f>
        <v>7</v>
      </c>
      <c r="S21" s="126">
        <v>2</v>
      </c>
      <c r="T21" s="24"/>
      <c r="U21" s="24"/>
    </row>
    <row r="22" spans="1:21" ht="12.75" customHeight="1">
      <c r="A22" s="128"/>
      <c r="B22" s="130"/>
      <c r="C22" s="132"/>
      <c r="D22" s="155"/>
      <c r="E22" s="45"/>
      <c r="F22" s="46"/>
      <c r="G22" s="48"/>
      <c r="H22" s="166"/>
      <c r="I22" s="175"/>
      <c r="J22" s="128"/>
      <c r="K22" s="130"/>
      <c r="L22" s="132"/>
      <c r="M22" s="155"/>
      <c r="N22" s="49">
        <f>HYPERLINK(круги!P78)</f>
      </c>
      <c r="O22" s="50"/>
      <c r="P22" s="51"/>
      <c r="Q22" s="36">
        <f>HYPERLINK(круги!P69)</f>
      </c>
      <c r="R22" s="166"/>
      <c r="S22" s="126"/>
      <c r="T22" s="24"/>
      <c r="U22" s="24"/>
    </row>
    <row r="23" spans="1:21" ht="12.75" customHeight="1">
      <c r="A23" s="128">
        <v>6</v>
      </c>
      <c r="B23" s="160" t="str">
        <f>VLOOKUP(A23,'пр.взвешивания'!B6:E44,2,FALSE)</f>
        <v>Евсютина Елена сергеевна</v>
      </c>
      <c r="C23" s="162" t="str">
        <f>VLOOKUP(A23,'пр.взвешивания'!B6:F44,3,FALSE)</f>
        <v>1995 1р</v>
      </c>
      <c r="D23" s="164" t="str">
        <f>VLOOKUP(A23,'пр.взвешивания'!B6:G44,4,FALSE)</f>
        <v>ЦФО Смоленск</v>
      </c>
      <c r="E23" s="52">
        <v>0</v>
      </c>
      <c r="F23" s="52">
        <v>0</v>
      </c>
      <c r="G23" s="68"/>
      <c r="H23" s="166">
        <f>SUM(E23:G23)</f>
        <v>0</v>
      </c>
      <c r="I23" s="176">
        <v>3</v>
      </c>
      <c r="J23" s="128">
        <v>11</v>
      </c>
      <c r="K23" s="160" t="str">
        <f>VLOOKUP(J23,'пр.взвешивания'!B6:O44,2,FALSE)</f>
        <v>Кеда Алиса Георгиевна</v>
      </c>
      <c r="L23" s="162" t="str">
        <f>VLOOKUP(J23,'пр.взвешивания'!B6:P44,3,FALSE)</f>
        <v>03.11.95 1юн</v>
      </c>
      <c r="M23" s="164" t="str">
        <f>VLOOKUP(J23,'пр.взвешивания'!B6:Q44,4,FALSE)</f>
        <v>Москва МО</v>
      </c>
      <c r="N23" s="41">
        <v>0</v>
      </c>
      <c r="O23" s="53">
        <v>0</v>
      </c>
      <c r="P23" s="54"/>
      <c r="Q23" s="55">
        <v>4</v>
      </c>
      <c r="R23" s="166">
        <f>SUM(N23:Q23)</f>
        <v>4</v>
      </c>
      <c r="S23" s="125">
        <v>3</v>
      </c>
      <c r="T23" s="24"/>
      <c r="U23" s="24"/>
    </row>
    <row r="24" spans="1:21" ht="12.75" customHeight="1" thickBot="1">
      <c r="A24" s="157"/>
      <c r="B24" s="161"/>
      <c r="C24" s="163"/>
      <c r="D24" s="165"/>
      <c r="E24" s="58"/>
      <c r="F24" s="58"/>
      <c r="G24" s="69"/>
      <c r="H24" s="167"/>
      <c r="I24" s="177"/>
      <c r="J24" s="128"/>
      <c r="K24" s="130"/>
      <c r="L24" s="132"/>
      <c r="M24" s="155"/>
      <c r="N24" s="49">
        <f>HYPERLINK(круги!P67)</f>
      </c>
      <c r="O24" s="35"/>
      <c r="P24" s="56"/>
      <c r="Q24" s="36">
        <f>HYPERLINK(круги!P80)</f>
      </c>
      <c r="R24" s="166"/>
      <c r="S24" s="125"/>
      <c r="T24" s="24"/>
      <c r="U24" s="24"/>
    </row>
    <row r="25" spans="1:21" ht="14.25" customHeight="1" thickBot="1">
      <c r="A25" s="25" t="s">
        <v>32</v>
      </c>
      <c r="B25" s="24"/>
      <c r="C25" s="24"/>
      <c r="D25" s="24"/>
      <c r="E25" s="24"/>
      <c r="F25" s="24"/>
      <c r="G25" s="24"/>
      <c r="H25" s="113"/>
      <c r="I25" s="24"/>
      <c r="J25" s="128">
        <v>8</v>
      </c>
      <c r="K25" s="186" t="s">
        <v>60</v>
      </c>
      <c r="L25" s="188" t="str">
        <f>VLOOKUP(J25,'пр.взвешивания'!B6:P46,3,FALSE)</f>
        <v>25.04.95 1р</v>
      </c>
      <c r="M25" s="189" t="str">
        <f>VLOOKUP(J25,'пр.взвешивания'!B6:Q46,4,FALSE)</f>
        <v>ЦФО Тула Д-МО</v>
      </c>
      <c r="N25" s="41">
        <v>0</v>
      </c>
      <c r="O25" s="53">
        <v>0</v>
      </c>
      <c r="P25" s="53">
        <v>0</v>
      </c>
      <c r="Q25" s="57"/>
      <c r="R25" s="166">
        <f>SUM(N25:Q25)</f>
        <v>0</v>
      </c>
      <c r="S25" s="125">
        <v>4</v>
      </c>
      <c r="T25" s="24"/>
      <c r="U25" s="24"/>
    </row>
    <row r="26" spans="1:21" ht="12.75" customHeight="1" thickBot="1">
      <c r="A26" s="144" t="s">
        <v>1</v>
      </c>
      <c r="B26" s="144" t="s">
        <v>8</v>
      </c>
      <c r="C26" s="144" t="s">
        <v>9</v>
      </c>
      <c r="D26" s="144" t="s">
        <v>10</v>
      </c>
      <c r="E26" s="171" t="s">
        <v>11</v>
      </c>
      <c r="F26" s="172"/>
      <c r="G26" s="173"/>
      <c r="H26" s="178" t="s">
        <v>12</v>
      </c>
      <c r="I26" s="144" t="s">
        <v>13</v>
      </c>
      <c r="J26" s="157"/>
      <c r="K26" s="187"/>
      <c r="L26" s="163"/>
      <c r="M26" s="165"/>
      <c r="N26" s="59"/>
      <c r="O26" s="60">
        <f>HYPERLINK(круги!P71)</f>
      </c>
      <c r="P26" s="60">
        <f>HYPERLINK(круги!P82)</f>
      </c>
      <c r="Q26" s="61"/>
      <c r="R26" s="167"/>
      <c r="S26" s="158"/>
      <c r="T26" s="24"/>
      <c r="U26" s="24"/>
    </row>
    <row r="27" spans="1:21" ht="12.75" customHeight="1" thickBot="1">
      <c r="A27" s="145"/>
      <c r="B27" s="145"/>
      <c r="C27" s="145"/>
      <c r="D27" s="159"/>
      <c r="E27" s="26">
        <v>1</v>
      </c>
      <c r="F27" s="27">
        <v>2</v>
      </c>
      <c r="G27" s="63">
        <v>3</v>
      </c>
      <c r="H27" s="179"/>
      <c r="I27" s="145"/>
      <c r="J27" s="24"/>
      <c r="K27" s="152" t="s">
        <v>15</v>
      </c>
      <c r="L27" s="72"/>
      <c r="M27" s="72"/>
      <c r="N27" s="152" t="s">
        <v>16</v>
      </c>
      <c r="O27" s="152"/>
      <c r="P27" s="24"/>
      <c r="Q27" s="24"/>
      <c r="R27" s="24"/>
      <c r="S27" s="24"/>
      <c r="T27" s="24"/>
      <c r="U27" s="24"/>
    </row>
    <row r="28" spans="1:21" ht="12.75" customHeight="1" thickBot="1">
      <c r="A28" s="127">
        <v>7</v>
      </c>
      <c r="B28" s="129" t="str">
        <f>VLOOKUP(A28,'пр.взвешивания'!B6:E49,2,FALSE)</f>
        <v>Харченко Анастасия Викторовна</v>
      </c>
      <c r="C28" s="131" t="str">
        <f>VLOOKUP(A28,'пр.взвешивания'!B6:F49,3,FALSE)</f>
        <v>28.06.93 кмс</v>
      </c>
      <c r="D28" s="154" t="str">
        <f>VLOOKUP(A28,'пр.взвешивания'!B6:G49,4,FALSE)</f>
        <v>ЮФО Краснодарский МО</v>
      </c>
      <c r="E28" s="64"/>
      <c r="F28" s="29">
        <v>4</v>
      </c>
      <c r="G28" s="65">
        <v>4</v>
      </c>
      <c r="H28" s="168">
        <f>SUM(E28:G28)</f>
        <v>8</v>
      </c>
      <c r="I28" s="180">
        <v>1</v>
      </c>
      <c r="J28" s="24"/>
      <c r="K28" s="153"/>
      <c r="L28" s="72"/>
      <c r="M28" s="72"/>
      <c r="N28" s="191"/>
      <c r="O28" s="191"/>
      <c r="P28" s="24"/>
      <c r="Q28" s="24"/>
      <c r="R28" s="24"/>
      <c r="S28" s="24"/>
      <c r="T28" s="24"/>
      <c r="U28" s="24"/>
    </row>
    <row r="29" spans="1:21" ht="12.75" customHeight="1" thickBot="1">
      <c r="A29" s="128"/>
      <c r="B29" s="130"/>
      <c r="C29" s="132"/>
      <c r="D29" s="155"/>
      <c r="E29" s="66"/>
      <c r="F29" s="33"/>
      <c r="G29" s="67"/>
      <c r="H29" s="166"/>
      <c r="I29" s="126"/>
      <c r="J29" s="127">
        <v>3</v>
      </c>
      <c r="K29" s="129" t="str">
        <f>VLOOKUP(J29,'пр.взвешивания'!B6:O50,2,FALSE)</f>
        <v>Пенькова Галина</v>
      </c>
      <c r="L29" s="131" t="str">
        <f>VLOOKUP(J29,'пр.взвешивания'!B6:P50,3,FALSE)</f>
        <v>1995 1р</v>
      </c>
      <c r="M29" s="154" t="str">
        <f>VLOOKUP(J29,'пр.взвешивания'!B6:Q50,4,FALSE)</f>
        <v>ЮФО Астраханская обл Красноярский р-н с.Красный Яр</v>
      </c>
      <c r="N29" s="62"/>
      <c r="O29" s="62"/>
      <c r="P29" s="62"/>
      <c r="Q29" s="62"/>
      <c r="R29" s="24"/>
      <c r="S29" s="24"/>
      <c r="T29" s="24"/>
      <c r="U29" s="24"/>
    </row>
    <row r="30" spans="1:21" ht="12.75" customHeight="1">
      <c r="A30" s="128">
        <v>8</v>
      </c>
      <c r="B30" s="160" t="str">
        <f>VLOOKUP(A30,'пр.взвешивания'!B6:E51,2,FALSE)</f>
        <v>Бабкина Валерия Владимировна</v>
      </c>
      <c r="C30" s="162" t="str">
        <f>VLOOKUP(A30,'пр.взвешивания'!B6:F51,3,FALSE)</f>
        <v>25.04.95 1р</v>
      </c>
      <c r="D30" s="164" t="str">
        <f>VLOOKUP(A30,'пр.взвешивания'!B6:G51,4,FALSE)</f>
        <v>ЦФО Тула Д-МО</v>
      </c>
      <c r="E30" s="37">
        <v>0</v>
      </c>
      <c r="F30" s="38"/>
      <c r="G30" s="40">
        <v>4</v>
      </c>
      <c r="H30" s="166">
        <f>SUM(E30:G30)</f>
        <v>4</v>
      </c>
      <c r="I30" s="126">
        <v>2</v>
      </c>
      <c r="J30" s="128"/>
      <c r="K30" s="130"/>
      <c r="L30" s="132"/>
      <c r="M30" s="155"/>
      <c r="N30" s="124">
        <v>10</v>
      </c>
      <c r="O30" s="62"/>
      <c r="P30" s="62"/>
      <c r="Q30" s="62"/>
      <c r="R30" s="24"/>
      <c r="S30" s="24"/>
      <c r="T30" s="24"/>
      <c r="U30" s="24"/>
    </row>
    <row r="31" spans="1:21" ht="12.75" customHeight="1" thickBot="1">
      <c r="A31" s="128"/>
      <c r="B31" s="130"/>
      <c r="C31" s="132"/>
      <c r="D31" s="155"/>
      <c r="E31" s="45"/>
      <c r="F31" s="46"/>
      <c r="G31" s="48"/>
      <c r="H31" s="166"/>
      <c r="I31" s="126"/>
      <c r="J31" s="128">
        <v>10</v>
      </c>
      <c r="K31" s="160" t="str">
        <f>VLOOKUP(J31,'пр.взвешивания'!B6:O52,2,FALSE)</f>
        <v>Уметбаева Гульназ Ричардовна</v>
      </c>
      <c r="L31" s="162" t="str">
        <f>VLOOKUP(J31,'пр.взвешивания'!B6:P52,3,FALSE)</f>
        <v>29.09.95 1р</v>
      </c>
      <c r="M31" s="164" t="str">
        <f>VLOOKUP(J31,'пр.взвешивания'!B6:Q52,4,FALSE)</f>
        <v>ПФО Башкортостан Стерлитамак МО</v>
      </c>
      <c r="N31" s="96"/>
      <c r="O31" s="97"/>
      <c r="P31" s="98"/>
      <c r="Q31" s="62"/>
      <c r="R31" s="24"/>
      <c r="S31" s="24"/>
      <c r="T31" s="24"/>
      <c r="U31" s="24"/>
    </row>
    <row r="32" spans="1:21" ht="12.75" customHeight="1" thickBot="1">
      <c r="A32" s="128">
        <v>9</v>
      </c>
      <c r="B32" s="160" t="str">
        <f>VLOOKUP(A32,'пр.взвешивания'!B6:E53,2,FALSE)</f>
        <v>Чекавинская Алина </v>
      </c>
      <c r="C32" s="162" t="str">
        <f>VLOOKUP(A32,'пр.взвешивания'!B6:F53,3,FALSE)</f>
        <v>1995 1р</v>
      </c>
      <c r="D32" s="164" t="str">
        <f>VLOOKUP(A32,'пр.взвешивания'!B6:G53,4,FALSE)</f>
        <v>ЦФО Тверская Ржев МО</v>
      </c>
      <c r="E32" s="52">
        <v>0</v>
      </c>
      <c r="F32" s="52">
        <v>0</v>
      </c>
      <c r="G32" s="68"/>
      <c r="H32" s="166">
        <f>SUM(E32:G32)</f>
        <v>0</v>
      </c>
      <c r="I32" s="125">
        <v>3</v>
      </c>
      <c r="J32" s="156"/>
      <c r="K32" s="161"/>
      <c r="L32" s="163"/>
      <c r="M32" s="165"/>
      <c r="N32" s="99"/>
      <c r="O32" s="100"/>
      <c r="P32" s="100"/>
      <c r="Q32" s="124">
        <v>7</v>
      </c>
      <c r="R32" s="24"/>
      <c r="S32" s="24"/>
      <c r="T32" s="24"/>
      <c r="U32" s="24"/>
    </row>
    <row r="33" spans="1:21" ht="12.75" customHeight="1" thickBot="1">
      <c r="A33" s="157"/>
      <c r="B33" s="161"/>
      <c r="C33" s="163"/>
      <c r="D33" s="165"/>
      <c r="E33" s="58"/>
      <c r="F33" s="58"/>
      <c r="G33" s="69"/>
      <c r="H33" s="167"/>
      <c r="I33" s="158"/>
      <c r="J33" s="127">
        <v>7</v>
      </c>
      <c r="K33" s="129" t="str">
        <f>VLOOKUP(J33,'пр.взвешивания'!B6:O54,2,FALSE)</f>
        <v>Харченко Анастасия Викторовна</v>
      </c>
      <c r="L33" s="131" t="str">
        <f>VLOOKUP(J33,'пр.взвешивания'!B6:P54,3,FALSE)</f>
        <v>28.06.93 кмс</v>
      </c>
      <c r="M33" s="154" t="str">
        <f>VLOOKUP(J33,'пр.взвешивания'!B6:Q54,4,FALSE)</f>
        <v>ЮФО Краснодарский МО</v>
      </c>
      <c r="N33" s="101"/>
      <c r="O33" s="100"/>
      <c r="P33" s="100"/>
      <c r="Q33" s="96"/>
      <c r="R33" s="24"/>
      <c r="S33" s="24"/>
      <c r="T33" s="24"/>
      <c r="U33" s="24"/>
    </row>
    <row r="34" spans="1:21" ht="13.5" customHeight="1" thickBot="1">
      <c r="A34" s="25" t="s">
        <v>33</v>
      </c>
      <c r="B34" s="24"/>
      <c r="C34" s="24"/>
      <c r="D34" s="24"/>
      <c r="E34" s="24"/>
      <c r="F34" s="24"/>
      <c r="G34" s="24"/>
      <c r="H34" s="113"/>
      <c r="I34" s="24"/>
      <c r="J34" s="128"/>
      <c r="K34" s="130"/>
      <c r="L34" s="132"/>
      <c r="M34" s="155"/>
      <c r="N34" s="122">
        <v>7</v>
      </c>
      <c r="O34" s="102"/>
      <c r="P34" s="103"/>
      <c r="Q34" s="104"/>
      <c r="R34" s="70"/>
      <c r="S34" s="24"/>
      <c r="T34" s="24"/>
      <c r="U34" s="24"/>
    </row>
    <row r="35" spans="1:21" ht="12.75" customHeight="1" thickBot="1">
      <c r="A35" s="144" t="s">
        <v>1</v>
      </c>
      <c r="B35" s="144" t="s">
        <v>8</v>
      </c>
      <c r="C35" s="144" t="s">
        <v>9</v>
      </c>
      <c r="D35" s="144" t="s">
        <v>10</v>
      </c>
      <c r="E35" s="171" t="s">
        <v>11</v>
      </c>
      <c r="F35" s="172"/>
      <c r="G35" s="173"/>
      <c r="H35" s="178" t="s">
        <v>12</v>
      </c>
      <c r="I35" s="144" t="s">
        <v>13</v>
      </c>
      <c r="J35" s="128">
        <v>4</v>
      </c>
      <c r="K35" s="146" t="s">
        <v>93</v>
      </c>
      <c r="L35" s="148" t="s">
        <v>94</v>
      </c>
      <c r="M35" s="150" t="s">
        <v>89</v>
      </c>
      <c r="N35" s="123"/>
      <c r="O35" s="104"/>
      <c r="P35" s="104"/>
      <c r="Q35" s="104"/>
      <c r="R35" s="70"/>
      <c r="S35" s="24"/>
      <c r="T35" s="24"/>
      <c r="U35" s="24"/>
    </row>
    <row r="36" spans="1:21" ht="12.75" customHeight="1" thickBot="1">
      <c r="A36" s="145"/>
      <c r="B36" s="145"/>
      <c r="C36" s="145"/>
      <c r="D36" s="159"/>
      <c r="E36" s="26">
        <v>1</v>
      </c>
      <c r="F36" s="27">
        <v>2</v>
      </c>
      <c r="G36" s="63">
        <v>3</v>
      </c>
      <c r="H36" s="179"/>
      <c r="I36" s="145"/>
      <c r="J36" s="157"/>
      <c r="K36" s="147"/>
      <c r="L36" s="149"/>
      <c r="M36" s="151"/>
      <c r="N36" s="70"/>
      <c r="Q36" s="70"/>
      <c r="R36" s="70"/>
      <c r="S36" s="24"/>
      <c r="T36" s="24"/>
      <c r="U36" s="24"/>
    </row>
    <row r="37" spans="1:21" ht="12.75" customHeight="1">
      <c r="A37" s="127">
        <v>10</v>
      </c>
      <c r="B37" s="129" t="str">
        <f>VLOOKUP(A37,'пр.взвешивания'!B6:E58,2,FALSE)</f>
        <v>Уметбаева Гульназ Ричардовна</v>
      </c>
      <c r="C37" s="131" t="str">
        <f>VLOOKUP(A37,'пр.взвешивания'!B6:F58,3,FALSE)</f>
        <v>29.09.95 1р</v>
      </c>
      <c r="D37" s="154" t="str">
        <f>VLOOKUP(A37,'пр.взвешивания'!B6:G58,4,FALSE)</f>
        <v>ПФО Башкортостан Стерлитамак МО</v>
      </c>
      <c r="E37" s="64"/>
      <c r="F37" s="29">
        <v>3</v>
      </c>
      <c r="G37" s="65">
        <v>4</v>
      </c>
      <c r="H37" s="168">
        <f>SUM(E37:G37)</f>
        <v>7</v>
      </c>
      <c r="I37" s="174">
        <v>1</v>
      </c>
      <c r="R37" s="70"/>
      <c r="S37" s="24"/>
      <c r="T37" s="24"/>
      <c r="U37" s="24"/>
    </row>
    <row r="38" spans="1:21" ht="12.75" customHeight="1">
      <c r="A38" s="128"/>
      <c r="B38" s="130"/>
      <c r="C38" s="132"/>
      <c r="D38" s="155"/>
      <c r="E38" s="66"/>
      <c r="F38" s="33"/>
      <c r="G38" s="67"/>
      <c r="H38" s="166"/>
      <c r="I38" s="175"/>
      <c r="J38" s="83" t="str">
        <f>HYPERLINK('[1]реквизиты'!$A$6)</f>
        <v>Гл. судья, судья МК</v>
      </c>
      <c r="K38" s="84"/>
      <c r="L38" s="84"/>
      <c r="M38" s="17"/>
      <c r="N38" s="16"/>
      <c r="O38" s="16"/>
      <c r="P38" s="85" t="str">
        <f>HYPERLINK('[1]реквизиты'!$G$6)</f>
        <v>Рычев С.В.</v>
      </c>
      <c r="Q38" s="17"/>
      <c r="T38" s="24"/>
      <c r="U38" s="24"/>
    </row>
    <row r="39" spans="1:21" ht="12.75" customHeight="1">
      <c r="A39" s="128">
        <v>11</v>
      </c>
      <c r="B39" s="160" t="str">
        <f>VLOOKUP(A39,'пр.взвешивания'!B6:E60,2,FALSE)</f>
        <v>Кеда Алиса Георгиевна</v>
      </c>
      <c r="C39" s="162" t="str">
        <f>VLOOKUP(A39,'пр.взвешивания'!B6:F60,3,FALSE)</f>
        <v>03.11.95 1юн</v>
      </c>
      <c r="D39" s="164" t="str">
        <f>VLOOKUP(A39,'пр.взвешивания'!B6:G60,4,FALSE)</f>
        <v>Москва МО</v>
      </c>
      <c r="E39" s="73">
        <v>0</v>
      </c>
      <c r="F39" s="38"/>
      <c r="G39" s="40">
        <v>4</v>
      </c>
      <c r="H39" s="166">
        <f>SUM(E39:G39)</f>
        <v>4</v>
      </c>
      <c r="I39" s="175">
        <v>2</v>
      </c>
      <c r="J39" s="84"/>
      <c r="K39" s="84"/>
      <c r="L39" s="86"/>
      <c r="M39" s="19"/>
      <c r="N39" s="18"/>
      <c r="O39" s="18"/>
      <c r="P39" s="20" t="str">
        <f>HYPERLINK('[1]реквизиты'!$G$7)</f>
        <v>/Александров/</v>
      </c>
      <c r="Q39" s="17"/>
      <c r="T39" s="24"/>
      <c r="U39" s="24"/>
    </row>
    <row r="40" spans="1:21" ht="12.75" customHeight="1">
      <c r="A40" s="128"/>
      <c r="B40" s="130"/>
      <c r="C40" s="132"/>
      <c r="D40" s="155"/>
      <c r="E40" s="74"/>
      <c r="F40" s="46"/>
      <c r="G40" s="48"/>
      <c r="H40" s="166"/>
      <c r="I40" s="175"/>
      <c r="J40" s="87"/>
      <c r="K40" s="87"/>
      <c r="L40" s="88"/>
      <c r="M40" s="21"/>
      <c r="N40" s="21"/>
      <c r="O40" s="21"/>
      <c r="P40" s="17"/>
      <c r="Q40" s="17"/>
      <c r="T40" s="24"/>
      <c r="U40" s="24"/>
    </row>
    <row r="41" spans="1:21" ht="12.75" customHeight="1">
      <c r="A41" s="128">
        <v>12</v>
      </c>
      <c r="B41" s="160" t="str">
        <f>VLOOKUP(A41,'пр.взвешивания'!B6:E62,2,FALSE)</f>
        <v>Образцова Арина Евгеньевна</v>
      </c>
      <c r="C41" s="162" t="str">
        <f>VLOOKUP(A41,'пр.взвешивания'!B6:F62,3,FALSE)</f>
        <v>21.05.95 1р</v>
      </c>
      <c r="D41" s="164" t="str">
        <f>VLOOKUP(A41,'пр.взвешивания'!B6:G62,4,FALSE)</f>
        <v>ЦФО Тверская Ржев МО</v>
      </c>
      <c r="E41" s="75">
        <v>0</v>
      </c>
      <c r="F41" s="52">
        <v>0</v>
      </c>
      <c r="G41" s="68"/>
      <c r="H41" s="166">
        <f>SUM(E41:G41)</f>
        <v>0</v>
      </c>
      <c r="I41" s="176">
        <v>3</v>
      </c>
      <c r="J41" s="83" t="str">
        <f>HYPERLINK('[2]реквизиты'!$A$22)</f>
        <v>Гл. секретарь, судья МК</v>
      </c>
      <c r="K41" s="84"/>
      <c r="L41" s="89"/>
      <c r="M41" s="23"/>
      <c r="N41" s="22"/>
      <c r="O41" s="22"/>
      <c r="P41" s="85" t="str">
        <f>HYPERLINK('[1]реквизиты'!$G$8)</f>
        <v>Кондрашкина Л.Ф.</v>
      </c>
      <c r="Q41" s="17"/>
      <c r="T41" s="24"/>
      <c r="U41" s="24"/>
    </row>
    <row r="42" spans="1:21" ht="12.75" customHeight="1" thickBot="1">
      <c r="A42" s="157"/>
      <c r="B42" s="161"/>
      <c r="C42" s="163"/>
      <c r="D42" s="165"/>
      <c r="E42" s="76"/>
      <c r="F42" s="58"/>
      <c r="G42" s="69"/>
      <c r="H42" s="167"/>
      <c r="I42" s="177"/>
      <c r="J42" s="87"/>
      <c r="K42" s="87"/>
      <c r="L42" s="87"/>
      <c r="M42" s="17"/>
      <c r="N42" s="17"/>
      <c r="O42" s="17"/>
      <c r="P42" s="20" t="str">
        <f>HYPERLINK('[1]реквизиты'!$G$9)</f>
        <v>/Коломна/</v>
      </c>
      <c r="Q42" s="17"/>
      <c r="T42" s="24"/>
      <c r="U42" s="24"/>
    </row>
    <row r="43" spans="1:21" ht="12.75" customHeight="1">
      <c r="A43" s="24"/>
      <c r="B43" s="24"/>
      <c r="C43" s="24"/>
      <c r="D43" s="24"/>
      <c r="E43" s="24"/>
      <c r="F43" s="24"/>
      <c r="G43" s="24"/>
      <c r="H43" s="62"/>
      <c r="I43" s="24"/>
      <c r="J43" s="24"/>
      <c r="K43" s="24"/>
      <c r="L43" s="24"/>
      <c r="M43" s="24"/>
      <c r="N43" s="70"/>
      <c r="O43" s="70"/>
      <c r="P43" s="70"/>
      <c r="Q43" s="70"/>
      <c r="R43" s="70"/>
      <c r="S43" s="24"/>
      <c r="T43" s="24"/>
      <c r="U43" s="24"/>
    </row>
    <row r="44" spans="1:21" ht="12.75">
      <c r="A44" s="24"/>
      <c r="B44" s="24"/>
      <c r="C44" s="24"/>
      <c r="D44" s="24"/>
      <c r="E44" s="24"/>
      <c r="F44" s="24"/>
      <c r="G44" s="24"/>
      <c r="H44" s="62"/>
      <c r="I44" s="24"/>
      <c r="J44" s="24"/>
      <c r="K44" s="24"/>
      <c r="L44" s="24"/>
      <c r="M44" s="24"/>
      <c r="N44" s="70"/>
      <c r="O44" s="70"/>
      <c r="P44" s="70"/>
      <c r="Q44" s="70"/>
      <c r="R44" s="70"/>
      <c r="S44" s="24"/>
      <c r="T44" s="24"/>
      <c r="U44" s="24"/>
    </row>
    <row r="45" spans="1:21" ht="12.75">
      <c r="A45" s="24"/>
      <c r="B45" s="24"/>
      <c r="C45" s="24"/>
      <c r="D45" s="24"/>
      <c r="E45" s="24"/>
      <c r="F45" s="24"/>
      <c r="G45" s="24"/>
      <c r="H45" s="62"/>
      <c r="I45" s="24"/>
      <c r="J45" s="24"/>
      <c r="K45" s="24"/>
      <c r="L45" s="24"/>
      <c r="M45" s="24"/>
      <c r="N45" s="70"/>
      <c r="O45" s="70"/>
      <c r="P45" s="70"/>
      <c r="Q45" s="70"/>
      <c r="R45" s="70"/>
      <c r="S45" s="24"/>
      <c r="T45" s="24"/>
      <c r="U45" s="24"/>
    </row>
    <row r="46" spans="1:21" ht="12.75">
      <c r="A46" s="24"/>
      <c r="B46" s="24"/>
      <c r="C46" s="24"/>
      <c r="D46" s="24"/>
      <c r="E46" s="24"/>
      <c r="F46" s="24"/>
      <c r="G46" s="24"/>
      <c r="H46" s="62"/>
      <c r="I46" s="24"/>
      <c r="J46" s="71"/>
      <c r="K46" s="71"/>
      <c r="L46" s="71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2.75">
      <c r="A47" s="24"/>
      <c r="B47" s="24"/>
      <c r="C47" s="24"/>
      <c r="D47" s="24"/>
      <c r="E47" s="24"/>
      <c r="F47" s="24"/>
      <c r="G47" s="24"/>
      <c r="H47" s="6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2.75">
      <c r="A48" s="24"/>
      <c r="B48" s="24"/>
      <c r="C48" s="24"/>
      <c r="D48" s="24"/>
      <c r="E48" s="24"/>
      <c r="F48" s="24"/>
      <c r="G48" s="24"/>
      <c r="H48" s="6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2.75">
      <c r="A49" s="24"/>
      <c r="B49" s="24"/>
      <c r="C49" s="24"/>
      <c r="D49" s="24"/>
      <c r="E49" s="24"/>
      <c r="F49" s="24"/>
      <c r="G49" s="24"/>
      <c r="H49" s="6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2.75">
      <c r="A50" s="24"/>
      <c r="B50" s="24"/>
      <c r="C50" s="24"/>
      <c r="D50" s="24"/>
      <c r="E50" s="24"/>
      <c r="F50" s="24"/>
      <c r="G50" s="24"/>
      <c r="H50" s="6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2.75">
      <c r="A51" s="24"/>
      <c r="B51" s="24"/>
      <c r="C51" s="24"/>
      <c r="D51" s="24"/>
      <c r="E51" s="24"/>
      <c r="F51" s="24"/>
      <c r="G51" s="24"/>
      <c r="H51" s="6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2.75">
      <c r="A52" s="24"/>
      <c r="B52" s="24"/>
      <c r="C52" s="24"/>
      <c r="D52" s="24"/>
      <c r="E52" s="24"/>
      <c r="F52" s="24"/>
      <c r="G52" s="24"/>
      <c r="H52" s="62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</sheetData>
  <mergeCells count="192">
    <mergeCell ref="T14:T15"/>
    <mergeCell ref="A14:A15"/>
    <mergeCell ref="B14:B15"/>
    <mergeCell ref="C14:C15"/>
    <mergeCell ref="D14:D15"/>
    <mergeCell ref="J23:J24"/>
    <mergeCell ref="K23:K24"/>
    <mergeCell ref="J25:J26"/>
    <mergeCell ref="M14:M15"/>
    <mergeCell ref="K31:K32"/>
    <mergeCell ref="L31:L32"/>
    <mergeCell ref="M31:M32"/>
    <mergeCell ref="R25:R26"/>
    <mergeCell ref="N27:O28"/>
    <mergeCell ref="K21:K22"/>
    <mergeCell ref="L21:L22"/>
    <mergeCell ref="M21:M22"/>
    <mergeCell ref="A1:S1"/>
    <mergeCell ref="S14:S15"/>
    <mergeCell ref="S23:S24"/>
    <mergeCell ref="K25:K26"/>
    <mergeCell ref="L25:L26"/>
    <mergeCell ref="M25:M26"/>
    <mergeCell ref="L23:L24"/>
    <mergeCell ref="M23:M24"/>
    <mergeCell ref="S25:S26"/>
    <mergeCell ref="R23:R24"/>
    <mergeCell ref="R21:R22"/>
    <mergeCell ref="S17:S18"/>
    <mergeCell ref="J19:J20"/>
    <mergeCell ref="K19:K20"/>
    <mergeCell ref="L19:L20"/>
    <mergeCell ref="M19:M20"/>
    <mergeCell ref="R19:R20"/>
    <mergeCell ref="S19:S20"/>
    <mergeCell ref="S21:S22"/>
    <mergeCell ref="R10:R11"/>
    <mergeCell ref="M10:M11"/>
    <mergeCell ref="J17:J18"/>
    <mergeCell ref="K17:K18"/>
    <mergeCell ref="L17:L18"/>
    <mergeCell ref="M17:M18"/>
    <mergeCell ref="N17:Q17"/>
    <mergeCell ref="R17:R18"/>
    <mergeCell ref="J14:J15"/>
    <mergeCell ref="K14:K15"/>
    <mergeCell ref="S10:S11"/>
    <mergeCell ref="J12:J13"/>
    <mergeCell ref="K12:K13"/>
    <mergeCell ref="L12:L13"/>
    <mergeCell ref="M12:M13"/>
    <mergeCell ref="R12:R13"/>
    <mergeCell ref="S12:S13"/>
    <mergeCell ref="J10:J11"/>
    <mergeCell ref="K10:K11"/>
    <mergeCell ref="L10:L11"/>
    <mergeCell ref="A41:A42"/>
    <mergeCell ref="B41:B42"/>
    <mergeCell ref="C41:C42"/>
    <mergeCell ref="D41:D42"/>
    <mergeCell ref="H37:H38"/>
    <mergeCell ref="D37:D38"/>
    <mergeCell ref="H41:H42"/>
    <mergeCell ref="I37:I38"/>
    <mergeCell ref="H39:H40"/>
    <mergeCell ref="I39:I40"/>
    <mergeCell ref="I41:I42"/>
    <mergeCell ref="A39:A40"/>
    <mergeCell ref="B39:B40"/>
    <mergeCell ref="C39:C40"/>
    <mergeCell ref="D39:D40"/>
    <mergeCell ref="A37:A38"/>
    <mergeCell ref="B37:B38"/>
    <mergeCell ref="C37:C38"/>
    <mergeCell ref="H32:H33"/>
    <mergeCell ref="A35:A36"/>
    <mergeCell ref="B35:B36"/>
    <mergeCell ref="C35:C36"/>
    <mergeCell ref="D35:D36"/>
    <mergeCell ref="E35:G35"/>
    <mergeCell ref="H35:H36"/>
    <mergeCell ref="D30:D31"/>
    <mergeCell ref="C26:C27"/>
    <mergeCell ref="D26:D27"/>
    <mergeCell ref="H30:H31"/>
    <mergeCell ref="L14:L15"/>
    <mergeCell ref="H10:H11"/>
    <mergeCell ref="I8:I9"/>
    <mergeCell ref="A32:A33"/>
    <mergeCell ref="B32:B33"/>
    <mergeCell ref="E26:G26"/>
    <mergeCell ref="C32:C33"/>
    <mergeCell ref="D32:D33"/>
    <mergeCell ref="B30:B31"/>
    <mergeCell ref="C30:C31"/>
    <mergeCell ref="H17:H18"/>
    <mergeCell ref="I17:I18"/>
    <mergeCell ref="H6:H7"/>
    <mergeCell ref="I6:I7"/>
    <mergeCell ref="I14:I15"/>
    <mergeCell ref="C28:C29"/>
    <mergeCell ref="D28:D29"/>
    <mergeCell ref="E17:G17"/>
    <mergeCell ref="J6:J7"/>
    <mergeCell ref="E6:G6"/>
    <mergeCell ref="H26:H27"/>
    <mergeCell ref="I26:I27"/>
    <mergeCell ref="H28:H29"/>
    <mergeCell ref="I28:I29"/>
    <mergeCell ref="J21:J22"/>
    <mergeCell ref="A26:A27"/>
    <mergeCell ref="B26:B27"/>
    <mergeCell ref="A30:A31"/>
    <mergeCell ref="A23:A24"/>
    <mergeCell ref="B23:B24"/>
    <mergeCell ref="A28:A29"/>
    <mergeCell ref="B28:B29"/>
    <mergeCell ref="C23:C24"/>
    <mergeCell ref="D23:D24"/>
    <mergeCell ref="H19:H20"/>
    <mergeCell ref="I19:I20"/>
    <mergeCell ref="H21:H22"/>
    <mergeCell ref="I21:I22"/>
    <mergeCell ref="H23:H24"/>
    <mergeCell ref="I23:I24"/>
    <mergeCell ref="S8:S9"/>
    <mergeCell ref="M6:M7"/>
    <mergeCell ref="N6:Q6"/>
    <mergeCell ref="R6:R7"/>
    <mergeCell ref="K8:K9"/>
    <mergeCell ref="L8:L9"/>
    <mergeCell ref="M8:M9"/>
    <mergeCell ref="R8:R9"/>
    <mergeCell ref="A21:A22"/>
    <mergeCell ref="B21:B22"/>
    <mergeCell ref="C21:C22"/>
    <mergeCell ref="D21:D22"/>
    <mergeCell ref="A19:A20"/>
    <mergeCell ref="B19:B20"/>
    <mergeCell ref="C19:C20"/>
    <mergeCell ref="D19:D20"/>
    <mergeCell ref="C10:C11"/>
    <mergeCell ref="D8:D9"/>
    <mergeCell ref="A17:A18"/>
    <mergeCell ref="B17:B18"/>
    <mergeCell ref="C17:C18"/>
    <mergeCell ref="D17:D18"/>
    <mergeCell ref="I10:I11"/>
    <mergeCell ref="A12:A13"/>
    <mergeCell ref="B12:B13"/>
    <mergeCell ref="C12:C13"/>
    <mergeCell ref="D12:D13"/>
    <mergeCell ref="H12:H13"/>
    <mergeCell ref="I12:I13"/>
    <mergeCell ref="A10:A11"/>
    <mergeCell ref="D10:D11"/>
    <mergeCell ref="B10:B11"/>
    <mergeCell ref="I35:I36"/>
    <mergeCell ref="J29:J30"/>
    <mergeCell ref="J31:J32"/>
    <mergeCell ref="J35:J36"/>
    <mergeCell ref="I30:I31"/>
    <mergeCell ref="I32:I33"/>
    <mergeCell ref="J33:J34"/>
    <mergeCell ref="K35:K36"/>
    <mergeCell ref="L35:L36"/>
    <mergeCell ref="M35:M36"/>
    <mergeCell ref="K27:K28"/>
    <mergeCell ref="K33:K34"/>
    <mergeCell ref="L33:L34"/>
    <mergeCell ref="M33:M34"/>
    <mergeCell ref="K29:K30"/>
    <mergeCell ref="L29:L30"/>
    <mergeCell ref="M29:M30"/>
    <mergeCell ref="A2:H2"/>
    <mergeCell ref="J2:O2"/>
    <mergeCell ref="A6:A7"/>
    <mergeCell ref="B6:B7"/>
    <mergeCell ref="C6:C7"/>
    <mergeCell ref="D6:D7"/>
    <mergeCell ref="K6:K7"/>
    <mergeCell ref="L6:L7"/>
    <mergeCell ref="A8:A9"/>
    <mergeCell ref="B8:B9"/>
    <mergeCell ref="C8:C9"/>
    <mergeCell ref="J3:S3"/>
    <mergeCell ref="O5:S5"/>
    <mergeCell ref="B3:H3"/>
    <mergeCell ref="B5:H5"/>
    <mergeCell ref="H8:H9"/>
    <mergeCell ref="S6:S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83"/>
  <sheetViews>
    <sheetView workbookViewId="0" topLeftCell="D47">
      <selection activeCell="E73" sqref="E73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95" t="s">
        <v>17</v>
      </c>
      <c r="B1" s="195"/>
      <c r="C1" s="195"/>
      <c r="D1" s="195"/>
      <c r="E1" s="195"/>
      <c r="F1" s="195"/>
      <c r="G1" s="195"/>
      <c r="H1" s="195"/>
      <c r="I1" s="195" t="s">
        <v>17</v>
      </c>
      <c r="J1" s="195"/>
      <c r="K1" s="195"/>
      <c r="L1" s="195"/>
      <c r="M1" s="195"/>
      <c r="N1" s="195"/>
      <c r="O1" s="195"/>
      <c r="P1" s="195"/>
    </row>
    <row r="2" spans="1:16" ht="23.25" customHeight="1">
      <c r="A2" s="3" t="s">
        <v>30</v>
      </c>
      <c r="B2" s="3" t="s">
        <v>18</v>
      </c>
      <c r="C2" s="3"/>
      <c r="D2" s="3"/>
      <c r="E2" s="112" t="str">
        <f>HYPERLINK('пр.взвешивания'!E3)</f>
        <v>в.к.   42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112" t="str">
        <f>HYPERLINK('пр.взвешивания'!E3)</f>
        <v>в.к.   42       кг.</v>
      </c>
      <c r="N2" s="3"/>
      <c r="O2" s="3"/>
      <c r="P2" s="3"/>
    </row>
    <row r="3" spans="1:16" ht="12.75">
      <c r="A3" s="148" t="s">
        <v>1</v>
      </c>
      <c r="B3" s="148" t="s">
        <v>8</v>
      </c>
      <c r="C3" s="148" t="s">
        <v>9</v>
      </c>
      <c r="D3" s="148" t="s">
        <v>10</v>
      </c>
      <c r="E3" s="148" t="s">
        <v>19</v>
      </c>
      <c r="F3" s="148" t="s">
        <v>20</v>
      </c>
      <c r="G3" s="148" t="s">
        <v>21</v>
      </c>
      <c r="H3" s="148" t="s">
        <v>22</v>
      </c>
      <c r="I3" s="148" t="s">
        <v>1</v>
      </c>
      <c r="J3" s="148" t="s">
        <v>8</v>
      </c>
      <c r="K3" s="148" t="s">
        <v>9</v>
      </c>
      <c r="L3" s="148" t="s">
        <v>10</v>
      </c>
      <c r="M3" s="148" t="s">
        <v>19</v>
      </c>
      <c r="N3" s="148" t="s">
        <v>20</v>
      </c>
      <c r="O3" s="148" t="s">
        <v>21</v>
      </c>
      <c r="P3" s="148" t="s">
        <v>22</v>
      </c>
    </row>
    <row r="4" spans="1:16" ht="12.7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ht="12.75" customHeight="1">
      <c r="A5" s="197">
        <v>1</v>
      </c>
      <c r="B5" s="198" t="str">
        <f>VLOOKUP(A5,'пр.взвешивания'!B6:E29,2,FALSE)</f>
        <v>Варфоломеева Оксана Юрьевна</v>
      </c>
      <c r="C5" s="198" t="str">
        <f>VLOOKUP(B5,'пр.взвешивания'!C6:F29,2,FALSE)</f>
        <v>15.11.94 1р</v>
      </c>
      <c r="D5" s="198" t="str">
        <f>VLOOKUP(C5,'пр.взвешивания'!D6:G29,2,FALSE)</f>
        <v>ЦФО Рязань МО</v>
      </c>
      <c r="E5" s="200"/>
      <c r="F5" s="201"/>
      <c r="G5" s="202"/>
      <c r="H5" s="148"/>
      <c r="I5" s="227">
        <v>4</v>
      </c>
      <c r="J5" s="198" t="str">
        <f>VLOOKUP(I5,'пр.взвешивания'!B6:E29,2,FALSE)</f>
        <v>Пьянова Алена</v>
      </c>
      <c r="K5" s="198" t="str">
        <f>VLOOKUP(J5,'пр.взвешивания'!C6:F29,2,FALSE)</f>
        <v>1993 1р</v>
      </c>
      <c r="L5" s="198" t="str">
        <f>VLOOKUP(K5,'пр.взвешивания'!D6:G29,2,FALSE)</f>
        <v>ЦФО Тверская Ржев МО</v>
      </c>
      <c r="M5" s="200"/>
      <c r="N5" s="201"/>
      <c r="O5" s="202"/>
      <c r="P5" s="148"/>
    </row>
    <row r="6" spans="1:16" ht="12.75">
      <c r="A6" s="197"/>
      <c r="B6" s="199"/>
      <c r="C6" s="199"/>
      <c r="D6" s="199"/>
      <c r="E6" s="200"/>
      <c r="F6" s="200"/>
      <c r="G6" s="202"/>
      <c r="H6" s="148"/>
      <c r="I6" s="227"/>
      <c r="J6" s="199"/>
      <c r="K6" s="199"/>
      <c r="L6" s="199"/>
      <c r="M6" s="200"/>
      <c r="N6" s="200"/>
      <c r="O6" s="202"/>
      <c r="P6" s="148"/>
    </row>
    <row r="7" spans="1:16" ht="12.75" customHeight="1">
      <c r="A7" s="196">
        <v>2</v>
      </c>
      <c r="B7" s="198" t="str">
        <f>VLOOKUP(A7,'пр.взвешивания'!B8:E31,2,FALSE)</f>
        <v>Шоханова Наиля Владимировна</v>
      </c>
      <c r="C7" s="198" t="str">
        <f>VLOOKUP(B7,'пр.взвешивания'!C8:F31,2,FALSE)</f>
        <v>20.07.95 2юн</v>
      </c>
      <c r="D7" s="198" t="str">
        <f>VLOOKUP(C7,'пр.взвешивания'!D8:G31,2,FALSE)</f>
        <v>Москва МО</v>
      </c>
      <c r="E7" s="205"/>
      <c r="F7" s="205"/>
      <c r="G7" s="196"/>
      <c r="H7" s="196"/>
      <c r="I7" s="196">
        <v>5</v>
      </c>
      <c r="J7" s="198" t="str">
        <f>VLOOKUP(I7,'пр.взвешивания'!B8:E31,2,FALSE)</f>
        <v>Козлова Ксения Андреевна</v>
      </c>
      <c r="K7" s="198" t="str">
        <f>VLOOKUP(J7,'пр.взвешивания'!C8:F31,2,FALSE)</f>
        <v>04.09.93 1р</v>
      </c>
      <c r="L7" s="198" t="str">
        <f>VLOOKUP(K7,'пр.взвешивания'!D8:G31,2,FALSE)</f>
        <v>ПФО Саратовская обл Балаково</v>
      </c>
      <c r="M7" s="205"/>
      <c r="N7" s="205"/>
      <c r="O7" s="196"/>
      <c r="P7" s="196"/>
    </row>
    <row r="8" spans="1:16" ht="13.5" thickBot="1">
      <c r="A8" s="203"/>
      <c r="B8" s="204"/>
      <c r="C8" s="204"/>
      <c r="D8" s="204"/>
      <c r="E8" s="206"/>
      <c r="F8" s="206"/>
      <c r="G8" s="203"/>
      <c r="H8" s="203"/>
      <c r="I8" s="203"/>
      <c r="J8" s="204"/>
      <c r="K8" s="204"/>
      <c r="L8" s="204"/>
      <c r="M8" s="206"/>
      <c r="N8" s="206"/>
      <c r="O8" s="203"/>
      <c r="P8" s="203"/>
    </row>
    <row r="9" spans="1:16" ht="12.75" customHeight="1">
      <c r="A9" s="207">
        <v>3</v>
      </c>
      <c r="B9" s="208" t="s">
        <v>48</v>
      </c>
      <c r="C9" s="148" t="s">
        <v>51</v>
      </c>
      <c r="D9" s="209" t="s">
        <v>50</v>
      </c>
      <c r="E9" s="210" t="s">
        <v>25</v>
      </c>
      <c r="F9" s="201"/>
      <c r="G9" s="202"/>
      <c r="H9" s="211"/>
      <c r="I9" s="210">
        <v>6</v>
      </c>
      <c r="J9" s="223" t="str">
        <f>VLOOKUP(I9,'пр.взвешивания'!B10:E33,2,FALSE)</f>
        <v>Евсютина Елена сергеевна</v>
      </c>
      <c r="K9" s="223" t="str">
        <f>VLOOKUP(J9,'пр.взвешивания'!C10:F33,2,FALSE)</f>
        <v>1995 1р</v>
      </c>
      <c r="L9" s="223" t="str">
        <f>VLOOKUP(K9,'пр.взвешивания'!D10:G33,2,FALSE)</f>
        <v>ЮФО Астраханская обл Красноярский р-н с.Красный Яр</v>
      </c>
      <c r="M9" s="210" t="s">
        <v>25</v>
      </c>
      <c r="N9" s="228"/>
      <c r="O9" s="229"/>
      <c r="P9" s="230"/>
    </row>
    <row r="10" spans="1:16" ht="12.75">
      <c r="A10" s="148"/>
      <c r="B10" s="208"/>
      <c r="C10" s="148"/>
      <c r="D10" s="209"/>
      <c r="E10" s="148"/>
      <c r="F10" s="200"/>
      <c r="G10" s="202"/>
      <c r="H10" s="148"/>
      <c r="I10" s="148"/>
      <c r="J10" s="199"/>
      <c r="K10" s="199"/>
      <c r="L10" s="199"/>
      <c r="M10" s="148"/>
      <c r="N10" s="200"/>
      <c r="O10" s="202"/>
      <c r="P10" s="148"/>
    </row>
    <row r="11" spans="1:16" ht="24" customHeight="1">
      <c r="A11" s="3" t="s">
        <v>30</v>
      </c>
      <c r="B11" s="3" t="s">
        <v>23</v>
      </c>
      <c r="C11" s="3"/>
      <c r="D11" s="3"/>
      <c r="E11" s="112" t="str">
        <f>HYPERLINK('пр.взвешивания'!E3)</f>
        <v>в.к.   42       кг.</v>
      </c>
      <c r="F11" s="3"/>
      <c r="G11" s="3"/>
      <c r="H11" s="3"/>
      <c r="I11" s="3" t="s">
        <v>31</v>
      </c>
      <c r="J11" s="3" t="s">
        <v>23</v>
      </c>
      <c r="K11" s="3"/>
      <c r="L11" s="3"/>
      <c r="M11" s="112" t="str">
        <f>HYPERLINK('пр.взвешивания'!E3)</f>
        <v>в.к.   42       кг.</v>
      </c>
      <c r="N11" s="3"/>
      <c r="O11" s="3"/>
      <c r="P11" s="3"/>
    </row>
    <row r="12" spans="1:16" ht="12.75">
      <c r="A12" s="196" t="s">
        <v>1</v>
      </c>
      <c r="B12" s="196" t="s">
        <v>8</v>
      </c>
      <c r="C12" s="196" t="s">
        <v>9</v>
      </c>
      <c r="D12" s="196" t="s">
        <v>10</v>
      </c>
      <c r="E12" s="196" t="s">
        <v>19</v>
      </c>
      <c r="F12" s="196" t="s">
        <v>20</v>
      </c>
      <c r="G12" s="196" t="s">
        <v>21</v>
      </c>
      <c r="H12" s="196" t="s">
        <v>22</v>
      </c>
      <c r="I12" s="196" t="s">
        <v>1</v>
      </c>
      <c r="J12" s="196" t="s">
        <v>8</v>
      </c>
      <c r="K12" s="196" t="s">
        <v>9</v>
      </c>
      <c r="L12" s="196" t="s">
        <v>10</v>
      </c>
      <c r="M12" s="196" t="s">
        <v>19</v>
      </c>
      <c r="N12" s="196" t="s">
        <v>20</v>
      </c>
      <c r="O12" s="196" t="s">
        <v>21</v>
      </c>
      <c r="P12" s="196" t="s">
        <v>22</v>
      </c>
    </row>
    <row r="13" spans="1:16" ht="12.75">
      <c r="A13" s="212"/>
      <c r="B13" s="213"/>
      <c r="C13" s="213"/>
      <c r="D13" s="213"/>
      <c r="E13" s="213"/>
      <c r="F13" s="213"/>
      <c r="G13" s="213"/>
      <c r="H13" s="213"/>
      <c r="I13" s="213"/>
      <c r="J13" s="231"/>
      <c r="K13" s="213"/>
      <c r="L13" s="213"/>
      <c r="M13" s="213"/>
      <c r="N13" s="212"/>
      <c r="O13" s="212"/>
      <c r="P13" s="212"/>
    </row>
    <row r="14" spans="1:16" ht="12.75" customHeight="1">
      <c r="A14" s="214">
        <v>1</v>
      </c>
      <c r="B14" s="198" t="str">
        <f>VLOOKUP(A14,'пр.взвешивания'!B6:E29,2,FALSE)</f>
        <v>Варфоломеева Оксана Юрьевна</v>
      </c>
      <c r="C14" s="198" t="str">
        <f>VLOOKUP(B14,'пр.взвешивания'!C6:F29,2,FALSE)</f>
        <v>15.11.94 1р</v>
      </c>
      <c r="D14" s="198" t="str">
        <f>VLOOKUP(C14,'пр.взвешивания'!D6:G29,2,FALSE)</f>
        <v>ЦФО Рязань МО</v>
      </c>
      <c r="E14" s="205"/>
      <c r="F14" s="217"/>
      <c r="G14" s="218"/>
      <c r="H14" s="196"/>
      <c r="I14" s="232">
        <v>4</v>
      </c>
      <c r="J14" s="198" t="str">
        <f>VLOOKUP(I14,'пр.взвешивания'!B6:E29,2,FALSE)</f>
        <v>Пьянова Алена</v>
      </c>
      <c r="K14" s="198" t="str">
        <f>VLOOKUP(J14,'пр.взвешивания'!C6:F29,2,FALSE)</f>
        <v>1993 1р</v>
      </c>
      <c r="L14" s="198" t="str">
        <f>VLOOKUP(K14,'пр.взвешивания'!D6:G29,2,FALSE)</f>
        <v>ЦФО Тверская Ржев МО</v>
      </c>
      <c r="M14" s="196"/>
      <c r="N14" s="217"/>
      <c r="O14" s="218"/>
      <c r="P14" s="196"/>
    </row>
    <row r="15" spans="1:16" ht="12.75">
      <c r="A15" s="215"/>
      <c r="B15" s="199"/>
      <c r="C15" s="199"/>
      <c r="D15" s="199"/>
      <c r="E15" s="216"/>
      <c r="F15" s="213"/>
      <c r="G15" s="219"/>
      <c r="H15" s="207"/>
      <c r="I15" s="233"/>
      <c r="J15" s="199"/>
      <c r="K15" s="199"/>
      <c r="L15" s="199"/>
      <c r="M15" s="207"/>
      <c r="N15" s="212"/>
      <c r="O15" s="219"/>
      <c r="P15" s="207"/>
    </row>
    <row r="16" spans="1:16" ht="12.75" customHeight="1">
      <c r="A16" s="196">
        <v>3</v>
      </c>
      <c r="B16" s="208" t="s">
        <v>48</v>
      </c>
      <c r="C16" s="148" t="s">
        <v>51</v>
      </c>
      <c r="D16" s="209" t="s">
        <v>50</v>
      </c>
      <c r="E16" s="205"/>
      <c r="F16" s="205"/>
      <c r="G16" s="196"/>
      <c r="H16" s="196"/>
      <c r="I16" s="196">
        <v>6</v>
      </c>
      <c r="J16" s="198" t="str">
        <f>VLOOKUP(I16,'пр.взвешивания'!B8:E31,2,FALSE)</f>
        <v>Евсютина Елена сергеевна</v>
      </c>
      <c r="K16" s="198" t="str">
        <f>VLOOKUP(J16,'пр.взвешивания'!C8:F31,2,FALSE)</f>
        <v>1995 1р</v>
      </c>
      <c r="L16" s="198" t="str">
        <f>VLOOKUP(K16,'пр.взвешивания'!D8:G31,2,FALSE)</f>
        <v>ЮФО Астраханская обл Красноярский р-н с.Красный Яр</v>
      </c>
      <c r="M16" s="196"/>
      <c r="N16" s="205"/>
      <c r="O16" s="196"/>
      <c r="P16" s="196"/>
    </row>
    <row r="17" spans="1:16" ht="13.5" thickBot="1">
      <c r="A17" s="220"/>
      <c r="B17" s="208"/>
      <c r="C17" s="148"/>
      <c r="D17" s="209"/>
      <c r="E17" s="221"/>
      <c r="F17" s="221"/>
      <c r="G17" s="221"/>
      <c r="H17" s="221"/>
      <c r="I17" s="221"/>
      <c r="J17" s="204"/>
      <c r="K17" s="204"/>
      <c r="L17" s="204"/>
      <c r="M17" s="221"/>
      <c r="N17" s="220"/>
      <c r="O17" s="220"/>
      <c r="P17" s="220"/>
    </row>
    <row r="18" spans="1:16" ht="12.75" customHeight="1">
      <c r="A18" s="222">
        <v>2</v>
      </c>
      <c r="B18" s="223" t="str">
        <f>VLOOKUP(A18,'пр.взвешивания'!B6:E29,2,FALSE)</f>
        <v>Шоханова Наиля Владимировна</v>
      </c>
      <c r="C18" s="223" t="str">
        <f>VLOOKUP(B18,'пр.взвешивания'!C6:F29,2,FALSE)</f>
        <v>20.07.95 2юн</v>
      </c>
      <c r="D18" s="223" t="str">
        <f>VLOOKUP(C18,'пр.взвешивания'!D6:G29,2,FALSE)</f>
        <v>Москва МО</v>
      </c>
      <c r="E18" s="210" t="s">
        <v>25</v>
      </c>
      <c r="F18" s="224"/>
      <c r="G18" s="225"/>
      <c r="H18" s="226"/>
      <c r="I18" s="222">
        <v>5</v>
      </c>
      <c r="J18" s="223" t="str">
        <f>VLOOKUP(I18,'пр.взвешивания'!B10:E33,2,FALSE)</f>
        <v>Козлова Ксения Андреевна</v>
      </c>
      <c r="K18" s="223" t="str">
        <f>VLOOKUP(J18,'пр.взвешивания'!C10:F33,2,FALSE)</f>
        <v>04.09.93 1р</v>
      </c>
      <c r="L18" s="223" t="str">
        <f>VLOOKUP(K18,'пр.взвешивания'!D10:G33,2,FALSE)</f>
        <v>ПФО Саратовская обл Балаково</v>
      </c>
      <c r="M18" s="222" t="s">
        <v>25</v>
      </c>
      <c r="N18" s="224"/>
      <c r="O18" s="225"/>
      <c r="P18" s="234"/>
    </row>
    <row r="19" spans="1:16" ht="12.75">
      <c r="A19" s="212"/>
      <c r="B19" s="199"/>
      <c r="C19" s="199"/>
      <c r="D19" s="199"/>
      <c r="E19" s="148"/>
      <c r="F19" s="213"/>
      <c r="G19" s="219"/>
      <c r="H19" s="213"/>
      <c r="I19" s="213"/>
      <c r="J19" s="199"/>
      <c r="K19" s="199"/>
      <c r="L19" s="199"/>
      <c r="M19" s="207"/>
      <c r="N19" s="212"/>
      <c r="O19" s="219"/>
      <c r="P19" s="212"/>
    </row>
    <row r="20" spans="1:16" ht="26.25" customHeight="1">
      <c r="A20" s="3" t="s">
        <v>30</v>
      </c>
      <c r="B20" s="3" t="s">
        <v>24</v>
      </c>
      <c r="C20" s="3"/>
      <c r="D20" s="3"/>
      <c r="E20" s="112" t="str">
        <f>HYPERLINK('пр.взвешивания'!E3)</f>
        <v>в.к.   42       кг.</v>
      </c>
      <c r="F20" s="3"/>
      <c r="G20" s="3"/>
      <c r="H20" s="3"/>
      <c r="I20" s="3" t="s">
        <v>31</v>
      </c>
      <c r="J20" s="3" t="s">
        <v>24</v>
      </c>
      <c r="K20" s="3"/>
      <c r="L20" s="3"/>
      <c r="M20" s="112" t="str">
        <f>HYPERLINK('пр.взвешивания'!E3)</f>
        <v>в.к.   42       кг.</v>
      </c>
      <c r="N20" s="3"/>
      <c r="O20" s="3"/>
      <c r="P20" s="3"/>
    </row>
    <row r="21" spans="1:16" ht="12.75">
      <c r="A21" s="196" t="s">
        <v>1</v>
      </c>
      <c r="B21" s="196" t="s">
        <v>8</v>
      </c>
      <c r="C21" s="196" t="s">
        <v>9</v>
      </c>
      <c r="D21" s="196" t="s">
        <v>10</v>
      </c>
      <c r="E21" s="196" t="s">
        <v>19</v>
      </c>
      <c r="F21" s="196" t="s">
        <v>20</v>
      </c>
      <c r="G21" s="196" t="s">
        <v>21</v>
      </c>
      <c r="H21" s="196" t="s">
        <v>22</v>
      </c>
      <c r="I21" s="196" t="s">
        <v>1</v>
      </c>
      <c r="J21" s="196" t="s">
        <v>8</v>
      </c>
      <c r="K21" s="196" t="s">
        <v>9</v>
      </c>
      <c r="L21" s="196" t="s">
        <v>10</v>
      </c>
      <c r="M21" s="196" t="s">
        <v>19</v>
      </c>
      <c r="N21" s="196" t="s">
        <v>20</v>
      </c>
      <c r="O21" s="196" t="s">
        <v>21</v>
      </c>
      <c r="P21" s="196" t="s">
        <v>22</v>
      </c>
    </row>
    <row r="22" spans="1:16" ht="12.75">
      <c r="A22" s="212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2"/>
      <c r="O22" s="212"/>
      <c r="P22" s="212"/>
    </row>
    <row r="23" spans="1:16" ht="12.75" customHeight="1">
      <c r="A23" s="214">
        <v>3</v>
      </c>
      <c r="B23" s="198" t="str">
        <f>VLOOKUP(A23,'пр.взвешивания'!B6:E29,2,FALSE)</f>
        <v>Пенькова Галина</v>
      </c>
      <c r="C23" s="198" t="str">
        <f>VLOOKUP(B23,'пр.взвешивания'!C6:F29,2,FALSE)</f>
        <v>1995 1р</v>
      </c>
      <c r="D23" s="198" t="str">
        <f>VLOOKUP(C23,'пр.взвешивания'!D6:G29,2,FALSE)</f>
        <v>ЮФО Астраханская обл Красноярский р-н с.Красный Яр</v>
      </c>
      <c r="E23" s="205"/>
      <c r="F23" s="217"/>
      <c r="G23" s="218"/>
      <c r="H23" s="196"/>
      <c r="I23" s="232">
        <v>6</v>
      </c>
      <c r="J23" s="198" t="str">
        <f>VLOOKUP(I23,'пр.взвешивания'!B6:E29,2,FALSE)</f>
        <v>Евсютина Елена сергеевна</v>
      </c>
      <c r="K23" s="198" t="str">
        <f>VLOOKUP(J23,'пр.взвешивания'!C6:F29,2,FALSE)</f>
        <v>1995 1р</v>
      </c>
      <c r="L23" s="198" t="str">
        <f>VLOOKUP(K23,'пр.взвешивания'!D6:G29,2,FALSE)</f>
        <v>ЮФО Астраханская обл Красноярский р-н с.Красный Яр</v>
      </c>
      <c r="M23" s="196"/>
      <c r="N23" s="217"/>
      <c r="O23" s="218"/>
      <c r="P23" s="196"/>
    </row>
    <row r="24" spans="1:16" ht="12.75">
      <c r="A24" s="215"/>
      <c r="B24" s="199"/>
      <c r="C24" s="199"/>
      <c r="D24" s="199"/>
      <c r="E24" s="216"/>
      <c r="F24" s="213"/>
      <c r="G24" s="219"/>
      <c r="H24" s="207"/>
      <c r="I24" s="233"/>
      <c r="J24" s="199"/>
      <c r="K24" s="199"/>
      <c r="L24" s="199"/>
      <c r="M24" s="207"/>
      <c r="N24" s="212"/>
      <c r="O24" s="219"/>
      <c r="P24" s="207"/>
    </row>
    <row r="25" spans="1:16" ht="12.75" customHeight="1">
      <c r="A25" s="196">
        <v>2</v>
      </c>
      <c r="B25" s="198" t="str">
        <f>VLOOKUP(A25,'пр.взвешивания'!B8:E31,2,FALSE)</f>
        <v>Шоханова Наиля Владимировна</v>
      </c>
      <c r="C25" s="198" t="str">
        <f>VLOOKUP(B25,'пр.взвешивания'!C8:F31,2,FALSE)</f>
        <v>20.07.95 2юн</v>
      </c>
      <c r="D25" s="198" t="str">
        <f>VLOOKUP(C25,'пр.взвешивания'!D8:G31,2,FALSE)</f>
        <v>Москва МО</v>
      </c>
      <c r="E25" s="205"/>
      <c r="F25" s="205"/>
      <c r="G25" s="196"/>
      <c r="H25" s="196"/>
      <c r="I25" s="196">
        <v>5</v>
      </c>
      <c r="J25" s="198" t="str">
        <f>VLOOKUP(I25,'пр.взвешивания'!B8:E31,2,FALSE)</f>
        <v>Козлова Ксения Андреевна</v>
      </c>
      <c r="K25" s="198" t="str">
        <f>VLOOKUP(J25,'пр.взвешивания'!C8:F31,2,FALSE)</f>
        <v>04.09.93 1р</v>
      </c>
      <c r="L25" s="198" t="str">
        <f>VLOOKUP(K25,'пр.взвешивания'!D8:G31,2,FALSE)</f>
        <v>ПФО Саратовская обл Балаково</v>
      </c>
      <c r="M25" s="196"/>
      <c r="N25" s="205"/>
      <c r="O25" s="196"/>
      <c r="P25" s="196"/>
    </row>
    <row r="26" spans="1:16" ht="13.5" thickBot="1">
      <c r="A26" s="220"/>
      <c r="B26" s="204"/>
      <c r="C26" s="204"/>
      <c r="D26" s="204"/>
      <c r="E26" s="221"/>
      <c r="F26" s="221"/>
      <c r="G26" s="221"/>
      <c r="H26" s="221"/>
      <c r="I26" s="221"/>
      <c r="J26" s="204"/>
      <c r="K26" s="204"/>
      <c r="L26" s="204"/>
      <c r="M26" s="221"/>
      <c r="N26" s="220"/>
      <c r="O26" s="220"/>
      <c r="P26" s="220"/>
    </row>
    <row r="27" spans="1:16" ht="12.75" customHeight="1">
      <c r="A27" s="222">
        <v>1</v>
      </c>
      <c r="B27" s="208" t="s">
        <v>56</v>
      </c>
      <c r="C27" s="148" t="s">
        <v>57</v>
      </c>
      <c r="D27" s="209" t="s">
        <v>58</v>
      </c>
      <c r="E27" s="210" t="s">
        <v>25</v>
      </c>
      <c r="F27" s="224"/>
      <c r="G27" s="225"/>
      <c r="H27" s="226"/>
      <c r="I27" s="222">
        <v>4</v>
      </c>
      <c r="J27" s="223" t="str">
        <f>VLOOKUP(I27,'пр.взвешивания'!B10:E33,2,FALSE)</f>
        <v>Пьянова Алена</v>
      </c>
      <c r="K27" s="223" t="str">
        <f>VLOOKUP(J27,'пр.взвешивания'!C10:F33,2,FALSE)</f>
        <v>1993 1р</v>
      </c>
      <c r="L27" s="223" t="str">
        <f>VLOOKUP(K27,'пр.взвешивания'!D10:G33,2,FALSE)</f>
        <v>ЦФО Тверская Ржев МО</v>
      </c>
      <c r="M27" s="222" t="s">
        <v>25</v>
      </c>
      <c r="N27" s="224"/>
      <c r="O27" s="225"/>
      <c r="P27" s="234"/>
    </row>
    <row r="28" spans="1:16" ht="12.75">
      <c r="A28" s="212"/>
      <c r="B28" s="208"/>
      <c r="C28" s="148"/>
      <c r="D28" s="209"/>
      <c r="E28" s="148"/>
      <c r="F28" s="213"/>
      <c r="G28" s="219"/>
      <c r="H28" s="213"/>
      <c r="I28" s="213"/>
      <c r="J28" s="199"/>
      <c r="K28" s="199"/>
      <c r="L28" s="199"/>
      <c r="M28" s="207"/>
      <c r="N28" s="212"/>
      <c r="O28" s="219"/>
      <c r="P28" s="212"/>
    </row>
    <row r="29" spans="2:1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2" spans="1:16" ht="21.75" customHeight="1">
      <c r="A32" s="195" t="s">
        <v>17</v>
      </c>
      <c r="B32" s="195"/>
      <c r="C32" s="195"/>
      <c r="D32" s="195"/>
      <c r="E32" s="195"/>
      <c r="F32" s="195"/>
      <c r="G32" s="195"/>
      <c r="H32" s="195"/>
      <c r="I32" s="195" t="s">
        <v>17</v>
      </c>
      <c r="J32" s="195"/>
      <c r="K32" s="195"/>
      <c r="L32" s="195"/>
      <c r="M32" s="195"/>
      <c r="N32" s="195"/>
      <c r="O32" s="195"/>
      <c r="P32" s="195"/>
    </row>
    <row r="33" spans="1:16" ht="24.75" customHeight="1">
      <c r="A33" s="3" t="s">
        <v>32</v>
      </c>
      <c r="B33" s="3" t="s">
        <v>18</v>
      </c>
      <c r="C33" s="3"/>
      <c r="D33" s="3"/>
      <c r="E33" s="112" t="str">
        <f>HYPERLINK('пр.взвешивания'!E3)</f>
        <v>в.к.   42       кг.</v>
      </c>
      <c r="F33" s="3"/>
      <c r="G33" s="3"/>
      <c r="H33" s="3"/>
      <c r="I33" s="3" t="s">
        <v>33</v>
      </c>
      <c r="J33" s="3" t="s">
        <v>18</v>
      </c>
      <c r="K33" s="3"/>
      <c r="L33" s="3"/>
      <c r="M33" s="112" t="str">
        <f>HYPERLINK('пр.взвешивания'!E3)</f>
        <v>в.к.   42       кг.</v>
      </c>
      <c r="N33" s="3"/>
      <c r="O33" s="3"/>
      <c r="P33" s="3"/>
    </row>
    <row r="34" spans="1:16" ht="12.75">
      <c r="A34" s="148" t="s">
        <v>1</v>
      </c>
      <c r="B34" s="148" t="s">
        <v>8</v>
      </c>
      <c r="C34" s="148" t="s">
        <v>9</v>
      </c>
      <c r="D34" s="148" t="s">
        <v>10</v>
      </c>
      <c r="E34" s="148" t="s">
        <v>19</v>
      </c>
      <c r="F34" s="148" t="s">
        <v>20</v>
      </c>
      <c r="G34" s="148" t="s">
        <v>21</v>
      </c>
      <c r="H34" s="148" t="s">
        <v>22</v>
      </c>
      <c r="I34" s="148" t="s">
        <v>1</v>
      </c>
      <c r="J34" s="148" t="s">
        <v>8</v>
      </c>
      <c r="K34" s="148" t="s">
        <v>9</v>
      </c>
      <c r="L34" s="148" t="s">
        <v>10</v>
      </c>
      <c r="M34" s="148" t="s">
        <v>19</v>
      </c>
      <c r="N34" s="148" t="s">
        <v>20</v>
      </c>
      <c r="O34" s="148" t="s">
        <v>21</v>
      </c>
      <c r="P34" s="148" t="s">
        <v>22</v>
      </c>
    </row>
    <row r="35" spans="1:16" ht="12.7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</row>
    <row r="36" spans="1:16" ht="12.75" customHeight="1">
      <c r="A36" s="197">
        <v>7</v>
      </c>
      <c r="B36" s="198" t="str">
        <f>VLOOKUP(A36,'пр.взвешивания'!B6:E29,2,FALSE)</f>
        <v>Харченко Анастасия Викторовна</v>
      </c>
      <c r="C36" s="198" t="str">
        <f>VLOOKUP(B36,'пр.взвешивания'!C6:F29,2,FALSE)</f>
        <v>28.06.93 кмс</v>
      </c>
      <c r="D36" s="198" t="str">
        <f>VLOOKUP(C36,'пр.взвешивания'!D6:G29,2,FALSE)</f>
        <v>ЮФО Краснодарский МО</v>
      </c>
      <c r="E36" s="200"/>
      <c r="F36" s="201"/>
      <c r="G36" s="202"/>
      <c r="H36" s="148"/>
      <c r="I36" s="197">
        <v>10</v>
      </c>
      <c r="J36" s="198" t="str">
        <f>VLOOKUP(I36,'пр.взвешивания'!B6:E29,2,FALSE)</f>
        <v>Уметбаева Гульназ Ричардовна</v>
      </c>
      <c r="K36" s="198" t="str">
        <f>VLOOKUP(J36,'пр.взвешивания'!C6:F29,2,FALSE)</f>
        <v>29.09.95 1р</v>
      </c>
      <c r="L36" s="198" t="str">
        <f>VLOOKUP(K36,'пр.взвешивания'!D6:G29,2,FALSE)</f>
        <v>ПФО Башкортостан Стерлитамак МО</v>
      </c>
      <c r="M36" s="200"/>
      <c r="N36" s="201"/>
      <c r="O36" s="202"/>
      <c r="P36" s="148"/>
    </row>
    <row r="37" spans="1:16" ht="12.75">
      <c r="A37" s="197"/>
      <c r="B37" s="199"/>
      <c r="C37" s="199"/>
      <c r="D37" s="199"/>
      <c r="E37" s="200"/>
      <c r="F37" s="200"/>
      <c r="G37" s="202"/>
      <c r="H37" s="148"/>
      <c r="I37" s="197"/>
      <c r="J37" s="199"/>
      <c r="K37" s="199"/>
      <c r="L37" s="199"/>
      <c r="M37" s="200"/>
      <c r="N37" s="200"/>
      <c r="O37" s="202"/>
      <c r="P37" s="148"/>
    </row>
    <row r="38" spans="1:16" ht="12.75" customHeight="1">
      <c r="A38" s="196">
        <v>8</v>
      </c>
      <c r="B38" s="198" t="e">
        <f>VLOOKUP(A38,'пр.взвешивания'!B8:E31,2,FALSE)</f>
        <v>#N/A</v>
      </c>
      <c r="C38" s="198" t="e">
        <f>VLOOKUP(B38,'пр.взвешивания'!C8:F31,2,FALSE)</f>
        <v>#N/A</v>
      </c>
      <c r="D38" s="198" t="e">
        <f>VLOOKUP(C38,'пр.взвешивания'!D8:G31,2,FALSE)</f>
        <v>#N/A</v>
      </c>
      <c r="E38" s="205"/>
      <c r="F38" s="205"/>
      <c r="G38" s="196"/>
      <c r="H38" s="196"/>
      <c r="I38" s="196">
        <v>11</v>
      </c>
      <c r="J38" s="198" t="str">
        <f>VLOOKUP(I38,'пр.взвешивания'!B8:E31,2,FALSE)</f>
        <v>Кеда Алиса Георгиевна</v>
      </c>
      <c r="K38" s="198" t="str">
        <f>VLOOKUP(J38,'пр.взвешивания'!C8:F31,2,FALSE)</f>
        <v>03.11.95 1юн</v>
      </c>
      <c r="L38" s="198" t="str">
        <f>VLOOKUP(K38,'пр.взвешивания'!D8:G31,2,FALSE)</f>
        <v>Москва МО</v>
      </c>
      <c r="M38" s="205"/>
      <c r="N38" s="205"/>
      <c r="O38" s="196"/>
      <c r="P38" s="196"/>
    </row>
    <row r="39" spans="1:16" ht="13.5" thickBot="1">
      <c r="A39" s="203"/>
      <c r="B39" s="204"/>
      <c r="C39" s="204"/>
      <c r="D39" s="204"/>
      <c r="E39" s="206"/>
      <c r="F39" s="206"/>
      <c r="G39" s="203"/>
      <c r="H39" s="203"/>
      <c r="I39" s="203"/>
      <c r="J39" s="204"/>
      <c r="K39" s="204"/>
      <c r="L39" s="204"/>
      <c r="M39" s="206"/>
      <c r="N39" s="206"/>
      <c r="O39" s="203"/>
      <c r="P39" s="203"/>
    </row>
    <row r="40" spans="1:16" ht="12.75" customHeight="1">
      <c r="A40" s="207">
        <v>9</v>
      </c>
      <c r="B40" s="208" t="s">
        <v>49</v>
      </c>
      <c r="C40" s="148" t="s">
        <v>52</v>
      </c>
      <c r="D40" s="235" t="s">
        <v>50</v>
      </c>
      <c r="E40" s="210" t="s">
        <v>25</v>
      </c>
      <c r="F40" s="201"/>
      <c r="G40" s="202"/>
      <c r="H40" s="211"/>
      <c r="I40" s="210">
        <v>12</v>
      </c>
      <c r="J40" s="223" t="str">
        <f>VLOOKUP(I40,'пр.взвешивания'!B10:E33,2,FALSE)</f>
        <v>Образцова Арина Евгеньевна</v>
      </c>
      <c r="K40" s="223" t="str">
        <f>VLOOKUP(J40,'пр.взвешивания'!C10:F33,2,FALSE)</f>
        <v>21.05.95 1р</v>
      </c>
      <c r="L40" s="223" t="str">
        <f>VLOOKUP(K40,'пр.взвешивания'!D10:G33,2,FALSE)</f>
        <v>ЦФО Тверская Ржев МО</v>
      </c>
      <c r="M40" s="210" t="s">
        <v>25</v>
      </c>
      <c r="N40" s="228"/>
      <c r="O40" s="229"/>
      <c r="P40" s="230"/>
    </row>
    <row r="41" spans="1:16" ht="12.75">
      <c r="A41" s="148"/>
      <c r="B41" s="208"/>
      <c r="C41" s="148"/>
      <c r="D41" s="236"/>
      <c r="E41" s="148"/>
      <c r="F41" s="200"/>
      <c r="G41" s="202"/>
      <c r="H41" s="148"/>
      <c r="I41" s="148"/>
      <c r="J41" s="199"/>
      <c r="K41" s="199"/>
      <c r="L41" s="199"/>
      <c r="M41" s="148"/>
      <c r="N41" s="200"/>
      <c r="O41" s="202"/>
      <c r="P41" s="148"/>
    </row>
    <row r="42" spans="1:16" ht="21" customHeight="1">
      <c r="A42" s="3" t="s">
        <v>32</v>
      </c>
      <c r="B42" s="3" t="s">
        <v>23</v>
      </c>
      <c r="C42" s="3"/>
      <c r="D42" s="3"/>
      <c r="E42" s="112" t="str">
        <f>HYPERLINK('пр.взвешивания'!E3)</f>
        <v>в.к.   42       кг.</v>
      </c>
      <c r="F42" s="3"/>
      <c r="G42" s="3"/>
      <c r="H42" s="3"/>
      <c r="I42" s="3" t="s">
        <v>33</v>
      </c>
      <c r="J42" s="3" t="s">
        <v>23</v>
      </c>
      <c r="K42" s="3"/>
      <c r="L42" s="3"/>
      <c r="M42" s="112" t="str">
        <f>HYPERLINK('пр.взвешивания'!E3)</f>
        <v>в.к.   42       кг.</v>
      </c>
      <c r="N42" s="3"/>
      <c r="O42" s="3"/>
      <c r="P42" s="3"/>
    </row>
    <row r="43" spans="1:16" ht="12.75">
      <c r="A43" s="196" t="s">
        <v>1</v>
      </c>
      <c r="B43" s="196" t="s">
        <v>8</v>
      </c>
      <c r="C43" s="196" t="s">
        <v>9</v>
      </c>
      <c r="D43" s="196" t="s">
        <v>10</v>
      </c>
      <c r="E43" s="196" t="s">
        <v>19</v>
      </c>
      <c r="F43" s="196" t="s">
        <v>20</v>
      </c>
      <c r="G43" s="196" t="s">
        <v>21</v>
      </c>
      <c r="H43" s="196" t="s">
        <v>22</v>
      </c>
      <c r="I43" s="196" t="s">
        <v>1</v>
      </c>
      <c r="J43" s="196" t="s">
        <v>8</v>
      </c>
      <c r="K43" s="196" t="s">
        <v>9</v>
      </c>
      <c r="L43" s="196" t="s">
        <v>10</v>
      </c>
      <c r="M43" s="196" t="s">
        <v>19</v>
      </c>
      <c r="N43" s="196" t="s">
        <v>20</v>
      </c>
      <c r="O43" s="196" t="s">
        <v>21</v>
      </c>
      <c r="P43" s="196" t="s">
        <v>22</v>
      </c>
    </row>
    <row r="44" spans="1:16" ht="12.75">
      <c r="A44" s="212"/>
      <c r="B44" s="213"/>
      <c r="C44" s="213"/>
      <c r="D44" s="213"/>
      <c r="E44" s="213"/>
      <c r="F44" s="213"/>
      <c r="G44" s="213"/>
      <c r="H44" s="213"/>
      <c r="I44" s="212"/>
      <c r="J44" s="231"/>
      <c r="K44" s="213"/>
      <c r="L44" s="213"/>
      <c r="M44" s="213"/>
      <c r="N44" s="212"/>
      <c r="O44" s="212"/>
      <c r="P44" s="212"/>
    </row>
    <row r="45" spans="1:16" ht="12.75" customHeight="1">
      <c r="A45" s="214">
        <v>7</v>
      </c>
      <c r="B45" s="198" t="str">
        <f>VLOOKUP(A45,'пр.взвешивания'!B6:E29,2,FALSE)</f>
        <v>Харченко Анастасия Викторовна</v>
      </c>
      <c r="C45" s="198" t="str">
        <f>VLOOKUP(B45,'пр.взвешивания'!C6:F29,2,FALSE)</f>
        <v>28.06.93 кмс</v>
      </c>
      <c r="D45" s="198" t="str">
        <f>VLOOKUP(C45,'пр.взвешивания'!D6:G29,2,FALSE)</f>
        <v>ЮФО Краснодарский МО</v>
      </c>
      <c r="E45" s="205"/>
      <c r="F45" s="217"/>
      <c r="G45" s="218"/>
      <c r="H45" s="196"/>
      <c r="I45" s="214">
        <v>10</v>
      </c>
      <c r="J45" s="198" t="str">
        <f>VLOOKUP(I45,'пр.взвешивания'!B6:E29,2,FALSE)</f>
        <v>Уметбаева Гульназ Ричардовна</v>
      </c>
      <c r="K45" s="198" t="str">
        <f>VLOOKUP(J45,'пр.взвешивания'!C6:F29,2,FALSE)</f>
        <v>29.09.95 1р</v>
      </c>
      <c r="L45" s="198" t="str">
        <f>VLOOKUP(K45,'пр.взвешивания'!D6:G29,2,FALSE)</f>
        <v>ПФО Башкортостан Стерлитамак МО</v>
      </c>
      <c r="M45" s="196"/>
      <c r="N45" s="217"/>
      <c r="O45" s="218"/>
      <c r="P45" s="196"/>
    </row>
    <row r="46" spans="1:16" ht="12.75">
      <c r="A46" s="215"/>
      <c r="B46" s="199"/>
      <c r="C46" s="199"/>
      <c r="D46" s="199"/>
      <c r="E46" s="216"/>
      <c r="F46" s="213"/>
      <c r="G46" s="219"/>
      <c r="H46" s="207"/>
      <c r="I46" s="215"/>
      <c r="J46" s="199"/>
      <c r="K46" s="199"/>
      <c r="L46" s="199"/>
      <c r="M46" s="207"/>
      <c r="N46" s="212"/>
      <c r="O46" s="219"/>
      <c r="P46" s="207"/>
    </row>
    <row r="47" spans="1:16" ht="12.75" customHeight="1">
      <c r="A47" s="196">
        <v>9</v>
      </c>
      <c r="B47" s="198" t="str">
        <f>VLOOKUP(A47,'пр.взвешивания'!B8:E31,2,FALSE)</f>
        <v>Чекавинская Алина </v>
      </c>
      <c r="C47" s="198" t="str">
        <f>VLOOKUP(B47,'пр.взвешивания'!C8:F31,2,FALSE)</f>
        <v>1995 1р</v>
      </c>
      <c r="D47" s="198" t="str">
        <f>VLOOKUP(C47,'пр.взвешивания'!D8:G31,2,FALSE)</f>
        <v>ЮФО Астраханская обл Красноярский р-н с.Красный Яр</v>
      </c>
      <c r="E47" s="205"/>
      <c r="F47" s="205"/>
      <c r="G47" s="196"/>
      <c r="H47" s="196"/>
      <c r="I47" s="196">
        <v>12</v>
      </c>
      <c r="J47" s="198" t="str">
        <f>VLOOKUP(I47,'пр.взвешивания'!B8:E31,2,FALSE)</f>
        <v>Образцова Арина Евгеньевна</v>
      </c>
      <c r="K47" s="198" t="str">
        <f>VLOOKUP(J47,'пр.взвешивания'!C8:F31,2,FALSE)</f>
        <v>21.05.95 1р</v>
      </c>
      <c r="L47" s="198" t="str">
        <f>VLOOKUP(K47,'пр.взвешивания'!D8:G31,2,FALSE)</f>
        <v>ЦФО Тверская Ржев МО</v>
      </c>
      <c r="M47" s="196"/>
      <c r="N47" s="205"/>
      <c r="O47" s="196"/>
      <c r="P47" s="196"/>
    </row>
    <row r="48" spans="1:16" ht="13.5" thickBot="1">
      <c r="A48" s="220"/>
      <c r="B48" s="204"/>
      <c r="C48" s="204"/>
      <c r="D48" s="204"/>
      <c r="E48" s="221"/>
      <c r="F48" s="221"/>
      <c r="G48" s="221"/>
      <c r="H48" s="221"/>
      <c r="I48" s="220"/>
      <c r="J48" s="204"/>
      <c r="K48" s="204"/>
      <c r="L48" s="204"/>
      <c r="M48" s="221"/>
      <c r="N48" s="220"/>
      <c r="O48" s="220"/>
      <c r="P48" s="220"/>
    </row>
    <row r="49" spans="1:16" ht="12.75" customHeight="1">
      <c r="A49" s="222">
        <v>8</v>
      </c>
      <c r="B49" s="237" t="e">
        <f>VLOOKUP(A49,'пр.взвешивания'!B10:E33,2,FALSE)</f>
        <v>#N/A</v>
      </c>
      <c r="C49" s="237" t="e">
        <f>VLOOKUP(B49,'пр.взвешивания'!C10:F33,2,FALSE)</f>
        <v>#N/A</v>
      </c>
      <c r="D49" s="237" t="e">
        <f>VLOOKUP(C49,'пр.взвешивания'!D10:G33,2,FALSE)</f>
        <v>#N/A</v>
      </c>
      <c r="E49" s="210" t="s">
        <v>25</v>
      </c>
      <c r="F49" s="224"/>
      <c r="G49" s="225"/>
      <c r="H49" s="226"/>
      <c r="I49" s="222">
        <v>11</v>
      </c>
      <c r="J49" s="223" t="str">
        <f>VLOOKUP(I49,'пр.взвешивания'!B10:E33,2,FALSE)</f>
        <v>Кеда Алиса Георгиевна</v>
      </c>
      <c r="K49" s="223" t="str">
        <f>VLOOKUP(J49,'пр.взвешивания'!C10:F33,2,FALSE)</f>
        <v>03.11.95 1юн</v>
      </c>
      <c r="L49" s="223" t="str">
        <f>VLOOKUP(K49,'пр.взвешивания'!D10:G33,2,FALSE)</f>
        <v>Москва МО</v>
      </c>
      <c r="M49" s="222" t="s">
        <v>25</v>
      </c>
      <c r="N49" s="224"/>
      <c r="O49" s="225"/>
      <c r="P49" s="234"/>
    </row>
    <row r="50" spans="1:16" ht="12.75">
      <c r="A50" s="212"/>
      <c r="B50" s="223"/>
      <c r="C50" s="223"/>
      <c r="D50" s="223"/>
      <c r="E50" s="148"/>
      <c r="F50" s="213"/>
      <c r="G50" s="219"/>
      <c r="H50" s="213"/>
      <c r="I50" s="212"/>
      <c r="J50" s="199"/>
      <c r="K50" s="199"/>
      <c r="L50" s="199"/>
      <c r="M50" s="207"/>
      <c r="N50" s="212"/>
      <c r="O50" s="219"/>
      <c r="P50" s="212"/>
    </row>
    <row r="51" spans="1:16" ht="22.5" customHeight="1">
      <c r="A51" s="3" t="s">
        <v>32</v>
      </c>
      <c r="B51" s="3" t="s">
        <v>24</v>
      </c>
      <c r="C51" s="3"/>
      <c r="D51" s="3"/>
      <c r="E51" s="112" t="str">
        <f>HYPERLINK('пр.взвешивания'!E3)</f>
        <v>в.к.   42       кг.</v>
      </c>
      <c r="F51" s="3"/>
      <c r="G51" s="3"/>
      <c r="H51" s="3"/>
      <c r="I51" s="3" t="s">
        <v>33</v>
      </c>
      <c r="J51" s="3" t="s">
        <v>24</v>
      </c>
      <c r="K51" s="3"/>
      <c r="L51" s="3"/>
      <c r="M51" s="112" t="str">
        <f>HYPERLINK('пр.взвешивания'!E3)</f>
        <v>в.к.   42       кг.</v>
      </c>
      <c r="N51" s="3"/>
      <c r="O51" s="3"/>
      <c r="P51" s="3"/>
    </row>
    <row r="52" spans="1:16" ht="12.75">
      <c r="A52" s="196" t="s">
        <v>1</v>
      </c>
      <c r="B52" s="196" t="s">
        <v>8</v>
      </c>
      <c r="C52" s="196" t="s">
        <v>9</v>
      </c>
      <c r="D52" s="196" t="s">
        <v>10</v>
      </c>
      <c r="E52" s="196" t="s">
        <v>19</v>
      </c>
      <c r="F52" s="196" t="s">
        <v>20</v>
      </c>
      <c r="G52" s="196" t="s">
        <v>21</v>
      </c>
      <c r="H52" s="196" t="s">
        <v>22</v>
      </c>
      <c r="I52" s="196" t="s">
        <v>1</v>
      </c>
      <c r="J52" s="196" t="s">
        <v>8</v>
      </c>
      <c r="K52" s="196" t="s">
        <v>9</v>
      </c>
      <c r="L52" s="196" t="s">
        <v>10</v>
      </c>
      <c r="M52" s="196" t="s">
        <v>19</v>
      </c>
      <c r="N52" s="196" t="s">
        <v>20</v>
      </c>
      <c r="O52" s="196" t="s">
        <v>21</v>
      </c>
      <c r="P52" s="196" t="s">
        <v>22</v>
      </c>
    </row>
    <row r="53" spans="1:16" ht="12.75">
      <c r="A53" s="212"/>
      <c r="B53" s="213"/>
      <c r="C53" s="213"/>
      <c r="D53" s="213"/>
      <c r="E53" s="213"/>
      <c r="F53" s="213"/>
      <c r="G53" s="213"/>
      <c r="H53" s="213"/>
      <c r="I53" s="212"/>
      <c r="J53" s="213"/>
      <c r="K53" s="213"/>
      <c r="L53" s="213"/>
      <c r="M53" s="213"/>
      <c r="N53" s="212"/>
      <c r="O53" s="212"/>
      <c r="P53" s="212"/>
    </row>
    <row r="54" spans="1:16" ht="12.75" customHeight="1">
      <c r="A54" s="214">
        <v>9</v>
      </c>
      <c r="B54" s="198" t="str">
        <f>VLOOKUP(A54,'пр.взвешивания'!B6:E29,2,FALSE)</f>
        <v>Чекавинская Алина </v>
      </c>
      <c r="C54" s="198" t="str">
        <f>VLOOKUP(B54,'пр.взвешивания'!C6:F29,2,FALSE)</f>
        <v>1995 1р</v>
      </c>
      <c r="D54" s="198" t="str">
        <f>VLOOKUP(C54,'пр.взвешивания'!D6:G29,2,FALSE)</f>
        <v>ЮФО Астраханская обл Красноярский р-н с.Красный Яр</v>
      </c>
      <c r="E54" s="205"/>
      <c r="F54" s="217"/>
      <c r="G54" s="218"/>
      <c r="H54" s="196"/>
      <c r="I54" s="214">
        <v>12</v>
      </c>
      <c r="J54" s="198" t="str">
        <f>VLOOKUP(I54,'пр.взвешивания'!B6:E29,2,FALSE)</f>
        <v>Образцова Арина Евгеньевна</v>
      </c>
      <c r="K54" s="198" t="str">
        <f>VLOOKUP(J54,'пр.взвешивания'!C6:F29,2,FALSE)</f>
        <v>21.05.95 1р</v>
      </c>
      <c r="L54" s="198" t="str">
        <f>VLOOKUP(K54,'пр.взвешивания'!D6:G29,2,FALSE)</f>
        <v>ЦФО Тверская Ржев МО</v>
      </c>
      <c r="M54" s="196"/>
      <c r="N54" s="217"/>
      <c r="O54" s="218"/>
      <c r="P54" s="196"/>
    </row>
    <row r="55" spans="1:16" ht="12.75">
      <c r="A55" s="215"/>
      <c r="B55" s="199"/>
      <c r="C55" s="199"/>
      <c r="D55" s="199"/>
      <c r="E55" s="216"/>
      <c r="F55" s="213"/>
      <c r="G55" s="219"/>
      <c r="H55" s="207"/>
      <c r="I55" s="215"/>
      <c r="J55" s="199"/>
      <c r="K55" s="199"/>
      <c r="L55" s="199"/>
      <c r="M55" s="207"/>
      <c r="N55" s="212"/>
      <c r="O55" s="219"/>
      <c r="P55" s="207"/>
    </row>
    <row r="56" spans="1:16" ht="12.75" customHeight="1">
      <c r="A56" s="196">
        <v>8</v>
      </c>
      <c r="B56" s="198" t="e">
        <f>VLOOKUP(A56,'пр.взвешивания'!B8:E31,2,FALSE)</f>
        <v>#N/A</v>
      </c>
      <c r="C56" s="198" t="e">
        <f>VLOOKUP(B56,'пр.взвешивания'!C8:F31,2,FALSE)</f>
        <v>#N/A</v>
      </c>
      <c r="D56" s="198" t="e">
        <f>VLOOKUP(C56,'пр.взвешивания'!D8:G31,2,FALSE)</f>
        <v>#N/A</v>
      </c>
      <c r="E56" s="205"/>
      <c r="F56" s="205"/>
      <c r="G56" s="196"/>
      <c r="H56" s="196"/>
      <c r="I56" s="196">
        <v>11</v>
      </c>
      <c r="J56" s="198" t="str">
        <f>VLOOKUP(I56,'пр.взвешивания'!B8:E31,2,FALSE)</f>
        <v>Кеда Алиса Георгиевна</v>
      </c>
      <c r="K56" s="198" t="str">
        <f>VLOOKUP(J56,'пр.взвешивания'!C8:F31,2,FALSE)</f>
        <v>03.11.95 1юн</v>
      </c>
      <c r="L56" s="198" t="str">
        <f>VLOOKUP(K56,'пр.взвешивания'!D8:G31,2,FALSE)</f>
        <v>Москва МО</v>
      </c>
      <c r="M56" s="196"/>
      <c r="N56" s="205"/>
      <c r="O56" s="196"/>
      <c r="P56" s="196"/>
    </row>
    <row r="57" spans="1:16" ht="13.5" thickBot="1">
      <c r="A57" s="220"/>
      <c r="B57" s="204"/>
      <c r="C57" s="204"/>
      <c r="D57" s="204"/>
      <c r="E57" s="221"/>
      <c r="F57" s="221"/>
      <c r="G57" s="221"/>
      <c r="H57" s="221"/>
      <c r="I57" s="220"/>
      <c r="J57" s="204"/>
      <c r="K57" s="204"/>
      <c r="L57" s="204"/>
      <c r="M57" s="221"/>
      <c r="N57" s="220"/>
      <c r="O57" s="220"/>
      <c r="P57" s="220"/>
    </row>
    <row r="58" spans="1:16" ht="12.75" customHeight="1">
      <c r="A58" s="222">
        <v>7</v>
      </c>
      <c r="B58" s="223" t="str">
        <f>VLOOKUP(A58,'пр.взвешивания'!B10:E33,2,FALSE)</f>
        <v>Харченко Анастасия Викторовна</v>
      </c>
      <c r="C58" s="223" t="str">
        <f>VLOOKUP(B58,'пр.взвешивания'!C10:F33,2,FALSE)</f>
        <v>28.06.93 кмс</v>
      </c>
      <c r="D58" s="223" t="str">
        <f>VLOOKUP(C58,'пр.взвешивания'!D10:G33,2,FALSE)</f>
        <v>ЮФО Краснодарский МО</v>
      </c>
      <c r="E58" s="210" t="s">
        <v>25</v>
      </c>
      <c r="F58" s="224"/>
      <c r="G58" s="225"/>
      <c r="H58" s="226"/>
      <c r="I58" s="222">
        <v>10</v>
      </c>
      <c r="J58" s="223" t="str">
        <f>VLOOKUP(I58,'пр.взвешивания'!B10:E33,2,FALSE)</f>
        <v>Уметбаева Гульназ Ричардовна</v>
      </c>
      <c r="K58" s="223" t="str">
        <f>VLOOKUP(J58,'пр.взвешивания'!C10:F33,2,FALSE)</f>
        <v>29.09.95 1р</v>
      </c>
      <c r="L58" s="223" t="str">
        <f>VLOOKUP(K58,'пр.взвешивания'!D10:G33,2,FALSE)</f>
        <v>ПФО Башкортостан Стерлитамак МО</v>
      </c>
      <c r="M58" s="222" t="s">
        <v>25</v>
      </c>
      <c r="N58" s="224"/>
      <c r="O58" s="225"/>
      <c r="P58" s="234"/>
    </row>
    <row r="59" spans="1:16" ht="12.75">
      <c r="A59" s="212"/>
      <c r="B59" s="199"/>
      <c r="C59" s="199"/>
      <c r="D59" s="199"/>
      <c r="E59" s="148"/>
      <c r="F59" s="213"/>
      <c r="G59" s="219"/>
      <c r="H59" s="213"/>
      <c r="I59" s="212"/>
      <c r="J59" s="199"/>
      <c r="K59" s="199"/>
      <c r="L59" s="199"/>
      <c r="M59" s="207"/>
      <c r="N59" s="212"/>
      <c r="O59" s="219"/>
      <c r="P59" s="212"/>
    </row>
    <row r="60" spans="1:8" ht="21" customHeight="1">
      <c r="A60" s="2"/>
      <c r="B60" s="11"/>
      <c r="C60" s="11"/>
      <c r="D60" s="11"/>
      <c r="E60" s="7"/>
      <c r="F60" s="12"/>
      <c r="G60" s="13"/>
      <c r="H60" s="12"/>
    </row>
    <row r="61" ht="18.75" customHeight="1"/>
    <row r="62" spans="1:16" ht="20.25" customHeight="1">
      <c r="A62" s="3" t="s">
        <v>7</v>
      </c>
      <c r="B62" s="3" t="s">
        <v>46</v>
      </c>
      <c r="C62" s="3"/>
      <c r="D62" s="3"/>
      <c r="E62" s="112" t="str">
        <f>HYPERLINK('пр.взвешивания'!E3)</f>
        <v>в.к.   42       кг.</v>
      </c>
      <c r="F62" s="3"/>
      <c r="G62" s="3"/>
      <c r="H62" s="3"/>
      <c r="I62" s="3" t="s">
        <v>14</v>
      </c>
      <c r="J62" s="3" t="s">
        <v>46</v>
      </c>
      <c r="K62" s="3"/>
      <c r="L62" s="3"/>
      <c r="M62" s="112" t="str">
        <f>HYPERLINK('пр.взвешивания'!E3)</f>
        <v>в.к.   42       кг.</v>
      </c>
      <c r="N62" s="3"/>
      <c r="O62" s="3"/>
      <c r="P62" s="3"/>
    </row>
    <row r="63" spans="1:16" ht="12.75" customHeight="1">
      <c r="A63" s="196" t="s">
        <v>1</v>
      </c>
      <c r="B63" s="196" t="s">
        <v>8</v>
      </c>
      <c r="C63" s="196" t="s">
        <v>9</v>
      </c>
      <c r="D63" s="196" t="s">
        <v>10</v>
      </c>
      <c r="E63" s="196" t="s">
        <v>19</v>
      </c>
      <c r="F63" s="196" t="s">
        <v>20</v>
      </c>
      <c r="G63" s="196" t="s">
        <v>21</v>
      </c>
      <c r="H63" s="196" t="s">
        <v>22</v>
      </c>
      <c r="I63" s="196" t="s">
        <v>1</v>
      </c>
      <c r="J63" s="196" t="s">
        <v>8</v>
      </c>
      <c r="K63" s="196" t="s">
        <v>9</v>
      </c>
      <c r="L63" s="196" t="s">
        <v>10</v>
      </c>
      <c r="M63" s="196" t="s">
        <v>19</v>
      </c>
      <c r="N63" s="196" t="s">
        <v>20</v>
      </c>
      <c r="O63" s="196" t="s">
        <v>21</v>
      </c>
      <c r="P63" s="196" t="s">
        <v>22</v>
      </c>
    </row>
    <row r="64" spans="1:16" ht="12.75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</row>
    <row r="65" spans="1:16" ht="12.75">
      <c r="A65" s="214" t="s">
        <v>37</v>
      </c>
      <c r="B65" s="238" t="e">
        <f>VLOOKUP(A65,'пр.взвешивания'!B6:C29,2,FALSE)</f>
        <v>#N/A</v>
      </c>
      <c r="C65" s="238" t="e">
        <f>VLOOKUP(B65,'пр.взвешивания'!C6:D29,2,FALSE)</f>
        <v>#N/A</v>
      </c>
      <c r="D65" s="238" t="e">
        <f>VLOOKUP(C65,'пр.взвешивания'!D6:E29,2,FALSE)</f>
        <v>#N/A</v>
      </c>
      <c r="E65" s="205"/>
      <c r="F65" s="217"/>
      <c r="G65" s="218"/>
      <c r="H65" s="196"/>
      <c r="I65" s="214" t="s">
        <v>41</v>
      </c>
      <c r="J65" s="238" t="e">
        <f>VLOOKUP(I65,'пр.взвешивания'!B6:C29,2,FALSE)</f>
        <v>#N/A</v>
      </c>
      <c r="K65" s="238" t="e">
        <f>VLOOKUP(J65,'пр.взвешивания'!C6:D29,2,FALSE)</f>
        <v>#N/A</v>
      </c>
      <c r="L65" s="238" t="e">
        <f>VLOOKUP(K65,'пр.взвешивания'!D6:E29,2,FALSE)</f>
        <v>#N/A</v>
      </c>
      <c r="M65" s="205"/>
      <c r="N65" s="217"/>
      <c r="O65" s="218"/>
      <c r="P65" s="196"/>
    </row>
    <row r="66" spans="1:16" ht="12.75">
      <c r="A66" s="215"/>
      <c r="B66" s="223"/>
      <c r="C66" s="223"/>
      <c r="D66" s="223"/>
      <c r="E66" s="216"/>
      <c r="F66" s="239"/>
      <c r="G66" s="219"/>
      <c r="H66" s="207"/>
      <c r="I66" s="215"/>
      <c r="J66" s="223"/>
      <c r="K66" s="223"/>
      <c r="L66" s="223"/>
      <c r="M66" s="216"/>
      <c r="N66" s="239"/>
      <c r="O66" s="219"/>
      <c r="P66" s="207"/>
    </row>
    <row r="67" spans="1:16" ht="12.75">
      <c r="A67" s="196" t="s">
        <v>38</v>
      </c>
      <c r="B67" s="238" t="e">
        <f>VLOOKUP(A67,'пр.взвешивания'!B8:C29,2,FALSE)</f>
        <v>#N/A</v>
      </c>
      <c r="C67" s="238" t="e">
        <f>VLOOKUP(B67,'пр.взвешивания'!C8:D29,2,FALSE)</f>
        <v>#N/A</v>
      </c>
      <c r="D67" s="238" t="e">
        <f>VLOOKUP(C67,'пр.взвешивания'!D8:E29,2,FALSE)</f>
        <v>#N/A</v>
      </c>
      <c r="E67" s="205"/>
      <c r="F67" s="205"/>
      <c r="G67" s="196"/>
      <c r="H67" s="196"/>
      <c r="I67" s="196" t="s">
        <v>44</v>
      </c>
      <c r="J67" s="238" t="e">
        <f>VLOOKUP(I67,'пр.взвешивания'!B6:E29,2,FALSE)</f>
        <v>#N/A</v>
      </c>
      <c r="K67" s="238" t="e">
        <f>VLOOKUP(J67,'пр.взвешивания'!C6:F29,2,FALSE)</f>
        <v>#N/A</v>
      </c>
      <c r="L67" s="238" t="e">
        <f>VLOOKUP(K67,'пр.взвешивания'!D6:G29,2,FALSE)</f>
        <v>#N/A</v>
      </c>
      <c r="M67" s="205"/>
      <c r="N67" s="205"/>
      <c r="O67" s="196"/>
      <c r="P67" s="196"/>
    </row>
    <row r="68" spans="1:16" ht="13.5" thickBot="1">
      <c r="A68" s="203"/>
      <c r="B68" s="240"/>
      <c r="C68" s="240"/>
      <c r="D68" s="240"/>
      <c r="E68" s="206"/>
      <c r="F68" s="206"/>
      <c r="G68" s="203"/>
      <c r="H68" s="203"/>
      <c r="I68" s="203"/>
      <c r="J68" s="240"/>
      <c r="K68" s="240"/>
      <c r="L68" s="240"/>
      <c r="M68" s="206"/>
      <c r="N68" s="206"/>
      <c r="O68" s="203"/>
      <c r="P68" s="203"/>
    </row>
    <row r="69" spans="1:16" ht="12.75">
      <c r="A69" s="222" t="s">
        <v>39</v>
      </c>
      <c r="B69" s="241" t="e">
        <f>VLOOKUP(A69,'пр.взвешивания'!B10:C29,2,FALSE)</f>
        <v>#N/A</v>
      </c>
      <c r="C69" s="241" t="e">
        <f>VLOOKUP(B69,'пр.взвешивания'!C10:D29,2,FALSE)</f>
        <v>#N/A</v>
      </c>
      <c r="D69" s="241" t="e">
        <f>VLOOKUP(C69,'пр.взвешивания'!D10:E29,2,FALSE)</f>
        <v>#N/A</v>
      </c>
      <c r="E69" s="242"/>
      <c r="F69" s="224"/>
      <c r="G69" s="225"/>
      <c r="H69" s="226"/>
      <c r="I69" s="222" t="s">
        <v>42</v>
      </c>
      <c r="J69" s="241" t="e">
        <f>VLOOKUP(I69,'пр.взвешивания'!B10:C29,2,FALSE)</f>
        <v>#N/A</v>
      </c>
      <c r="K69" s="241" t="e">
        <f>VLOOKUP(J69,'пр.взвешивания'!C10:D29,2,FALSE)</f>
        <v>#N/A</v>
      </c>
      <c r="L69" s="241" t="e">
        <f>VLOOKUP(K69,'пр.взвешивания'!D10:E29,2,FALSE)</f>
        <v>#N/A</v>
      </c>
      <c r="M69" s="242"/>
      <c r="N69" s="224"/>
      <c r="O69" s="225"/>
      <c r="P69" s="226"/>
    </row>
    <row r="70" spans="1:16" ht="12.75">
      <c r="A70" s="207"/>
      <c r="B70" s="223"/>
      <c r="C70" s="223"/>
      <c r="D70" s="223"/>
      <c r="E70" s="216"/>
      <c r="F70" s="239"/>
      <c r="G70" s="219"/>
      <c r="H70" s="243"/>
      <c r="I70" s="207"/>
      <c r="J70" s="223"/>
      <c r="K70" s="223"/>
      <c r="L70" s="223"/>
      <c r="M70" s="216"/>
      <c r="N70" s="239"/>
      <c r="O70" s="219"/>
      <c r="P70" s="243"/>
    </row>
    <row r="71" spans="1:16" ht="12.75">
      <c r="A71" s="196" t="s">
        <v>40</v>
      </c>
      <c r="B71" s="238" t="e">
        <f>VLOOKUP(A71,'пр.взвешивания'!B6:C29,2,FALSE)</f>
        <v>#N/A</v>
      </c>
      <c r="C71" s="238" t="e">
        <f>VLOOKUP(B71,'пр.взвешивания'!C6:D29,2,FALSE)</f>
        <v>#N/A</v>
      </c>
      <c r="D71" s="238" t="e">
        <f>VLOOKUP(C71,'пр.взвешивания'!D6:E29,2,FALSE)</f>
        <v>#N/A</v>
      </c>
      <c r="E71" s="205"/>
      <c r="F71" s="217"/>
      <c r="G71" s="218"/>
      <c r="H71" s="244"/>
      <c r="I71" s="196" t="s">
        <v>43</v>
      </c>
      <c r="J71" s="238" t="e">
        <f>VLOOKUP(I71,'пр.взвешивания'!B6:E29,2,FALSE)</f>
        <v>#N/A</v>
      </c>
      <c r="K71" s="238" t="e">
        <f>VLOOKUP(J71,'пр.взвешивания'!C6:F29,2,FALSE)</f>
        <v>#N/A</v>
      </c>
      <c r="L71" s="238" t="e">
        <f>VLOOKUP(K71,'пр.взвешивания'!D6:G29,2,FALSE)</f>
        <v>#N/A</v>
      </c>
      <c r="M71" s="205"/>
      <c r="N71" s="217"/>
      <c r="O71" s="218"/>
      <c r="P71" s="244"/>
    </row>
    <row r="72" spans="1:16" ht="12.75">
      <c r="A72" s="207"/>
      <c r="B72" s="223"/>
      <c r="C72" s="223"/>
      <c r="D72" s="223"/>
      <c r="E72" s="216"/>
      <c r="F72" s="239"/>
      <c r="G72" s="219"/>
      <c r="H72" s="243"/>
      <c r="I72" s="207"/>
      <c r="J72" s="223"/>
      <c r="K72" s="223"/>
      <c r="L72" s="223"/>
      <c r="M72" s="216"/>
      <c r="N72" s="239"/>
      <c r="O72" s="219"/>
      <c r="P72" s="243"/>
    </row>
    <row r="73" spans="1:16" ht="24.75" customHeight="1">
      <c r="A73" s="3" t="s">
        <v>7</v>
      </c>
      <c r="B73" s="3" t="s">
        <v>47</v>
      </c>
      <c r="C73" s="3"/>
      <c r="D73" s="3"/>
      <c r="E73" s="112" t="str">
        <f>HYPERLINK('пр.взвешивания'!E3)</f>
        <v>в.к.   42       кг.</v>
      </c>
      <c r="F73" s="3"/>
      <c r="G73" s="3"/>
      <c r="H73" s="3"/>
      <c r="I73" s="3" t="s">
        <v>14</v>
      </c>
      <c r="J73" s="3" t="s">
        <v>47</v>
      </c>
      <c r="K73" s="3"/>
      <c r="L73" s="3"/>
      <c r="M73" s="112" t="str">
        <f>HYPERLINK('пр.взвешивания'!E3)</f>
        <v>в.к.   42       кг.</v>
      </c>
      <c r="N73" s="3"/>
      <c r="O73" s="3"/>
      <c r="P73" s="3"/>
    </row>
    <row r="74" spans="1:16" ht="12.75">
      <c r="A74" s="196" t="s">
        <v>1</v>
      </c>
      <c r="B74" s="196" t="s">
        <v>8</v>
      </c>
      <c r="C74" s="196" t="s">
        <v>9</v>
      </c>
      <c r="D74" s="196" t="s">
        <v>10</v>
      </c>
      <c r="E74" s="196" t="s">
        <v>19</v>
      </c>
      <c r="F74" s="196" t="s">
        <v>20</v>
      </c>
      <c r="G74" s="196" t="s">
        <v>21</v>
      </c>
      <c r="H74" s="196" t="s">
        <v>22</v>
      </c>
      <c r="I74" s="196" t="s">
        <v>1</v>
      </c>
      <c r="J74" s="196" t="s">
        <v>8</v>
      </c>
      <c r="K74" s="196" t="s">
        <v>9</v>
      </c>
      <c r="L74" s="196" t="s">
        <v>10</v>
      </c>
      <c r="M74" s="196" t="s">
        <v>19</v>
      </c>
      <c r="N74" s="196" t="s">
        <v>20</v>
      </c>
      <c r="O74" s="196" t="s">
        <v>21</v>
      </c>
      <c r="P74" s="196" t="s">
        <v>22</v>
      </c>
    </row>
    <row r="75" spans="1:16" ht="12.75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14" t="s">
        <v>37</v>
      </c>
      <c r="B76" s="238" t="e">
        <f>VLOOKUP(A76,'пр.взвешивания'!B6:C29,2,FALSE)</f>
        <v>#N/A</v>
      </c>
      <c r="C76" s="238" t="e">
        <f>VLOOKUP(B76,'пр.взвешивания'!C6:D29,2,FALSE)</f>
        <v>#N/A</v>
      </c>
      <c r="D76" s="238" t="e">
        <f>VLOOKUP(C76,'пр.взвешивания'!D6:E29,2,FALSE)</f>
        <v>#N/A</v>
      </c>
      <c r="E76" s="205"/>
      <c r="F76" s="217"/>
      <c r="G76" s="218"/>
      <c r="H76" s="196"/>
      <c r="I76" s="214" t="s">
        <v>41</v>
      </c>
      <c r="J76" s="238" t="e">
        <f>VLOOKUP(I76,'пр.взвешивания'!B6:C29,2,FALSE)</f>
        <v>#N/A</v>
      </c>
      <c r="K76" s="238" t="e">
        <f>VLOOKUP(J76,'пр.взвешивания'!C6:D29,2,FALSE)</f>
        <v>#N/A</v>
      </c>
      <c r="L76" s="238" t="e">
        <f>VLOOKUP(K76,'пр.взвешивания'!D6:E29,2,FALSE)</f>
        <v>#N/A</v>
      </c>
      <c r="M76" s="205"/>
      <c r="N76" s="217"/>
      <c r="O76" s="218"/>
      <c r="P76" s="196"/>
    </row>
    <row r="77" spans="1:16" ht="12.75">
      <c r="A77" s="215"/>
      <c r="B77" s="223"/>
      <c r="C77" s="223"/>
      <c r="D77" s="223"/>
      <c r="E77" s="216"/>
      <c r="F77" s="239"/>
      <c r="G77" s="219"/>
      <c r="H77" s="207"/>
      <c r="I77" s="215"/>
      <c r="J77" s="223"/>
      <c r="K77" s="223"/>
      <c r="L77" s="223"/>
      <c r="M77" s="216"/>
      <c r="N77" s="239"/>
      <c r="O77" s="219"/>
      <c r="P77" s="207"/>
    </row>
    <row r="78" spans="1:16" ht="12.75">
      <c r="A78" s="196" t="s">
        <v>39</v>
      </c>
      <c r="B78" s="238" t="e">
        <f>VLOOKUP(A78,'пр.взвешивания'!B8:C29,2,FALSE)</f>
        <v>#N/A</v>
      </c>
      <c r="C78" s="238" t="e">
        <f>VLOOKUP(B78,'пр.взвешивания'!C8:D29,2,FALSE)</f>
        <v>#N/A</v>
      </c>
      <c r="D78" s="238" t="e">
        <f>VLOOKUP(C78,'пр.взвешивания'!D8:E29,2,FALSE)</f>
        <v>#N/A</v>
      </c>
      <c r="E78" s="205"/>
      <c r="F78" s="205"/>
      <c r="G78" s="196"/>
      <c r="H78" s="196"/>
      <c r="I78" s="196" t="s">
        <v>42</v>
      </c>
      <c r="J78" s="238" t="e">
        <f>VLOOKUP(I78,'пр.взвешивания'!B8:C29,2,FALSE)</f>
        <v>#N/A</v>
      </c>
      <c r="K78" s="238" t="e">
        <f>VLOOKUP(J78,'пр.взвешивания'!C8:D29,2,FALSE)</f>
        <v>#N/A</v>
      </c>
      <c r="L78" s="238" t="e">
        <f>VLOOKUP(K78,'пр.взвешивания'!D8:E29,2,FALSE)</f>
        <v>#N/A</v>
      </c>
      <c r="M78" s="205"/>
      <c r="N78" s="205"/>
      <c r="O78" s="196"/>
      <c r="P78" s="196"/>
    </row>
    <row r="79" spans="1:16" ht="13.5" thickBot="1">
      <c r="A79" s="203"/>
      <c r="B79" s="240"/>
      <c r="C79" s="240"/>
      <c r="D79" s="240"/>
      <c r="E79" s="206"/>
      <c r="F79" s="206"/>
      <c r="G79" s="203"/>
      <c r="H79" s="203"/>
      <c r="I79" s="203"/>
      <c r="J79" s="240"/>
      <c r="K79" s="240"/>
      <c r="L79" s="240"/>
      <c r="M79" s="206"/>
      <c r="N79" s="206"/>
      <c r="O79" s="203"/>
      <c r="P79" s="203"/>
    </row>
    <row r="80" spans="1:16" ht="12.75">
      <c r="A80" s="222" t="s">
        <v>40</v>
      </c>
      <c r="B80" s="237" t="e">
        <f>VLOOKUP(A80,'пр.взвешивания'!B6:C29,2,FALSE)</f>
        <v>#N/A</v>
      </c>
      <c r="C80" s="237" t="e">
        <f>VLOOKUP(B80,'пр.взвешивания'!C6:D29,2,FALSE)</f>
        <v>#N/A</v>
      </c>
      <c r="D80" s="237" t="e">
        <f>VLOOKUP(C80,'пр.взвешивания'!D6:E29,2,FALSE)</f>
        <v>#N/A</v>
      </c>
      <c r="E80" s="242"/>
      <c r="F80" s="224"/>
      <c r="G80" s="225"/>
      <c r="H80" s="226"/>
      <c r="I80" s="222" t="s">
        <v>43</v>
      </c>
      <c r="J80" s="241" t="e">
        <f>VLOOKUP(I80,'пр.взвешивания'!B10:C29,2,FALSE)</f>
        <v>#N/A</v>
      </c>
      <c r="K80" s="241" t="e">
        <f>VLOOKUP(J80,'пр.взвешивания'!C10:D29,2,FALSE)</f>
        <v>#N/A</v>
      </c>
      <c r="L80" s="241" t="e">
        <f>VLOOKUP(K80,'пр.взвешивания'!D10:E29,2,FALSE)</f>
        <v>#N/A</v>
      </c>
      <c r="M80" s="242"/>
      <c r="N80" s="224"/>
      <c r="O80" s="225"/>
      <c r="P80" s="226"/>
    </row>
    <row r="81" spans="1:16" ht="12.75">
      <c r="A81" s="207"/>
      <c r="B81" s="223"/>
      <c r="C81" s="223"/>
      <c r="D81" s="223"/>
      <c r="E81" s="216"/>
      <c r="F81" s="239"/>
      <c r="G81" s="219"/>
      <c r="H81" s="243"/>
      <c r="I81" s="207"/>
      <c r="J81" s="223"/>
      <c r="K81" s="223"/>
      <c r="L81" s="223"/>
      <c r="M81" s="216"/>
      <c r="N81" s="239"/>
      <c r="O81" s="219"/>
      <c r="P81" s="243"/>
    </row>
    <row r="82" spans="1:16" ht="12.75">
      <c r="A82" s="196" t="s">
        <v>38</v>
      </c>
      <c r="B82" s="241" t="e">
        <f>VLOOKUP(A82,'пр.взвешивания'!B6:E29,2,FALSE)</f>
        <v>#N/A</v>
      </c>
      <c r="C82" s="241" t="e">
        <f>VLOOKUP(B82,'пр.взвешивания'!C6:F29,2,FALSE)</f>
        <v>#N/A</v>
      </c>
      <c r="D82" s="241" t="e">
        <f>VLOOKUP(C82,'пр.взвешивания'!D6:G29,2,FALSE)</f>
        <v>#N/A</v>
      </c>
      <c r="E82" s="205"/>
      <c r="F82" s="217"/>
      <c r="G82" s="218"/>
      <c r="H82" s="244"/>
      <c r="I82" s="196" t="s">
        <v>44</v>
      </c>
      <c r="J82" s="238" t="e">
        <f>VLOOKUP(I82,'пр.взвешивания'!B6:E29,2,FALSE)</f>
        <v>#N/A</v>
      </c>
      <c r="K82" s="238" t="e">
        <f>VLOOKUP(J82,'пр.взвешивания'!C6:F29,2,FALSE)</f>
        <v>#N/A</v>
      </c>
      <c r="L82" s="238" t="e">
        <f>VLOOKUP(K82,'пр.взвешивания'!D6:G29,2,FALSE)</f>
        <v>#N/A</v>
      </c>
      <c r="M82" s="205"/>
      <c r="N82" s="217"/>
      <c r="O82" s="218"/>
      <c r="P82" s="244"/>
    </row>
    <row r="83" spans="1:16" ht="12.75">
      <c r="A83" s="207"/>
      <c r="B83" s="223"/>
      <c r="C83" s="223"/>
      <c r="D83" s="223"/>
      <c r="E83" s="216"/>
      <c r="F83" s="239"/>
      <c r="G83" s="219"/>
      <c r="H83" s="243"/>
      <c r="I83" s="207"/>
      <c r="J83" s="223"/>
      <c r="K83" s="223"/>
      <c r="L83" s="223"/>
      <c r="M83" s="216"/>
      <c r="N83" s="239"/>
      <c r="O83" s="219"/>
      <c r="P83" s="243"/>
    </row>
  </sheetData>
  <mergeCells count="548"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6:M57"/>
    <mergeCell ref="N56:N57"/>
    <mergeCell ref="O56:O57"/>
    <mergeCell ref="P56:P57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M40:M41"/>
    <mergeCell ref="N40:N41"/>
    <mergeCell ref="O40:O41"/>
    <mergeCell ref="P40:P41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M38:M39"/>
    <mergeCell ref="N38:N39"/>
    <mergeCell ref="O38:O39"/>
    <mergeCell ref="P38:P39"/>
    <mergeCell ref="I38:I39"/>
    <mergeCell ref="J38:J39"/>
    <mergeCell ref="K38:K39"/>
    <mergeCell ref="L38:L39"/>
    <mergeCell ref="E38:E39"/>
    <mergeCell ref="F38:F39"/>
    <mergeCell ref="G38:G39"/>
    <mergeCell ref="H38:H39"/>
    <mergeCell ref="A38:A39"/>
    <mergeCell ref="B38:B39"/>
    <mergeCell ref="C38:C39"/>
    <mergeCell ref="D38:D39"/>
    <mergeCell ref="M36:M37"/>
    <mergeCell ref="N36:N37"/>
    <mergeCell ref="O36:O37"/>
    <mergeCell ref="P36:P37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M34:M35"/>
    <mergeCell ref="N34:N35"/>
    <mergeCell ref="O34:O35"/>
    <mergeCell ref="P34:P35"/>
    <mergeCell ref="I34:I35"/>
    <mergeCell ref="J34:J35"/>
    <mergeCell ref="K34:K35"/>
    <mergeCell ref="L34:L35"/>
    <mergeCell ref="A32:H32"/>
    <mergeCell ref="I32:P32"/>
    <mergeCell ref="A34:A35"/>
    <mergeCell ref="B34:B35"/>
    <mergeCell ref="C34:C35"/>
    <mergeCell ref="D34:D35"/>
    <mergeCell ref="E34:E35"/>
    <mergeCell ref="F34:F35"/>
    <mergeCell ref="G34:G35"/>
    <mergeCell ref="H34:H35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3:M24"/>
    <mergeCell ref="N23:N24"/>
    <mergeCell ref="O23:O24"/>
    <mergeCell ref="P23:P24"/>
    <mergeCell ref="I23:I24"/>
    <mergeCell ref="J23:J24"/>
    <mergeCell ref="K23:K24"/>
    <mergeCell ref="L23:L24"/>
    <mergeCell ref="E23:E24"/>
    <mergeCell ref="F23:F24"/>
    <mergeCell ref="G23:G24"/>
    <mergeCell ref="H23:H24"/>
    <mergeCell ref="A23:A24"/>
    <mergeCell ref="B23:B24"/>
    <mergeCell ref="C23:C24"/>
    <mergeCell ref="D23:D24"/>
    <mergeCell ref="M21:M22"/>
    <mergeCell ref="N21:N22"/>
    <mergeCell ref="O21:O22"/>
    <mergeCell ref="P21:P22"/>
    <mergeCell ref="I21:I22"/>
    <mergeCell ref="J21:J22"/>
    <mergeCell ref="K21:K22"/>
    <mergeCell ref="L21:L22"/>
    <mergeCell ref="E21:E22"/>
    <mergeCell ref="F21:F22"/>
    <mergeCell ref="G21:G22"/>
    <mergeCell ref="H21:H22"/>
    <mergeCell ref="A21:A22"/>
    <mergeCell ref="B21:B22"/>
    <mergeCell ref="C21:C22"/>
    <mergeCell ref="D21:D22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22">
      <selection activeCell="E18" sqref="E18:E1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112" t="str">
        <f>HYPERLINK('пр.взвешивания'!E3)</f>
        <v>в.к.   42       кг.</v>
      </c>
    </row>
    <row r="3" ht="12.75">
      <c r="C3" s="5" t="s">
        <v>28</v>
      </c>
    </row>
    <row r="4" spans="1:8" ht="12.75" customHeight="1">
      <c r="A4" s="148" t="s">
        <v>29</v>
      </c>
      <c r="B4" s="148" t="s">
        <v>1</v>
      </c>
      <c r="C4" s="207" t="s">
        <v>8</v>
      </c>
      <c r="D4" s="148" t="s">
        <v>9</v>
      </c>
      <c r="E4" s="148" t="s">
        <v>10</v>
      </c>
      <c r="F4" s="148" t="s">
        <v>19</v>
      </c>
      <c r="G4" s="148" t="s">
        <v>21</v>
      </c>
      <c r="H4" s="148" t="s">
        <v>22</v>
      </c>
    </row>
    <row r="5" spans="1:8" ht="12.75">
      <c r="A5" s="196"/>
      <c r="B5" s="196"/>
      <c r="C5" s="196"/>
      <c r="D5" s="196"/>
      <c r="E5" s="196"/>
      <c r="F5" s="196"/>
      <c r="G5" s="196"/>
      <c r="H5" s="196"/>
    </row>
    <row r="6" spans="1:8" ht="12.75" customHeight="1">
      <c r="A6" s="248"/>
      <c r="B6" s="246"/>
      <c r="C6" s="247" t="e">
        <f>VLOOKUP(B6,'пр.взвешивания'!B6:C29,2,FALSE)</f>
        <v>#N/A</v>
      </c>
      <c r="D6" s="247" t="e">
        <f>VLOOKUP(C6,'пр.взвешивания'!C6:D29,2,FALSE)</f>
        <v>#N/A</v>
      </c>
      <c r="E6" s="247" t="e">
        <f>VLOOKUP(D6,'пр.взвешивания'!D6:E29,2,FALSE)</f>
        <v>#N/A</v>
      </c>
      <c r="F6" s="200"/>
      <c r="G6" s="202"/>
      <c r="H6" s="148"/>
    </row>
    <row r="7" spans="1:8" ht="12.75">
      <c r="A7" s="248"/>
      <c r="B7" s="148"/>
      <c r="C7" s="247"/>
      <c r="D7" s="247"/>
      <c r="E7" s="247"/>
      <c r="F7" s="200"/>
      <c r="G7" s="202"/>
      <c r="H7" s="148"/>
    </row>
    <row r="8" spans="1:8" ht="12.75">
      <c r="A8" s="245"/>
      <c r="B8" s="246"/>
      <c r="C8" s="247" t="e">
        <f>VLOOKUP(B8,'пр.взвешивания'!B8:C29,2,FALSE)</f>
        <v>#N/A</v>
      </c>
      <c r="D8" s="247" t="e">
        <f>VLOOKUP(C8,'пр.взвешивания'!C8:D29,2,FALSE)</f>
        <v>#N/A</v>
      </c>
      <c r="E8" s="247" t="e">
        <f>VLOOKUP(D8,'пр.взвешивания'!D8:E29,2,FALSE)</f>
        <v>#N/A</v>
      </c>
      <c r="F8" s="200"/>
      <c r="G8" s="148"/>
      <c r="H8" s="148"/>
    </row>
    <row r="9" spans="1:8" ht="12.75">
      <c r="A9" s="245"/>
      <c r="B9" s="148"/>
      <c r="C9" s="247"/>
      <c r="D9" s="247"/>
      <c r="E9" s="247"/>
      <c r="F9" s="200"/>
      <c r="G9" s="148"/>
      <c r="H9" s="148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112" t="str">
        <f>HYPERLINK('пр.взвешивания'!E3)</f>
        <v>в.к.   42       кг.</v>
      </c>
    </row>
    <row r="16" spans="1:8" ht="12.75" customHeight="1">
      <c r="A16" s="148" t="s">
        <v>29</v>
      </c>
      <c r="B16" s="148" t="s">
        <v>1</v>
      </c>
      <c r="C16" s="207" t="s">
        <v>8</v>
      </c>
      <c r="D16" s="148" t="s">
        <v>9</v>
      </c>
      <c r="E16" s="148" t="s">
        <v>10</v>
      </c>
      <c r="F16" s="148" t="s">
        <v>19</v>
      </c>
      <c r="G16" s="148" t="s">
        <v>21</v>
      </c>
      <c r="H16" s="148" t="s">
        <v>22</v>
      </c>
    </row>
    <row r="17" spans="1:8" ht="12.75">
      <c r="A17" s="196"/>
      <c r="B17" s="196"/>
      <c r="C17" s="196"/>
      <c r="D17" s="196"/>
      <c r="E17" s="196"/>
      <c r="F17" s="196"/>
      <c r="G17" s="196"/>
      <c r="H17" s="196"/>
    </row>
    <row r="18" spans="1:8" ht="12.75" customHeight="1">
      <c r="A18" s="248"/>
      <c r="B18" s="246"/>
      <c r="C18" s="247" t="e">
        <f>VLOOKUP(B18,'пр.взвешивания'!B6:C29,2,FALSE)</f>
        <v>#N/A</v>
      </c>
      <c r="D18" s="247" t="e">
        <f>VLOOKUP(C18,'пр.взвешивания'!C6:D29,2,FALSE)</f>
        <v>#N/A</v>
      </c>
      <c r="E18" s="247" t="e">
        <f>VLOOKUP(D18,'пр.взвешивания'!D6:E29,2,FALSE)</f>
        <v>#N/A</v>
      </c>
      <c r="F18" s="200"/>
      <c r="G18" s="202"/>
      <c r="H18" s="148"/>
    </row>
    <row r="19" spans="1:8" ht="12.75">
      <c r="A19" s="248"/>
      <c r="B19" s="148"/>
      <c r="C19" s="247"/>
      <c r="D19" s="247"/>
      <c r="E19" s="247"/>
      <c r="F19" s="200"/>
      <c r="G19" s="202"/>
      <c r="H19" s="148"/>
    </row>
    <row r="20" spans="1:8" ht="12.75">
      <c r="A20" s="245"/>
      <c r="B20" s="246"/>
      <c r="C20" s="247" t="e">
        <f>VLOOKUP(B20,'пр.взвешивания'!B8:C29,2,FALSE)</f>
        <v>#N/A</v>
      </c>
      <c r="D20" s="247" t="e">
        <f>VLOOKUP(C20,'пр.взвешивания'!C8:D29,2,FALSE)</f>
        <v>#N/A</v>
      </c>
      <c r="E20" s="247" t="e">
        <f>VLOOKUP(D20,'пр.взвешивания'!D8:E29,2,FALSE)</f>
        <v>#N/A</v>
      </c>
      <c r="F20" s="200"/>
      <c r="G20" s="148"/>
      <c r="H20" s="148"/>
    </row>
    <row r="21" spans="1:8" ht="12.75">
      <c r="A21" s="245"/>
      <c r="B21" s="148"/>
      <c r="C21" s="247"/>
      <c r="D21" s="247"/>
      <c r="E21" s="247"/>
      <c r="F21" s="200"/>
      <c r="G21" s="148"/>
      <c r="H21" s="148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112" t="str">
        <f>HYPERLINK('пр.взвешивания'!E3)</f>
        <v>в.к.   42       кг.</v>
      </c>
    </row>
    <row r="29" spans="1:8" ht="12.75">
      <c r="A29" s="148" t="s">
        <v>29</v>
      </c>
      <c r="B29" s="148" t="s">
        <v>1</v>
      </c>
      <c r="C29" s="207" t="s">
        <v>8</v>
      </c>
      <c r="D29" s="148" t="s">
        <v>9</v>
      </c>
      <c r="E29" s="148" t="s">
        <v>10</v>
      </c>
      <c r="F29" s="148" t="s">
        <v>19</v>
      </c>
      <c r="G29" s="148" t="s">
        <v>21</v>
      </c>
      <c r="H29" s="148" t="s">
        <v>22</v>
      </c>
    </row>
    <row r="30" spans="1:8" ht="12.75">
      <c r="A30" s="196"/>
      <c r="B30" s="196"/>
      <c r="C30" s="196"/>
      <c r="D30" s="196"/>
      <c r="E30" s="196"/>
      <c r="F30" s="196"/>
      <c r="G30" s="196"/>
      <c r="H30" s="196"/>
    </row>
    <row r="31" spans="1:8" ht="12.75">
      <c r="A31" s="248"/>
      <c r="B31" s="246"/>
      <c r="C31" s="247" t="e">
        <f>VLOOKUP(B31,'пр.взвешивания'!B6:C29,2,FALSE)</f>
        <v>#N/A</v>
      </c>
      <c r="D31" s="247" t="e">
        <f>VLOOKUP(C31,'пр.взвешивания'!C6:D29,2,FALSE)</f>
        <v>#N/A</v>
      </c>
      <c r="E31" s="247" t="e">
        <f>VLOOKUP(D31,'пр.взвешивания'!D6:E29,2,FALSE)</f>
        <v>#N/A</v>
      </c>
      <c r="F31" s="200"/>
      <c r="G31" s="202"/>
      <c r="H31" s="148"/>
    </row>
    <row r="32" spans="1:8" ht="12.75">
      <c r="A32" s="248"/>
      <c r="B32" s="148"/>
      <c r="C32" s="247"/>
      <c r="D32" s="247"/>
      <c r="E32" s="247"/>
      <c r="F32" s="200"/>
      <c r="G32" s="202"/>
      <c r="H32" s="148"/>
    </row>
    <row r="33" spans="1:8" ht="12.75">
      <c r="A33" s="245"/>
      <c r="B33" s="246"/>
      <c r="C33" s="247" t="e">
        <f>VLOOKUP(B33,'пр.взвешивания'!B8:C29,2,FALSE)</f>
        <v>#N/A</v>
      </c>
      <c r="D33" s="247" t="e">
        <f>VLOOKUP(C33,'пр.взвешивания'!C8:D29,2,FALSE)</f>
        <v>#N/A</v>
      </c>
      <c r="E33" s="247" t="e">
        <f>VLOOKUP(D33,'пр.взвешивания'!D8:E29,2,FALSE)</f>
        <v>#N/A</v>
      </c>
      <c r="F33" s="200"/>
      <c r="G33" s="148"/>
      <c r="H33" s="148"/>
    </row>
    <row r="34" spans="1:8" ht="12.75">
      <c r="A34" s="245"/>
      <c r="B34" s="148"/>
      <c r="C34" s="247"/>
      <c r="D34" s="247"/>
      <c r="E34" s="247"/>
      <c r="F34" s="200"/>
      <c r="G34" s="148"/>
      <c r="H34" s="148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8"/>
  <sheetViews>
    <sheetView tabSelected="1" workbookViewId="0" topLeftCell="A1">
      <selection activeCell="A38" sqref="A1:G38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8.57421875" style="0" customWidth="1"/>
  </cols>
  <sheetData>
    <row r="1" spans="1:20" ht="22.5" customHeight="1" thickBot="1">
      <c r="A1" s="190" t="s">
        <v>45</v>
      </c>
      <c r="B1" s="190"/>
      <c r="C1" s="190"/>
      <c r="D1" s="190"/>
      <c r="E1" s="190"/>
      <c r="F1" s="190"/>
      <c r="G1" s="190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7" ht="34.5" customHeight="1" thickBot="1">
      <c r="A2" s="249" t="s">
        <v>36</v>
      </c>
      <c r="B2" s="249"/>
      <c r="C2" s="250"/>
      <c r="D2" s="133" t="str">
        <f>HYPERLINK('[1]реквизиты'!$A$2)</f>
        <v>Первенство России по самбо среди девушек 1993-94 г.р.</v>
      </c>
      <c r="E2" s="134"/>
      <c r="F2" s="134"/>
      <c r="G2" s="135"/>
    </row>
    <row r="3" spans="1:7" ht="12.75" customHeight="1" thickBot="1">
      <c r="A3" s="90"/>
      <c r="B3" s="90"/>
      <c r="C3" s="90"/>
      <c r="D3" s="91"/>
      <c r="E3" s="91"/>
      <c r="F3" s="92"/>
      <c r="G3" s="93"/>
    </row>
    <row r="4" spans="2:7" ht="24" customHeight="1" thickBot="1">
      <c r="B4" s="251" t="str">
        <f>HYPERLINK('[1]реквизиты'!$A$3)</f>
        <v>23-27 ноября 2009г.    Г.Ржев</v>
      </c>
      <c r="C4" s="251"/>
      <c r="D4" s="94"/>
      <c r="E4" s="95"/>
      <c r="F4" s="136" t="str">
        <f>HYPERLINK('пр.взвешивания'!E3)</f>
        <v>в.к.   42       кг.</v>
      </c>
      <c r="G4" s="138"/>
    </row>
    <row r="5" spans="4:7" ht="12.75" customHeight="1">
      <c r="D5" s="14"/>
      <c r="G5" s="2"/>
    </row>
    <row r="6" spans="1:7" ht="12.75">
      <c r="A6" s="148" t="s">
        <v>26</v>
      </c>
      <c r="B6" s="148" t="s">
        <v>1</v>
      </c>
      <c r="C6" s="148" t="s">
        <v>2</v>
      </c>
      <c r="D6" s="148" t="s">
        <v>3</v>
      </c>
      <c r="E6" s="148" t="s">
        <v>4</v>
      </c>
      <c r="F6" s="148" t="s">
        <v>34</v>
      </c>
      <c r="G6" s="148" t="s">
        <v>6</v>
      </c>
    </row>
    <row r="7" spans="1:7" ht="12.75" customHeight="1">
      <c r="A7" s="148"/>
      <c r="B7" s="148"/>
      <c r="C7" s="148"/>
      <c r="D7" s="148"/>
      <c r="E7" s="148"/>
      <c r="F7" s="148"/>
      <c r="G7" s="148"/>
    </row>
    <row r="8" spans="1:7" ht="12.75">
      <c r="A8" s="252" t="s">
        <v>98</v>
      </c>
      <c r="B8" s="253">
        <v>7</v>
      </c>
      <c r="C8" s="254" t="str">
        <f>VLOOKUP(B8,'пр.взвешивания'!B6:G39,2,FALSE)</f>
        <v>Харченко Анастасия Викторовна</v>
      </c>
      <c r="D8" s="254" t="str">
        <f>VLOOKUP(B8,'пр.взвешивания'!B6:G39,3,FALSE)</f>
        <v>28.06.93 кмс</v>
      </c>
      <c r="E8" s="254" t="str">
        <f>VLOOKUP(B8,'пр.взвешивания'!B6:G39,4,FALSE)</f>
        <v>ЮФО Краснодарский МО</v>
      </c>
      <c r="F8" s="254">
        <f>VLOOKUP(B8,'пр.взвешивания'!B6:G39,5,FALSE)</f>
        <v>0</v>
      </c>
      <c r="G8" s="254" t="str">
        <f>VLOOKUP(B8,'пр.взвешивания'!B6:G39,6,FALSE)</f>
        <v>Харченко В.Ф.</v>
      </c>
    </row>
    <row r="9" spans="1:7" ht="12.75" customHeight="1">
      <c r="A9" s="252"/>
      <c r="B9" s="253"/>
      <c r="C9" s="254"/>
      <c r="D9" s="254"/>
      <c r="E9" s="254"/>
      <c r="F9" s="254"/>
      <c r="G9" s="254"/>
    </row>
    <row r="10" spans="1:7" ht="12.75">
      <c r="A10" s="252" t="s">
        <v>99</v>
      </c>
      <c r="B10" s="253">
        <v>10</v>
      </c>
      <c r="C10" s="254" t="str">
        <f>VLOOKUP(B10,'пр.взвешивания'!B6:G39,2,FALSE)</f>
        <v>Уметбаева Гульназ Ричардовна</v>
      </c>
      <c r="D10" s="254" t="str">
        <f>VLOOKUP(B10,'пр.взвешивания'!B6:G41,3,FALSE)</f>
        <v>29.09.95 1р</v>
      </c>
      <c r="E10" s="254" t="str">
        <f>VLOOKUP(B10,'пр.взвешивания'!B6:G41,4,FALSE)</f>
        <v>ПФО Башкортостан Стерлитамак МО</v>
      </c>
      <c r="F10" s="254">
        <f>VLOOKUP(B10,'пр.взвешивания'!B6:G41,5,FALSE)</f>
        <v>0</v>
      </c>
      <c r="G10" s="254" t="str">
        <f>VLOOKUP(B10,'пр.взвешивания'!B6:G41,6,FALSE)</f>
        <v>Нагаева С.Р.</v>
      </c>
    </row>
    <row r="11" spans="1:7" ht="12.75" customHeight="1">
      <c r="A11" s="252"/>
      <c r="B11" s="253"/>
      <c r="C11" s="254"/>
      <c r="D11" s="254"/>
      <c r="E11" s="254"/>
      <c r="F11" s="254"/>
      <c r="G11" s="254"/>
    </row>
    <row r="12" spans="1:7" ht="12.75">
      <c r="A12" s="252" t="s">
        <v>100</v>
      </c>
      <c r="B12" s="253">
        <v>4</v>
      </c>
      <c r="C12" s="254" t="str">
        <f>VLOOKUP(B12,'пр.взвешивания'!B6:G39,2,FALSE)</f>
        <v>Пьянова Алена</v>
      </c>
      <c r="D12" s="254" t="str">
        <f>VLOOKUP(B12,'пр.взвешивания'!B6:G43,3,FALSE)</f>
        <v>1993 1р</v>
      </c>
      <c r="E12" s="254" t="str">
        <f>VLOOKUP(B12,'пр.взвешивания'!B6:G43,4,FALSE)</f>
        <v>ЦФО Тверская Ржев МО</v>
      </c>
      <c r="F12" s="254">
        <f>VLOOKUP(B12,'пр.взвешивания'!B6:G43,5,FALSE)</f>
        <v>0</v>
      </c>
      <c r="G12" s="254" t="str">
        <f>VLOOKUP(B12,'пр.взвешивания'!B6:G43,6,FALSE)</f>
        <v>Образцов А.Н. Крылова Е.С</v>
      </c>
    </row>
    <row r="13" spans="1:7" ht="12.75" customHeight="1">
      <c r="A13" s="252"/>
      <c r="B13" s="253"/>
      <c r="C13" s="254"/>
      <c r="D13" s="254"/>
      <c r="E13" s="254"/>
      <c r="F13" s="254"/>
      <c r="G13" s="254"/>
    </row>
    <row r="14" spans="1:7" ht="12.75">
      <c r="A14" s="252" t="s">
        <v>100</v>
      </c>
      <c r="B14" s="253">
        <v>3</v>
      </c>
      <c r="C14" s="254" t="str">
        <f>VLOOKUP(B14,'пр.взвешивания'!B6:G39,2,FALSE)</f>
        <v>Пенькова Галина</v>
      </c>
      <c r="D14" s="254" t="str">
        <f>VLOOKUP(B14,'пр.взвешивания'!B6:G45,3,FALSE)</f>
        <v>1995 1р</v>
      </c>
      <c r="E14" s="254" t="str">
        <f>VLOOKUP(B14,'пр.взвешивания'!B6:G45,4,FALSE)</f>
        <v>ЮФО Астраханская обл Красноярский р-н с.Красный Яр</v>
      </c>
      <c r="F14" s="254">
        <f>VLOOKUP(B14,'пр.взвешивания'!B6:G45,5,FALSE)</f>
        <v>0</v>
      </c>
      <c r="G14" s="254" t="str">
        <f>VLOOKUP(B14,'пр.взвешивания'!B6:G45,6,FALSE)</f>
        <v>Каримов Е.А.</v>
      </c>
    </row>
    <row r="15" spans="1:7" ht="12.75" customHeight="1">
      <c r="A15" s="252"/>
      <c r="B15" s="253"/>
      <c r="C15" s="254"/>
      <c r="D15" s="254"/>
      <c r="E15" s="254"/>
      <c r="F15" s="254"/>
      <c r="G15" s="254"/>
    </row>
    <row r="16" spans="1:7" ht="12.75">
      <c r="A16" s="252" t="s">
        <v>101</v>
      </c>
      <c r="B16" s="253">
        <v>5</v>
      </c>
      <c r="C16" s="254" t="str">
        <f>VLOOKUP(B16,'пр.взвешивания'!B6:G39,2,FALSE)</f>
        <v>Козлова Ксения Андреевна</v>
      </c>
      <c r="D16" s="254" t="str">
        <f>VLOOKUP(B16,'пр.взвешивания'!B6:G47,3,FALSE)</f>
        <v>04.09.93 1р</v>
      </c>
      <c r="E16" s="254" t="str">
        <f>VLOOKUP(B16,'пр.взвешивания'!B6:G47,4,FALSE)</f>
        <v>ПФО Саратовская обл Балаково</v>
      </c>
      <c r="F16" s="254">
        <f>VLOOKUP(B16,'пр.взвешивания'!B6:G47,5,FALSE)</f>
        <v>0</v>
      </c>
      <c r="G16" s="254" t="str">
        <f>VLOOKUP(B16,'пр.взвешивания'!B6:G47,6,FALSE)</f>
        <v>Ачкасов С.Н.</v>
      </c>
    </row>
    <row r="17" spans="1:7" ht="12.75">
      <c r="A17" s="252"/>
      <c r="B17" s="253"/>
      <c r="C17" s="254"/>
      <c r="D17" s="254"/>
      <c r="E17" s="254"/>
      <c r="F17" s="254"/>
      <c r="G17" s="254"/>
    </row>
    <row r="18" spans="1:7" ht="12.75">
      <c r="A18" s="252" t="s">
        <v>101</v>
      </c>
      <c r="B18" s="253">
        <v>11</v>
      </c>
      <c r="C18" s="254" t="str">
        <f>VLOOKUP(B18,'пр.взвешивания'!B6:G39,2,FALSE)</f>
        <v>Кеда Алиса Георгиевна</v>
      </c>
      <c r="D18" s="254" t="str">
        <f>VLOOKUP(B18,'пр.взвешивания'!B6:G49,3,FALSE)</f>
        <v>03.11.95 1юн</v>
      </c>
      <c r="E18" s="254" t="str">
        <f>VLOOKUP(B18,'пр.взвешивания'!B6:G49,4,FALSE)</f>
        <v>Москва МО</v>
      </c>
      <c r="F18" s="254">
        <f>VLOOKUP(B18,'пр.взвешивания'!B6:G49,5,FALSE)</f>
        <v>0</v>
      </c>
      <c r="G18" s="254" t="str">
        <f>VLOOKUP(B18,'пр.взвешивания'!B6:G49,6,FALSE)</f>
        <v>Дугаева НС Шмаков Шумильная Е.С.</v>
      </c>
    </row>
    <row r="19" spans="1:7" ht="12.75">
      <c r="A19" s="252"/>
      <c r="B19" s="253"/>
      <c r="C19" s="254"/>
      <c r="D19" s="254"/>
      <c r="E19" s="254"/>
      <c r="F19" s="254"/>
      <c r="G19" s="254"/>
    </row>
    <row r="20" spans="1:7" ht="12.75">
      <c r="A20" s="252" t="s">
        <v>102</v>
      </c>
      <c r="B20" s="253">
        <v>2</v>
      </c>
      <c r="C20" s="254" t="str">
        <f>VLOOKUP(B20,'пр.взвешивания'!B6:G39,2,FALSE)</f>
        <v>Шоханова Наиля Владимировна</v>
      </c>
      <c r="D20" s="254" t="str">
        <f>VLOOKUP(B20,'пр.взвешивания'!B6:G51,3,FALSE)</f>
        <v>20.07.95 2юн</v>
      </c>
      <c r="E20" s="254" t="str">
        <f>VLOOKUP(B20,'пр.взвешивания'!B6:G51,4,FALSE)</f>
        <v>Москва МО</v>
      </c>
      <c r="F20" s="254">
        <f>VLOOKUP(B20,'пр.взвешивания'!B6:G51,5,FALSE)</f>
        <v>0</v>
      </c>
      <c r="G20" s="254" t="s">
        <v>106</v>
      </c>
    </row>
    <row r="21" spans="1:7" ht="12.75">
      <c r="A21" s="252"/>
      <c r="B21" s="253"/>
      <c r="C21" s="254"/>
      <c r="D21" s="254"/>
      <c r="E21" s="254"/>
      <c r="F21" s="254"/>
      <c r="G21" s="254"/>
    </row>
    <row r="22" spans="1:7" ht="12.75">
      <c r="A22" s="252" t="s">
        <v>102</v>
      </c>
      <c r="B22" s="253">
        <v>8</v>
      </c>
      <c r="C22" s="254" t="str">
        <f>VLOOKUP(B22,'пр.взвешивания'!B6:G39,2,FALSE)</f>
        <v>Бабкина Валерия Владимировна</v>
      </c>
      <c r="D22" s="254" t="str">
        <f>VLOOKUP(B22,'пр.взвешивания'!B6:G53,3,FALSE)</f>
        <v>25.04.95 1р</v>
      </c>
      <c r="E22" s="254" t="str">
        <f>VLOOKUP(B22,'пр.взвешивания'!B6:G53,4,FALSE)</f>
        <v>ЦФО Тула Д-МО</v>
      </c>
      <c r="F22" s="254">
        <f>VLOOKUP(B22,'пр.взвешивания'!B6:G53,5,FALSE)</f>
        <v>0</v>
      </c>
      <c r="G22" s="254" t="str">
        <f>VLOOKUP(B22,'пр.взвешивания'!B6:G53,6,FALSE)</f>
        <v>выборнов Р.В. ВыборноваО.М.</v>
      </c>
    </row>
    <row r="23" spans="1:7" ht="12.75">
      <c r="A23" s="252"/>
      <c r="B23" s="253"/>
      <c r="C23" s="254"/>
      <c r="D23" s="254"/>
      <c r="E23" s="254"/>
      <c r="F23" s="254"/>
      <c r="G23" s="254"/>
    </row>
    <row r="24" spans="1:7" ht="12.75">
      <c r="A24" s="252" t="s">
        <v>103</v>
      </c>
      <c r="B24" s="253">
        <v>1</v>
      </c>
      <c r="C24" s="254" t="str">
        <f>VLOOKUP(B24,'пр.взвешивания'!B6:G39,2,FALSE)</f>
        <v>Варфоломеева Оксана Юрьевна</v>
      </c>
      <c r="D24" s="254" t="str">
        <f>VLOOKUP(B24,'пр.взвешивания'!B6:G55,3,FALSE)</f>
        <v>15.11.94 1р</v>
      </c>
      <c r="E24" s="254" t="str">
        <f>VLOOKUP(B24,'пр.взвешивания'!B6:G55,4,FALSE)</f>
        <v>ЦФО Рязань МО</v>
      </c>
      <c r="F24" s="254">
        <f>VLOOKUP(B24,'пр.взвешивания'!B6:G55,5,FALSE)</f>
        <v>0</v>
      </c>
      <c r="G24" s="254" t="str">
        <f>VLOOKUP(B24,'пр.взвешивания'!B6:G55,6,FALSE)</f>
        <v>Гришакин К.В.</v>
      </c>
    </row>
    <row r="25" spans="1:7" ht="12.75">
      <c r="A25" s="252"/>
      <c r="B25" s="253"/>
      <c r="C25" s="254"/>
      <c r="D25" s="254"/>
      <c r="E25" s="254"/>
      <c r="F25" s="254"/>
      <c r="G25" s="254"/>
    </row>
    <row r="26" spans="1:7" ht="12.75">
      <c r="A26" s="252" t="s">
        <v>103</v>
      </c>
      <c r="B26" s="253">
        <v>6</v>
      </c>
      <c r="C26" s="254" t="str">
        <f>VLOOKUP(B26,'пр.взвешивания'!B6:G39,2,FALSE)</f>
        <v>Евсютина Елена сергеевна</v>
      </c>
      <c r="D26" s="254" t="str">
        <f>VLOOKUP(B26,'пр.взвешивания'!B6:G57,3,FALSE)</f>
        <v>1995 1р</v>
      </c>
      <c r="E26" s="254" t="str">
        <f>VLOOKUP(B26,'пр.взвешивания'!B6:G57,4,FALSE)</f>
        <v>ЦФО Смоленск</v>
      </c>
      <c r="F26" s="254">
        <f>VLOOKUP(B26,'пр.взвешивания'!B6:G57,5,FALSE)</f>
        <v>0</v>
      </c>
      <c r="G26" s="254" t="str">
        <f>VLOOKUP(B26,'пр.взвешивания'!B6:G57,6,FALSE)</f>
        <v>Ермаченков С.А.</v>
      </c>
    </row>
    <row r="27" spans="1:7" ht="12.75">
      <c r="A27" s="252"/>
      <c r="B27" s="253"/>
      <c r="C27" s="254"/>
      <c r="D27" s="254"/>
      <c r="E27" s="254"/>
      <c r="F27" s="254"/>
      <c r="G27" s="254"/>
    </row>
    <row r="28" spans="1:7" ht="12.75">
      <c r="A28" s="252" t="s">
        <v>103</v>
      </c>
      <c r="B28" s="253">
        <v>9</v>
      </c>
      <c r="C28" s="254" t="str">
        <f>VLOOKUP(B28,'пр.взвешивания'!B6:G39,2,FALSE)</f>
        <v>Чекавинская Алина </v>
      </c>
      <c r="D28" s="254" t="str">
        <f>VLOOKUP(B28,'пр.взвешивания'!B6:G59,3,FALSE)</f>
        <v>1995 1р</v>
      </c>
      <c r="E28" s="254" t="str">
        <f>VLOOKUP(B28,'пр.взвешивания'!B6:G59,4,FALSE)</f>
        <v>ЦФО Тверская Ржев МО</v>
      </c>
      <c r="F28" s="254">
        <f>VLOOKUP(B28,'пр.взвешивания'!B6:G59,5,FALSE)</f>
        <v>0</v>
      </c>
      <c r="G28" s="254" t="str">
        <f>VLOOKUP(B28,'пр.взвешивания'!B6:G59,6,FALSE)</f>
        <v>Образцов А.Н. Крылова Е.С.</v>
      </c>
    </row>
    <row r="29" spans="1:7" ht="12.75">
      <c r="A29" s="252"/>
      <c r="B29" s="253"/>
      <c r="C29" s="254"/>
      <c r="D29" s="254"/>
      <c r="E29" s="254"/>
      <c r="F29" s="254"/>
      <c r="G29" s="254"/>
    </row>
    <row r="30" spans="1:7" ht="12.75">
      <c r="A30" s="252" t="s">
        <v>103</v>
      </c>
      <c r="B30" s="253">
        <v>12</v>
      </c>
      <c r="C30" s="254" t="str">
        <f>VLOOKUP(B30,'пр.взвешивания'!B6:G39,2,FALSE)</f>
        <v>Образцова Арина Евгеньевна</v>
      </c>
      <c r="D30" s="254" t="str">
        <f>VLOOKUP(B30,'пр.взвешивания'!B6:G61,3,FALSE)</f>
        <v>21.05.95 1р</v>
      </c>
      <c r="E30" s="254" t="str">
        <f>VLOOKUP(B30,'пр.взвешивания'!B6:G61,4,FALSE)</f>
        <v>ЦФО Тверская Ржев МО</v>
      </c>
      <c r="F30" s="254">
        <f>VLOOKUP(B30,'пр.взвешивания'!B6:G61,5,FALSE)</f>
        <v>0</v>
      </c>
      <c r="G30" s="254" t="str">
        <f>VLOOKUP(B30,'пр.взвешивания'!B6:G61,6,FALSE)</f>
        <v>Образцов А.Н. Крылова Е.С.</v>
      </c>
    </row>
    <row r="31" spans="1:7" ht="12.75">
      <c r="A31" s="252"/>
      <c r="B31" s="253"/>
      <c r="C31" s="254"/>
      <c r="D31" s="254"/>
      <c r="E31" s="254"/>
      <c r="F31" s="254"/>
      <c r="G31" s="254"/>
    </row>
    <row r="32" spans="1:8" ht="12.75">
      <c r="A32" s="15"/>
      <c r="H32" s="17"/>
    </row>
    <row r="33" spans="1:8" ht="12.75">
      <c r="A33" s="15"/>
      <c r="H33" s="17"/>
    </row>
    <row r="34" spans="1:8" ht="15.75">
      <c r="A34" s="83" t="str">
        <f>HYPERLINK('[1]реквизиты'!$A$6)</f>
        <v>Гл. судья, судья МК</v>
      </c>
      <c r="B34" s="84"/>
      <c r="C34" s="84"/>
      <c r="D34" s="17"/>
      <c r="E34" s="16"/>
      <c r="F34" s="16"/>
      <c r="G34" s="85" t="str">
        <f>HYPERLINK('[1]реквизиты'!$G$6)</f>
        <v>Рычев С.В.</v>
      </c>
      <c r="H34" s="17"/>
    </row>
    <row r="35" spans="1:7" ht="15.75">
      <c r="A35" s="84"/>
      <c r="B35" s="84"/>
      <c r="C35" s="84"/>
      <c r="D35" s="17"/>
      <c r="E35" s="18"/>
      <c r="F35" s="18"/>
      <c r="G35" s="20" t="str">
        <f>HYPERLINK('[1]реквизиты'!$G$7)</f>
        <v>/Александров/</v>
      </c>
    </row>
    <row r="36" spans="1:7" ht="12.75">
      <c r="A36" s="87"/>
      <c r="B36" s="87"/>
      <c r="C36" s="87"/>
      <c r="D36" s="17"/>
      <c r="E36" s="21"/>
      <c r="F36" s="21"/>
      <c r="G36" s="17"/>
    </row>
    <row r="37" spans="1:7" ht="15.75">
      <c r="A37" s="83" t="str">
        <f>HYPERLINK('[2]реквизиты'!$A$22)</f>
        <v>Гл. секретарь, судья МК</v>
      </c>
      <c r="B37" s="84"/>
      <c r="C37" s="84"/>
      <c r="D37" s="17"/>
      <c r="E37" s="22"/>
      <c r="F37" s="22"/>
      <c r="G37" s="85" t="str">
        <f>HYPERLINK('[1]реквизиты'!$G$8)</f>
        <v>Кондрашкина Л.Ф.</v>
      </c>
    </row>
    <row r="38" spans="1:7" ht="12.75">
      <c r="A38" s="87"/>
      <c r="B38" s="87"/>
      <c r="C38" s="87"/>
      <c r="D38" s="17"/>
      <c r="E38" s="17"/>
      <c r="F38" s="17"/>
      <c r="G38" s="20" t="str">
        <f>HYPERLINK('[1]реквизиты'!$G$9)</f>
        <v>/Коломна/</v>
      </c>
    </row>
  </sheetData>
  <mergeCells count="96">
    <mergeCell ref="G28:G29"/>
    <mergeCell ref="A1:G1"/>
    <mergeCell ref="A28:A29"/>
    <mergeCell ref="G30:G31"/>
    <mergeCell ref="E30:E31"/>
    <mergeCell ref="F30:F31"/>
    <mergeCell ref="G24:G25"/>
    <mergeCell ref="G26:G27"/>
    <mergeCell ref="D24:D25"/>
    <mergeCell ref="F28:F29"/>
    <mergeCell ref="F26:F27"/>
    <mergeCell ref="E28:E29"/>
    <mergeCell ref="B28:B29"/>
    <mergeCell ref="C28:C29"/>
    <mergeCell ref="D28:D29"/>
    <mergeCell ref="D26:D27"/>
    <mergeCell ref="C24:C25"/>
    <mergeCell ref="F18:F19"/>
    <mergeCell ref="F20:F21"/>
    <mergeCell ref="E20:E21"/>
    <mergeCell ref="E22:E23"/>
    <mergeCell ref="F22:F23"/>
    <mergeCell ref="E24:E25"/>
    <mergeCell ref="F24:F25"/>
    <mergeCell ref="E26:E27"/>
    <mergeCell ref="F6:F7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C8:C9"/>
    <mergeCell ref="D8:D9"/>
    <mergeCell ref="A6:A7"/>
    <mergeCell ref="B6:B7"/>
    <mergeCell ref="C6:C7"/>
    <mergeCell ref="D6:D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G22:G23"/>
    <mergeCell ref="A24:A25"/>
    <mergeCell ref="B24:B25"/>
    <mergeCell ref="A26:A27"/>
    <mergeCell ref="B26:B27"/>
    <mergeCell ref="A22:A23"/>
    <mergeCell ref="B22:B23"/>
    <mergeCell ref="C22:C23"/>
    <mergeCell ref="D22:D23"/>
    <mergeCell ref="C26:C27"/>
    <mergeCell ref="A30:A31"/>
    <mergeCell ref="B30:B31"/>
    <mergeCell ref="C30:C31"/>
    <mergeCell ref="D30:D31"/>
    <mergeCell ref="A2:C2"/>
    <mergeCell ref="D2:G2"/>
    <mergeCell ref="F4:G4"/>
    <mergeCell ref="B4:C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1"/>
  <sheetViews>
    <sheetView workbookViewId="0" topLeftCell="A1">
      <selection activeCell="A30" sqref="A1:G3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22.57421875" style="0" customWidth="1"/>
  </cols>
  <sheetData>
    <row r="1" spans="1:9" ht="40.5" customHeight="1">
      <c r="A1" s="264" t="str">
        <f>HYPERLINK('[1]реквизиты'!$A$2)</f>
        <v>Первенство России по самбо среди девушек 1993-94 г.р.</v>
      </c>
      <c r="B1" s="265"/>
      <c r="C1" s="265"/>
      <c r="D1" s="265"/>
      <c r="E1" s="265"/>
      <c r="F1" s="265"/>
      <c r="G1" s="265"/>
      <c r="H1" s="1"/>
      <c r="I1" s="1"/>
    </row>
    <row r="2" spans="1:9" ht="18" customHeight="1">
      <c r="A2" s="266" t="str">
        <f>HYPERLINK('[1]реквизиты'!$A$3)</f>
        <v>23-27 ноября 2009г.    Г.Ржев</v>
      </c>
      <c r="B2" s="266"/>
      <c r="C2" s="266"/>
      <c r="D2" s="266"/>
      <c r="E2" s="266"/>
      <c r="F2" s="266"/>
      <c r="G2" s="266"/>
      <c r="H2" s="263"/>
      <c r="I2" s="263"/>
    </row>
    <row r="3" ht="23.25" customHeight="1">
      <c r="E3" t="s">
        <v>59</v>
      </c>
    </row>
    <row r="4" spans="1:7" ht="12.75">
      <c r="A4" s="148" t="s">
        <v>0</v>
      </c>
      <c r="B4" s="148" t="s">
        <v>1</v>
      </c>
      <c r="C4" s="148" t="s">
        <v>2</v>
      </c>
      <c r="D4" s="148" t="s">
        <v>3</v>
      </c>
      <c r="E4" s="148" t="s">
        <v>4</v>
      </c>
      <c r="F4" s="148" t="s">
        <v>5</v>
      </c>
      <c r="G4" s="148" t="s">
        <v>6</v>
      </c>
    </row>
    <row r="5" spans="1:7" ht="12.75">
      <c r="A5" s="148"/>
      <c r="B5" s="148"/>
      <c r="C5" s="148"/>
      <c r="D5" s="148"/>
      <c r="E5" s="148"/>
      <c r="F5" s="148"/>
      <c r="G5" s="148"/>
    </row>
    <row r="6" spans="1:7" ht="12.75" customHeight="1">
      <c r="A6" s="148">
        <v>1</v>
      </c>
      <c r="B6" s="261">
        <v>8</v>
      </c>
      <c r="C6" s="186" t="s">
        <v>60</v>
      </c>
      <c r="D6" s="196" t="s">
        <v>61</v>
      </c>
      <c r="E6" s="235" t="s">
        <v>54</v>
      </c>
      <c r="F6" s="218"/>
      <c r="G6" s="257" t="s">
        <v>55</v>
      </c>
    </row>
    <row r="7" spans="1:7" ht="12.75">
      <c r="A7" s="148"/>
      <c r="B7" s="262"/>
      <c r="C7" s="187"/>
      <c r="D7" s="207"/>
      <c r="E7" s="236"/>
      <c r="F7" s="219"/>
      <c r="G7" s="258"/>
    </row>
    <row r="8" spans="1:7" ht="12.75" customHeight="1">
      <c r="A8" s="148">
        <v>2</v>
      </c>
      <c r="B8" s="261">
        <v>2</v>
      </c>
      <c r="C8" s="186" t="s">
        <v>62</v>
      </c>
      <c r="D8" s="196" t="s">
        <v>63</v>
      </c>
      <c r="E8" s="235" t="s">
        <v>50</v>
      </c>
      <c r="F8" s="218"/>
      <c r="G8" s="257" t="s">
        <v>53</v>
      </c>
    </row>
    <row r="9" spans="1:7" ht="12.75">
      <c r="A9" s="148"/>
      <c r="B9" s="262"/>
      <c r="C9" s="187"/>
      <c r="D9" s="207"/>
      <c r="E9" s="236"/>
      <c r="F9" s="219"/>
      <c r="G9" s="258"/>
    </row>
    <row r="10" spans="1:7" ht="12.75" customHeight="1">
      <c r="A10" s="148">
        <v>3</v>
      </c>
      <c r="B10" s="261">
        <v>3</v>
      </c>
      <c r="C10" s="186" t="s">
        <v>64</v>
      </c>
      <c r="D10" s="196" t="s">
        <v>65</v>
      </c>
      <c r="E10" s="235" t="s">
        <v>105</v>
      </c>
      <c r="F10" s="218"/>
      <c r="G10" s="257" t="s">
        <v>104</v>
      </c>
    </row>
    <row r="11" spans="1:7" ht="24" customHeight="1">
      <c r="A11" s="148"/>
      <c r="B11" s="262"/>
      <c r="C11" s="187"/>
      <c r="D11" s="207"/>
      <c r="E11" s="236"/>
      <c r="F11" s="219"/>
      <c r="G11" s="258"/>
    </row>
    <row r="12" spans="1:7" ht="12.75" customHeight="1">
      <c r="A12" s="148">
        <v>3</v>
      </c>
      <c r="B12" s="259">
        <v>11</v>
      </c>
      <c r="C12" s="186" t="s">
        <v>66</v>
      </c>
      <c r="D12" s="196" t="s">
        <v>67</v>
      </c>
      <c r="E12" s="235" t="s">
        <v>50</v>
      </c>
      <c r="F12" s="218"/>
      <c r="G12" s="257" t="s">
        <v>68</v>
      </c>
    </row>
    <row r="13" spans="1:7" ht="12.75">
      <c r="A13" s="148"/>
      <c r="B13" s="260"/>
      <c r="C13" s="187"/>
      <c r="D13" s="207"/>
      <c r="E13" s="236"/>
      <c r="F13" s="219"/>
      <c r="G13" s="258"/>
    </row>
    <row r="14" spans="1:7" ht="12.75" customHeight="1">
      <c r="A14" s="148">
        <v>5</v>
      </c>
      <c r="B14" s="256">
        <v>6</v>
      </c>
      <c r="C14" s="146" t="s">
        <v>69</v>
      </c>
      <c r="D14" s="148" t="s">
        <v>65</v>
      </c>
      <c r="E14" s="209" t="s">
        <v>70</v>
      </c>
      <c r="F14" s="202"/>
      <c r="G14" s="208" t="s">
        <v>71</v>
      </c>
    </row>
    <row r="15" spans="1:7" ht="12.75">
      <c r="A15" s="148"/>
      <c r="B15" s="256"/>
      <c r="C15" s="146"/>
      <c r="D15" s="148"/>
      <c r="E15" s="209"/>
      <c r="F15" s="202"/>
      <c r="G15" s="208"/>
    </row>
    <row r="16" spans="1:7" ht="12.75" customHeight="1">
      <c r="A16" s="148">
        <v>6</v>
      </c>
      <c r="B16" s="255">
        <v>5</v>
      </c>
      <c r="C16" s="146" t="s">
        <v>72</v>
      </c>
      <c r="D16" s="148" t="s">
        <v>73</v>
      </c>
      <c r="E16" s="209" t="s">
        <v>74</v>
      </c>
      <c r="F16" s="202"/>
      <c r="G16" s="208" t="s">
        <v>75</v>
      </c>
    </row>
    <row r="17" spans="1:7" ht="12.75">
      <c r="A17" s="148"/>
      <c r="B17" s="256"/>
      <c r="C17" s="146"/>
      <c r="D17" s="148"/>
      <c r="E17" s="209"/>
      <c r="F17" s="202"/>
      <c r="G17" s="208"/>
    </row>
    <row r="18" spans="1:7" ht="12.75" customHeight="1">
      <c r="A18" s="148">
        <v>7</v>
      </c>
      <c r="B18" s="255">
        <v>7</v>
      </c>
      <c r="C18" s="146" t="s">
        <v>76</v>
      </c>
      <c r="D18" s="148" t="s">
        <v>77</v>
      </c>
      <c r="E18" s="209" t="s">
        <v>78</v>
      </c>
      <c r="F18" s="202"/>
      <c r="G18" s="208" t="s">
        <v>79</v>
      </c>
    </row>
    <row r="19" spans="1:7" ht="12.75">
      <c r="A19" s="148"/>
      <c r="B19" s="256"/>
      <c r="C19" s="146"/>
      <c r="D19" s="148"/>
      <c r="E19" s="209"/>
      <c r="F19" s="202"/>
      <c r="G19" s="208"/>
    </row>
    <row r="20" spans="1:7" ht="12.75" customHeight="1">
      <c r="A20" s="148">
        <v>8</v>
      </c>
      <c r="B20" s="255">
        <v>1</v>
      </c>
      <c r="C20" s="146" t="s">
        <v>80</v>
      </c>
      <c r="D20" s="148" t="s">
        <v>81</v>
      </c>
      <c r="E20" s="209" t="s">
        <v>82</v>
      </c>
      <c r="F20" s="202"/>
      <c r="G20" s="208" t="s">
        <v>83</v>
      </c>
    </row>
    <row r="21" spans="1:7" ht="12.75">
      <c r="A21" s="148"/>
      <c r="B21" s="256"/>
      <c r="C21" s="146"/>
      <c r="D21" s="148"/>
      <c r="E21" s="209"/>
      <c r="F21" s="202"/>
      <c r="G21" s="208"/>
    </row>
    <row r="22" spans="1:8" ht="12.75" customHeight="1">
      <c r="A22" s="148">
        <v>9</v>
      </c>
      <c r="B22" s="255">
        <v>10</v>
      </c>
      <c r="C22" s="146" t="s">
        <v>84</v>
      </c>
      <c r="D22" s="148" t="s">
        <v>85</v>
      </c>
      <c r="E22" s="209" t="s">
        <v>86</v>
      </c>
      <c r="F22" s="202"/>
      <c r="G22" s="208" t="s">
        <v>87</v>
      </c>
      <c r="H22" s="2"/>
    </row>
    <row r="23" spans="1:8" ht="12.75">
      <c r="A23" s="148"/>
      <c r="B23" s="256"/>
      <c r="C23" s="146"/>
      <c r="D23" s="148"/>
      <c r="E23" s="209"/>
      <c r="F23" s="202"/>
      <c r="G23" s="208"/>
      <c r="H23" s="2"/>
    </row>
    <row r="24" spans="1:8" ht="12.75" customHeight="1">
      <c r="A24" s="148">
        <v>10</v>
      </c>
      <c r="B24" s="255">
        <v>9</v>
      </c>
      <c r="C24" s="146" t="s">
        <v>88</v>
      </c>
      <c r="D24" s="148" t="s">
        <v>65</v>
      </c>
      <c r="E24" s="209" t="s">
        <v>89</v>
      </c>
      <c r="F24" s="202"/>
      <c r="G24" s="208" t="s">
        <v>90</v>
      </c>
      <c r="H24" s="2"/>
    </row>
    <row r="25" spans="1:8" ht="12.75">
      <c r="A25" s="148"/>
      <c r="B25" s="256"/>
      <c r="C25" s="146"/>
      <c r="D25" s="148"/>
      <c r="E25" s="209"/>
      <c r="F25" s="202"/>
      <c r="G25" s="208"/>
      <c r="H25" s="2"/>
    </row>
    <row r="26" spans="1:8" ht="12.75" customHeight="1">
      <c r="A26" s="148">
        <v>11</v>
      </c>
      <c r="B26" s="255">
        <v>12</v>
      </c>
      <c r="C26" s="146" t="s">
        <v>91</v>
      </c>
      <c r="D26" s="148" t="s">
        <v>92</v>
      </c>
      <c r="E26" s="209" t="s">
        <v>89</v>
      </c>
      <c r="F26" s="202"/>
      <c r="G26" s="208" t="s">
        <v>90</v>
      </c>
      <c r="H26" s="2"/>
    </row>
    <row r="27" spans="1:8" ht="12.75">
      <c r="A27" s="148"/>
      <c r="B27" s="256"/>
      <c r="C27" s="146"/>
      <c r="D27" s="148"/>
      <c r="E27" s="209"/>
      <c r="F27" s="202"/>
      <c r="G27" s="208"/>
      <c r="H27" s="2"/>
    </row>
    <row r="28" spans="1:8" ht="12.75" customHeight="1">
      <c r="A28" s="148">
        <v>12</v>
      </c>
      <c r="B28" s="255">
        <v>4</v>
      </c>
      <c r="C28" s="146" t="s">
        <v>93</v>
      </c>
      <c r="D28" s="148" t="s">
        <v>94</v>
      </c>
      <c r="E28" s="209" t="s">
        <v>89</v>
      </c>
      <c r="F28" s="202"/>
      <c r="G28" s="208" t="s">
        <v>95</v>
      </c>
      <c r="H28" s="2"/>
    </row>
    <row r="29" spans="1:8" ht="12.75">
      <c r="A29" s="148"/>
      <c r="B29" s="256"/>
      <c r="C29" s="146"/>
      <c r="D29" s="148"/>
      <c r="E29" s="209"/>
      <c r="F29" s="202"/>
      <c r="G29" s="208"/>
      <c r="H29" s="2"/>
    </row>
    <row r="30" spans="1:8" ht="12.75">
      <c r="A30" s="267"/>
      <c r="B30" s="267"/>
      <c r="C30" s="267"/>
      <c r="D30" s="267"/>
      <c r="E30" s="267"/>
      <c r="F30" s="267"/>
      <c r="G30" s="267"/>
      <c r="H30" s="2"/>
    </row>
    <row r="31" spans="1:8" ht="12.75">
      <c r="A31" s="267"/>
      <c r="B31" s="267"/>
      <c r="C31" s="267"/>
      <c r="D31" s="267"/>
      <c r="E31" s="267"/>
      <c r="F31" s="267"/>
      <c r="G31" s="267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</sheetData>
  <mergeCells count="101">
    <mergeCell ref="E30:E31"/>
    <mergeCell ref="F30:F31"/>
    <mergeCell ref="G30:G31"/>
    <mergeCell ref="A30:A31"/>
    <mergeCell ref="B30:B31"/>
    <mergeCell ref="C30:C31"/>
    <mergeCell ref="D30:D31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2009-11-26T07:15:57Z</cp:lastPrinted>
  <dcterms:created xsi:type="dcterms:W3CDTF">1996-10-08T23:32:33Z</dcterms:created>
  <dcterms:modified xsi:type="dcterms:W3CDTF">2009-11-26T07:16:40Z</dcterms:modified>
  <cp:category/>
  <cp:version/>
  <cp:contentType/>
  <cp:contentStatus/>
</cp:coreProperties>
</file>