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5401" windowWidth="12240" windowHeight="7635" activeTab="1"/>
  </bookViews>
  <sheets>
    <sheet name="итоговый протокол" sheetId="1" r:id="rId1"/>
    <sheet name="пр. хода" sheetId="2" r:id="rId2"/>
    <sheet name="пр.взвешивания" sheetId="3" r:id="rId3"/>
  </sheets>
  <externalReferences>
    <externalReference r:id="rId6"/>
    <externalReference r:id="rId7"/>
    <externalReference r:id="rId8"/>
    <externalReference r:id="rId9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<sst xmlns="http://schemas.openxmlformats.org/spreadsheetml/2006/main" count="151" uniqueCount="120">
  <si>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</si>
  <si>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</si>
  <si>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</si>
  <si>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</si>
  <si>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</si>
  <si>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</si>
  <si>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</si>
  <si>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</si>
  <si>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</si>
  <si>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</si>
  <si>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</si>
  <si>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</si>
  <si>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</si>
  <si>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</si>
  <si>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</si>
  <si>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</si>
  <si>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</si>
  <si>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</si>
  <si>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</si>
  <si>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ИТОГОВЫЙ ПРОТОКОЛ</t>
  </si>
  <si>
    <t xml:space="preserve">ПРОТОКОЛ ХОДА СОРЕВНОВАНИЙ  </t>
  </si>
  <si>
    <t>ВСЕРОССИЙСКАЯ ФЕДЕРАЦИЯ САМБО</t>
  </si>
  <si>
    <t>ФАРВАЗОВА Марина Сергеевна</t>
  </si>
  <si>
    <t>07.06.85 мс</t>
  </si>
  <si>
    <t>ДВФО Приморский Владивосток УФК и С</t>
  </si>
  <si>
    <t>012106</t>
  </si>
  <si>
    <t>Леонтьев ЮА Фалеева ОА</t>
  </si>
  <si>
    <t>НАЗАРЕНКО Олеся Евгеньевна</t>
  </si>
  <si>
    <t>21.03.76 мс</t>
  </si>
  <si>
    <t xml:space="preserve">МОСКВА  С-70 Д </t>
  </si>
  <si>
    <t>Мкртычан СЛ Ходырев АН</t>
  </si>
  <si>
    <t>КАМЕНСКИХ Елена Михайловна</t>
  </si>
  <si>
    <t>16.12.84 мс</t>
  </si>
  <si>
    <t>ПФО Пермский Краснокамск ПР</t>
  </si>
  <si>
    <t>000531</t>
  </si>
  <si>
    <t>Мухаметшин РГ</t>
  </si>
  <si>
    <t>АВЕРУШКИНА Светлана Егоровна</t>
  </si>
  <si>
    <t>07.05.79 мсмк</t>
  </si>
  <si>
    <t>ПФО Пермский Пермь Д</t>
  </si>
  <si>
    <t>000650</t>
  </si>
  <si>
    <t>Судаков ВА</t>
  </si>
  <si>
    <t>КОРМИЛЬЦЕВА Марина Юрьевна</t>
  </si>
  <si>
    <t>10.05.88 мс</t>
  </si>
  <si>
    <t>ПФО Пермский Пермь МО</t>
  </si>
  <si>
    <t>000295</t>
  </si>
  <si>
    <t>Пономарев ИИ</t>
  </si>
  <si>
    <t>АНДРЮШИНА Екатерина Олеговна</t>
  </si>
  <si>
    <t>12.02.85 мс</t>
  </si>
  <si>
    <t>ЦФО Тульская Тула РССС</t>
  </si>
  <si>
    <t>000361</t>
  </si>
  <si>
    <t>Лювунхай ВА</t>
  </si>
  <si>
    <t>САДАФЬЯРОВА Ольга Алекмсандровна</t>
  </si>
  <si>
    <t>26.10.92 кмс</t>
  </si>
  <si>
    <t>ПФО Саратовская Саратов ПР</t>
  </si>
  <si>
    <t>Грабовский В, Токарев НВ</t>
  </si>
  <si>
    <t>КЛИМОВА Елена Юрьевна</t>
  </si>
  <si>
    <t>18.02.82 кмс</t>
  </si>
  <si>
    <t>СЗФО Ростовская Новочеркасск ЦСП РО</t>
  </si>
  <si>
    <t>ГУРЕЕВА Татьяна Михайловна</t>
  </si>
  <si>
    <t>28.12.84 мс</t>
  </si>
  <si>
    <t>ТИМОФЕЕВА Валерия Сергеевна</t>
  </si>
  <si>
    <t>20.08.86 кмс</t>
  </si>
  <si>
    <t>Харламов НВ</t>
  </si>
  <si>
    <t>БУЛАВИНА Анна Аркадьевна</t>
  </si>
  <si>
    <t>07.06.88 мс</t>
  </si>
  <si>
    <t>С.Петербург ВС</t>
  </si>
  <si>
    <t>000539</t>
  </si>
  <si>
    <t>Платонов АП</t>
  </si>
  <si>
    <t>АРТАМОНОВА Ксения Витальевна</t>
  </si>
  <si>
    <t>05.02.90 мс</t>
  </si>
  <si>
    <t>Москва, Москомспорт</t>
  </si>
  <si>
    <t>003619</t>
  </si>
  <si>
    <t>Черняев Ф Шмаков ОВ</t>
  </si>
  <si>
    <t>ИВАНОВА Екатерина Анатольевн</t>
  </si>
  <si>
    <t>ЦФО Ярославская Ярославль РССС</t>
  </si>
  <si>
    <t>Воронин СМ.</t>
  </si>
  <si>
    <t>СЕМЕНОВА Светлана Юрьевна</t>
  </si>
  <si>
    <t>12.09.80 мс</t>
  </si>
  <si>
    <t>ЦФО Калужская Калуга ВС</t>
  </si>
  <si>
    <t>004111</t>
  </si>
  <si>
    <t>Кутьин ВГ Шульга ГВ</t>
  </si>
  <si>
    <t>НЕДОШИВКИНА Юлия Сергеевна</t>
  </si>
  <si>
    <t>01.07.88 кмс</t>
  </si>
  <si>
    <t>ПФО Оренбургская Орск Д</t>
  </si>
  <si>
    <t>003585</t>
  </si>
  <si>
    <t>УСОЛЬЦЕВА Ольга Михайловна</t>
  </si>
  <si>
    <t>24.09.84 змс</t>
  </si>
  <si>
    <t>ЦФО Рязанская Рязань Д</t>
  </si>
  <si>
    <t>000428</t>
  </si>
  <si>
    <t xml:space="preserve">Глушкова НЮ Быстров ОА </t>
  </si>
  <si>
    <t>в.к.   68      кг.</t>
  </si>
  <si>
    <t>003365</t>
  </si>
  <si>
    <t>0012111</t>
  </si>
  <si>
    <t xml:space="preserve">Тагиев НП Тагиев НП </t>
  </si>
  <si>
    <t>Задворнов ВС Кузина ЮВ</t>
  </si>
  <si>
    <t>29.07.80 мс</t>
  </si>
  <si>
    <t>УФО Тюменская Тюмень ВС</t>
  </si>
  <si>
    <t>ПОЛУФИНАЛ</t>
  </si>
  <si>
    <t>33''</t>
  </si>
  <si>
    <t>3'40''</t>
  </si>
  <si>
    <t>2'12''</t>
  </si>
  <si>
    <t>8'</t>
  </si>
  <si>
    <t>1'10''</t>
  </si>
  <si>
    <t>1'5''</t>
  </si>
  <si>
    <t>0'0''</t>
  </si>
  <si>
    <t>12''</t>
  </si>
  <si>
    <t>2'10''</t>
  </si>
  <si>
    <t>2'15''</t>
  </si>
  <si>
    <t>20''</t>
  </si>
  <si>
    <t>7</t>
  </si>
  <si>
    <t>15</t>
  </si>
  <si>
    <t>1</t>
  </si>
  <si>
    <t>2</t>
  </si>
  <si>
    <t>3</t>
  </si>
  <si>
    <t>5</t>
  </si>
  <si>
    <t>7-8</t>
  </si>
  <si>
    <t>9-12</t>
  </si>
  <si>
    <t>13-16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</si>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</sst>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6"/>
      <name val="CyrillicOld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3" fillId="0" borderId="1" xfId="15" applyFont="1" applyBorder="1" applyAlignment="1">
      <alignment horizontal="center"/>
    </xf>
    <xf numFmtId="0" fontId="3" fillId="0" borderId="2" xfId="15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4" xfId="15" applyFont="1" applyBorder="1" applyAlignment="1">
      <alignment horizontal="center"/>
    </xf>
    <xf numFmtId="0" fontId="3" fillId="0" borderId="5" xfId="15" applyFont="1" applyBorder="1" applyAlignment="1">
      <alignment horizontal="center"/>
    </xf>
    <xf numFmtId="0" fontId="5" fillId="0" borderId="6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0" borderId="8" xfId="15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13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14" xfId="15" applyFont="1" applyBorder="1" applyAlignment="1">
      <alignment vertical="center" wrapText="1"/>
    </xf>
    <xf numFmtId="49" fontId="0" fillId="0" borderId="0" xfId="0" applyNumberFormat="1" applyAlignment="1">
      <alignment/>
    </xf>
    <xf numFmtId="0" fontId="5" fillId="0" borderId="15" xfId="15" applyFont="1" applyBorder="1" applyAlignment="1">
      <alignment horizontal="center"/>
    </xf>
    <xf numFmtId="0" fontId="3" fillId="0" borderId="16" xfId="15" applyFont="1" applyBorder="1" applyAlignment="1">
      <alignment horizontal="center"/>
    </xf>
    <xf numFmtId="0" fontId="5" fillId="0" borderId="17" xfId="15" applyFont="1" applyBorder="1" applyAlignment="1">
      <alignment horizontal="center"/>
    </xf>
    <xf numFmtId="0" fontId="5" fillId="0" borderId="18" xfId="15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5" fillId="0" borderId="9" xfId="15" applyFont="1" applyBorder="1" applyAlignment="1">
      <alignment horizontal="center"/>
    </xf>
    <xf numFmtId="0" fontId="3" fillId="0" borderId="20" xfId="15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14" xfId="15" applyFont="1" applyBorder="1" applyAlignment="1">
      <alignment horizontal="center" vertical="center" wrapText="1"/>
    </xf>
    <xf numFmtId="0" fontId="17" fillId="3" borderId="25" xfId="15" applyNumberFormat="1" applyFont="1" applyFill="1" applyBorder="1" applyAlignment="1" applyProtection="1">
      <alignment horizontal="center" vertical="center" wrapText="1"/>
      <protection/>
    </xf>
    <xf numFmtId="0" fontId="17" fillId="3" borderId="26" xfId="15" applyNumberFormat="1" applyFont="1" applyFill="1" applyBorder="1" applyAlignment="1" applyProtection="1">
      <alignment horizontal="center" vertical="center" wrapText="1"/>
      <protection/>
    </xf>
    <xf numFmtId="0" fontId="17" fillId="3" borderId="2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Font="1" applyBorder="1" applyAlignment="1">
      <alignment horizontal="center" vertical="center" wrapText="1"/>
    </xf>
    <xf numFmtId="0" fontId="16" fillId="4" borderId="25" xfId="15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7" fillId="0" borderId="13" xfId="15" applyFont="1" applyBorder="1" applyAlignment="1">
      <alignment horizontal="center" vertical="center" wrapText="1"/>
    </xf>
    <xf numFmtId="0" fontId="16" fillId="4" borderId="28" xfId="15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285750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37</xdr:row>
      <xdr:rowOff>19050</xdr:rowOff>
    </xdr:from>
    <xdr:to>
      <xdr:col>19</xdr:col>
      <xdr:colOff>219075</xdr:colOff>
      <xdr:row>37</xdr:row>
      <xdr:rowOff>152400</xdr:rowOff>
    </xdr:to>
    <xdr:sp>
      <xdr:nvSpPr>
        <xdr:cNvPr id="2" name="AutoShape 37"/>
        <xdr:cNvSpPr>
          <a:spLocks/>
        </xdr:cNvSpPr>
      </xdr:nvSpPr>
      <xdr:spPr>
        <a:xfrm>
          <a:off x="8229600" y="6619875"/>
          <a:ext cx="11144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Н.Ю. Глушкова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5;&#1056;&#1054;&#1058;&#1054;&#1050;&#1054;&#1051;&#1067;\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46"/>
  <sheetViews>
    <sheetView workbookViewId="0" topLeftCell="A1">
      <selection activeCell="L37" sqref="L37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15.57421875" style="0" customWidth="1"/>
    <col min="7" max="7" width="23.140625" style="0" customWidth="1"/>
  </cols>
  <sheetData>
    <row r="1" spans="1:7" ht="26.25" customHeight="1" thickBot="1">
      <c r="A1" s="79" t="s">
        <v>21</v>
      </c>
      <c r="B1" s="79"/>
      <c r="C1" s="79"/>
      <c r="D1" s="79"/>
      <c r="E1" s="79"/>
      <c r="F1" s="79"/>
      <c r="G1" s="79"/>
    </row>
    <row r="2" spans="1:10" ht="33" customHeight="1" thickBot="1">
      <c r="A2" s="80" t="s">
        <v>19</v>
      </c>
      <c r="B2" s="80"/>
      <c r="C2" s="81"/>
      <c r="D2" s="82" t="str">
        <f>HYPERLINK('[2]реквизиты'!$A$2)</f>
        <v>Кубок  России  по САМБО среди женщин</v>
      </c>
      <c r="E2" s="83"/>
      <c r="F2" s="83"/>
      <c r="G2" s="84"/>
      <c r="H2" s="21"/>
      <c r="I2" s="21"/>
      <c r="J2" s="21"/>
    </row>
    <row r="3" spans="1:7" ht="26.25" customHeight="1" thickBot="1">
      <c r="A3" s="85" t="str">
        <f>HYPERLINK('[2]реквизиты'!$A$3)</f>
        <v>25 - 28 ноября 2009 г.        г. Кстово</v>
      </c>
      <c r="B3" s="85"/>
      <c r="C3" s="85"/>
      <c r="D3" s="40"/>
      <c r="E3" s="41"/>
      <c r="F3" s="86" t="str">
        <f>HYPERLINK('пр.взвешивания'!E3)</f>
        <v>в.к.   68      кг.</v>
      </c>
      <c r="G3" s="87"/>
    </row>
    <row r="4" spans="1:7" ht="12.75">
      <c r="A4" s="77" t="s">
        <v>18</v>
      </c>
      <c r="B4" s="77" t="s">
        <v>0</v>
      </c>
      <c r="C4" s="77" t="s">
        <v>1</v>
      </c>
      <c r="D4" s="77" t="s">
        <v>13</v>
      </c>
      <c r="E4" s="77" t="s">
        <v>14</v>
      </c>
      <c r="F4" s="77" t="s">
        <v>15</v>
      </c>
      <c r="G4" s="77" t="s">
        <v>16</v>
      </c>
    </row>
    <row r="5" spans="1:7" ht="12.75">
      <c r="A5" s="78"/>
      <c r="B5" s="78"/>
      <c r="C5" s="78"/>
      <c r="D5" s="78"/>
      <c r="E5" s="78"/>
      <c r="F5" s="78"/>
      <c r="G5" s="78"/>
    </row>
    <row r="6" spans="1:7" ht="12.75">
      <c r="A6" s="76" t="s">
        <v>111</v>
      </c>
      <c r="B6" s="75">
        <v>7</v>
      </c>
      <c r="C6" s="74" t="str">
        <f>VLOOKUP(B6,'пр.взвешивания'!B6:G41,2,FALSE)</f>
        <v>УСОЛЬЦЕВА Ольга Михайловна</v>
      </c>
      <c r="D6" s="74" t="str">
        <f>VLOOKUP(B6,'пр.взвешивания'!B6:G59,3,FALSE)</f>
        <v>24.09.84 змс</v>
      </c>
      <c r="E6" s="74" t="str">
        <f>VLOOKUP(B6,'пр.взвешивания'!B6:G57,4,FALSE)</f>
        <v>ЦФО Рязанская Рязань Д</v>
      </c>
      <c r="F6" s="74" t="str">
        <f>VLOOKUP(B6,'пр.взвешивания'!B6:G57,5,FALSE)</f>
        <v>000428</v>
      </c>
      <c r="G6" s="74" t="str">
        <f>VLOOKUP(B6,'пр.взвешивания'!B6:G57,6,FALSE)</f>
        <v>Глушкова НЮ Быстров ОА </v>
      </c>
    </row>
    <row r="7" spans="1:7" ht="12.75">
      <c r="A7" s="76"/>
      <c r="B7" s="75"/>
      <c r="C7" s="74"/>
      <c r="D7" s="74"/>
      <c r="E7" s="74"/>
      <c r="F7" s="74"/>
      <c r="G7" s="74"/>
    </row>
    <row r="8" spans="1:7" ht="12.75">
      <c r="A8" s="76" t="s">
        <v>112</v>
      </c>
      <c r="B8" s="75">
        <v>15</v>
      </c>
      <c r="C8" s="74" t="str">
        <f>VLOOKUP(B8,'пр.взвешивания'!B6:G41,2,FALSE)</f>
        <v>КОРМИЛЬЦЕВА Марина Юрьевна</v>
      </c>
      <c r="D8" s="74" t="str">
        <f>VLOOKUP(B8,'пр.взвешивания'!B6:G59,3,FALSE)</f>
        <v>10.05.88 мс</v>
      </c>
      <c r="E8" s="74" t="str">
        <f>VLOOKUP(B8,'пр.взвешивания'!B6:G59,4,FALSE)</f>
        <v>ПФО Пермский Пермь МО</v>
      </c>
      <c r="F8" s="74" t="str">
        <f>VLOOKUP(B8,'пр.взвешивания'!B6:G59,5,FALSE)</f>
        <v>000295</v>
      </c>
      <c r="G8" s="74" t="str">
        <f>VLOOKUP(B8,'пр.взвешивания'!B6:G59,6,FALSE)</f>
        <v>Пономарев ИИ</v>
      </c>
    </row>
    <row r="9" spans="1:7" ht="12.75">
      <c r="A9" s="76"/>
      <c r="B9" s="75"/>
      <c r="C9" s="74"/>
      <c r="D9" s="74"/>
      <c r="E9" s="74"/>
      <c r="F9" s="74"/>
      <c r="G9" s="74"/>
    </row>
    <row r="10" spans="1:7" ht="12.75">
      <c r="A10" s="76" t="s">
        <v>113</v>
      </c>
      <c r="B10" s="75">
        <v>9</v>
      </c>
      <c r="C10" s="74" t="str">
        <f>VLOOKUP(B10,'пр.взвешивания'!B6:G41,2,FALSE)</f>
        <v>НАЗАРЕНКО Олеся Евгеньевна</v>
      </c>
      <c r="D10" s="74" t="str">
        <f>VLOOKUP(B10,'пр.взвешивания'!B6:G61,3,FALSE)</f>
        <v>21.03.76 мс</v>
      </c>
      <c r="E10" s="74" t="str">
        <f>VLOOKUP(B10,'пр.взвешивания'!B6:G61,4,FALSE)</f>
        <v>МОСКВА  С-70 Д </v>
      </c>
      <c r="F10" s="74">
        <f>VLOOKUP(B10,'пр.взвешивания'!B6:G61,5,FALSE)</f>
        <v>0</v>
      </c>
      <c r="G10" s="74" t="str">
        <f>VLOOKUP(B10,'пр.взвешивания'!B6:G61,6,FALSE)</f>
        <v>Мкртычан СЛ Ходырев АН</v>
      </c>
    </row>
    <row r="11" spans="1:7" ht="12.75">
      <c r="A11" s="76"/>
      <c r="B11" s="75"/>
      <c r="C11" s="74"/>
      <c r="D11" s="74"/>
      <c r="E11" s="74"/>
      <c r="F11" s="74"/>
      <c r="G11" s="74"/>
    </row>
    <row r="12" spans="1:7" ht="12.75">
      <c r="A12" s="76" t="s">
        <v>113</v>
      </c>
      <c r="B12" s="75">
        <v>5</v>
      </c>
      <c r="C12" s="74" t="str">
        <f>VLOOKUP(B12,'пр.взвешивания'!B6:G41,2,FALSE)</f>
        <v>СЕМЕНОВА Светлана Юрьевна</v>
      </c>
      <c r="D12" s="74" t="str">
        <f>VLOOKUP(B12,'пр.взвешивания'!B6:G63,3,FALSE)</f>
        <v>12.09.80 мс</v>
      </c>
      <c r="E12" s="74" t="str">
        <f>VLOOKUP(B12,'пр.взвешивания'!B6:G63,4,FALSE)</f>
        <v>ЦФО Калужская Калуга ВС</v>
      </c>
      <c r="F12" s="74" t="str">
        <f>VLOOKUP(B12,'пр.взвешивания'!B6:G63,5,FALSE)</f>
        <v>004111</v>
      </c>
      <c r="G12" s="74" t="str">
        <f>VLOOKUP(B12,'пр.взвешивания'!B6:G63,6,FALSE)</f>
        <v>Кутьин ВГ Шульга ГВ</v>
      </c>
    </row>
    <row r="13" spans="1:7" ht="12.75">
      <c r="A13" s="76"/>
      <c r="B13" s="75"/>
      <c r="C13" s="74"/>
      <c r="D13" s="74"/>
      <c r="E13" s="74"/>
      <c r="F13" s="74"/>
      <c r="G13" s="74"/>
    </row>
    <row r="14" spans="1:7" ht="12.75">
      <c r="A14" s="76" t="s">
        <v>114</v>
      </c>
      <c r="B14" s="75">
        <v>1</v>
      </c>
      <c r="C14" s="74" t="str">
        <f>VLOOKUP(B14,'пр.взвешивания'!B6:G41,2,FALSE)</f>
        <v>КАМЕНСКИХ Елена Михайловна</v>
      </c>
      <c r="D14" s="74" t="str">
        <f>VLOOKUP(B14,'пр.взвешивания'!B6:G65,3,FALSE)</f>
        <v>16.12.84 мс</v>
      </c>
      <c r="E14" s="74" t="str">
        <f>VLOOKUP(B14,'пр.взвешивания'!B6:G65,4,FALSE)</f>
        <v>ПФО Пермский Краснокамск ПР</v>
      </c>
      <c r="F14" s="74" t="str">
        <f>VLOOKUP(B14,'пр.взвешивания'!B6:G65,5,FALSE)</f>
        <v>000531</v>
      </c>
      <c r="G14" s="74" t="str">
        <f>VLOOKUP(B14,'пр.взвешивания'!B6:G65,6,FALSE)</f>
        <v>Мухаметшин РГ</v>
      </c>
    </row>
    <row r="15" spans="1:7" ht="12.75">
      <c r="A15" s="76"/>
      <c r="B15" s="75"/>
      <c r="C15" s="74"/>
      <c r="D15" s="74"/>
      <c r="E15" s="74"/>
      <c r="F15" s="74"/>
      <c r="G15" s="74"/>
    </row>
    <row r="16" spans="1:7" ht="12.75">
      <c r="A16" s="76" t="s">
        <v>114</v>
      </c>
      <c r="B16" s="75">
        <v>14</v>
      </c>
      <c r="C16" s="74" t="str">
        <f>VLOOKUP(B16,'пр.взвешивания'!B6:G41,2,FALSE)</f>
        <v>НЕДОШИВКИНА Юлия Сергеевна</v>
      </c>
      <c r="D16" s="74" t="str">
        <f>VLOOKUP(B16,'пр.взвешивания'!B6:G67,3,FALSE)</f>
        <v>01.07.88 кмс</v>
      </c>
      <c r="E16" s="74" t="str">
        <f>VLOOKUP(B16,'пр.взвешивания'!B6:G67,4,FALSE)</f>
        <v>ПФО Оренбургская Орск Д</v>
      </c>
      <c r="F16" s="74" t="str">
        <f>VLOOKUP(B16,'пр.взвешивания'!B6:G67,5,FALSE)</f>
        <v>003585</v>
      </c>
      <c r="G16" s="74" t="str">
        <f>VLOOKUP(B16,'пр.взвешивания'!B6:G67,6,FALSE)</f>
        <v>Задворнов ВС Кузина ЮВ</v>
      </c>
    </row>
    <row r="17" spans="1:7" ht="12.75">
      <c r="A17" s="76"/>
      <c r="B17" s="75"/>
      <c r="C17" s="74"/>
      <c r="D17" s="74"/>
      <c r="E17" s="74"/>
      <c r="F17" s="74"/>
      <c r="G17" s="74"/>
    </row>
    <row r="18" spans="1:7" ht="12.75">
      <c r="A18" s="73" t="s">
        <v>115</v>
      </c>
      <c r="B18" s="75">
        <v>3</v>
      </c>
      <c r="C18" s="74" t="str">
        <f>VLOOKUP(B18,'пр.взвешивания'!B6:G41,2,FALSE)</f>
        <v>АРТАМОНОВА Ксения Витальевна</v>
      </c>
      <c r="D18" s="74" t="str">
        <f>VLOOKUP(B18,'пр.взвешивания'!B6:G69,3,FALSE)</f>
        <v>05.02.90 мс</v>
      </c>
      <c r="E18" s="74" t="str">
        <f>VLOOKUP(B18,'пр.взвешивания'!B6:G69,4,FALSE)</f>
        <v>Москва, Москомспорт</v>
      </c>
      <c r="F18" s="74" t="str">
        <f>VLOOKUP(B18,'пр.взвешивания'!B6:G69,5,FALSE)</f>
        <v>003619</v>
      </c>
      <c r="G18" s="74" t="str">
        <f>VLOOKUP(B18,'пр.взвешивания'!B6:G69,6,FALSE)</f>
        <v>Черняев Ф Шмаков ОВ</v>
      </c>
    </row>
    <row r="19" spans="1:7" ht="12.75">
      <c r="A19" s="73"/>
      <c r="B19" s="75"/>
      <c r="C19" s="74"/>
      <c r="D19" s="74"/>
      <c r="E19" s="74"/>
      <c r="F19" s="74"/>
      <c r="G19" s="74"/>
    </row>
    <row r="20" spans="1:7" ht="12.75">
      <c r="A20" s="73" t="s">
        <v>115</v>
      </c>
      <c r="B20" s="75">
        <v>12</v>
      </c>
      <c r="C20" s="74" t="str">
        <f>VLOOKUP(B20,'пр.взвешивания'!B6:G41,2,FALSE)</f>
        <v>АВЕРУШКИНА Светлана Егоровна</v>
      </c>
      <c r="D20" s="74" t="str">
        <f>VLOOKUP(B20,'пр.взвешивания'!B6:G71,3,FALSE)</f>
        <v>07.05.79 мсмк</v>
      </c>
      <c r="E20" s="74" t="str">
        <f>VLOOKUP(B20,'пр.взвешивания'!B6:G71,4,FALSE)</f>
        <v>ПФО Пермский Пермь Д</v>
      </c>
      <c r="F20" s="74" t="str">
        <f>VLOOKUP(B20,'пр.взвешивания'!B6:G71,5,FALSE)</f>
        <v>000650</v>
      </c>
      <c r="G20" s="74" t="str">
        <f>VLOOKUP(B20,'пр.взвешивания'!B6:G71,6,FALSE)</f>
        <v>Судаков ВА</v>
      </c>
    </row>
    <row r="21" spans="1:7" ht="12.75">
      <c r="A21" s="73"/>
      <c r="B21" s="75"/>
      <c r="C21" s="74"/>
      <c r="D21" s="74"/>
      <c r="E21" s="74"/>
      <c r="F21" s="74"/>
      <c r="G21" s="74"/>
    </row>
    <row r="22" spans="1:7" ht="12.75">
      <c r="A22" s="73" t="s">
        <v>116</v>
      </c>
      <c r="B22" s="75">
        <v>4</v>
      </c>
      <c r="C22" s="74" t="str">
        <f>VLOOKUP(B22,'пр.взвешивания'!B6:G41,2,FALSE)</f>
        <v>ФАРВАЗОВА Марина Сергеевна</v>
      </c>
      <c r="D22" s="74" t="str">
        <f>VLOOKUP(B22,'пр.взвешивания'!B6:G73,3,FALSE)</f>
        <v>07.06.85 мс</v>
      </c>
      <c r="E22" s="74" t="str">
        <f>VLOOKUP(B22,'пр.взвешивания'!B6:G73,4,FALSE)</f>
        <v>ДВФО Приморский Владивосток УФК и С</v>
      </c>
      <c r="F22" s="74" t="str">
        <f>VLOOKUP(B22,'пр.взвешивания'!B6:G73,5,FALSE)</f>
        <v>012106</v>
      </c>
      <c r="G22" s="74" t="str">
        <f>VLOOKUP(B22,'пр.взвешивания'!B6:G73,6,FALSE)</f>
        <v>Леонтьев ЮА Фалеева ОА</v>
      </c>
    </row>
    <row r="23" spans="1:7" ht="12.75">
      <c r="A23" s="73"/>
      <c r="B23" s="75"/>
      <c r="C23" s="74"/>
      <c r="D23" s="74"/>
      <c r="E23" s="74"/>
      <c r="F23" s="74"/>
      <c r="G23" s="74"/>
    </row>
    <row r="24" spans="1:7" ht="12.75">
      <c r="A24" s="73" t="s">
        <v>116</v>
      </c>
      <c r="B24" s="75">
        <v>8</v>
      </c>
      <c r="C24" s="74" t="str">
        <f>VLOOKUP(B24,'пр.взвешивания'!B6:G41,2,FALSE)</f>
        <v>КЛИМОВА Елена Юрьевна</v>
      </c>
      <c r="D24" s="74" t="str">
        <f>VLOOKUP(B24,'пр.взвешивания'!B6:G75,3,FALSE)</f>
        <v>18.02.82 кмс</v>
      </c>
      <c r="E24" s="74" t="str">
        <f>VLOOKUP(B24,'пр.взвешивания'!B6:G75,4,FALSE)</f>
        <v>СЗФО Ростовская Новочеркасск ЦСП РО</v>
      </c>
      <c r="F24" s="74" t="str">
        <f>VLOOKUP(B24,'пр.взвешивания'!B6:G75,5,FALSE)</f>
        <v>0012111</v>
      </c>
      <c r="G24" s="74" t="str">
        <f>VLOOKUP(B24,'пр.взвешивания'!B6:G75,6,FALSE)</f>
        <v>Тагиев НП Тагиев НП </v>
      </c>
    </row>
    <row r="25" spans="1:7" ht="12.75">
      <c r="A25" s="73"/>
      <c r="B25" s="75"/>
      <c r="C25" s="74"/>
      <c r="D25" s="74"/>
      <c r="E25" s="74"/>
      <c r="F25" s="74"/>
      <c r="G25" s="74"/>
    </row>
    <row r="26" spans="1:7" ht="12.75">
      <c r="A26" s="73" t="s">
        <v>116</v>
      </c>
      <c r="B26" s="75">
        <v>11</v>
      </c>
      <c r="C26" s="74" t="str">
        <f>VLOOKUP(B26,'пр.взвешивания'!B6:G41,2,FALSE)</f>
        <v>ИВАНОВА Екатерина Анатольевн</v>
      </c>
      <c r="D26" s="74" t="str">
        <f>VLOOKUP(B26,'пр.взвешивания'!B6:G77,3,FALSE)</f>
        <v>29.07.80 мс</v>
      </c>
      <c r="E26" s="74" t="str">
        <f>VLOOKUP(B26,'пр.взвешивания'!B6:G77,4,FALSE)</f>
        <v>ЦФО Ярославская Ярославль РССС</v>
      </c>
      <c r="F26" s="74">
        <f>VLOOKUP(B26,'пр.взвешивания'!B6:G77,5,FALSE)</f>
        <v>0</v>
      </c>
      <c r="G26" s="74" t="str">
        <f>VLOOKUP(B26,'пр.взвешивания'!B6:G77,6,FALSE)</f>
        <v>Воронин СМ.</v>
      </c>
    </row>
    <row r="27" spans="1:7" ht="12.75">
      <c r="A27" s="73"/>
      <c r="B27" s="75"/>
      <c r="C27" s="74"/>
      <c r="D27" s="74"/>
      <c r="E27" s="74"/>
      <c r="F27" s="74"/>
      <c r="G27" s="74"/>
    </row>
    <row r="28" spans="1:7" ht="12.75">
      <c r="A28" s="73" t="s">
        <v>116</v>
      </c>
      <c r="B28" s="75">
        <v>13</v>
      </c>
      <c r="C28" s="74" t="str">
        <f>VLOOKUP(B28,'пр.взвешивания'!B6:G41,2,FALSE)</f>
        <v>БУЛАВИНА Анна Аркадьевна</v>
      </c>
      <c r="D28" s="74" t="str">
        <f>VLOOKUP(B28,'пр.взвешивания'!B6:G79,3,FALSE)</f>
        <v>07.06.88 мс</v>
      </c>
      <c r="E28" s="74" t="str">
        <f>VLOOKUP(B28,'пр.взвешивания'!B6:G79,4,FALSE)</f>
        <v>С.Петербург ВС</v>
      </c>
      <c r="F28" s="74" t="str">
        <f>VLOOKUP(B28,'пр.взвешивания'!B6:G79,5,FALSE)</f>
        <v>000539</v>
      </c>
      <c r="G28" s="74" t="str">
        <f>VLOOKUP(B28,'пр.взвешивания'!B6:G79,6,FALSE)</f>
        <v>Платонов АП</v>
      </c>
    </row>
    <row r="29" spans="1:7" ht="12.75">
      <c r="A29" s="73"/>
      <c r="B29" s="75"/>
      <c r="C29" s="74"/>
      <c r="D29" s="74"/>
      <c r="E29" s="74"/>
      <c r="F29" s="74"/>
      <c r="G29" s="74"/>
    </row>
    <row r="30" spans="1:7" ht="12.75">
      <c r="A30" s="73" t="s">
        <v>117</v>
      </c>
      <c r="B30" s="75">
        <v>2</v>
      </c>
      <c r="C30" s="74" t="str">
        <f>VLOOKUP(B30,'пр.взвешивания'!B6:G41,2,FALSE)</f>
        <v>ТИМОФЕЕВА Валерия Сергеевна</v>
      </c>
      <c r="D30" s="74" t="str">
        <f>VLOOKUP(B30,'пр.взвешивания'!B6:G81,3,FALSE)</f>
        <v>20.08.86 кмс</v>
      </c>
      <c r="E30" s="74" t="str">
        <f>VLOOKUP(B30,'пр.взвешивания'!B6:G81,4,FALSE)</f>
        <v>УФО Тюменская Тюмень ВС</v>
      </c>
      <c r="F30" s="74">
        <f>VLOOKUP(B30,'пр.взвешивания'!B6:G81,5,FALSE)</f>
        <v>0</v>
      </c>
      <c r="G30" s="74" t="str">
        <f>VLOOKUP(B30,'пр.взвешивания'!B6:G81,6,FALSE)</f>
        <v>Харламов НВ</v>
      </c>
    </row>
    <row r="31" spans="1:7" ht="12.75">
      <c r="A31" s="73"/>
      <c r="B31" s="75"/>
      <c r="C31" s="74"/>
      <c r="D31" s="74"/>
      <c r="E31" s="74"/>
      <c r="F31" s="74"/>
      <c r="G31" s="74"/>
    </row>
    <row r="32" spans="1:7" ht="12.75">
      <c r="A32" s="73" t="s">
        <v>117</v>
      </c>
      <c r="B32" s="75">
        <v>6</v>
      </c>
      <c r="C32" s="74" t="str">
        <f>VLOOKUP(B32,'пр.взвешивания'!B6:G41,2,FALSE)</f>
        <v>АНДРЮШИНА Екатерина Олеговна</v>
      </c>
      <c r="D32" s="74" t="str">
        <f>VLOOKUP(B32,'пр.взвешивания'!B6:G83,3,FALSE)</f>
        <v>12.02.85 мс</v>
      </c>
      <c r="E32" s="74" t="str">
        <f>VLOOKUP(B32,'пр.взвешивания'!B6:G83,4,FALSE)</f>
        <v>ЦФО Тульская Тула РССС</v>
      </c>
      <c r="F32" s="74" t="str">
        <f>VLOOKUP(B32,'пр.взвешивания'!B6:G83,5,FALSE)</f>
        <v>000361</v>
      </c>
      <c r="G32" s="74" t="str">
        <f>VLOOKUP(B32,'пр.взвешивания'!B6:G83,6,FALSE)</f>
        <v>Лювунхай ВА</v>
      </c>
    </row>
    <row r="33" spans="1:7" ht="12.75">
      <c r="A33" s="73"/>
      <c r="B33" s="75"/>
      <c r="C33" s="74"/>
      <c r="D33" s="74"/>
      <c r="E33" s="74"/>
      <c r="F33" s="74"/>
      <c r="G33" s="74"/>
    </row>
    <row r="34" spans="1:7" ht="12.75">
      <c r="A34" s="73" t="s">
        <v>117</v>
      </c>
      <c r="B34" s="75">
        <v>10</v>
      </c>
      <c r="C34" s="74" t="str">
        <f>VLOOKUP(B34,'пр.взвешивания'!B6:G41,2,FALSE)</f>
        <v>САДАФЬЯРОВА Ольга Алекмсандровна</v>
      </c>
      <c r="D34" s="74" t="str">
        <f>VLOOKUP(B34,'пр.взвешивания'!B6:G85,3,FALSE)</f>
        <v>26.10.92 кмс</v>
      </c>
      <c r="E34" s="74" t="str">
        <f>VLOOKUP(B34,'пр.взвешивания'!B6:G85,4,FALSE)</f>
        <v>ПФО Саратовская Саратов ПР</v>
      </c>
      <c r="F34" s="74" t="str">
        <f>VLOOKUP(B34,'пр.взвешивания'!B6:G85,5,FALSE)</f>
        <v>003365</v>
      </c>
      <c r="G34" s="74" t="str">
        <f>VLOOKUP(B34,'пр.взвешивания'!B6:G85,6,FALSE)</f>
        <v>Грабовский В, Токарев НВ</v>
      </c>
    </row>
    <row r="35" spans="1:7" ht="12.75">
      <c r="A35" s="73"/>
      <c r="B35" s="75"/>
      <c r="C35" s="74"/>
      <c r="D35" s="74"/>
      <c r="E35" s="74"/>
      <c r="F35" s="74"/>
      <c r="G35" s="74"/>
    </row>
    <row r="36" spans="1:7" ht="12.75">
      <c r="A36" s="73" t="s">
        <v>117</v>
      </c>
      <c r="B36" s="75">
        <v>16</v>
      </c>
      <c r="C36" s="74" t="str">
        <f>VLOOKUP(B36,'пр.взвешивания'!B6:G41,2,FALSE)</f>
        <v>ГУРЕЕВА Татьяна Михайловна</v>
      </c>
      <c r="D36" s="74" t="str">
        <f>VLOOKUP(B36,'пр.взвешивания'!B6:G87,3,FALSE)</f>
        <v>28.12.84 мс</v>
      </c>
      <c r="E36" s="74" t="str">
        <f>VLOOKUP(B36,'пр.взвешивания'!B6:G87,4,FALSE)</f>
        <v>ДВФО Приморский Владивосток УФК и С</v>
      </c>
      <c r="F36" s="74">
        <f>VLOOKUP(B36,'пр.взвешивания'!B6:G87,5,FALSE)</f>
        <v>0</v>
      </c>
      <c r="G36" s="74" t="str">
        <f>VLOOKUP(B36,'пр.взвешивания'!B6:G87,6,FALSE)</f>
        <v>Леонтьев ЮА Фалеева ОА</v>
      </c>
    </row>
    <row r="37" spans="1:7" ht="12.75">
      <c r="A37" s="73"/>
      <c r="B37" s="75"/>
      <c r="C37" s="74"/>
      <c r="D37" s="74"/>
      <c r="E37" s="74"/>
      <c r="F37" s="74"/>
      <c r="G37" s="74"/>
    </row>
    <row r="40" ht="12.75">
      <c r="A40" s="42"/>
    </row>
    <row r="41" spans="1:7" ht="15.75">
      <c r="A41" s="33" t="str">
        <f>HYPERLINK('[2]реквизиты'!$A$6)</f>
        <v>Гл. судья, судья МК</v>
      </c>
      <c r="B41" s="34"/>
      <c r="C41" s="34"/>
      <c r="D41" s="6"/>
      <c r="E41" s="35"/>
      <c r="F41" s="35"/>
      <c r="G41" s="36" t="str">
        <f>HYPERLINK('[2]реквизиты'!$G$6)</f>
        <v>Х.Ю. Хапай</v>
      </c>
    </row>
    <row r="42" spans="1:7" ht="15.75">
      <c r="A42" s="34"/>
      <c r="B42" s="34"/>
      <c r="C42" s="34"/>
      <c r="D42" s="38"/>
      <c r="E42" s="71"/>
      <c r="F42" s="71"/>
      <c r="G42" s="5" t="str">
        <f>HYPERLINK('[2]реквизиты'!$G$7)</f>
        <v>/г. Майкоп/</v>
      </c>
    </row>
    <row r="43" spans="1:7" ht="12.75">
      <c r="A43" s="39"/>
      <c r="B43" s="39"/>
      <c r="C43" s="39"/>
      <c r="D43" s="38"/>
      <c r="E43" s="38"/>
      <c r="F43" s="38"/>
      <c r="G43" s="6"/>
    </row>
    <row r="44" spans="1:7" ht="15.75">
      <c r="A44" s="33" t="str">
        <f>HYPERLINK('[4]реквизиты'!$A$22)</f>
        <v>Гл. секретарь, судья МК</v>
      </c>
      <c r="B44" s="34"/>
      <c r="C44" s="34"/>
      <c r="D44" s="38"/>
      <c r="E44" s="71"/>
      <c r="F44" s="71"/>
      <c r="G44" s="36" t="str">
        <f>HYPERLINK('[2]реквизиты'!$G$8)</f>
        <v>Н.Ю. Глушкова</v>
      </c>
    </row>
    <row r="45" spans="1:7" ht="12.75">
      <c r="A45" s="39"/>
      <c r="B45" s="39"/>
      <c r="C45" s="39"/>
      <c r="D45" s="38"/>
      <c r="E45" s="38"/>
      <c r="F45" s="38"/>
      <c r="G45" s="5" t="str">
        <f>HYPERLINK('[2]реквизиты'!$G$9)</f>
        <v>/г. Рязань/</v>
      </c>
    </row>
    <row r="46" spans="4:6" ht="12.75">
      <c r="D46" s="1"/>
      <c r="E46" s="1"/>
      <c r="F46" s="1"/>
    </row>
  </sheetData>
  <mergeCells count="124">
    <mergeCell ref="A1:G1"/>
    <mergeCell ref="A2:C2"/>
    <mergeCell ref="D2:G2"/>
    <mergeCell ref="A3:C3"/>
    <mergeCell ref="F3:G3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F32:F33"/>
    <mergeCell ref="G32:G33"/>
    <mergeCell ref="A36:A37"/>
    <mergeCell ref="B36:B37"/>
    <mergeCell ref="C36:C37"/>
    <mergeCell ref="D32:D33"/>
    <mergeCell ref="A34:A35"/>
    <mergeCell ref="B34:B35"/>
    <mergeCell ref="C34:C35"/>
    <mergeCell ref="D34:D35"/>
    <mergeCell ref="F34:F35"/>
    <mergeCell ref="G34:G35"/>
    <mergeCell ref="F36:F37"/>
    <mergeCell ref="G36:G37"/>
    <mergeCell ref="A32:A33"/>
    <mergeCell ref="E36:E37"/>
    <mergeCell ref="D36:D37"/>
    <mergeCell ref="E34:E35"/>
    <mergeCell ref="E32:E33"/>
    <mergeCell ref="B32:B33"/>
    <mergeCell ref="C32:C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50"/>
  <sheetViews>
    <sheetView tabSelected="1" workbookViewId="0" topLeftCell="A1">
      <selection activeCell="U32" sqref="U32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57421875" style="0" customWidth="1"/>
    <col min="4" max="4" width="8.421875" style="0" customWidth="1"/>
    <col min="5" max="9" width="4.7109375" style="0" customWidth="1"/>
    <col min="10" max="10" width="5.57421875" style="0" customWidth="1"/>
    <col min="11" max="11" width="5.00390625" style="0" customWidth="1"/>
    <col min="12" max="12" width="21.57421875" style="0" customWidth="1"/>
    <col min="13" max="13" width="7.57421875" style="0" customWidth="1"/>
    <col min="14" max="14" width="7.7109375" style="0" customWidth="1"/>
    <col min="15" max="19" width="4.7109375" style="0" customWidth="1"/>
    <col min="20" max="20" width="5.57421875" style="0" customWidth="1"/>
  </cols>
  <sheetData>
    <row r="1" spans="1:21" ht="23.25" customHeight="1" thickBo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"/>
    </row>
    <row r="2" spans="1:21" ht="27" customHeight="1" thickBot="1">
      <c r="A2" s="6"/>
      <c r="B2" s="80" t="s">
        <v>20</v>
      </c>
      <c r="C2" s="80"/>
      <c r="D2" s="80"/>
      <c r="E2" s="80"/>
      <c r="F2" s="80"/>
      <c r="G2" s="80"/>
      <c r="H2" s="80"/>
      <c r="I2" s="80"/>
      <c r="K2" s="82" t="str">
        <f>HYPERLINK('[2]реквизиты'!$A$2)</f>
        <v>Кубок  России  по САМБО среди женщин</v>
      </c>
      <c r="L2" s="83"/>
      <c r="M2" s="83"/>
      <c r="N2" s="83"/>
      <c r="O2" s="83"/>
      <c r="P2" s="83"/>
      <c r="Q2" s="83"/>
      <c r="R2" s="83"/>
      <c r="S2" s="83"/>
      <c r="T2" s="84"/>
      <c r="U2" s="1"/>
    </row>
    <row r="3" spans="1:21" ht="21.75" customHeight="1" thickBot="1">
      <c r="A3" s="30" t="s">
        <v>8</v>
      </c>
      <c r="B3" s="88" t="str">
        <f>HYPERLINK('[2]реквизиты'!$A$3)</f>
        <v>25 - 28 ноября 2009 г.        г. Кстово</v>
      </c>
      <c r="C3" s="88"/>
      <c r="D3" s="88"/>
      <c r="E3" s="88"/>
      <c r="F3" s="88"/>
      <c r="G3" s="88"/>
      <c r="H3" s="88"/>
      <c r="I3" s="88"/>
      <c r="J3" s="31"/>
      <c r="K3" s="32" t="s">
        <v>10</v>
      </c>
      <c r="L3" s="31"/>
      <c r="N3" s="30"/>
      <c r="P3" s="89" t="str">
        <f>HYPERLINK('пр.взвешивания'!E3)</f>
        <v>в.к.   68      кг.</v>
      </c>
      <c r="Q3" s="90"/>
      <c r="R3" s="90"/>
      <c r="S3" s="90"/>
      <c r="T3" s="91"/>
      <c r="U3" s="1"/>
    </row>
    <row r="4" spans="1:24" ht="13.5" thickBot="1">
      <c r="A4" s="120" t="s">
        <v>0</v>
      </c>
      <c r="B4" s="120" t="s">
        <v>1</v>
      </c>
      <c r="C4" s="120" t="s">
        <v>2</v>
      </c>
      <c r="D4" s="120" t="s">
        <v>3</v>
      </c>
      <c r="E4" s="124" t="s">
        <v>4</v>
      </c>
      <c r="F4" s="125"/>
      <c r="G4" s="125"/>
      <c r="H4" s="126"/>
      <c r="I4" s="120" t="s">
        <v>5</v>
      </c>
      <c r="J4" s="120" t="s">
        <v>6</v>
      </c>
      <c r="K4" s="120" t="s">
        <v>0</v>
      </c>
      <c r="L4" s="120" t="s">
        <v>1</v>
      </c>
      <c r="M4" s="120" t="s">
        <v>2</v>
      </c>
      <c r="N4" s="120" t="s">
        <v>3</v>
      </c>
      <c r="O4" s="124" t="s">
        <v>4</v>
      </c>
      <c r="P4" s="125"/>
      <c r="Q4" s="125"/>
      <c r="R4" s="126"/>
      <c r="S4" s="120" t="s">
        <v>5</v>
      </c>
      <c r="T4" s="120" t="s">
        <v>6</v>
      </c>
      <c r="U4" s="2"/>
      <c r="V4" s="2"/>
      <c r="W4" s="2"/>
      <c r="X4" s="2"/>
    </row>
    <row r="5" spans="1:24" ht="13.5" thickBot="1">
      <c r="A5" s="121"/>
      <c r="B5" s="121"/>
      <c r="C5" s="121"/>
      <c r="D5" s="123"/>
      <c r="E5" s="22">
        <v>1</v>
      </c>
      <c r="F5" s="23">
        <v>2</v>
      </c>
      <c r="G5" s="23">
        <v>3</v>
      </c>
      <c r="H5" s="24">
        <v>4</v>
      </c>
      <c r="I5" s="121"/>
      <c r="J5" s="121"/>
      <c r="K5" s="121"/>
      <c r="L5" s="121"/>
      <c r="M5" s="121"/>
      <c r="N5" s="123"/>
      <c r="O5" s="22">
        <v>1</v>
      </c>
      <c r="P5" s="23">
        <v>2</v>
      </c>
      <c r="Q5" s="23">
        <v>3</v>
      </c>
      <c r="R5" s="24">
        <v>4</v>
      </c>
      <c r="S5" s="127"/>
      <c r="T5" s="121"/>
      <c r="U5" s="2"/>
      <c r="V5" s="2"/>
      <c r="W5" s="2"/>
      <c r="X5" s="2"/>
    </row>
    <row r="6" spans="1:24" ht="12.75" customHeight="1">
      <c r="A6" s="117">
        <v>1</v>
      </c>
      <c r="B6" s="103" t="str">
        <f>VLOOKUP(A6,'пр.взвешивания'!B6:E37,2,FALSE)</f>
        <v>КАМЕНСКИХ Елена Михайловна</v>
      </c>
      <c r="C6" s="106" t="str">
        <f>VLOOKUP(A6,'пр.взвешивания'!B6:F37,3,FALSE)</f>
        <v>16.12.84 мс</v>
      </c>
      <c r="D6" s="107" t="str">
        <f>VLOOKUP(A6,'пр.взвешивания'!B6:G37,4,FALSE)</f>
        <v>ПФО Пермский Краснокамск ПР</v>
      </c>
      <c r="E6" s="49"/>
      <c r="F6" s="13">
        <v>3</v>
      </c>
      <c r="G6" s="14">
        <v>3</v>
      </c>
      <c r="H6" s="43">
        <v>3</v>
      </c>
      <c r="I6" s="129">
        <f>SUM(E6:H6)</f>
        <v>9</v>
      </c>
      <c r="J6" s="122">
        <v>1</v>
      </c>
      <c r="K6" s="117">
        <v>1</v>
      </c>
      <c r="L6" s="103" t="str">
        <f>VLOOKUP(K6,'пр.взвешивания'!B6:O37,2,FALSE)</f>
        <v>КАМЕНСКИХ Елена Михайловна</v>
      </c>
      <c r="M6" s="106" t="str">
        <f>VLOOKUP(K6,'пр.взвешивания'!B6:P37,3,FALSE)</f>
        <v>16.12.84 мс</v>
      </c>
      <c r="N6" s="107" t="str">
        <f>VLOOKUP(K6,'пр.взвешивания'!B6:Q37,4,FALSE)</f>
        <v>ПФО Пермский Краснокамск ПР</v>
      </c>
      <c r="O6" s="49"/>
      <c r="P6" s="13">
        <v>0</v>
      </c>
      <c r="Q6" s="14">
        <v>1</v>
      </c>
      <c r="R6" s="43">
        <v>3</v>
      </c>
      <c r="S6" s="118">
        <f>SUM(O6:R6)</f>
        <v>4</v>
      </c>
      <c r="T6" s="122">
        <v>3</v>
      </c>
      <c r="U6" s="2"/>
      <c r="V6" s="2"/>
      <c r="W6" s="2"/>
      <c r="X6" s="2"/>
    </row>
    <row r="7" spans="1:24" ht="12.75" customHeight="1">
      <c r="A7" s="114"/>
      <c r="B7" s="101"/>
      <c r="C7" s="98"/>
      <c r="D7" s="92"/>
      <c r="E7" s="50"/>
      <c r="F7" s="7"/>
      <c r="G7" s="8"/>
      <c r="H7" s="44"/>
      <c r="I7" s="128"/>
      <c r="J7" s="119"/>
      <c r="K7" s="114"/>
      <c r="L7" s="101"/>
      <c r="M7" s="98"/>
      <c r="N7" s="92"/>
      <c r="O7" s="50"/>
      <c r="P7" s="7"/>
      <c r="Q7" s="8"/>
      <c r="R7" s="44"/>
      <c r="S7" s="108"/>
      <c r="T7" s="119"/>
      <c r="U7" s="2"/>
      <c r="V7" s="2"/>
      <c r="W7" s="2"/>
      <c r="X7" s="2"/>
    </row>
    <row r="8" spans="1:24" ht="12.75" customHeight="1">
      <c r="A8" s="114">
        <v>2</v>
      </c>
      <c r="B8" s="101" t="str">
        <f>VLOOKUP(A8,'пр.взвешивания'!B8:E39,2,FALSE)</f>
        <v>ТИМОФЕЕВА Валерия Сергеевна</v>
      </c>
      <c r="C8" s="98" t="str">
        <f>VLOOKUP(A8,'пр.взвешивания'!B6:F39,3,FALSE)</f>
        <v>20.08.86 кмс</v>
      </c>
      <c r="D8" s="92" t="str">
        <f>VLOOKUP(A8,'пр.взвешивания'!B6:G39,4,FALSE)</f>
        <v>УФО Тюменская Тюмень ВС</v>
      </c>
      <c r="E8" s="16">
        <v>0</v>
      </c>
      <c r="F8" s="15"/>
      <c r="G8" s="16">
        <v>1</v>
      </c>
      <c r="H8" s="45">
        <v>0</v>
      </c>
      <c r="I8" s="128">
        <f>SUM(E8:H8)</f>
        <v>1</v>
      </c>
      <c r="J8" s="119">
        <v>4</v>
      </c>
      <c r="K8" s="114">
        <v>7</v>
      </c>
      <c r="L8" s="101" t="str">
        <f>VLOOKUP(K8,'пр.взвешивания'!B6:O39,2,FALSE)</f>
        <v>УСОЛЬЦЕВА Ольга Михайловна</v>
      </c>
      <c r="M8" s="98" t="str">
        <f>VLOOKUP(K8,'пр.взвешивания'!B6:P39,3,FALSE)</f>
        <v>24.09.84 змс</v>
      </c>
      <c r="N8" s="92" t="str">
        <f>VLOOKUP(K8,'пр.взвешивания'!B6:Q39,4,FALSE)</f>
        <v>ЦФО Рязанская Рязань Д</v>
      </c>
      <c r="O8" s="16">
        <v>4</v>
      </c>
      <c r="P8" s="15"/>
      <c r="Q8" s="16">
        <v>3</v>
      </c>
      <c r="R8" s="45">
        <v>4</v>
      </c>
      <c r="S8" s="108">
        <f>SUM(O8:R8)</f>
        <v>11</v>
      </c>
      <c r="T8" s="119">
        <v>1</v>
      </c>
      <c r="U8" s="2"/>
      <c r="V8" s="2"/>
      <c r="W8" s="2"/>
      <c r="X8" s="2"/>
    </row>
    <row r="9" spans="1:24" ht="12.75" customHeight="1">
      <c r="A9" s="114"/>
      <c r="B9" s="101"/>
      <c r="C9" s="98"/>
      <c r="D9" s="92"/>
      <c r="E9" s="51"/>
      <c r="F9" s="9"/>
      <c r="G9" s="7"/>
      <c r="H9" s="44"/>
      <c r="I9" s="128"/>
      <c r="J9" s="119"/>
      <c r="K9" s="114"/>
      <c r="L9" s="101"/>
      <c r="M9" s="98"/>
      <c r="N9" s="92"/>
      <c r="O9" s="51" t="s">
        <v>102</v>
      </c>
      <c r="P9" s="9"/>
      <c r="Q9" s="7"/>
      <c r="R9" s="44" t="s">
        <v>106</v>
      </c>
      <c r="S9" s="108"/>
      <c r="T9" s="119"/>
      <c r="U9" s="2"/>
      <c r="V9" s="2"/>
      <c r="W9" s="2"/>
      <c r="X9" s="2"/>
    </row>
    <row r="10" spans="1:24" ht="12.75" customHeight="1">
      <c r="A10" s="112">
        <v>3</v>
      </c>
      <c r="B10" s="101" t="str">
        <f>VLOOKUP(A10,'пр.взвешивания'!B10:E41,2,FALSE)</f>
        <v>АРТАМОНОВА Ксения Витальевна</v>
      </c>
      <c r="C10" s="98" t="str">
        <f>VLOOKUP(A10,'пр.взвешивания'!B6:F41,3,FALSE)</f>
        <v>05.02.90 мс</v>
      </c>
      <c r="D10" s="92" t="str">
        <f>VLOOKUP(A10,'пр.взвешивания'!B6:G41,4,FALSE)</f>
        <v>Москва, Москомспорт</v>
      </c>
      <c r="E10" s="52">
        <v>0</v>
      </c>
      <c r="F10" s="17">
        <v>3</v>
      </c>
      <c r="G10" s="18"/>
      <c r="H10" s="46">
        <v>3</v>
      </c>
      <c r="I10" s="128">
        <f>SUM(E10:H10)</f>
        <v>6</v>
      </c>
      <c r="J10" s="115">
        <v>2</v>
      </c>
      <c r="K10" s="112">
        <v>5</v>
      </c>
      <c r="L10" s="101" t="str">
        <f>VLOOKUP(K10,'пр.взвешивания'!B6:O41,2,FALSE)</f>
        <v>СЕМЕНОВА Светлана Юрьевна</v>
      </c>
      <c r="M10" s="98" t="str">
        <f>VLOOKUP(K10,'пр.взвешивания'!B6:P41,3,FALSE)</f>
        <v>12.09.80 мс</v>
      </c>
      <c r="N10" s="92" t="str">
        <f>VLOOKUP(K10,'пр.взвешивания'!B6:Q41,4,FALSE)</f>
        <v>ЦФО Калужская Калуга ВС</v>
      </c>
      <c r="O10" s="52">
        <v>3</v>
      </c>
      <c r="P10" s="17">
        <v>0</v>
      </c>
      <c r="Q10" s="18"/>
      <c r="R10" s="46">
        <v>3</v>
      </c>
      <c r="S10" s="108">
        <f>SUM(O10:R10)</f>
        <v>6</v>
      </c>
      <c r="T10" s="115">
        <v>2</v>
      </c>
      <c r="U10" s="2"/>
      <c r="V10" s="2"/>
      <c r="W10" s="2"/>
      <c r="X10" s="2"/>
    </row>
    <row r="11" spans="1:24" ht="12.75" customHeight="1">
      <c r="A11" s="112"/>
      <c r="B11" s="101"/>
      <c r="C11" s="98"/>
      <c r="D11" s="92"/>
      <c r="E11" s="51"/>
      <c r="F11" s="7"/>
      <c r="G11" s="10"/>
      <c r="H11" s="44"/>
      <c r="I11" s="128"/>
      <c r="J11" s="115"/>
      <c r="K11" s="112"/>
      <c r="L11" s="101"/>
      <c r="M11" s="98"/>
      <c r="N11" s="92"/>
      <c r="O11" s="51"/>
      <c r="P11" s="7"/>
      <c r="Q11" s="10"/>
      <c r="R11" s="44"/>
      <c r="S11" s="108"/>
      <c r="T11" s="115"/>
      <c r="U11" s="2"/>
      <c r="V11" s="2"/>
      <c r="W11" s="2"/>
      <c r="X11" s="2"/>
    </row>
    <row r="12" spans="1:24" ht="12.75" customHeight="1">
      <c r="A12" s="112">
        <v>4</v>
      </c>
      <c r="B12" s="101" t="str">
        <f>VLOOKUP(A12,'пр.взвешивания'!B12:E43,2,FALSE)</f>
        <v>ФАРВАЗОВА Марина Сергеевна</v>
      </c>
      <c r="C12" s="98" t="str">
        <f>VLOOKUP(A12,'пр.взвешивания'!B6:F43,3,FALSE)</f>
        <v>07.06.85 мс</v>
      </c>
      <c r="D12" s="92" t="str">
        <f>VLOOKUP(A12,'пр.взвешивания'!B6:G43,4,FALSE)</f>
        <v>ДВФО Приморский Владивосток УФК и С</v>
      </c>
      <c r="E12" s="16">
        <v>1</v>
      </c>
      <c r="F12" s="45">
        <v>3</v>
      </c>
      <c r="G12" s="17">
        <v>1</v>
      </c>
      <c r="H12" s="10"/>
      <c r="I12" s="128">
        <f>SUM(E12:H12)</f>
        <v>5</v>
      </c>
      <c r="J12" s="115">
        <v>3</v>
      </c>
      <c r="K12" s="112">
        <v>3</v>
      </c>
      <c r="L12" s="101" t="str">
        <f>VLOOKUP(K12,'пр.взвешивания'!B6:O43,2,FALSE)</f>
        <v>АРТАМОНОВА Ксения Витальевна</v>
      </c>
      <c r="M12" s="98" t="str">
        <f>VLOOKUP(K12,'пр.взвешивания'!B6:P43,3,FALSE)</f>
        <v>05.02.90 мс</v>
      </c>
      <c r="N12" s="92" t="str">
        <f>VLOOKUP(K12,'пр.взвешивания'!B6:Q43,4,FALSE)</f>
        <v>Москва, Москомспорт</v>
      </c>
      <c r="O12" s="16">
        <v>0</v>
      </c>
      <c r="P12" s="45">
        <v>0</v>
      </c>
      <c r="Q12" s="17">
        <v>0</v>
      </c>
      <c r="R12" s="10"/>
      <c r="S12" s="108">
        <f>SUM(O12:R12)</f>
        <v>0</v>
      </c>
      <c r="T12" s="115">
        <v>4</v>
      </c>
      <c r="U12" s="2"/>
      <c r="V12" s="2"/>
      <c r="W12" s="2"/>
      <c r="X12" s="2"/>
    </row>
    <row r="13" spans="1:24" ht="12.75" customHeight="1" thickBot="1">
      <c r="A13" s="113"/>
      <c r="B13" s="97"/>
      <c r="C13" s="99"/>
      <c r="D13" s="93"/>
      <c r="E13" s="53"/>
      <c r="F13" s="11"/>
      <c r="G13" s="12"/>
      <c r="H13" s="47"/>
      <c r="I13" s="130"/>
      <c r="J13" s="116"/>
      <c r="K13" s="113"/>
      <c r="L13" s="97"/>
      <c r="M13" s="99"/>
      <c r="N13" s="93"/>
      <c r="O13" s="53"/>
      <c r="P13" s="11"/>
      <c r="Q13" s="12"/>
      <c r="R13" s="47"/>
      <c r="S13" s="109"/>
      <c r="T13" s="116"/>
      <c r="U13" s="2"/>
      <c r="V13" s="2"/>
      <c r="W13" s="2"/>
      <c r="X13" s="2"/>
    </row>
    <row r="14" spans="1:24" ht="17.25" customHeight="1" thickBot="1">
      <c r="A14" s="19" t="s">
        <v>9</v>
      </c>
      <c r="B14" s="2"/>
      <c r="C14" s="2"/>
      <c r="D14" s="2"/>
      <c r="E14" s="2"/>
      <c r="F14" s="2"/>
      <c r="G14" s="2"/>
      <c r="H14" s="2"/>
      <c r="I14" s="20"/>
      <c r="J14" s="2"/>
      <c r="K14" s="19" t="s">
        <v>7</v>
      </c>
      <c r="L14" s="2"/>
      <c r="M14" s="2"/>
      <c r="N14" s="2"/>
      <c r="O14" s="2"/>
      <c r="P14" s="2"/>
      <c r="Q14" s="2"/>
      <c r="R14" s="2"/>
      <c r="S14" s="20"/>
      <c r="T14" s="2"/>
      <c r="U14" s="2"/>
      <c r="V14" s="2"/>
      <c r="W14" s="2"/>
      <c r="X14" s="2"/>
    </row>
    <row r="15" spans="1:24" ht="12.75" customHeight="1">
      <c r="A15" s="117">
        <v>5</v>
      </c>
      <c r="B15" s="103" t="str">
        <f>VLOOKUP(A15,'пр.взвешивания'!B6:E37,2,FALSE)</f>
        <v>СЕМЕНОВА Светлана Юрьевна</v>
      </c>
      <c r="C15" s="106" t="str">
        <f>VLOOKUP(A15,'пр.взвешивания'!B6:F46,3,FALSE)</f>
        <v>12.09.80 мс</v>
      </c>
      <c r="D15" s="107" t="str">
        <f>VLOOKUP(A15,'пр.взвешивания'!B6:G46,4,FALSE)</f>
        <v>ЦФО Калужская Калуга ВС</v>
      </c>
      <c r="E15" s="49"/>
      <c r="F15" s="13">
        <v>2</v>
      </c>
      <c r="G15" s="14">
        <v>0</v>
      </c>
      <c r="H15" s="43">
        <v>3</v>
      </c>
      <c r="I15" s="129">
        <f>SUM(E15:H15)</f>
        <v>5</v>
      </c>
      <c r="J15" s="118">
        <v>2</v>
      </c>
      <c r="K15" s="117">
        <v>12</v>
      </c>
      <c r="L15" s="103" t="str">
        <f>VLOOKUP(K15,'пр.взвешивания'!B6:O37,2,FALSE)</f>
        <v>АВЕРУШКИНА Светлана Егоровна</v>
      </c>
      <c r="M15" s="106" t="str">
        <f>VLOOKUP(K15,'пр.взвешивания'!B6:P46,3,FALSE)</f>
        <v>07.05.79 мсмк</v>
      </c>
      <c r="N15" s="107" t="str">
        <f>VLOOKUP(K15,'пр.взвешивания'!B6:Q46,4,FALSE)</f>
        <v>ПФО Пермский Пермь Д</v>
      </c>
      <c r="O15" s="49"/>
      <c r="P15" s="13">
        <v>0</v>
      </c>
      <c r="Q15" s="14">
        <v>0</v>
      </c>
      <c r="R15" s="43">
        <v>2</v>
      </c>
      <c r="S15" s="118">
        <f>SUM(O15:R15)</f>
        <v>2</v>
      </c>
      <c r="T15" s="118">
        <v>4</v>
      </c>
      <c r="U15" s="2"/>
      <c r="V15" s="2"/>
      <c r="W15" s="2"/>
      <c r="X15" s="2"/>
    </row>
    <row r="16" spans="1:24" ht="12.75" customHeight="1">
      <c r="A16" s="114"/>
      <c r="B16" s="101"/>
      <c r="C16" s="98"/>
      <c r="D16" s="92"/>
      <c r="E16" s="50"/>
      <c r="F16" s="7"/>
      <c r="G16" s="8"/>
      <c r="H16" s="44"/>
      <c r="I16" s="128"/>
      <c r="J16" s="108"/>
      <c r="K16" s="114"/>
      <c r="L16" s="101"/>
      <c r="M16" s="98"/>
      <c r="N16" s="92"/>
      <c r="O16" s="50"/>
      <c r="P16" s="7">
        <f>HYPERLINK('[3]круги'!P74)</f>
      </c>
      <c r="Q16" s="8">
        <f>HYPERLINK('[3]круги'!P65)</f>
      </c>
      <c r="R16" s="44"/>
      <c r="S16" s="108"/>
      <c r="T16" s="108"/>
      <c r="U16" s="2"/>
      <c r="V16" s="2"/>
      <c r="W16" s="2"/>
      <c r="X16" s="2"/>
    </row>
    <row r="17" spans="1:24" ht="12.75" customHeight="1">
      <c r="A17" s="114">
        <v>6</v>
      </c>
      <c r="B17" s="101" t="str">
        <f>VLOOKUP(A17,'пр.взвешивания'!B6:E39,2,FALSE)</f>
        <v>АНДРЮШИНА Екатерина Олеговна</v>
      </c>
      <c r="C17" s="98" t="str">
        <f>VLOOKUP(A17,'пр.взвешивания'!B6:F48,3,FALSE)</f>
        <v>12.02.85 мс</v>
      </c>
      <c r="D17" s="92" t="str">
        <f>VLOOKUP(A17,'пр.взвешивания'!B6:G48,4,FALSE)</f>
        <v>ЦФО Тульская Тула РССС</v>
      </c>
      <c r="E17" s="16">
        <v>0</v>
      </c>
      <c r="F17" s="15"/>
      <c r="G17" s="16">
        <v>0</v>
      </c>
      <c r="H17" s="45">
        <v>0</v>
      </c>
      <c r="I17" s="128">
        <f>SUM(E17:H17)</f>
        <v>0</v>
      </c>
      <c r="J17" s="108">
        <v>4</v>
      </c>
      <c r="K17" s="114">
        <v>15</v>
      </c>
      <c r="L17" s="101" t="str">
        <f>VLOOKUP(K17,'пр.взвешивания'!B6:O39,2,FALSE)</f>
        <v>КОРМИЛЬЦЕВА Марина Юрьевна</v>
      </c>
      <c r="M17" s="98" t="str">
        <f>VLOOKUP(K17,'пр.взвешивания'!B6:P48,3,FALSE)</f>
        <v>10.05.88 мс</v>
      </c>
      <c r="N17" s="92" t="str">
        <f>VLOOKUP(K17,'пр.взвешивания'!B6:Q48,4,FALSE)</f>
        <v>ПФО Пермский Пермь МО</v>
      </c>
      <c r="O17" s="16">
        <v>4</v>
      </c>
      <c r="P17" s="15"/>
      <c r="Q17" s="16">
        <v>4</v>
      </c>
      <c r="R17" s="45">
        <v>4</v>
      </c>
      <c r="S17" s="108">
        <f>SUM(O17:R17)</f>
        <v>12</v>
      </c>
      <c r="T17" s="108">
        <v>1</v>
      </c>
      <c r="U17" s="2"/>
      <c r="V17" s="2"/>
      <c r="W17" s="2"/>
      <c r="X17" s="2"/>
    </row>
    <row r="18" spans="1:24" ht="12.75" customHeight="1">
      <c r="A18" s="114"/>
      <c r="B18" s="101"/>
      <c r="C18" s="98"/>
      <c r="D18" s="92"/>
      <c r="E18" s="51"/>
      <c r="F18" s="9"/>
      <c r="G18" s="7"/>
      <c r="H18" s="44"/>
      <c r="I18" s="128"/>
      <c r="J18" s="108"/>
      <c r="K18" s="114"/>
      <c r="L18" s="101"/>
      <c r="M18" s="98"/>
      <c r="N18" s="92"/>
      <c r="O18" s="51" t="s">
        <v>108</v>
      </c>
      <c r="P18" s="9"/>
      <c r="Q18" s="7"/>
      <c r="R18" s="44" t="s">
        <v>107</v>
      </c>
      <c r="S18" s="108"/>
      <c r="T18" s="108"/>
      <c r="U18" s="2"/>
      <c r="V18" s="2"/>
      <c r="W18" s="2"/>
      <c r="X18" s="2"/>
    </row>
    <row r="19" spans="1:24" ht="12.75" customHeight="1">
      <c r="A19" s="112">
        <v>7</v>
      </c>
      <c r="B19" s="101" t="str">
        <f>VLOOKUP(A19,'пр.взвешивания'!B6:E41,2,FALSE)</f>
        <v>УСОЛЬЦЕВА Ольга Михайловна</v>
      </c>
      <c r="C19" s="98" t="str">
        <f>VLOOKUP(A19,'пр.взвешивания'!B6:F50,3,FALSE)</f>
        <v>24.09.84 змс</v>
      </c>
      <c r="D19" s="92" t="str">
        <f>VLOOKUP(A19,'пр.взвешивания'!B6:G50,4,FALSE)</f>
        <v>ЦФО Рязанская Рязань Д</v>
      </c>
      <c r="E19" s="52">
        <v>3</v>
      </c>
      <c r="F19" s="17">
        <v>4</v>
      </c>
      <c r="G19" s="18"/>
      <c r="H19" s="46">
        <v>4</v>
      </c>
      <c r="I19" s="128">
        <f>SUM(E19:H19)</f>
        <v>11</v>
      </c>
      <c r="J19" s="110">
        <v>1</v>
      </c>
      <c r="K19" s="112">
        <v>14</v>
      </c>
      <c r="L19" s="101" t="str">
        <f>VLOOKUP(K19,'пр.взвешивания'!B6:O41,2,FALSE)</f>
        <v>НЕДОШИВКИНА Юлия Сергеевна</v>
      </c>
      <c r="M19" s="98" t="str">
        <f>VLOOKUP(K19,'пр.взвешивания'!B6:P50,3,FALSE)</f>
        <v>01.07.88 кмс</v>
      </c>
      <c r="N19" s="92" t="str">
        <f>VLOOKUP(K19,'пр.взвешивания'!B6:Q50,4,FALSE)</f>
        <v>ПФО Оренбургская Орск Д</v>
      </c>
      <c r="O19" s="52">
        <v>3</v>
      </c>
      <c r="P19" s="17">
        <v>0</v>
      </c>
      <c r="Q19" s="18"/>
      <c r="R19" s="46">
        <v>0</v>
      </c>
      <c r="S19" s="108">
        <f>SUM(O19:R19)</f>
        <v>3</v>
      </c>
      <c r="T19" s="110">
        <v>3</v>
      </c>
      <c r="U19" s="2"/>
      <c r="V19" s="2"/>
      <c r="W19" s="2"/>
      <c r="X19" s="2"/>
    </row>
    <row r="20" spans="1:24" ht="12.75" customHeight="1">
      <c r="A20" s="112"/>
      <c r="B20" s="101"/>
      <c r="C20" s="98"/>
      <c r="D20" s="92"/>
      <c r="E20" s="51"/>
      <c r="F20" s="7" t="s">
        <v>103</v>
      </c>
      <c r="G20" s="10"/>
      <c r="H20" s="44" t="s">
        <v>98</v>
      </c>
      <c r="I20" s="128"/>
      <c r="J20" s="110"/>
      <c r="K20" s="112"/>
      <c r="L20" s="101"/>
      <c r="M20" s="98"/>
      <c r="N20" s="92"/>
      <c r="O20" s="51">
        <f>HYPERLINK('[3]круги'!P67)</f>
      </c>
      <c r="P20" s="7"/>
      <c r="Q20" s="10"/>
      <c r="R20" s="44">
        <f>HYPERLINK('[3]круги'!P78)</f>
      </c>
      <c r="S20" s="108"/>
      <c r="T20" s="110"/>
      <c r="U20" s="2"/>
      <c r="V20" s="2"/>
      <c r="W20" s="2"/>
      <c r="X20" s="2"/>
    </row>
    <row r="21" spans="1:24" ht="12.75" customHeight="1">
      <c r="A21" s="112">
        <v>8</v>
      </c>
      <c r="B21" s="101" t="str">
        <f>VLOOKUP(A21,'пр.взвешивания'!B6:E43,2,FALSE)</f>
        <v>КЛИМОВА Елена Юрьевна</v>
      </c>
      <c r="C21" s="98" t="str">
        <f>VLOOKUP(A21,'пр.взвешивания'!B6:F52,3,FALSE)</f>
        <v>18.02.82 кмс</v>
      </c>
      <c r="D21" s="92" t="str">
        <f>VLOOKUP(A21,'пр.взвешивания'!B6:G52,4,FALSE)</f>
        <v>СЗФО Ростовская Новочеркасск ЦСП РО</v>
      </c>
      <c r="E21" s="16">
        <v>0</v>
      </c>
      <c r="F21" s="45">
        <v>3</v>
      </c>
      <c r="G21" s="17">
        <v>0</v>
      </c>
      <c r="H21" s="10"/>
      <c r="I21" s="128">
        <f>SUM(E21:H21)</f>
        <v>3</v>
      </c>
      <c r="J21" s="110">
        <v>3</v>
      </c>
      <c r="K21" s="112">
        <v>9</v>
      </c>
      <c r="L21" s="101" t="str">
        <f>VLOOKUP(K21,'пр.взвешивания'!B6:O43,2,FALSE)</f>
        <v>НАЗАРЕНКО Олеся Евгеньевна</v>
      </c>
      <c r="M21" s="98" t="str">
        <f>VLOOKUP(K21,'пр.взвешивания'!B6:P52,3,FALSE)</f>
        <v>21.03.76 мс</v>
      </c>
      <c r="N21" s="92" t="str">
        <f>VLOOKUP(K21,'пр.взвешивания'!B6:Q52,4,FALSE)</f>
        <v>МОСКВА  С-70 Д </v>
      </c>
      <c r="O21" s="16">
        <v>0</v>
      </c>
      <c r="P21" s="45">
        <v>0</v>
      </c>
      <c r="Q21" s="17">
        <v>3</v>
      </c>
      <c r="R21" s="10"/>
      <c r="S21" s="108">
        <f>SUM(O21:R21)</f>
        <v>3</v>
      </c>
      <c r="T21" s="110">
        <v>2</v>
      </c>
      <c r="U21" s="2"/>
      <c r="V21" s="2"/>
      <c r="W21" s="2"/>
      <c r="X21" s="2"/>
    </row>
    <row r="22" spans="1:24" ht="12.75" customHeight="1" thickBot="1">
      <c r="A22" s="113"/>
      <c r="B22" s="97"/>
      <c r="C22" s="99"/>
      <c r="D22" s="93"/>
      <c r="E22" s="53"/>
      <c r="F22" s="11"/>
      <c r="G22" s="12"/>
      <c r="H22" s="47"/>
      <c r="I22" s="130"/>
      <c r="J22" s="111"/>
      <c r="K22" s="113"/>
      <c r="L22" s="97"/>
      <c r="M22" s="99"/>
      <c r="N22" s="93"/>
      <c r="O22" s="53"/>
      <c r="P22" s="11">
        <f>HYPERLINK('[3]круги'!P71)</f>
      </c>
      <c r="Q22" s="12">
        <f>HYPERLINK('[3]круги'!P80)</f>
      </c>
      <c r="R22" s="47"/>
      <c r="S22" s="109"/>
      <c r="T22" s="111"/>
      <c r="U22" s="2"/>
      <c r="V22" s="2"/>
      <c r="W22" s="2"/>
      <c r="X22" s="2"/>
    </row>
    <row r="23" spans="1:24" ht="17.25" customHeight="1" thickBot="1">
      <c r="A23" s="19" t="s">
        <v>10</v>
      </c>
      <c r="B23" s="2"/>
      <c r="C23" s="2"/>
      <c r="D23" s="2"/>
      <c r="E23" s="2"/>
      <c r="F23" s="2"/>
      <c r="G23" s="2"/>
      <c r="H23" s="2"/>
      <c r="I23" s="20"/>
      <c r="J23" s="2"/>
      <c r="K23" s="20" t="s">
        <v>97</v>
      </c>
      <c r="L23" s="54"/>
      <c r="M23" s="2"/>
      <c r="N23" s="2"/>
      <c r="O23" s="2"/>
      <c r="P23" s="20" t="s">
        <v>17</v>
      </c>
      <c r="Q23" s="2"/>
      <c r="R23" s="2"/>
      <c r="S23" s="2"/>
      <c r="T23" s="2"/>
      <c r="U23" s="2"/>
      <c r="V23" s="2"/>
      <c r="W23" s="2"/>
      <c r="X23" s="2"/>
    </row>
    <row r="24" spans="1:24" ht="12.75" customHeight="1" thickBot="1">
      <c r="A24" s="117">
        <v>9</v>
      </c>
      <c r="B24" s="103" t="str">
        <f>VLOOKUP(A24,'пр.взвешивания'!B6:E37,2,FALSE)</f>
        <v>НАЗАРЕНКО Олеся Евгеньевна</v>
      </c>
      <c r="C24" s="106" t="str">
        <f>VLOOKUP(A24,'пр.взвешивания'!B6:F55,3,FALSE)</f>
        <v>21.03.76 мс</v>
      </c>
      <c r="D24" s="107" t="str">
        <f>VLOOKUP(A24,'пр.взвешивания'!B6:G55,4,FALSE)</f>
        <v>МОСКВА  С-70 Д </v>
      </c>
      <c r="E24" s="49"/>
      <c r="F24" s="13">
        <v>4</v>
      </c>
      <c r="G24" s="14">
        <v>3</v>
      </c>
      <c r="H24" s="43">
        <v>0</v>
      </c>
      <c r="I24" s="129">
        <f>SUM(E24:H24)</f>
        <v>7</v>
      </c>
      <c r="J24" s="117">
        <v>2</v>
      </c>
      <c r="K24" s="105">
        <v>7</v>
      </c>
      <c r="L24" s="103" t="str">
        <f>VLOOKUP(K24,'пр.взвешивания'!B6:O37,2,FALSE)</f>
        <v>УСОЛЬЦЕВА Ольга Михайловна</v>
      </c>
      <c r="M24" s="106" t="str">
        <f>VLOOKUP(K24,'пр.взвешивания'!B6:P55,3,FALSE)</f>
        <v>24.09.84 змс</v>
      </c>
      <c r="N24" s="107" t="str">
        <f>VLOOKUP(K24,'пр.взвешивания'!B6:Q55,4,FALSE)</f>
        <v>ЦФО Рязанская Рязань Д</v>
      </c>
      <c r="O24" s="55"/>
      <c r="P24" s="55"/>
      <c r="Q24" s="55"/>
      <c r="R24" s="55"/>
      <c r="S24" s="56"/>
      <c r="T24" s="2"/>
      <c r="U24" s="2"/>
      <c r="V24" s="2"/>
      <c r="W24" s="2"/>
      <c r="X24" s="2"/>
    </row>
    <row r="25" spans="1:24" ht="12.75" customHeight="1">
      <c r="A25" s="114"/>
      <c r="B25" s="101"/>
      <c r="C25" s="98"/>
      <c r="D25" s="92"/>
      <c r="E25" s="50"/>
      <c r="F25" s="7" t="s">
        <v>99</v>
      </c>
      <c r="G25" s="8"/>
      <c r="H25" s="44"/>
      <c r="I25" s="128"/>
      <c r="J25" s="114"/>
      <c r="K25" s="94"/>
      <c r="L25" s="101"/>
      <c r="M25" s="98"/>
      <c r="N25" s="92"/>
      <c r="O25" s="60" t="s">
        <v>109</v>
      </c>
      <c r="P25" s="61"/>
      <c r="Q25" s="61"/>
      <c r="R25" s="61"/>
      <c r="S25" s="62"/>
      <c r="T25" s="62"/>
      <c r="U25" s="2"/>
      <c r="V25" s="2"/>
      <c r="W25" s="2"/>
      <c r="X25" s="2"/>
    </row>
    <row r="26" spans="1:24" ht="12.75" customHeight="1" thickBot="1">
      <c r="A26" s="114">
        <v>10</v>
      </c>
      <c r="B26" s="101" t="str">
        <f>VLOOKUP(A26,'пр.взвешивания'!B6:E39,2,FALSE)</f>
        <v>САДАФЬЯРОВА Ольга Алекмсандровна</v>
      </c>
      <c r="C26" s="98" t="str">
        <f>VLOOKUP(A26,'пр.взвешивания'!B6:F57,3,FALSE)</f>
        <v>26.10.92 кмс</v>
      </c>
      <c r="D26" s="92" t="str">
        <f>VLOOKUP(A26,'пр.взвешивания'!B6:G57,4,FALSE)</f>
        <v>ПФО Саратовская Саратов ПР</v>
      </c>
      <c r="E26" s="16">
        <v>0</v>
      </c>
      <c r="F26" s="15"/>
      <c r="G26" s="16">
        <v>0</v>
      </c>
      <c r="H26" s="45">
        <v>0</v>
      </c>
      <c r="I26" s="128">
        <f>SUM(E26:H26)</f>
        <v>0</v>
      </c>
      <c r="J26" s="114">
        <v>4</v>
      </c>
      <c r="K26" s="94">
        <v>9</v>
      </c>
      <c r="L26" s="101" t="str">
        <f>VLOOKUP(K26,'пр.взвешивания'!B6:O39,2,FALSE)</f>
        <v>НАЗАРЕНКО Олеся Евгеньевна</v>
      </c>
      <c r="M26" s="98" t="str">
        <f>VLOOKUP(K26,'пр.взвешивания'!B6:P57,3,FALSE)</f>
        <v>21.03.76 мс</v>
      </c>
      <c r="N26" s="92" t="str">
        <f>VLOOKUP(K26,'пр.взвешивания'!B6:Q57,4,FALSE)</f>
        <v>МОСКВА  С-70 Д </v>
      </c>
      <c r="O26" s="63" t="s">
        <v>118</v>
      </c>
      <c r="P26" s="64"/>
      <c r="Q26" s="65"/>
      <c r="R26" s="61"/>
      <c r="S26" s="62"/>
      <c r="T26" s="62"/>
      <c r="U26" s="2"/>
      <c r="V26" s="2"/>
      <c r="W26" s="2"/>
      <c r="X26" s="2"/>
    </row>
    <row r="27" spans="1:24" ht="12.75" customHeight="1" thickBot="1">
      <c r="A27" s="114"/>
      <c r="B27" s="101"/>
      <c r="C27" s="98"/>
      <c r="D27" s="92"/>
      <c r="E27" s="51"/>
      <c r="F27" s="9"/>
      <c r="G27" s="7"/>
      <c r="H27" s="44"/>
      <c r="I27" s="128"/>
      <c r="J27" s="114"/>
      <c r="K27" s="95"/>
      <c r="L27" s="97"/>
      <c r="M27" s="99"/>
      <c r="N27" s="93"/>
      <c r="O27" s="61"/>
      <c r="P27" s="66"/>
      <c r="Q27" s="66"/>
      <c r="R27" s="60" t="s">
        <v>109</v>
      </c>
      <c r="S27" s="62"/>
      <c r="T27" s="62"/>
      <c r="U27" s="2"/>
      <c r="V27" s="2"/>
      <c r="W27" s="2"/>
      <c r="X27" s="2"/>
    </row>
    <row r="28" spans="1:24" ht="12.75" customHeight="1" thickBot="1">
      <c r="A28" s="112">
        <v>11</v>
      </c>
      <c r="B28" s="101" t="str">
        <f>VLOOKUP(A28,'пр.взвешивания'!B6:E41,2,FALSE)</f>
        <v>ИВАНОВА Екатерина Анатольевн</v>
      </c>
      <c r="C28" s="98" t="str">
        <f>VLOOKUP(A28,'пр.взвешивания'!B6:F59,3,FALSE)</f>
        <v>29.07.80 мс</v>
      </c>
      <c r="D28" s="92" t="str">
        <f>VLOOKUP(A28,'пр.взвешивания'!B6:G59,4,FALSE)</f>
        <v>ЦФО Ярославская Ярославль РССС</v>
      </c>
      <c r="E28" s="52">
        <v>0</v>
      </c>
      <c r="F28" s="17">
        <v>4</v>
      </c>
      <c r="G28" s="18"/>
      <c r="H28" s="46">
        <v>0</v>
      </c>
      <c r="I28" s="128">
        <f>SUM(E28:H28)</f>
        <v>4</v>
      </c>
      <c r="J28" s="112">
        <v>3</v>
      </c>
      <c r="K28" s="102">
        <v>15</v>
      </c>
      <c r="L28" s="103" t="str">
        <f>VLOOKUP(K28,'пр.взвешивания'!B8:O41,2,FALSE)</f>
        <v>КОРМИЛЬЦЕВА Марина Юрьевна</v>
      </c>
      <c r="M28" s="104" t="str">
        <f>VLOOKUP(K28,'пр.взвешивания'!B6:P59,3,FALSE)</f>
        <v>10.05.88 мс</v>
      </c>
      <c r="N28" s="100" t="str">
        <f>VLOOKUP(K28,'пр.взвешивания'!B6:Q59,4,FALSE)</f>
        <v>ПФО Пермский Пермь МО</v>
      </c>
      <c r="O28" s="61"/>
      <c r="P28" s="66"/>
      <c r="Q28" s="66"/>
      <c r="R28" s="63" t="s">
        <v>119</v>
      </c>
      <c r="S28" s="62"/>
      <c r="T28" s="62"/>
      <c r="U28" s="2"/>
      <c r="V28" s="2"/>
      <c r="W28" s="2"/>
      <c r="X28" s="2"/>
    </row>
    <row r="29" spans="1:24" ht="12.75" customHeight="1">
      <c r="A29" s="112"/>
      <c r="B29" s="101"/>
      <c r="C29" s="98"/>
      <c r="D29" s="92"/>
      <c r="E29" s="51"/>
      <c r="F29" s="7" t="s">
        <v>104</v>
      </c>
      <c r="G29" s="10"/>
      <c r="H29" s="44"/>
      <c r="I29" s="128"/>
      <c r="J29" s="112"/>
      <c r="K29" s="94"/>
      <c r="L29" s="101"/>
      <c r="M29" s="98"/>
      <c r="N29" s="92"/>
      <c r="O29" s="60" t="s">
        <v>110</v>
      </c>
      <c r="P29" s="67"/>
      <c r="Q29" s="68"/>
      <c r="R29" s="61"/>
      <c r="S29" s="62"/>
      <c r="T29" s="62"/>
      <c r="U29" s="2"/>
      <c r="V29" s="2"/>
      <c r="W29" s="2"/>
      <c r="X29" s="2"/>
    </row>
    <row r="30" spans="1:24" ht="12.75" customHeight="1" thickBot="1">
      <c r="A30" s="112">
        <v>12</v>
      </c>
      <c r="B30" s="101" t="str">
        <f>VLOOKUP(A30,'пр.взвешивания'!B6:E43,2,FALSE)</f>
        <v>АВЕРУШКИНА Светлана Егоровна</v>
      </c>
      <c r="C30" s="98" t="str">
        <f>VLOOKUP(A30,'пр.взвешивания'!B6:F61,3,FALSE)</f>
        <v>07.05.79 мсмк</v>
      </c>
      <c r="D30" s="92" t="str">
        <f>VLOOKUP(A30,'пр.взвешивания'!B6:G61,4,FALSE)</f>
        <v>ПФО Пермский Пермь Д</v>
      </c>
      <c r="E30" s="16">
        <v>2</v>
      </c>
      <c r="F30" s="45">
        <v>4</v>
      </c>
      <c r="G30" s="17">
        <v>4</v>
      </c>
      <c r="H30" s="10"/>
      <c r="I30" s="128">
        <f>SUM(E30:H30)</f>
        <v>10</v>
      </c>
      <c r="J30" s="112">
        <v>1</v>
      </c>
      <c r="K30" s="94">
        <v>5</v>
      </c>
      <c r="L30" s="96" t="str">
        <f>VLOOKUP(K30,'пр.взвешивания'!B6:O43,2,FALSE)</f>
        <v>СЕМЕНОВА Светлана Юрьевна</v>
      </c>
      <c r="M30" s="98" t="str">
        <f>VLOOKUP(K30,'пр.взвешивания'!B6:P61,3,FALSE)</f>
        <v>12.09.80 мс</v>
      </c>
      <c r="N30" s="92" t="str">
        <f>VLOOKUP(K30,'пр.взвешивания'!B6:Q61,4,FALSE)</f>
        <v>ЦФО Калужская Калуга ВС</v>
      </c>
      <c r="O30" s="63" t="s">
        <v>118</v>
      </c>
      <c r="P30" s="61"/>
      <c r="Q30" s="61"/>
      <c r="R30" s="61"/>
      <c r="S30" s="62"/>
      <c r="T30" s="62"/>
      <c r="U30" s="2"/>
      <c r="V30" s="2"/>
      <c r="W30" s="2"/>
      <c r="X30" s="2"/>
    </row>
    <row r="31" spans="1:24" ht="12.75" customHeight="1" thickBot="1">
      <c r="A31" s="113"/>
      <c r="B31" s="97"/>
      <c r="C31" s="99"/>
      <c r="D31" s="93"/>
      <c r="E31" s="53"/>
      <c r="F31" s="11" t="s">
        <v>102</v>
      </c>
      <c r="G31" s="12" t="s">
        <v>100</v>
      </c>
      <c r="H31" s="47"/>
      <c r="I31" s="130"/>
      <c r="J31" s="113"/>
      <c r="K31" s="95"/>
      <c r="L31" s="97"/>
      <c r="M31" s="99"/>
      <c r="N31" s="93"/>
      <c r="O31" s="55"/>
      <c r="P31" s="55"/>
      <c r="Q31" s="55"/>
      <c r="R31" s="55"/>
      <c r="S31" s="56"/>
      <c r="T31" s="2"/>
      <c r="U31" s="2"/>
      <c r="V31" s="2"/>
      <c r="W31" s="2"/>
      <c r="X31" s="2"/>
    </row>
    <row r="32" spans="1:24" ht="16.5" customHeight="1" thickBot="1">
      <c r="A32" s="19" t="s">
        <v>11</v>
      </c>
      <c r="B32" s="2"/>
      <c r="C32" s="2"/>
      <c r="D32" s="2"/>
      <c r="E32" s="25"/>
      <c r="F32" s="25"/>
      <c r="G32" s="25"/>
      <c r="H32" s="25"/>
      <c r="I32" s="2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117">
        <v>13</v>
      </c>
      <c r="B33" s="103" t="str">
        <f>VLOOKUP(A33,'пр.взвешивания'!B6:E37,2,FALSE)</f>
        <v>БУЛАВИНА Анна Аркадьевна</v>
      </c>
      <c r="C33" s="106" t="str">
        <f>VLOOKUP(A33,'пр.взвешивания'!B6:F64,3,FALSE)</f>
        <v>07.06.88 мс</v>
      </c>
      <c r="D33" s="107" t="str">
        <f>VLOOKUP(A33,'пр.взвешивания'!B6:G64,4,FALSE)</f>
        <v>С.Петербург ВС</v>
      </c>
      <c r="E33" s="49"/>
      <c r="F33" s="13">
        <v>0</v>
      </c>
      <c r="G33" s="14">
        <v>3</v>
      </c>
      <c r="H33" s="43">
        <v>3</v>
      </c>
      <c r="I33" s="129">
        <f>SUM(E33:H33)</f>
        <v>6</v>
      </c>
      <c r="J33" s="118">
        <v>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114"/>
      <c r="B34" s="101"/>
      <c r="C34" s="98"/>
      <c r="D34" s="92"/>
      <c r="E34" s="50"/>
      <c r="F34" s="7"/>
      <c r="G34" s="8"/>
      <c r="H34" s="44"/>
      <c r="I34" s="128"/>
      <c r="J34" s="108"/>
      <c r="K34" s="2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114">
        <v>14</v>
      </c>
      <c r="B35" s="101" t="str">
        <f>VLOOKUP(A35,'пр.взвешивания'!B6:E39,2,FALSE)</f>
        <v>НЕДОШИВКИНА Юлия Сергеевна</v>
      </c>
      <c r="C35" s="98" t="str">
        <f>VLOOKUP(A35,'пр.взвешивания'!B6:F66,3,FALSE)</f>
        <v>01.07.88 кмс</v>
      </c>
      <c r="D35" s="92" t="str">
        <f>VLOOKUP(A35,'пр.взвешивания'!B6:G66,4,FALSE)</f>
        <v>ПФО Оренбургская Орск Д</v>
      </c>
      <c r="E35" s="16">
        <v>3</v>
      </c>
      <c r="F35" s="15"/>
      <c r="G35" s="16">
        <v>0</v>
      </c>
      <c r="H35" s="45">
        <v>3</v>
      </c>
      <c r="I35" s="128">
        <f>SUM(E35:H35)</f>
        <v>6</v>
      </c>
      <c r="J35" s="108">
        <v>2</v>
      </c>
      <c r="K35" s="27"/>
      <c r="L35" s="33" t="str">
        <f>HYPERLINK('[2]реквизиты'!$A$6)</f>
        <v>Гл. судья, судья МК</v>
      </c>
      <c r="M35" s="34"/>
      <c r="N35" s="34"/>
      <c r="O35" s="57"/>
      <c r="P35" s="35"/>
      <c r="Q35" s="36" t="str">
        <f>HYPERLINK('[2]реквизиты'!$G$6)</f>
        <v>Х.Ю. Хапай</v>
      </c>
      <c r="R35" s="57"/>
      <c r="S35" s="57"/>
      <c r="T35" s="57"/>
      <c r="U35" s="2"/>
      <c r="V35" s="2"/>
      <c r="W35" s="2"/>
      <c r="X35" s="2"/>
    </row>
    <row r="36" spans="1:24" ht="12.75" customHeight="1">
      <c r="A36" s="114"/>
      <c r="B36" s="101"/>
      <c r="C36" s="98"/>
      <c r="D36" s="92"/>
      <c r="E36" s="51"/>
      <c r="F36" s="9"/>
      <c r="G36" s="7"/>
      <c r="H36" s="44"/>
      <c r="I36" s="128"/>
      <c r="J36" s="108"/>
      <c r="K36" s="28"/>
      <c r="L36" s="34"/>
      <c r="M36" s="34"/>
      <c r="N36" s="69"/>
      <c r="O36" s="70"/>
      <c r="P36" s="71"/>
      <c r="Q36" s="58" t="str">
        <f>HYPERLINK('[2]реквизиты'!$G$7)</f>
        <v>/г. Майкоп/</v>
      </c>
      <c r="R36" s="57"/>
      <c r="S36" s="57"/>
      <c r="T36" s="57"/>
      <c r="U36" s="2"/>
      <c r="V36" s="2"/>
      <c r="W36" s="2"/>
      <c r="X36" s="2"/>
    </row>
    <row r="37" spans="1:24" ht="12.75" customHeight="1">
      <c r="A37" s="112">
        <v>15</v>
      </c>
      <c r="B37" s="101" t="str">
        <f>VLOOKUP(A37,'пр.взвешивания'!B6:E41,2,FALSE)</f>
        <v>КОРМИЛЬЦЕВА Марина Юрьевна</v>
      </c>
      <c r="C37" s="98" t="str">
        <f>VLOOKUP(A37,'пр.взвешивания'!B6:F68,3,FALSE)</f>
        <v>10.05.88 мс</v>
      </c>
      <c r="D37" s="92" t="str">
        <f>VLOOKUP(A37,'пр.взвешивания'!B6:G68,4,FALSE)</f>
        <v>ПФО Пермский Пермь МО</v>
      </c>
      <c r="E37" s="52">
        <v>0</v>
      </c>
      <c r="F37" s="17">
        <v>4</v>
      </c>
      <c r="G37" s="18"/>
      <c r="H37" s="46">
        <v>4</v>
      </c>
      <c r="I37" s="128">
        <f>SUM(E37:H37)</f>
        <v>8</v>
      </c>
      <c r="J37" s="110">
        <v>1</v>
      </c>
      <c r="K37" s="28"/>
      <c r="L37" s="4"/>
      <c r="M37" s="4"/>
      <c r="N37" s="37"/>
      <c r="O37" s="59"/>
      <c r="P37" s="59"/>
      <c r="Q37" s="3"/>
      <c r="R37" s="3"/>
      <c r="S37" s="3"/>
      <c r="T37" s="3"/>
      <c r="U37" s="2"/>
      <c r="V37" s="2"/>
      <c r="W37" s="2"/>
      <c r="X37" s="2"/>
    </row>
    <row r="38" spans="1:24" ht="12.75" customHeight="1">
      <c r="A38" s="112"/>
      <c r="B38" s="101"/>
      <c r="C38" s="98"/>
      <c r="D38" s="92"/>
      <c r="E38" s="51"/>
      <c r="F38" s="7" t="s">
        <v>105</v>
      </c>
      <c r="G38" s="10"/>
      <c r="H38" s="44" t="s">
        <v>101</v>
      </c>
      <c r="I38" s="128"/>
      <c r="J38" s="110"/>
      <c r="K38" s="27"/>
      <c r="L38" s="33" t="str">
        <f>HYPERLINK('[4]реквизиты'!$A$22)</f>
        <v>Гл. секретарь, судья МК</v>
      </c>
      <c r="M38" s="34"/>
      <c r="N38" s="69"/>
      <c r="O38" s="70"/>
      <c r="P38" s="71"/>
      <c r="Q38" s="36"/>
      <c r="R38" s="57"/>
      <c r="S38" s="57"/>
      <c r="T38" s="57"/>
      <c r="U38" s="2"/>
      <c r="V38" s="2"/>
      <c r="W38" s="2"/>
      <c r="X38" s="2"/>
    </row>
    <row r="39" spans="1:24" ht="12.75" customHeight="1">
      <c r="A39" s="112">
        <v>16</v>
      </c>
      <c r="B39" s="101" t="str">
        <f>VLOOKUP(A39,'пр.взвешивания'!B6:E43,2,FALSE)</f>
        <v>ГУРЕЕВА Татьяна Михайловна</v>
      </c>
      <c r="C39" s="98" t="str">
        <f>VLOOKUP(A39,'пр.взвешивания'!B6:F70,3,FALSE)</f>
        <v>28.12.84 мс</v>
      </c>
      <c r="D39" s="92" t="str">
        <f>VLOOKUP(A39,'пр.взвешивания'!B6:G70,4,FALSE)</f>
        <v>ДВФО Приморский Владивосток УФК и С</v>
      </c>
      <c r="E39" s="16">
        <v>0</v>
      </c>
      <c r="F39" s="45">
        <v>0</v>
      </c>
      <c r="G39" s="17">
        <v>0</v>
      </c>
      <c r="H39" s="10"/>
      <c r="I39" s="128">
        <f>SUM(E39:H39)</f>
        <v>0</v>
      </c>
      <c r="J39" s="110">
        <v>4</v>
      </c>
      <c r="K39" s="29"/>
      <c r="L39" s="39"/>
      <c r="M39" s="39"/>
      <c r="N39" s="72"/>
      <c r="O39" s="70"/>
      <c r="P39" s="70"/>
      <c r="Q39" s="58" t="str">
        <f>HYPERLINK('[2]реквизиты'!$G$9)</f>
        <v>/г. Рязань/</v>
      </c>
      <c r="R39" s="57"/>
      <c r="S39" s="57"/>
      <c r="T39" s="57"/>
      <c r="U39" s="2"/>
      <c r="V39" s="2"/>
      <c r="W39" s="2"/>
      <c r="X39" s="2"/>
    </row>
    <row r="40" spans="1:24" ht="12.75" customHeight="1" thickBot="1">
      <c r="A40" s="113"/>
      <c r="B40" s="97"/>
      <c r="C40" s="99"/>
      <c r="D40" s="93"/>
      <c r="E40" s="53"/>
      <c r="F40" s="11"/>
      <c r="G40" s="12"/>
      <c r="H40" s="47"/>
      <c r="I40" s="130"/>
      <c r="J40" s="11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"/>
      <c r="V40" s="2"/>
      <c r="W40" s="2"/>
      <c r="X40" s="2"/>
    </row>
    <row r="41" spans="1:24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</sheetData>
  <mergeCells count="179">
    <mergeCell ref="A1:T1"/>
    <mergeCell ref="I39:I40"/>
    <mergeCell ref="J39:J40"/>
    <mergeCell ref="C21:C22"/>
    <mergeCell ref="D21:D22"/>
    <mergeCell ref="D28:D29"/>
    <mergeCell ref="D24:D25"/>
    <mergeCell ref="I24:I25"/>
    <mergeCell ref="J28:J29"/>
    <mergeCell ref="I30:I31"/>
    <mergeCell ref="J30:J31"/>
    <mergeCell ref="A39:A40"/>
    <mergeCell ref="B39:B40"/>
    <mergeCell ref="C39:C40"/>
    <mergeCell ref="D39:D40"/>
    <mergeCell ref="A33:A34"/>
    <mergeCell ref="B33:B34"/>
    <mergeCell ref="C33:C34"/>
    <mergeCell ref="D33:D34"/>
    <mergeCell ref="A30:A31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A24:A25"/>
    <mergeCell ref="B24:B25"/>
    <mergeCell ref="C24:C25"/>
    <mergeCell ref="A17:A18"/>
    <mergeCell ref="B17:B18"/>
    <mergeCell ref="C17:C18"/>
    <mergeCell ref="E4:H4"/>
    <mergeCell ref="I8:I9"/>
    <mergeCell ref="I15:I16"/>
    <mergeCell ref="I4:I5"/>
    <mergeCell ref="I12:I13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12:J13"/>
    <mergeCell ref="A12:A13"/>
    <mergeCell ref="C12:C13"/>
    <mergeCell ref="J15:J16"/>
    <mergeCell ref="D15:D16"/>
    <mergeCell ref="I17:I18"/>
    <mergeCell ref="J17:J18"/>
    <mergeCell ref="A15:A16"/>
    <mergeCell ref="B15:B16"/>
    <mergeCell ref="C15:C16"/>
    <mergeCell ref="D17:D18"/>
    <mergeCell ref="J19:J20"/>
    <mergeCell ref="J21:J22"/>
    <mergeCell ref="I19:I20"/>
    <mergeCell ref="I21:I22"/>
    <mergeCell ref="A28:A29"/>
    <mergeCell ref="B28:B29"/>
    <mergeCell ref="C28:C29"/>
    <mergeCell ref="J24:J25"/>
    <mergeCell ref="A26:A27"/>
    <mergeCell ref="B26:B27"/>
    <mergeCell ref="C26:C27"/>
    <mergeCell ref="D26:D27"/>
    <mergeCell ref="I26:I27"/>
    <mergeCell ref="J26:J27"/>
    <mergeCell ref="B30:B31"/>
    <mergeCell ref="C30:C31"/>
    <mergeCell ref="D30:D31"/>
    <mergeCell ref="A35:A36"/>
    <mergeCell ref="B35:B36"/>
    <mergeCell ref="C35:C36"/>
    <mergeCell ref="D35:D36"/>
    <mergeCell ref="A37:A38"/>
    <mergeCell ref="B37:B38"/>
    <mergeCell ref="C37:C38"/>
    <mergeCell ref="D37:D38"/>
    <mergeCell ref="N4:N5"/>
    <mergeCell ref="O4:R4"/>
    <mergeCell ref="S4:S5"/>
    <mergeCell ref="I37:I38"/>
    <mergeCell ref="J37:J38"/>
    <mergeCell ref="I33:I34"/>
    <mergeCell ref="J33:J34"/>
    <mergeCell ref="I35:I36"/>
    <mergeCell ref="J35:J36"/>
    <mergeCell ref="I28:I2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M8:M9"/>
    <mergeCell ref="N12:N13"/>
    <mergeCell ref="S8:S9"/>
    <mergeCell ref="N8:N9"/>
    <mergeCell ref="S12:S13"/>
    <mergeCell ref="T12:T13"/>
    <mergeCell ref="K12:K13"/>
    <mergeCell ref="L12:L13"/>
    <mergeCell ref="K15:K16"/>
    <mergeCell ref="L15:L16"/>
    <mergeCell ref="M15:M16"/>
    <mergeCell ref="N15:N16"/>
    <mergeCell ref="S15:S16"/>
    <mergeCell ref="T15:T16"/>
    <mergeCell ref="M12:M13"/>
    <mergeCell ref="S19:S20"/>
    <mergeCell ref="T19:T20"/>
    <mergeCell ref="K17:K18"/>
    <mergeCell ref="L17:L18"/>
    <mergeCell ref="M17:M18"/>
    <mergeCell ref="N17:N18"/>
    <mergeCell ref="S17:S18"/>
    <mergeCell ref="T17:T18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K24:K25"/>
    <mergeCell ref="L24:L25"/>
    <mergeCell ref="M24:M25"/>
    <mergeCell ref="N24:N25"/>
    <mergeCell ref="N28:N29"/>
    <mergeCell ref="K26:K27"/>
    <mergeCell ref="L26:L27"/>
    <mergeCell ref="M26:M27"/>
    <mergeCell ref="N26:N27"/>
    <mergeCell ref="K28:K29"/>
    <mergeCell ref="L28:L29"/>
    <mergeCell ref="M28:M29"/>
    <mergeCell ref="N30:N31"/>
    <mergeCell ref="K30:K31"/>
    <mergeCell ref="L30:L31"/>
    <mergeCell ref="M30:M31"/>
    <mergeCell ref="B2:I2"/>
    <mergeCell ref="K2:T2"/>
    <mergeCell ref="B3:I3"/>
    <mergeCell ref="P3:T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workbookViewId="0" topLeftCell="A4">
      <selection activeCell="C6" sqref="C6:G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34" t="str">
        <f>HYPERLINK('[2]реквизиты'!$A$2)</f>
        <v>Кубок  России  по САМБО среди женщин</v>
      </c>
      <c r="B1" s="135"/>
      <c r="C1" s="135"/>
      <c r="D1" s="135"/>
      <c r="E1" s="135"/>
      <c r="F1" s="135"/>
      <c r="G1" s="135"/>
    </row>
    <row r="2" spans="1:7" ht="20.25" customHeight="1">
      <c r="A2" s="131" t="str">
        <f>HYPERLINK('[2]реквизиты'!$A$3)</f>
        <v>25 - 28 ноября 2009 г.        г. Кстово</v>
      </c>
      <c r="B2" s="131"/>
      <c r="C2" s="131"/>
      <c r="D2" s="131"/>
      <c r="E2" s="131"/>
      <c r="F2" s="131"/>
      <c r="G2" s="131"/>
    </row>
    <row r="3" spans="1:7" ht="20.25" customHeight="1">
      <c r="A3" s="48"/>
      <c r="B3" s="48"/>
      <c r="C3" s="48"/>
      <c r="D3" s="48"/>
      <c r="E3" s="48" t="s">
        <v>90</v>
      </c>
      <c r="F3" s="48"/>
      <c r="G3" s="48"/>
    </row>
    <row r="4" spans="1:7" ht="12.75">
      <c r="A4" s="77" t="s">
        <v>12</v>
      </c>
      <c r="B4" s="77" t="s">
        <v>0</v>
      </c>
      <c r="C4" s="77" t="s">
        <v>1</v>
      </c>
      <c r="D4" s="77" t="s">
        <v>13</v>
      </c>
      <c r="E4" s="77" t="s">
        <v>14</v>
      </c>
      <c r="F4" s="77" t="s">
        <v>15</v>
      </c>
      <c r="G4" s="77" t="s">
        <v>16</v>
      </c>
    </row>
    <row r="5" spans="1:7" ht="12.75">
      <c r="A5" s="78"/>
      <c r="B5" s="78"/>
      <c r="C5" s="78"/>
      <c r="D5" s="78"/>
      <c r="E5" s="78"/>
      <c r="F5" s="78"/>
      <c r="G5" s="78"/>
    </row>
    <row r="6" spans="1:7" ht="12.75" customHeight="1">
      <c r="A6" s="140"/>
      <c r="B6" s="141">
        <v>1</v>
      </c>
      <c r="C6" s="142" t="s">
        <v>31</v>
      </c>
      <c r="D6" s="136" t="s">
        <v>32</v>
      </c>
      <c r="E6" s="136" t="s">
        <v>33</v>
      </c>
      <c r="F6" s="136" t="s">
        <v>34</v>
      </c>
      <c r="G6" s="136" t="s">
        <v>35</v>
      </c>
    </row>
    <row r="7" spans="1:7" ht="12.75">
      <c r="A7" s="140"/>
      <c r="B7" s="140"/>
      <c r="C7" s="143"/>
      <c r="D7" s="137"/>
      <c r="E7" s="137"/>
      <c r="F7" s="137"/>
      <c r="G7" s="137"/>
    </row>
    <row r="8" spans="1:7" ht="12.75" customHeight="1">
      <c r="A8" s="140"/>
      <c r="B8" s="141">
        <v>2</v>
      </c>
      <c r="C8" s="144" t="s">
        <v>60</v>
      </c>
      <c r="D8" s="77" t="s">
        <v>61</v>
      </c>
      <c r="E8" s="146" t="s">
        <v>96</v>
      </c>
      <c r="F8" s="138"/>
      <c r="G8" s="144" t="s">
        <v>62</v>
      </c>
    </row>
    <row r="9" spans="1:7" ht="12.75">
      <c r="A9" s="140"/>
      <c r="B9" s="140"/>
      <c r="C9" s="145"/>
      <c r="D9" s="78"/>
      <c r="E9" s="147"/>
      <c r="F9" s="139"/>
      <c r="G9" s="145"/>
    </row>
    <row r="10" spans="1:7" ht="12.75" customHeight="1">
      <c r="A10" s="140"/>
      <c r="B10" s="141">
        <v>3</v>
      </c>
      <c r="C10" s="144" t="s">
        <v>68</v>
      </c>
      <c r="D10" s="77" t="s">
        <v>69</v>
      </c>
      <c r="E10" s="146" t="s">
        <v>70</v>
      </c>
      <c r="F10" s="138" t="s">
        <v>71</v>
      </c>
      <c r="G10" s="144" t="s">
        <v>72</v>
      </c>
    </row>
    <row r="11" spans="1:7" ht="12.75">
      <c r="A11" s="140"/>
      <c r="B11" s="140"/>
      <c r="C11" s="145"/>
      <c r="D11" s="78"/>
      <c r="E11" s="147"/>
      <c r="F11" s="139"/>
      <c r="G11" s="145"/>
    </row>
    <row r="12" spans="1:7" ht="12.75" customHeight="1">
      <c r="A12" s="140"/>
      <c r="B12" s="141">
        <v>4</v>
      </c>
      <c r="C12" s="142" t="s">
        <v>22</v>
      </c>
      <c r="D12" s="136" t="s">
        <v>23</v>
      </c>
      <c r="E12" s="136" t="s">
        <v>24</v>
      </c>
      <c r="F12" s="136" t="s">
        <v>25</v>
      </c>
      <c r="G12" s="136" t="s">
        <v>26</v>
      </c>
    </row>
    <row r="13" spans="1:7" ht="12.75">
      <c r="A13" s="140"/>
      <c r="B13" s="140"/>
      <c r="C13" s="143"/>
      <c r="D13" s="137"/>
      <c r="E13" s="137"/>
      <c r="F13" s="137"/>
      <c r="G13" s="137"/>
    </row>
    <row r="14" spans="1:7" ht="12.75" customHeight="1">
      <c r="A14" s="140"/>
      <c r="B14" s="141">
        <v>5</v>
      </c>
      <c r="C14" s="142" t="s">
        <v>76</v>
      </c>
      <c r="D14" s="136" t="s">
        <v>77</v>
      </c>
      <c r="E14" s="136" t="s">
        <v>78</v>
      </c>
      <c r="F14" s="136" t="s">
        <v>79</v>
      </c>
      <c r="G14" s="136" t="s">
        <v>80</v>
      </c>
    </row>
    <row r="15" spans="1:7" ht="12.75">
      <c r="A15" s="140"/>
      <c r="B15" s="140"/>
      <c r="C15" s="143"/>
      <c r="D15" s="137"/>
      <c r="E15" s="137"/>
      <c r="F15" s="137"/>
      <c r="G15" s="137"/>
    </row>
    <row r="16" spans="1:7" ht="12.75" customHeight="1">
      <c r="A16" s="140"/>
      <c r="B16" s="141">
        <v>6</v>
      </c>
      <c r="C16" s="142" t="s">
        <v>46</v>
      </c>
      <c r="D16" s="136" t="s">
        <v>47</v>
      </c>
      <c r="E16" s="136" t="s">
        <v>48</v>
      </c>
      <c r="F16" s="136" t="s">
        <v>49</v>
      </c>
      <c r="G16" s="136" t="s">
        <v>50</v>
      </c>
    </row>
    <row r="17" spans="1:7" ht="12.75">
      <c r="A17" s="140"/>
      <c r="B17" s="140"/>
      <c r="C17" s="143"/>
      <c r="D17" s="137"/>
      <c r="E17" s="137"/>
      <c r="F17" s="137"/>
      <c r="G17" s="137"/>
    </row>
    <row r="18" spans="1:7" ht="12.75" customHeight="1">
      <c r="A18" s="140"/>
      <c r="B18" s="148">
        <v>7</v>
      </c>
      <c r="C18" s="142" t="s">
        <v>85</v>
      </c>
      <c r="D18" s="136" t="s">
        <v>86</v>
      </c>
      <c r="E18" s="136" t="s">
        <v>87</v>
      </c>
      <c r="F18" s="136" t="s">
        <v>88</v>
      </c>
      <c r="G18" s="136" t="s">
        <v>89</v>
      </c>
    </row>
    <row r="19" spans="1:7" ht="12.75">
      <c r="A19" s="140"/>
      <c r="B19" s="140"/>
      <c r="C19" s="143"/>
      <c r="D19" s="137"/>
      <c r="E19" s="137"/>
      <c r="F19" s="137"/>
      <c r="G19" s="137"/>
    </row>
    <row r="20" spans="1:7" ht="12.75" customHeight="1">
      <c r="A20" s="140"/>
      <c r="B20" s="141">
        <v>8</v>
      </c>
      <c r="C20" s="144" t="s">
        <v>55</v>
      </c>
      <c r="D20" s="77" t="s">
        <v>56</v>
      </c>
      <c r="E20" s="146" t="s">
        <v>57</v>
      </c>
      <c r="F20" s="138" t="s">
        <v>92</v>
      </c>
      <c r="G20" s="144" t="s">
        <v>93</v>
      </c>
    </row>
    <row r="21" spans="1:7" ht="12.75">
      <c r="A21" s="140"/>
      <c r="B21" s="140"/>
      <c r="C21" s="145"/>
      <c r="D21" s="78"/>
      <c r="E21" s="147"/>
      <c r="F21" s="139"/>
      <c r="G21" s="145"/>
    </row>
    <row r="22" spans="1:7" ht="12.75" customHeight="1">
      <c r="A22" s="140"/>
      <c r="B22" s="141">
        <v>9</v>
      </c>
      <c r="C22" s="142" t="s">
        <v>27</v>
      </c>
      <c r="D22" s="136" t="s">
        <v>28</v>
      </c>
      <c r="E22" s="136" t="s">
        <v>29</v>
      </c>
      <c r="F22" s="136"/>
      <c r="G22" s="136" t="s">
        <v>30</v>
      </c>
    </row>
    <row r="23" spans="1:7" ht="12.75">
      <c r="A23" s="140"/>
      <c r="B23" s="140"/>
      <c r="C23" s="143"/>
      <c r="D23" s="137"/>
      <c r="E23" s="137"/>
      <c r="F23" s="137"/>
      <c r="G23" s="137"/>
    </row>
    <row r="24" spans="1:7" ht="12.75" customHeight="1">
      <c r="A24" s="140"/>
      <c r="B24" s="141">
        <v>10</v>
      </c>
      <c r="C24" s="144" t="s">
        <v>51</v>
      </c>
      <c r="D24" s="77" t="s">
        <v>52</v>
      </c>
      <c r="E24" s="146" t="s">
        <v>53</v>
      </c>
      <c r="F24" s="138" t="s">
        <v>91</v>
      </c>
      <c r="G24" s="144" t="s">
        <v>54</v>
      </c>
    </row>
    <row r="25" spans="1:7" ht="12.75">
      <c r="A25" s="140"/>
      <c r="B25" s="140"/>
      <c r="C25" s="145"/>
      <c r="D25" s="78"/>
      <c r="E25" s="147"/>
      <c r="F25" s="139"/>
      <c r="G25" s="145"/>
    </row>
    <row r="26" spans="1:7" ht="12.75" customHeight="1">
      <c r="A26" s="140"/>
      <c r="B26" s="141">
        <v>11</v>
      </c>
      <c r="C26" s="144" t="s">
        <v>73</v>
      </c>
      <c r="D26" s="77" t="s">
        <v>95</v>
      </c>
      <c r="E26" s="146" t="s">
        <v>74</v>
      </c>
      <c r="F26" s="138"/>
      <c r="G26" s="144" t="s">
        <v>75</v>
      </c>
    </row>
    <row r="27" spans="1:7" ht="12.75">
      <c r="A27" s="140"/>
      <c r="B27" s="140"/>
      <c r="C27" s="145"/>
      <c r="D27" s="78"/>
      <c r="E27" s="147"/>
      <c r="F27" s="139"/>
      <c r="G27" s="145"/>
    </row>
    <row r="28" spans="1:7" ht="12.75" customHeight="1">
      <c r="A28" s="140"/>
      <c r="B28" s="141">
        <v>12</v>
      </c>
      <c r="C28" s="142" t="s">
        <v>36</v>
      </c>
      <c r="D28" s="136" t="s">
        <v>37</v>
      </c>
      <c r="E28" s="136" t="s">
        <v>38</v>
      </c>
      <c r="F28" s="136" t="s">
        <v>39</v>
      </c>
      <c r="G28" s="136" t="s">
        <v>40</v>
      </c>
    </row>
    <row r="29" spans="1:7" ht="12.75">
      <c r="A29" s="140"/>
      <c r="B29" s="140"/>
      <c r="C29" s="143"/>
      <c r="D29" s="137"/>
      <c r="E29" s="137"/>
      <c r="F29" s="137"/>
      <c r="G29" s="137"/>
    </row>
    <row r="30" spans="1:8" ht="12.75" customHeight="1">
      <c r="A30" s="140"/>
      <c r="B30" s="141">
        <v>13</v>
      </c>
      <c r="C30" s="144" t="s">
        <v>63</v>
      </c>
      <c r="D30" s="77" t="s">
        <v>64</v>
      </c>
      <c r="E30" s="146" t="s">
        <v>65</v>
      </c>
      <c r="F30" s="138" t="s">
        <v>66</v>
      </c>
      <c r="G30" s="144" t="s">
        <v>67</v>
      </c>
      <c r="H30" s="1"/>
    </row>
    <row r="31" spans="1:8" ht="12.75">
      <c r="A31" s="140"/>
      <c r="B31" s="140"/>
      <c r="C31" s="145"/>
      <c r="D31" s="78"/>
      <c r="E31" s="147"/>
      <c r="F31" s="139"/>
      <c r="G31" s="145"/>
      <c r="H31" s="1"/>
    </row>
    <row r="32" spans="1:8" ht="12.75" customHeight="1">
      <c r="A32" s="140"/>
      <c r="B32" s="141">
        <v>14</v>
      </c>
      <c r="C32" s="142" t="s">
        <v>81</v>
      </c>
      <c r="D32" s="136" t="s">
        <v>82</v>
      </c>
      <c r="E32" s="136" t="s">
        <v>83</v>
      </c>
      <c r="F32" s="136" t="s">
        <v>84</v>
      </c>
      <c r="G32" s="136" t="s">
        <v>94</v>
      </c>
      <c r="H32" s="1"/>
    </row>
    <row r="33" spans="1:8" ht="12.75">
      <c r="A33" s="140"/>
      <c r="B33" s="140"/>
      <c r="C33" s="143"/>
      <c r="D33" s="137"/>
      <c r="E33" s="137"/>
      <c r="F33" s="137"/>
      <c r="G33" s="137"/>
      <c r="H33" s="1"/>
    </row>
    <row r="34" spans="1:8" ht="12.75" customHeight="1">
      <c r="A34" s="140"/>
      <c r="B34" s="141">
        <v>15</v>
      </c>
      <c r="C34" s="142" t="s">
        <v>41</v>
      </c>
      <c r="D34" s="136" t="s">
        <v>42</v>
      </c>
      <c r="E34" s="136" t="s">
        <v>43</v>
      </c>
      <c r="F34" s="136" t="s">
        <v>44</v>
      </c>
      <c r="G34" s="136" t="s">
        <v>45</v>
      </c>
      <c r="H34" s="1"/>
    </row>
    <row r="35" spans="1:8" ht="12.75">
      <c r="A35" s="140"/>
      <c r="B35" s="140"/>
      <c r="C35" s="143"/>
      <c r="D35" s="137"/>
      <c r="E35" s="137"/>
      <c r="F35" s="137"/>
      <c r="G35" s="137"/>
      <c r="H35" s="1"/>
    </row>
    <row r="36" spans="1:8" ht="12.75">
      <c r="A36" s="140"/>
      <c r="B36" s="141">
        <v>16</v>
      </c>
      <c r="C36" s="144" t="s">
        <v>58</v>
      </c>
      <c r="D36" s="77" t="s">
        <v>59</v>
      </c>
      <c r="E36" s="146" t="s">
        <v>24</v>
      </c>
      <c r="F36" s="138"/>
      <c r="G36" s="144" t="s">
        <v>26</v>
      </c>
      <c r="H36" s="1"/>
    </row>
    <row r="37" spans="1:8" ht="12.75">
      <c r="A37" s="140"/>
      <c r="B37" s="140"/>
      <c r="C37" s="145"/>
      <c r="D37" s="78"/>
      <c r="E37" s="147"/>
      <c r="F37" s="139"/>
      <c r="G37" s="145"/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spans="1:8" ht="12.75">
      <c r="A46" s="132"/>
      <c r="B46" s="132"/>
      <c r="C46" s="132"/>
      <c r="D46" s="132"/>
      <c r="E46" s="132"/>
      <c r="F46" s="132"/>
      <c r="G46" s="132"/>
      <c r="H46" s="1"/>
    </row>
    <row r="47" spans="1:8" ht="12.75">
      <c r="A47" s="132"/>
      <c r="B47" s="132"/>
      <c r="C47" s="132"/>
      <c r="D47" s="132"/>
      <c r="E47" s="132"/>
      <c r="F47" s="132"/>
      <c r="G47" s="132"/>
      <c r="H47" s="1"/>
    </row>
    <row r="48" spans="1:8" ht="12.75">
      <c r="A48" s="132"/>
      <c r="B48" s="132"/>
      <c r="C48" s="132"/>
      <c r="D48" s="132"/>
      <c r="E48" s="132"/>
      <c r="F48" s="132"/>
      <c r="G48" s="133"/>
      <c r="H48" s="1"/>
    </row>
    <row r="49" spans="1:8" ht="12.75">
      <c r="A49" s="132"/>
      <c r="B49" s="132"/>
      <c r="C49" s="132"/>
      <c r="D49" s="132"/>
      <c r="E49" s="132"/>
      <c r="F49" s="132"/>
      <c r="G49" s="133"/>
      <c r="H49" s="1"/>
    </row>
    <row r="50" spans="1:8" ht="12.75">
      <c r="A50" s="132"/>
      <c r="B50" s="132"/>
      <c r="C50" s="132"/>
      <c r="D50" s="132"/>
      <c r="E50" s="132"/>
      <c r="F50" s="132"/>
      <c r="G50" s="132"/>
      <c r="H50" s="1"/>
    </row>
    <row r="51" spans="1:8" ht="12.75">
      <c r="A51" s="132"/>
      <c r="B51" s="132"/>
      <c r="C51" s="132"/>
      <c r="D51" s="132"/>
      <c r="E51" s="132"/>
      <c r="F51" s="132"/>
      <c r="G51" s="132"/>
      <c r="H51" s="1"/>
    </row>
    <row r="52" spans="1:8" ht="12.75">
      <c r="A52" s="132"/>
      <c r="B52" s="132"/>
      <c r="C52" s="132"/>
      <c r="D52" s="132"/>
      <c r="E52" s="132"/>
      <c r="F52" s="132"/>
      <c r="G52" s="133"/>
      <c r="H52" s="1"/>
    </row>
    <row r="53" spans="1:8" ht="12.75">
      <c r="A53" s="132"/>
      <c r="B53" s="132"/>
      <c r="C53" s="132"/>
      <c r="D53" s="132"/>
      <c r="E53" s="132"/>
      <c r="F53" s="132"/>
      <c r="G53" s="133"/>
      <c r="H53" s="1"/>
    </row>
    <row r="54" spans="1:8" ht="12.75">
      <c r="A54" s="132"/>
      <c r="B54" s="132"/>
      <c r="C54" s="132"/>
      <c r="D54" s="132"/>
      <c r="E54" s="132"/>
      <c r="F54" s="132"/>
      <c r="G54" s="132"/>
      <c r="H54" s="1"/>
    </row>
    <row r="55" spans="1:8" ht="12.75">
      <c r="A55" s="132"/>
      <c r="B55" s="132"/>
      <c r="C55" s="132"/>
      <c r="D55" s="132"/>
      <c r="E55" s="132"/>
      <c r="F55" s="132"/>
      <c r="G55" s="132"/>
      <c r="H55" s="1"/>
    </row>
    <row r="56" spans="1:8" ht="12.75">
      <c r="A56" s="132"/>
      <c r="B56" s="132"/>
      <c r="C56" s="132"/>
      <c r="D56" s="132"/>
      <c r="E56" s="132"/>
      <c r="F56" s="132"/>
      <c r="G56" s="133"/>
      <c r="H56" s="1"/>
    </row>
    <row r="57" spans="1:8" ht="12.75">
      <c r="A57" s="132"/>
      <c r="B57" s="132"/>
      <c r="C57" s="132"/>
      <c r="D57" s="132"/>
      <c r="E57" s="132"/>
      <c r="F57" s="132"/>
      <c r="G57" s="133"/>
      <c r="H57" s="1"/>
    </row>
    <row r="58" spans="1:8" ht="12.75">
      <c r="A58" s="132"/>
      <c r="B58" s="132"/>
      <c r="C58" s="132"/>
      <c r="D58" s="132"/>
      <c r="E58" s="132"/>
      <c r="F58" s="132"/>
      <c r="G58" s="132"/>
      <c r="H58" s="1"/>
    </row>
    <row r="59" spans="1:8" ht="12.75">
      <c r="A59" s="132"/>
      <c r="B59" s="132"/>
      <c r="C59" s="132"/>
      <c r="D59" s="132"/>
      <c r="E59" s="132"/>
      <c r="F59" s="132"/>
      <c r="G59" s="132"/>
      <c r="H59" s="1"/>
    </row>
    <row r="60" spans="1:8" ht="12.75">
      <c r="A60" s="132"/>
      <c r="B60" s="132"/>
      <c r="C60" s="132"/>
      <c r="D60" s="132"/>
      <c r="E60" s="132"/>
      <c r="F60" s="132"/>
      <c r="G60" s="133"/>
      <c r="H60" s="1"/>
    </row>
    <row r="61" spans="1:8" ht="12.75">
      <c r="A61" s="132"/>
      <c r="B61" s="132"/>
      <c r="C61" s="132"/>
      <c r="D61" s="132"/>
      <c r="E61" s="132"/>
      <c r="F61" s="132"/>
      <c r="G61" s="133"/>
      <c r="H61" s="1"/>
    </row>
    <row r="62" spans="1:8" ht="12.75">
      <c r="A62" s="132"/>
      <c r="B62" s="132"/>
      <c r="C62" s="132"/>
      <c r="D62" s="132"/>
      <c r="E62" s="132"/>
      <c r="F62" s="132"/>
      <c r="G62" s="132"/>
      <c r="H62" s="1"/>
    </row>
    <row r="63" spans="1:8" ht="12.75">
      <c r="A63" s="132"/>
      <c r="B63" s="132"/>
      <c r="C63" s="132"/>
      <c r="D63" s="132"/>
      <c r="E63" s="132"/>
      <c r="F63" s="132"/>
      <c r="G63" s="132"/>
      <c r="H63" s="1"/>
    </row>
    <row r="64" spans="1:8" ht="12.75">
      <c r="A64" s="132"/>
      <c r="B64" s="132"/>
      <c r="C64" s="132"/>
      <c r="D64" s="132"/>
      <c r="E64" s="132"/>
      <c r="F64" s="132"/>
      <c r="G64" s="133"/>
      <c r="H64" s="1"/>
    </row>
    <row r="65" spans="1:8" ht="12.75">
      <c r="A65" s="132"/>
      <c r="B65" s="132"/>
      <c r="C65" s="132"/>
      <c r="D65" s="132"/>
      <c r="E65" s="132"/>
      <c r="F65" s="132"/>
      <c r="G65" s="133"/>
      <c r="H65" s="1"/>
    </row>
    <row r="66" spans="1:8" ht="12.75">
      <c r="A66" s="132"/>
      <c r="B66" s="132"/>
      <c r="C66" s="132"/>
      <c r="D66" s="132"/>
      <c r="E66" s="132"/>
      <c r="F66" s="132"/>
      <c r="G66" s="132"/>
      <c r="H66" s="1"/>
    </row>
    <row r="67" spans="1:8" ht="12.75">
      <c r="A67" s="132"/>
      <c r="B67" s="132"/>
      <c r="C67" s="132"/>
      <c r="D67" s="132"/>
      <c r="E67" s="132"/>
      <c r="F67" s="132"/>
      <c r="G67" s="132"/>
      <c r="H67" s="1"/>
    </row>
    <row r="68" spans="1:8" ht="12.75">
      <c r="A68" s="132"/>
      <c r="B68" s="132"/>
      <c r="C68" s="132"/>
      <c r="D68" s="132"/>
      <c r="E68" s="132"/>
      <c r="F68" s="132"/>
      <c r="G68" s="133"/>
      <c r="H68" s="1"/>
    </row>
    <row r="69" spans="1:8" ht="12.75">
      <c r="A69" s="132"/>
      <c r="B69" s="132"/>
      <c r="C69" s="132"/>
      <c r="D69" s="132"/>
      <c r="E69" s="132"/>
      <c r="F69" s="132"/>
      <c r="G69" s="133"/>
      <c r="H69" s="1"/>
    </row>
    <row r="70" spans="1:8" ht="12.75">
      <c r="A70" s="132"/>
      <c r="B70" s="132"/>
      <c r="C70" s="132"/>
      <c r="D70" s="132"/>
      <c r="E70" s="132"/>
      <c r="F70" s="132"/>
      <c r="G70" s="132"/>
      <c r="H70" s="1"/>
    </row>
    <row r="71" spans="1:8" ht="12.75">
      <c r="A71" s="132"/>
      <c r="B71" s="132"/>
      <c r="C71" s="132"/>
      <c r="D71" s="132"/>
      <c r="E71" s="132"/>
      <c r="F71" s="132"/>
      <c r="G71" s="132"/>
      <c r="H71" s="1"/>
    </row>
    <row r="72" spans="1:8" ht="12.75">
      <c r="A72" s="132"/>
      <c r="B72" s="132"/>
      <c r="C72" s="132"/>
      <c r="D72" s="132"/>
      <c r="E72" s="132"/>
      <c r="F72" s="132"/>
      <c r="G72" s="133"/>
      <c r="H72" s="1"/>
    </row>
    <row r="73" spans="1:8" ht="12.75">
      <c r="A73" s="132"/>
      <c r="B73" s="132"/>
      <c r="C73" s="132"/>
      <c r="D73" s="132"/>
      <c r="E73" s="132"/>
      <c r="F73" s="132"/>
      <c r="G73" s="133"/>
      <c r="H73" s="1"/>
    </row>
    <row r="74" spans="1:8" ht="12.75">
      <c r="A74" s="132"/>
      <c r="B74" s="132"/>
      <c r="C74" s="132"/>
      <c r="D74" s="132"/>
      <c r="E74" s="132"/>
      <c r="F74" s="132"/>
      <c r="G74" s="132"/>
      <c r="H74" s="1"/>
    </row>
    <row r="75" spans="1:8" ht="12.75">
      <c r="A75" s="132"/>
      <c r="B75" s="132"/>
      <c r="C75" s="132"/>
      <c r="D75" s="132"/>
      <c r="E75" s="132"/>
      <c r="F75" s="132"/>
      <c r="G75" s="132"/>
      <c r="H75" s="1"/>
    </row>
    <row r="76" spans="1:8" ht="12.75">
      <c r="A76" s="132"/>
      <c r="B76" s="132"/>
      <c r="C76" s="132"/>
      <c r="D76" s="132"/>
      <c r="E76" s="132"/>
      <c r="F76" s="132"/>
      <c r="G76" s="133"/>
      <c r="H76" s="1"/>
    </row>
    <row r="77" spans="1:8" ht="12.75">
      <c r="A77" s="132"/>
      <c r="B77" s="132"/>
      <c r="C77" s="132"/>
      <c r="D77" s="132"/>
      <c r="E77" s="132"/>
      <c r="F77" s="132"/>
      <c r="G77" s="133"/>
      <c r="H77" s="1"/>
    </row>
    <row r="78" spans="1:8" ht="12.75">
      <c r="A78" s="132"/>
      <c r="B78" s="132"/>
      <c r="C78" s="132"/>
      <c r="D78" s="132"/>
      <c r="E78" s="132"/>
      <c r="F78" s="132"/>
      <c r="G78" s="132"/>
      <c r="H78" s="1"/>
    </row>
    <row r="79" spans="1:8" ht="12.75">
      <c r="A79" s="132"/>
      <c r="B79" s="132"/>
      <c r="C79" s="132"/>
      <c r="D79" s="132"/>
      <c r="E79" s="132"/>
      <c r="F79" s="132"/>
      <c r="G79" s="132"/>
      <c r="H79" s="1"/>
    </row>
    <row r="80" spans="1:8" ht="12.75">
      <c r="A80" s="132"/>
      <c r="B80" s="132"/>
      <c r="C80" s="132"/>
      <c r="D80" s="132"/>
      <c r="E80" s="132"/>
      <c r="F80" s="132"/>
      <c r="G80" s="133"/>
      <c r="H80" s="1"/>
    </row>
    <row r="81" spans="1:8" ht="12.75">
      <c r="A81" s="132"/>
      <c r="B81" s="132"/>
      <c r="C81" s="132"/>
      <c r="D81" s="132"/>
      <c r="E81" s="132"/>
      <c r="F81" s="132"/>
      <c r="G81" s="133"/>
      <c r="H81" s="1"/>
    </row>
    <row r="82" spans="1:8" ht="12.75">
      <c r="A82" s="132"/>
      <c r="B82" s="132"/>
      <c r="C82" s="132"/>
      <c r="D82" s="132"/>
      <c r="E82" s="132"/>
      <c r="F82" s="132"/>
      <c r="G82" s="132"/>
      <c r="H82" s="1"/>
    </row>
    <row r="83" spans="1:8" ht="12.75">
      <c r="A83" s="132"/>
      <c r="B83" s="132"/>
      <c r="C83" s="132"/>
      <c r="D83" s="132"/>
      <c r="E83" s="132"/>
      <c r="F83" s="132"/>
      <c r="G83" s="132"/>
      <c r="H83" s="1"/>
    </row>
    <row r="84" spans="1:8" ht="12.75">
      <c r="A84" s="132"/>
      <c r="B84" s="132"/>
      <c r="C84" s="132"/>
      <c r="D84" s="132"/>
      <c r="E84" s="132"/>
      <c r="F84" s="132"/>
      <c r="G84" s="133"/>
      <c r="H84" s="1"/>
    </row>
    <row r="85" spans="1:8" ht="12.75">
      <c r="A85" s="132"/>
      <c r="B85" s="132"/>
      <c r="C85" s="132"/>
      <c r="D85" s="132"/>
      <c r="E85" s="132"/>
      <c r="F85" s="132"/>
      <c r="G85" s="133"/>
      <c r="H85" s="1"/>
    </row>
    <row r="86" spans="1:8" ht="12.75">
      <c r="A86" s="132"/>
      <c r="B86" s="132"/>
      <c r="C86" s="132"/>
      <c r="D86" s="132"/>
      <c r="E86" s="132"/>
      <c r="F86" s="132"/>
      <c r="G86" s="132"/>
      <c r="H86" s="1"/>
    </row>
    <row r="87" spans="1:8" ht="12.75">
      <c r="A87" s="132"/>
      <c r="B87" s="132"/>
      <c r="C87" s="132"/>
      <c r="D87" s="132"/>
      <c r="E87" s="132"/>
      <c r="F87" s="132"/>
      <c r="G87" s="132"/>
      <c r="H87" s="1"/>
    </row>
    <row r="88" spans="1:8" ht="12.75">
      <c r="A88" s="132"/>
      <c r="B88" s="132"/>
      <c r="C88" s="132"/>
      <c r="D88" s="132"/>
      <c r="E88" s="132"/>
      <c r="F88" s="132"/>
      <c r="G88" s="133"/>
      <c r="H88" s="1"/>
    </row>
    <row r="89" spans="1:8" ht="12.75">
      <c r="A89" s="132"/>
      <c r="B89" s="132"/>
      <c r="C89" s="132"/>
      <c r="D89" s="132"/>
      <c r="E89" s="132"/>
      <c r="F89" s="132"/>
      <c r="G89" s="133"/>
      <c r="H89" s="1"/>
    </row>
    <row r="90" spans="1:8" ht="12.75">
      <c r="A90" s="132"/>
      <c r="B90" s="132"/>
      <c r="C90" s="132"/>
      <c r="D90" s="132"/>
      <c r="E90" s="132"/>
      <c r="F90" s="132"/>
      <c r="G90" s="132"/>
      <c r="H90" s="1"/>
    </row>
    <row r="91" spans="1:8" ht="12.75">
      <c r="A91" s="132"/>
      <c r="B91" s="132"/>
      <c r="C91" s="132"/>
      <c r="D91" s="132"/>
      <c r="E91" s="132"/>
      <c r="F91" s="132"/>
      <c r="G91" s="132"/>
      <c r="H91" s="1"/>
    </row>
    <row r="92" spans="1:8" ht="12.75">
      <c r="A92" s="132"/>
      <c r="B92" s="132"/>
      <c r="C92" s="132"/>
      <c r="D92" s="132"/>
      <c r="E92" s="132"/>
      <c r="F92" s="132"/>
      <c r="G92" s="133"/>
      <c r="H92" s="1"/>
    </row>
    <row r="93" spans="1:8" ht="12.75">
      <c r="A93" s="132"/>
      <c r="B93" s="132"/>
      <c r="C93" s="132"/>
      <c r="D93" s="132"/>
      <c r="E93" s="132"/>
      <c r="F93" s="132"/>
      <c r="G93" s="133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mergeCells count="289">
    <mergeCell ref="G36:G37"/>
    <mergeCell ref="A36:A37"/>
    <mergeCell ref="B36:B37"/>
    <mergeCell ref="C36:C37"/>
    <mergeCell ref="D36:D37"/>
    <mergeCell ref="E36:E37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A34:A35"/>
    <mergeCell ref="B34:B35"/>
    <mergeCell ref="C34:C35"/>
    <mergeCell ref="D34:D35"/>
    <mergeCell ref="E46:E47"/>
    <mergeCell ref="F46:F47"/>
    <mergeCell ref="G46:G47"/>
    <mergeCell ref="E32:E33"/>
    <mergeCell ref="F32:F33"/>
    <mergeCell ref="G32:G33"/>
    <mergeCell ref="E34:E35"/>
    <mergeCell ref="F34:F35"/>
    <mergeCell ref="G34:G35"/>
    <mergeCell ref="F36:F37"/>
    <mergeCell ref="A46:A47"/>
    <mergeCell ref="B46:B47"/>
    <mergeCell ref="C46:C47"/>
    <mergeCell ref="D46:D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F84:F85"/>
    <mergeCell ref="C84:C85"/>
    <mergeCell ref="E80:E81"/>
    <mergeCell ref="F80:F81"/>
    <mergeCell ref="C80:C81"/>
    <mergeCell ref="D80:D81"/>
    <mergeCell ref="D84:D85"/>
    <mergeCell ref="A84:A85"/>
    <mergeCell ref="B84:B85"/>
    <mergeCell ref="A86:A87"/>
    <mergeCell ref="B86:B87"/>
    <mergeCell ref="G84:G85"/>
    <mergeCell ref="B88:B89"/>
    <mergeCell ref="C88:C89"/>
    <mergeCell ref="D88:D89"/>
    <mergeCell ref="E84:E85"/>
    <mergeCell ref="E86:E87"/>
    <mergeCell ref="F86:F87"/>
    <mergeCell ref="G86:G87"/>
    <mergeCell ref="C86:C87"/>
    <mergeCell ref="D86:D87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A2:G2"/>
    <mergeCell ref="E92:E93"/>
    <mergeCell ref="F92:F93"/>
    <mergeCell ref="G92:G93"/>
    <mergeCell ref="C90:C91"/>
    <mergeCell ref="D90:D91"/>
    <mergeCell ref="E90:E91"/>
    <mergeCell ref="F90:F91"/>
    <mergeCell ref="G90:G91"/>
    <mergeCell ref="A88:A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2009-11-30T11:20:52Z</cp:lastPrinted>
  <dcterms:created xsi:type="dcterms:W3CDTF">1996-10-08T23:32:33Z</dcterms:created>
  <dcterms:modified xsi:type="dcterms:W3CDTF">2009-12-01T10:06:28Z</dcterms:modified>
  <cp:category/>
  <cp:version/>
  <cp:contentType/>
  <cp:contentStatus/>
</cp:coreProperties>
</file>