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<sst xmlns="http://schemas.openxmlformats.org/spreadsheetml/2006/main" count="376" uniqueCount="239">
  <si>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</si>
  <si>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</si>
  <si>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</si>
  <si>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</si>
  <si>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</si>
  <si>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</si>
  <si>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</si>
  <si>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</si>
  <si>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</si>
  <si>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</si>
  <si>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</si>
  <si>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</si>
  <si>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</si>
  <si>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</si>
  <si>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</si>
  <si>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</si>
  <si>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</si>
  <si>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</si>
  <si>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</si>
  <si>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</si>
  <si>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</si>
  <si>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</si>
  <si>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</si>
  <si>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</si>
  <si>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</si>
  <si>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</si>
  <si>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</si>
  <si>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</si>
  <si>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</si>
  <si>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</si>
  <si>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</si>
  <si>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</si>
  <si>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</si>
  <si>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</si>
  <si>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</si>
  <si>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</si>
  <si>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</si>
  <si>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</si>
  <si>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</si>
  <si>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</si>
  <si>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</si>
  <si>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</si>
  <si>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</si>
  <si>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</si>
  <si>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</si>
  <si>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</si>
  <si>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</si>
  <si>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</si>
  <si>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</si>
  <si>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</si>
  <si>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</si>
  <si>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</si>
  <si>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</si>
  <si>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</si>
  <si>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</si>
  <si>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</si>
  <si>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</si>
  <si>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</si>
  <si>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</si>
  <si>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</si>
  <si>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</si>
  <si>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</si>
  <si>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</si>
  <si>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</si>
  <si>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</si>
  <si>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</si>
  <si>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</si>
  <si>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</si>
  <si>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АРАЛОВ Михаил Герасимович</t>
  </si>
  <si>
    <t>25.10.85 мс</t>
  </si>
  <si>
    <t>ЦФО Ярославская Ярославль Д</t>
  </si>
  <si>
    <t>000433</t>
  </si>
  <si>
    <t>Костров АЛ</t>
  </si>
  <si>
    <t>ХОДНЕВ Андрей Викторович</t>
  </si>
  <si>
    <t>03.12.79 мс</t>
  </si>
  <si>
    <t>ПФО Нижегородская  Выкса Д</t>
  </si>
  <si>
    <t>008337</t>
  </si>
  <si>
    <t>Гордеев МА</t>
  </si>
  <si>
    <t>СУЛЕЙМАНОВ Марсель Динарович</t>
  </si>
  <si>
    <t>26.03.87 мс</t>
  </si>
  <si>
    <t>ПФО Оренбурская</t>
  </si>
  <si>
    <t>Задворнович</t>
  </si>
  <si>
    <t>ЧИРИЧ Сергей Михайлович</t>
  </si>
  <si>
    <t>05.12.82 мс</t>
  </si>
  <si>
    <t>УРФО Свердловская обл В Пышма</t>
  </si>
  <si>
    <t>020556</t>
  </si>
  <si>
    <t>Стенников ВГ Мельников АН</t>
  </si>
  <si>
    <t>ГРИШАНОВ Павел Викторович</t>
  </si>
  <si>
    <t>05.04.88 мс</t>
  </si>
  <si>
    <t>ПФО Самарская  Самара Д</t>
  </si>
  <si>
    <t>001225</t>
  </si>
  <si>
    <t>Лобанов ВД, Лобанов ВД</t>
  </si>
  <si>
    <t>ШЕЛЕПИН Анатолий Николаевич</t>
  </si>
  <si>
    <t>28.07.85 мс</t>
  </si>
  <si>
    <t>ЦФО Ярославская Ярославль РССС</t>
  </si>
  <si>
    <t>000304</t>
  </si>
  <si>
    <t>Николаев РЮ</t>
  </si>
  <si>
    <t>КУПЦОВ Максим Олегович</t>
  </si>
  <si>
    <t>29.03.87 мс</t>
  </si>
  <si>
    <t>ПФО Нижегородская, Кстово</t>
  </si>
  <si>
    <t>002477</t>
  </si>
  <si>
    <t>Чугреев АВ</t>
  </si>
  <si>
    <t>САМОЙЛОВ Николай Сергеевич</t>
  </si>
  <si>
    <t>17.05.84 мсмк</t>
  </si>
  <si>
    <t>ЦФО Тульская Тула МО</t>
  </si>
  <si>
    <t>000350</t>
  </si>
  <si>
    <t>Лювунхай ВА,Самойлов СВ</t>
  </si>
  <si>
    <t>САЙФУТДИНОВ Юрий Наилович</t>
  </si>
  <si>
    <t>22.07.88 мс</t>
  </si>
  <si>
    <t>ЮФО Краснодарский Новороссийск ПР</t>
  </si>
  <si>
    <t>001164</t>
  </si>
  <si>
    <t>Дученко ВФ</t>
  </si>
  <si>
    <t>ВОЙТЮК Александр Сергеевич</t>
  </si>
  <si>
    <t>05.11.84 мс</t>
  </si>
  <si>
    <t>ПФО Пермский край Нытва Д</t>
  </si>
  <si>
    <t>000485</t>
  </si>
  <si>
    <t>Шатров МЕ</t>
  </si>
  <si>
    <t>ДАУДОВ Турпал Адамович</t>
  </si>
  <si>
    <t>15.11.91 кмс</t>
  </si>
  <si>
    <t>ЦФО Ивановская обл. ПР</t>
  </si>
  <si>
    <t>001732</t>
  </si>
  <si>
    <t>Донник в.И. Володин А.Н.</t>
  </si>
  <si>
    <t>САПРЫКИН Иван Ильич</t>
  </si>
  <si>
    <t>19.06.89 мс</t>
  </si>
  <si>
    <t>Москва ВС</t>
  </si>
  <si>
    <t>000189</t>
  </si>
  <si>
    <t>Фунтиков ПВ,ЛеонтьевАА</t>
  </si>
  <si>
    <t>ШИБАНОВ Сергей Александрович</t>
  </si>
  <si>
    <t>17.04.81змс</t>
  </si>
  <si>
    <t>000713</t>
  </si>
  <si>
    <t>ПАНФИЛОВ Александр Анатольевич</t>
  </si>
  <si>
    <t>03.06.89 кмс</t>
  </si>
  <si>
    <t xml:space="preserve">ЮФО Краснодарский край  Новороссийск </t>
  </si>
  <si>
    <t>006388</t>
  </si>
  <si>
    <t>Дученко ВФ,Гарькуша АВ</t>
  </si>
  <si>
    <t>ПЕРЕПЕЛЮК Андрей Александрович</t>
  </si>
  <si>
    <t>06.08.85 мс</t>
  </si>
  <si>
    <t>Москва Д</t>
  </si>
  <si>
    <t>015425</t>
  </si>
  <si>
    <t>Фунтиков ПВ, Бобров АА, Павлов ДА</t>
  </si>
  <si>
    <t>ДЕМИН Антон Александрович</t>
  </si>
  <si>
    <t>16.10.89 мс</t>
  </si>
  <si>
    <t>ПФО Саратовская  Балашов ПР</t>
  </si>
  <si>
    <t>001799</t>
  </si>
  <si>
    <t>Глухов ВН</t>
  </si>
  <si>
    <t>ЛЕБЕДЕВ Георгий Андреевич</t>
  </si>
  <si>
    <t>12.07.91 кмс</t>
  </si>
  <si>
    <t>ПФО Пензенская  Пенза  Д</t>
  </si>
  <si>
    <t>001687</t>
  </si>
  <si>
    <t>Мялькин В.В.</t>
  </si>
  <si>
    <t>КИСЕЛЕВ Михаил Владимирович</t>
  </si>
  <si>
    <t>06.08.88 мс</t>
  </si>
  <si>
    <t>ПФО Пензенская обл Пенза ВВС</t>
  </si>
  <si>
    <t>001234</t>
  </si>
  <si>
    <t>ЧИРИЧ Алексей Михайлович</t>
  </si>
  <si>
    <t>05.12.82 мсмк</t>
  </si>
  <si>
    <t>014882</t>
  </si>
  <si>
    <t>ШАРОВ Александр Валерьевич</t>
  </si>
  <si>
    <t>23.10.79 змс</t>
  </si>
  <si>
    <t>000500</t>
  </si>
  <si>
    <t>Кульков ВА,Лоповок СЕ</t>
  </si>
  <si>
    <t>НУЖНЕНКОВ Алексей Владимирович</t>
  </si>
  <si>
    <t>22.07.91 кмс</t>
  </si>
  <si>
    <t xml:space="preserve">ЮФО Ростовская  Новочеркасск </t>
  </si>
  <si>
    <t>Либчанский МЮ</t>
  </si>
  <si>
    <t>НИКОЛАЕВ Сергей Андреевич</t>
  </si>
  <si>
    <t>22.08.89 мс</t>
  </si>
  <si>
    <t>001782</t>
  </si>
  <si>
    <t>ВЛАДИМИРЦЕВ Виталий Сергеевич</t>
  </si>
  <si>
    <t>10.03.88 мс</t>
  </si>
  <si>
    <t>001235</t>
  </si>
  <si>
    <t>Воронин СМ</t>
  </si>
  <si>
    <t>ОПАРИН Роман Андреевич</t>
  </si>
  <si>
    <t>18.07.89 мс</t>
  </si>
  <si>
    <t>УФО Курганская  Курган</t>
  </si>
  <si>
    <t>Старцев АА,Казанцев ИА</t>
  </si>
  <si>
    <t>МАРЧЕНКО Иван Николаевич</t>
  </si>
  <si>
    <t>07.07.83 мс</t>
  </si>
  <si>
    <t>ЦФО Тульская  Тула Д</t>
  </si>
  <si>
    <t>001507</t>
  </si>
  <si>
    <t>Самборский СВ</t>
  </si>
  <si>
    <t>ГРИГОРЯН Игорь Хачатурович</t>
  </si>
  <si>
    <t>25.12.83 мс</t>
  </si>
  <si>
    <t>001464</t>
  </si>
  <si>
    <t>ТЛЯРУКОВ Мурат Хусинович</t>
  </si>
  <si>
    <t>20.07.90 кмс</t>
  </si>
  <si>
    <t>ЮФО Адыгея ВС</t>
  </si>
  <si>
    <t>006280</t>
  </si>
  <si>
    <t>Хапай А,Хапай Х</t>
  </si>
  <si>
    <t>КОЖЕВНИКОВ Семен Николаевич</t>
  </si>
  <si>
    <t>21.11.88 мс</t>
  </si>
  <si>
    <t>СФО Красноярский край</t>
  </si>
  <si>
    <t>009053</t>
  </si>
  <si>
    <t>Батурин АВ, Хориков ВА</t>
  </si>
  <si>
    <t>ПАРНЮК Степан Михайлович</t>
  </si>
  <si>
    <t>05.11.1989 мс</t>
  </si>
  <si>
    <t>Москва ПР</t>
  </si>
  <si>
    <t>016678</t>
  </si>
  <si>
    <t>Старостин ВЮ, Панов ВВ</t>
  </si>
  <si>
    <t>ДЗАЛАЕВ Юрий Николаевич</t>
  </si>
  <si>
    <t>30.03.83 мс</t>
  </si>
  <si>
    <t>ЦФО,Московская Балашиха, Д</t>
  </si>
  <si>
    <t>001475</t>
  </si>
  <si>
    <t>Гаджимурадов Г</t>
  </si>
  <si>
    <t>ТЕПЛОВ Михаил Сергеевич</t>
  </si>
  <si>
    <t>25.08.86 мс</t>
  </si>
  <si>
    <t>ПФО Пензенская Пенза Д</t>
  </si>
  <si>
    <t>001266</t>
  </si>
  <si>
    <t>Можаров О.В., Аникин МС</t>
  </si>
  <si>
    <t>МАЗИХОВ Амирхан Ауесбиевич</t>
  </si>
  <si>
    <t>20.08.82 мсмк</t>
  </si>
  <si>
    <t>001890</t>
  </si>
  <si>
    <t>ДМИТРИЕВ Александр Сергеевич</t>
  </si>
  <si>
    <t>07.07.86мс</t>
  </si>
  <si>
    <t>КОМИ СЗФО Д</t>
  </si>
  <si>
    <t>014219</t>
  </si>
  <si>
    <t>Дмитриев СВ</t>
  </si>
  <si>
    <t>КУРЖЕВ Уали Рамазанович</t>
  </si>
  <si>
    <t>28.04.89 мс</t>
  </si>
  <si>
    <t>ЦФО Рязанская Рязань ПР</t>
  </si>
  <si>
    <t>001691</t>
  </si>
  <si>
    <t>Фофанов КН</t>
  </si>
  <si>
    <t>БОЯРЧЕНКОВ Дмитрий Александрович</t>
  </si>
  <si>
    <t>28.09.81 мс</t>
  </si>
  <si>
    <t>ПФО Нижегородская  Выкса ПР</t>
  </si>
  <si>
    <t>008339</t>
  </si>
  <si>
    <t>в.к. 74  кг</t>
  </si>
  <si>
    <t>4:0</t>
  </si>
  <si>
    <t>3:0</t>
  </si>
  <si>
    <t>3:1</t>
  </si>
  <si>
    <t>2:0</t>
  </si>
  <si>
    <t>2 м</t>
  </si>
  <si>
    <t>5-6</t>
  </si>
  <si>
    <t>7-8</t>
  </si>
  <si>
    <t>10-11</t>
  </si>
  <si>
    <t>12-13</t>
  </si>
  <si>
    <t>14-19</t>
  </si>
  <si>
    <t>20-33</t>
  </si>
  <si>
    <t>34-35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</si>
</sst>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b/>
      <i/>
      <sz val="12"/>
      <color indexed="56"/>
      <name val="CyrillicOld"/>
      <family val="0"/>
    </font>
    <font>
      <b/>
      <sz val="11"/>
      <color indexed="56"/>
      <name val="CyrillicOld"/>
      <family val="0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5" fillId="0" borderId="28" xfId="42" applyFont="1" applyBorder="1" applyAlignment="1" applyProtection="1">
      <alignment horizontal="center" vertical="center" wrapText="1"/>
      <protection/>
    </xf>
    <xf numFmtId="49" fontId="8" fillId="0" borderId="29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0" fontId="26" fillId="0" borderId="30" xfId="0" applyNumberFormat="1" applyFont="1" applyBorder="1" applyAlignment="1">
      <alignment horizontal="left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23" fillId="24" borderId="31" xfId="42" applyFont="1" applyFill="1" applyBorder="1" applyAlignment="1" applyProtection="1">
      <alignment horizontal="center" vertical="center" wrapText="1"/>
      <protection/>
    </xf>
    <xf numFmtId="0" fontId="23" fillId="24" borderId="28" xfId="42" applyFont="1" applyFill="1" applyBorder="1" applyAlignment="1" applyProtection="1">
      <alignment horizontal="center" vertical="center" wrapText="1"/>
      <protection/>
    </xf>
    <xf numFmtId="0" fontId="23" fillId="24" borderId="3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2" fillId="0" borderId="29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0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17" xfId="42" applyNumberFormat="1" applyFont="1" applyBorder="1" applyAlignment="1" applyProtection="1">
      <alignment horizontal="center" vertical="center" wrapText="1"/>
      <protection/>
    </xf>
    <xf numFmtId="0" fontId="20" fillId="0" borderId="33" xfId="42" applyNumberFormat="1" applyFont="1" applyBorder="1" applyAlignment="1" applyProtection="1">
      <alignment horizontal="center" vertical="center" wrapText="1"/>
      <protection/>
    </xf>
    <xf numFmtId="0" fontId="7" fillId="17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7" fillId="25" borderId="29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36" xfId="42" applyFont="1" applyBorder="1" applyAlignment="1" applyProtection="1">
      <alignment horizontal="left" vertical="center" wrapText="1"/>
      <protection/>
    </xf>
    <xf numFmtId="0" fontId="10" fillId="0" borderId="37" xfId="0" applyFont="1" applyBorder="1" applyAlignment="1">
      <alignment horizontal="center" vertical="center" wrapText="1"/>
    </xf>
    <xf numFmtId="0" fontId="45" fillId="0" borderId="38" xfId="42" applyFont="1" applyBorder="1" applyAlignment="1" applyProtection="1">
      <alignment horizontal="left" vertical="center" wrapText="1"/>
      <protection/>
    </xf>
    <xf numFmtId="0" fontId="45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5" fillId="0" borderId="36" xfId="42" applyFont="1" applyBorder="1" applyAlignment="1" applyProtection="1">
      <alignment horizontal="left" vertical="center" wrapText="1"/>
      <protection/>
    </xf>
    <xf numFmtId="0" fontId="45" fillId="0" borderId="40" xfId="0" applyFont="1" applyBorder="1" applyAlignment="1">
      <alignment horizontal="left" vertical="center" wrapText="1"/>
    </xf>
    <xf numFmtId="0" fontId="45" fillId="0" borderId="40" xfId="42" applyFont="1" applyBorder="1" applyAlignment="1" applyProtection="1">
      <alignment horizontal="left" vertical="center" wrapText="1"/>
      <protection/>
    </xf>
    <xf numFmtId="0" fontId="45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24" borderId="31" xfId="42" applyFont="1" applyFill="1" applyBorder="1" applyAlignment="1" applyProtection="1">
      <alignment horizontal="center" vertical="center" wrapText="1"/>
      <protection/>
    </xf>
    <xf numFmtId="0" fontId="24" fillId="24" borderId="28" xfId="42" applyFont="1" applyFill="1" applyBorder="1" applyAlignment="1" applyProtection="1">
      <alignment horizontal="center" vertical="center" wrapText="1"/>
      <protection/>
    </xf>
    <xf numFmtId="0" fontId="24" fillId="24" borderId="32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46" fillId="0" borderId="36" xfId="42" applyFont="1" applyBorder="1" applyAlignment="1" applyProtection="1">
      <alignment horizontal="left" vertical="center" wrapText="1"/>
      <protection/>
    </xf>
    <xf numFmtId="0" fontId="46" fillId="0" borderId="40" xfId="0" applyFont="1" applyBorder="1" applyAlignment="1">
      <alignment horizontal="left" vertical="center" wrapText="1"/>
    </xf>
    <xf numFmtId="0" fontId="26" fillId="0" borderId="39" xfId="42" applyFont="1" applyBorder="1" applyAlignment="1" applyProtection="1">
      <alignment horizontal="left" vertical="center" wrapText="1"/>
      <protection/>
    </xf>
    <xf numFmtId="0" fontId="26" fillId="0" borderId="40" xfId="0" applyFont="1" applyBorder="1" applyAlignment="1">
      <alignment horizontal="left" vertical="center" wrapText="1"/>
    </xf>
    <xf numFmtId="0" fontId="47" fillId="0" borderId="36" xfId="42" applyFont="1" applyBorder="1" applyAlignment="1" applyProtection="1">
      <alignment horizontal="left" vertical="center" wrapText="1"/>
      <protection/>
    </xf>
    <xf numFmtId="0" fontId="47" fillId="0" borderId="40" xfId="0" applyFont="1" applyBorder="1" applyAlignment="1">
      <alignment horizontal="left" vertical="center" wrapText="1"/>
    </xf>
    <xf numFmtId="0" fontId="26" fillId="0" borderId="36" xfId="42" applyFont="1" applyBorder="1" applyAlignment="1" applyProtection="1">
      <alignment horizontal="left" vertical="center" wrapText="1"/>
      <protection/>
    </xf>
    <xf numFmtId="0" fontId="25" fillId="0" borderId="39" xfId="42" applyFont="1" applyBorder="1" applyAlignment="1" applyProtection="1">
      <alignment horizontal="left" vertical="center" wrapText="1"/>
      <protection/>
    </xf>
    <xf numFmtId="0" fontId="25" fillId="0" borderId="40" xfId="0" applyFont="1" applyBorder="1" applyAlignment="1">
      <alignment horizontal="left" vertical="center" wrapText="1"/>
    </xf>
    <xf numFmtId="0" fontId="25" fillId="0" borderId="36" xfId="42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00325" y="381000"/>
          <a:ext cx="41433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467100" y="161925"/>
          <a:ext cx="3143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495675" y="180975"/>
          <a:ext cx="31432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4.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53" t="s">
        <v>30</v>
      </c>
      <c r="B1" s="153"/>
      <c r="C1" s="153"/>
      <c r="D1" s="153"/>
      <c r="E1" s="153"/>
      <c r="F1" s="153"/>
      <c r="G1" s="153"/>
    </row>
    <row r="2" spans="2:7" ht="13.5" customHeight="1" thickBot="1">
      <c r="B2" s="158" t="s">
        <v>32</v>
      </c>
      <c r="C2" s="158"/>
      <c r="D2" s="159" t="str">
        <f>HYPERLINK('[1]реквизиты'!$A$2)</f>
        <v>Кубок России  по САМБО среди мужчин</v>
      </c>
      <c r="E2" s="160"/>
      <c r="F2" s="160"/>
      <c r="G2" s="161"/>
    </row>
    <row r="3" spans="2:7" ht="15" customHeight="1">
      <c r="B3" s="131"/>
      <c r="C3" s="162" t="str">
        <f>HYPERLINK('[1]реквизиты'!$A$3)</f>
        <v>25 - 28 ноября 2009 г.          г. Кстово</v>
      </c>
      <c r="D3" s="162"/>
      <c r="F3" s="163" t="str">
        <f>HYPERLINK('пр.взв.'!F3)</f>
        <v>в.к. 74  кг</v>
      </c>
      <c r="G3" s="164"/>
    </row>
    <row r="4" spans="1:7" ht="12" customHeight="1">
      <c r="A4" s="154" t="s">
        <v>8</v>
      </c>
      <c r="B4" s="156" t="s">
        <v>3</v>
      </c>
      <c r="C4" s="154" t="s">
        <v>4</v>
      </c>
      <c r="D4" s="154" t="s">
        <v>5</v>
      </c>
      <c r="E4" s="154" t="s">
        <v>6</v>
      </c>
      <c r="F4" s="154" t="s">
        <v>9</v>
      </c>
      <c r="G4" s="154" t="s">
        <v>7</v>
      </c>
    </row>
    <row r="5" spans="1:7" ht="12" customHeight="1">
      <c r="A5" s="155"/>
      <c r="B5" s="157"/>
      <c r="C5" s="155"/>
      <c r="D5" s="155"/>
      <c r="E5" s="155"/>
      <c r="F5" s="155"/>
      <c r="G5" s="155"/>
    </row>
    <row r="6" spans="1:7" ht="9.75" customHeight="1">
      <c r="A6" s="147" t="s">
        <v>34</v>
      </c>
      <c r="B6" s="148">
        <v>34</v>
      </c>
      <c r="C6" s="149" t="str">
        <f>VLOOKUP(B6,'пр.взв.'!B6:G133,2,FALSE)</f>
        <v>КУРЖЕВ Уали Рамазанович</v>
      </c>
      <c r="D6" s="151" t="str">
        <f>VLOOKUP(B6,'пр.взв.'!B6:G133,3,FALSE)</f>
        <v>28.04.89 мс</v>
      </c>
      <c r="E6" s="151" t="str">
        <f>VLOOKUP(B6,'пр.взв.'!B6:G133,4,FALSE)</f>
        <v>ЦФО Рязанская Рязань ПР</v>
      </c>
      <c r="F6" s="151" t="str">
        <f>VLOOKUP(B6,'пр.взв.'!B6:G133,5,FALSE)</f>
        <v>001691</v>
      </c>
      <c r="G6" s="149" t="str">
        <f>VLOOKUP(B6,'пр.взв.'!B6:G133,6,FALSE)</f>
        <v>Фофанов КН</v>
      </c>
    </row>
    <row r="7" spans="1:7" ht="9.75" customHeight="1">
      <c r="A7" s="147"/>
      <c r="B7" s="148"/>
      <c r="C7" s="150"/>
      <c r="D7" s="152"/>
      <c r="E7" s="152"/>
      <c r="F7" s="152"/>
      <c r="G7" s="150"/>
    </row>
    <row r="8" spans="1:7" ht="9.75" customHeight="1">
      <c r="A8" s="147" t="s">
        <v>35</v>
      </c>
      <c r="B8" s="148">
        <v>13</v>
      </c>
      <c r="C8" s="149" t="str">
        <f>VLOOKUP(B8,'пр.взв.'!B6:G133,2,FALSE)</f>
        <v>ШИБАНОВ Сергей Александрович</v>
      </c>
      <c r="D8" s="151" t="str">
        <f>VLOOKUP(B8,'пр.взв.'!B6:G133,3,FALSE)</f>
        <v>17.04.81змс</v>
      </c>
      <c r="E8" s="151" t="str">
        <f>VLOOKUP(B8,'пр.взв.'!B6:G133,4,FALSE)</f>
        <v>ПФО Нижегородская  Выкса Д</v>
      </c>
      <c r="F8" s="151" t="str">
        <f>VLOOKUP(B8,'пр.взв.'!B6:G133,5,FALSE)</f>
        <v>000713</v>
      </c>
      <c r="G8" s="149" t="str">
        <f>VLOOKUP(B8,'пр.взв.'!B6:G133,6,FALSE)</f>
        <v>Гордеев МА</v>
      </c>
    </row>
    <row r="9" spans="1:7" ht="9.75" customHeight="1">
      <c r="A9" s="147"/>
      <c r="B9" s="148"/>
      <c r="C9" s="150"/>
      <c r="D9" s="152"/>
      <c r="E9" s="152"/>
      <c r="F9" s="152"/>
      <c r="G9" s="150"/>
    </row>
    <row r="10" spans="1:7" ht="9.75" customHeight="1">
      <c r="A10" s="147" t="s">
        <v>36</v>
      </c>
      <c r="B10" s="148">
        <v>15</v>
      </c>
      <c r="C10" s="149" t="str">
        <f>VLOOKUP(B10,'пр.взв.'!B6:G133,2,FALSE)</f>
        <v>ПЕРЕПЕЛЮК Андрей Александрович</v>
      </c>
      <c r="D10" s="151" t="str">
        <f>VLOOKUP(B10,'пр.взв.'!B6:G133,3,FALSE)</f>
        <v>06.08.85 мс</v>
      </c>
      <c r="E10" s="151" t="str">
        <f>VLOOKUP(B10,'пр.взв.'!B6:G133,4,FALSE)</f>
        <v>Москва Д</v>
      </c>
      <c r="F10" s="151" t="str">
        <f>VLOOKUP(B10,'пр.взв.'!B6:G133,5,FALSE)</f>
        <v>015425</v>
      </c>
      <c r="G10" s="149" t="str">
        <f>VLOOKUP(B10,'пр.взв.'!B6:G133,6,FALSE)</f>
        <v>Фунтиков ПВ, Бобров АА, Павлов ДА</v>
      </c>
    </row>
    <row r="11" spans="1:7" ht="9.75" customHeight="1">
      <c r="A11" s="147"/>
      <c r="B11" s="148"/>
      <c r="C11" s="150"/>
      <c r="D11" s="152"/>
      <c r="E11" s="152"/>
      <c r="F11" s="152"/>
      <c r="G11" s="150"/>
    </row>
    <row r="12" spans="1:7" ht="9.75" customHeight="1">
      <c r="A12" s="147" t="s">
        <v>36</v>
      </c>
      <c r="B12" s="148">
        <v>20</v>
      </c>
      <c r="C12" s="149" t="str">
        <f>VLOOKUP(B12,'пр.взв.'!B6:G133,2,FALSE)</f>
        <v>ШАРОВ Александр Валерьевич</v>
      </c>
      <c r="D12" s="151" t="str">
        <f>VLOOKUP(B12,'пр.взв.'!B6:G133,3,FALSE)</f>
        <v>23.10.79 змс</v>
      </c>
      <c r="E12" s="151" t="str">
        <f>VLOOKUP(B12,'пр.взв.'!B6:G133,4,FALSE)</f>
        <v>ПФО Нижегородская, Кстово</v>
      </c>
      <c r="F12" s="151" t="str">
        <f>VLOOKUP(B12,'пр.взв.'!B6:G133,5,FALSE)</f>
        <v>000500</v>
      </c>
      <c r="G12" s="149" t="str">
        <f>VLOOKUP(B12,'пр.взв.'!B6:G133,6,FALSE)</f>
        <v>Кульков ВА,Лоповок СЕ</v>
      </c>
    </row>
    <row r="13" spans="1:7" ht="9.75" customHeight="1">
      <c r="A13" s="147"/>
      <c r="B13" s="148"/>
      <c r="C13" s="150"/>
      <c r="D13" s="152"/>
      <c r="E13" s="152"/>
      <c r="F13" s="152"/>
      <c r="G13" s="150"/>
    </row>
    <row r="14" spans="1:7" ht="9.75" customHeight="1">
      <c r="A14" s="147" t="s">
        <v>232</v>
      </c>
      <c r="B14" s="148">
        <v>30</v>
      </c>
      <c r="C14" s="149" t="str">
        <f>VLOOKUP(B14,'пр.взв.'!B6:G133,2,FALSE)</f>
        <v>ДЗАЛАЕВ Юрий Николаевич</v>
      </c>
      <c r="D14" s="151" t="str">
        <f>VLOOKUP(B14,'пр.взв.'!B6:G133,3,FALSE)</f>
        <v>30.03.83 мс</v>
      </c>
      <c r="E14" s="151" t="str">
        <f>VLOOKUP(B14,'пр.взв.'!B6:G133,4,FALSE)</f>
        <v>ЦФО,Московская Балашиха, Д</v>
      </c>
      <c r="F14" s="151" t="str">
        <f>VLOOKUP(B14,'пр.взв.'!B6:G133,5,FALSE)</f>
        <v>001475</v>
      </c>
      <c r="G14" s="149" t="str">
        <f>VLOOKUP(B14,'пр.взв.'!B6:G141,6,FALSE)</f>
        <v>Гаджимурадов Г</v>
      </c>
    </row>
    <row r="15" spans="1:7" ht="9.75" customHeight="1">
      <c r="A15" s="147"/>
      <c r="B15" s="148"/>
      <c r="C15" s="150"/>
      <c r="D15" s="152"/>
      <c r="E15" s="152"/>
      <c r="F15" s="152"/>
      <c r="G15" s="150"/>
    </row>
    <row r="16" spans="1:7" ht="9.75" customHeight="1">
      <c r="A16" s="147" t="s">
        <v>232</v>
      </c>
      <c r="B16" s="148">
        <v>9</v>
      </c>
      <c r="C16" s="149" t="str">
        <f>VLOOKUP(B16,'пр.взв.'!B6:G133,2,FALSE)</f>
        <v>САЙФУТДИНОВ Юрий Наилович</v>
      </c>
      <c r="D16" s="151" t="str">
        <f>VLOOKUP(B16,'пр.взв.'!B6:G133,3,FALSE)</f>
        <v>22.07.88 мс</v>
      </c>
      <c r="E16" s="151" t="str">
        <f>VLOOKUP(B16,'пр.взв.'!B6:G133,4,FALSE)</f>
        <v>ЮФО Краснодарский Новороссийск ПР</v>
      </c>
      <c r="F16" s="151" t="str">
        <f>VLOOKUP(B16,'пр.взв.'!B6:G133,5,FALSE)</f>
        <v>001164</v>
      </c>
      <c r="G16" s="149" t="str">
        <f>VLOOKUP(B16,'пр.взв.'!B6:G143,6,FALSE)</f>
        <v>Дученко ВФ</v>
      </c>
    </row>
    <row r="17" spans="1:7" ht="9.75" customHeight="1">
      <c r="A17" s="147"/>
      <c r="B17" s="148"/>
      <c r="C17" s="150"/>
      <c r="D17" s="152"/>
      <c r="E17" s="152"/>
      <c r="F17" s="152"/>
      <c r="G17" s="150"/>
    </row>
    <row r="18" spans="1:7" ht="9.75" customHeight="1">
      <c r="A18" s="147" t="s">
        <v>233</v>
      </c>
      <c r="B18" s="148">
        <v>2</v>
      </c>
      <c r="C18" s="149" t="str">
        <f>VLOOKUP(B18,'пр.взв.'!B6:G1338,2,FALSE)</f>
        <v>ХОДНЕВ Андрей Викторович</v>
      </c>
      <c r="D18" s="151" t="str">
        <f>VLOOKUP(B18,'пр.взв.'!B6:G133,3,FALSE)</f>
        <v>03.12.79 мс</v>
      </c>
      <c r="E18" s="151" t="str">
        <f>VLOOKUP(B18,'пр.взв.'!B6:G133,4,FALSE)</f>
        <v>ПФО Нижегородская  Выкса Д</v>
      </c>
      <c r="F18" s="151" t="str">
        <f>VLOOKUP(B18,'пр.взв.'!B6:G133,5,FALSE)</f>
        <v>008337</v>
      </c>
      <c r="G18" s="149" t="str">
        <f>VLOOKUP(B18,'пр.взв.'!B6:G145,6,FALSE)</f>
        <v>Гордеев МА</v>
      </c>
    </row>
    <row r="19" spans="1:7" ht="9.75" customHeight="1">
      <c r="A19" s="147"/>
      <c r="B19" s="148"/>
      <c r="C19" s="150"/>
      <c r="D19" s="152"/>
      <c r="E19" s="152"/>
      <c r="F19" s="152"/>
      <c r="G19" s="150"/>
    </row>
    <row r="20" spans="1:7" ht="9.75" customHeight="1">
      <c r="A20" s="147" t="s">
        <v>233</v>
      </c>
      <c r="B20" s="148">
        <v>5</v>
      </c>
      <c r="C20" s="149" t="str">
        <f>VLOOKUP(B20,'пр.взв.'!B6:G133,2,FALSE)</f>
        <v>ГРИШАНОВ Павел Викторович</v>
      </c>
      <c r="D20" s="151" t="str">
        <f>VLOOKUP(B20,'пр.взв.'!B6:G133,3,FALSE)</f>
        <v>05.04.88 мс</v>
      </c>
      <c r="E20" s="151" t="str">
        <f>VLOOKUP(B20,'пр.взв.'!B6:G133,4,FALSE)</f>
        <v>ПФО Самарская  Самара Д</v>
      </c>
      <c r="F20" s="151" t="str">
        <f>VLOOKUP(B20,'пр.взв.'!B6:G133,5,FALSE)</f>
        <v>001225</v>
      </c>
      <c r="G20" s="149" t="str">
        <f>VLOOKUP(B20,'пр.взв.'!B6:G147,6,FALSE)</f>
        <v>Лобанов ВД, Лобанов ВД</v>
      </c>
    </row>
    <row r="21" spans="1:7" ht="9.75" customHeight="1">
      <c r="A21" s="147"/>
      <c r="B21" s="148"/>
      <c r="C21" s="150"/>
      <c r="D21" s="152"/>
      <c r="E21" s="152"/>
      <c r="F21" s="152"/>
      <c r="G21" s="150"/>
    </row>
    <row r="22" spans="1:7" ht="9.75" customHeight="1">
      <c r="A22" s="147" t="s">
        <v>42</v>
      </c>
      <c r="B22" s="148">
        <v>26</v>
      </c>
      <c r="C22" s="149" t="str">
        <f>VLOOKUP(B22,'пр.взв.'!B6:G133,2,FALSE)</f>
        <v>ГРИГОРЯН Игорь Хачатурович</v>
      </c>
      <c r="D22" s="151" t="str">
        <f>VLOOKUP(B22,'пр.взв.'!B6:G133,3,FALSE)</f>
        <v>25.12.83 мс</v>
      </c>
      <c r="E22" s="151" t="str">
        <f>VLOOKUP(B22,'пр.взв.'!B6:G133,4,FALSE)</f>
        <v>ЮФО Ростовская  Новочеркасск </v>
      </c>
      <c r="F22" s="151" t="str">
        <f>VLOOKUP(B22,'пр.взв.'!B6:G133,5,FALSE)</f>
        <v>001464</v>
      </c>
      <c r="G22" s="149" t="str">
        <f>VLOOKUP(B22,'пр.взв.'!B6:G149,6,FALSE)</f>
        <v>Либчанский МЮ</v>
      </c>
    </row>
    <row r="23" spans="1:7" ht="9.75" customHeight="1">
      <c r="A23" s="147"/>
      <c r="B23" s="148"/>
      <c r="C23" s="150"/>
      <c r="D23" s="152"/>
      <c r="E23" s="152"/>
      <c r="F23" s="152"/>
      <c r="G23" s="150"/>
    </row>
    <row r="24" spans="1:7" ht="9.75" customHeight="1">
      <c r="A24" s="147" t="s">
        <v>234</v>
      </c>
      <c r="B24" s="148">
        <v>18</v>
      </c>
      <c r="C24" s="149" t="str">
        <f>VLOOKUP(B24,'пр.взв.'!B6:G133,2,FALSE)</f>
        <v>КИСЕЛЕВ Михаил Владимирович</v>
      </c>
      <c r="D24" s="151" t="str">
        <f>VLOOKUP(B24,'пр.взв.'!B6:G133,3,FALSE)</f>
        <v>06.08.88 мс</v>
      </c>
      <c r="E24" s="151" t="str">
        <f>VLOOKUP(B24,'пр.взв.'!B6:G133,4,FALSE)</f>
        <v>ПФО Пензенская обл Пенза ВВС</v>
      </c>
      <c r="F24" s="151" t="str">
        <f>VLOOKUP(B24,'пр.взв.'!B6:G133,5,FALSE)</f>
        <v>001234</v>
      </c>
      <c r="G24" s="149" t="str">
        <f>VLOOKUP(B24,'пр.взв.'!B6:G151,6,FALSE)</f>
        <v>Мялькин В.В.</v>
      </c>
    </row>
    <row r="25" spans="1:7" ht="9.75" customHeight="1">
      <c r="A25" s="147"/>
      <c r="B25" s="148"/>
      <c r="C25" s="150"/>
      <c r="D25" s="152"/>
      <c r="E25" s="152"/>
      <c r="F25" s="152"/>
      <c r="G25" s="150"/>
    </row>
    <row r="26" spans="1:7" ht="9.75" customHeight="1">
      <c r="A26" s="147" t="s">
        <v>234</v>
      </c>
      <c r="B26" s="148">
        <v>29</v>
      </c>
      <c r="C26" s="149" t="str">
        <f>VLOOKUP(B26,'пр.взв.'!B6:G133,2,FALSE)</f>
        <v>ПАРНЮК Степан Михайлович</v>
      </c>
      <c r="D26" s="151" t="str">
        <f>VLOOKUP(B26,'пр.взв.'!B6:G133,3,FALSE)</f>
        <v>05.11.1989 мс</v>
      </c>
      <c r="E26" s="151" t="str">
        <f>VLOOKUP(B26,'пр.взв.'!B6:G133,4,FALSE)</f>
        <v>Москва ПР</v>
      </c>
      <c r="F26" s="151" t="str">
        <f>VLOOKUP(B26,'пр.взв.'!B6:G133,5,FALSE)</f>
        <v>016678</v>
      </c>
      <c r="G26" s="149" t="str">
        <f>VLOOKUP(B26,'пр.взв.'!B6:G153,6,FALSE)</f>
        <v>Старостин ВЮ, Панов ВВ</v>
      </c>
    </row>
    <row r="27" spans="1:7" ht="9.75" customHeight="1">
      <c r="A27" s="147"/>
      <c r="B27" s="148"/>
      <c r="C27" s="150"/>
      <c r="D27" s="152"/>
      <c r="E27" s="152"/>
      <c r="F27" s="152"/>
      <c r="G27" s="150"/>
    </row>
    <row r="28" spans="1:7" ht="9.75" customHeight="1">
      <c r="A28" s="147" t="s">
        <v>235</v>
      </c>
      <c r="B28" s="148">
        <v>11</v>
      </c>
      <c r="C28" s="149" t="str">
        <f>VLOOKUP(B28,'пр.взв.'!B6:G133,2,FALSE)</f>
        <v>ДАУДОВ Турпал Адамович</v>
      </c>
      <c r="D28" s="151" t="str">
        <f>VLOOKUP(B28,'пр.взв.'!B6:G133,3,FALSE)</f>
        <v>15.11.91 кмс</v>
      </c>
      <c r="E28" s="151" t="str">
        <f>VLOOKUP(B28,'пр.взв.'!B6:G133,4,FALSE)</f>
        <v>ЦФО Ивановская обл. ПР</v>
      </c>
      <c r="F28" s="151" t="str">
        <f>VLOOKUP(B28,'пр.взв.'!B6:G133,5,FALSE)</f>
        <v>001732</v>
      </c>
      <c r="G28" s="149" t="str">
        <f>VLOOKUP(B28,'пр.взв.'!B6:G155,6,FALSE)</f>
        <v>Донник в.И. Володин А.Н.</v>
      </c>
    </row>
    <row r="29" spans="1:7" ht="9.75" customHeight="1">
      <c r="A29" s="147"/>
      <c r="B29" s="148"/>
      <c r="C29" s="150"/>
      <c r="D29" s="152"/>
      <c r="E29" s="152"/>
      <c r="F29" s="152"/>
      <c r="G29" s="150"/>
    </row>
    <row r="30" spans="1:7" ht="9.75" customHeight="1">
      <c r="A30" s="147" t="s">
        <v>236</v>
      </c>
      <c r="B30" s="148">
        <v>6</v>
      </c>
      <c r="C30" s="149" t="str">
        <f>VLOOKUP(B30,'пр.взв.'!B6:G133,2,FALSE)</f>
        <v>ШЕЛЕПИН Анатолий Николаевич</v>
      </c>
      <c r="D30" s="151" t="str">
        <f>VLOOKUP(B30,'пр.взв.'!B6:G133,3,FALSE)</f>
        <v>28.07.85 мс</v>
      </c>
      <c r="E30" s="151" t="str">
        <f>VLOOKUP(B30,'пр.взв.'!B6:G133,4,FALSE)</f>
        <v>ЦФО Ярославская Ярославль РССС</v>
      </c>
      <c r="F30" s="151" t="str">
        <f>VLOOKUP(B30,'пр.взв.'!B6:G133,5,FALSE)</f>
        <v>000304</v>
      </c>
      <c r="G30" s="149" t="str">
        <f>VLOOKUP(B30,'пр.взв.'!B6:G157,6,FALSE)</f>
        <v>Николаев РЮ</v>
      </c>
    </row>
    <row r="31" spans="1:7" ht="9.75" customHeight="1">
      <c r="A31" s="147"/>
      <c r="B31" s="148"/>
      <c r="C31" s="150"/>
      <c r="D31" s="152"/>
      <c r="E31" s="152"/>
      <c r="F31" s="152"/>
      <c r="G31" s="150"/>
    </row>
    <row r="32" spans="1:7" ht="9.75" customHeight="1">
      <c r="A32" s="147" t="s">
        <v>236</v>
      </c>
      <c r="B32" s="148">
        <v>12</v>
      </c>
      <c r="C32" s="149" t="str">
        <f>VLOOKUP(B32,'пр.взв.'!B6:G133,2,FALSE)</f>
        <v>САПРЫКИН Иван Ильич</v>
      </c>
      <c r="D32" s="151" t="str">
        <f>VLOOKUP(B32,'пр.взв.'!B6:G133,3,FALSE)</f>
        <v>19.06.89 мс</v>
      </c>
      <c r="E32" s="151" t="str">
        <f>VLOOKUP(B32,'пр.взв.'!B6:G159,4,FALSE)</f>
        <v>Москва ВС</v>
      </c>
      <c r="F32" s="151" t="str">
        <f>VLOOKUP(B32,'пр.взв.'!B6:G133,5,FALSE)</f>
        <v>000189</v>
      </c>
      <c r="G32" s="149" t="str">
        <f>VLOOKUP(B32,'пр.взв.'!B6:G159,6,FALSE)</f>
        <v>Фунтиков ПВ,ЛеонтьевАА</v>
      </c>
    </row>
    <row r="33" spans="1:7" ht="9.75" customHeight="1">
      <c r="A33" s="147"/>
      <c r="B33" s="148"/>
      <c r="C33" s="150"/>
      <c r="D33" s="152"/>
      <c r="E33" s="152"/>
      <c r="F33" s="152"/>
      <c r="G33" s="150"/>
    </row>
    <row r="34" spans="1:7" ht="9.75" customHeight="1">
      <c r="A34" s="147" t="s">
        <v>236</v>
      </c>
      <c r="B34" s="148">
        <v>16</v>
      </c>
      <c r="C34" s="149" t="str">
        <f>VLOOKUP(B34,'пр.взв.'!B6:G133,2,FALSE)</f>
        <v>ДЕМИН Антон Александрович</v>
      </c>
      <c r="D34" s="151" t="str">
        <f>VLOOKUP(B34,'пр.взв.'!B6:G133,3,FALSE)</f>
        <v>16.10.89 мс</v>
      </c>
      <c r="E34" s="151" t="str">
        <f>VLOOKUP(B34,'пр.взв.'!B6:G133,4,FALSE)</f>
        <v>ПФО Саратовская  Балашов ПР</v>
      </c>
      <c r="F34" s="151" t="str">
        <f>VLOOKUP(B34,'пр.взв.'!B6:G133,5,FALSE)</f>
        <v>001799</v>
      </c>
      <c r="G34" s="149" t="str">
        <f>VLOOKUP(B34,'пр.взв.'!B6:G161,6,FALSE)</f>
        <v>Глухов ВН</v>
      </c>
    </row>
    <row r="35" spans="1:7" ht="9.75" customHeight="1">
      <c r="A35" s="147"/>
      <c r="B35" s="148"/>
      <c r="C35" s="150"/>
      <c r="D35" s="152"/>
      <c r="E35" s="152"/>
      <c r="F35" s="152"/>
      <c r="G35" s="150"/>
    </row>
    <row r="36" spans="1:7" ht="9.75" customHeight="1">
      <c r="A36" s="147" t="s">
        <v>236</v>
      </c>
      <c r="B36" s="148">
        <v>17</v>
      </c>
      <c r="C36" s="149" t="str">
        <f>VLOOKUP(B36,'пр.взв.'!B6:G133,2,FALSE)</f>
        <v>ЛЕБЕДЕВ Георгий Андреевич</v>
      </c>
      <c r="D36" s="151" t="str">
        <f>VLOOKUP(B36,'пр.взв.'!B6:G133,3,FALSE)</f>
        <v>12.07.91 кмс</v>
      </c>
      <c r="E36" s="151" t="str">
        <f>VLOOKUP(B36,'пр.взв.'!B6:G133,4,FALSE)</f>
        <v>ПФО Пензенская  Пенза  Д</v>
      </c>
      <c r="F36" s="151" t="str">
        <f>VLOOKUP(B36,'пр.взв.'!B6:G133,5,FALSE)</f>
        <v>001687</v>
      </c>
      <c r="G36" s="149" t="str">
        <f>VLOOKUP(B36,'пр.взв.'!B6:G163,6,FALSE)</f>
        <v>Мялькин В.В.</v>
      </c>
    </row>
    <row r="37" spans="1:7" ht="9.75" customHeight="1">
      <c r="A37" s="147"/>
      <c r="B37" s="148"/>
      <c r="C37" s="150"/>
      <c r="D37" s="152"/>
      <c r="E37" s="152"/>
      <c r="F37" s="152"/>
      <c r="G37" s="150"/>
    </row>
    <row r="38" spans="1:7" ht="9.75" customHeight="1">
      <c r="A38" s="147" t="s">
        <v>236</v>
      </c>
      <c r="B38" s="148">
        <v>35</v>
      </c>
      <c r="C38" s="149" t="str">
        <f>VLOOKUP(B38,'пр.взв.'!B6:G133,2,FALSE)</f>
        <v>БОЯРЧЕНКОВ Дмитрий Александрович</v>
      </c>
      <c r="D38" s="151" t="str">
        <f>VLOOKUP(B38,'пр.взв.'!B6:G133,3,FALSE)</f>
        <v>28.09.81 мс</v>
      </c>
      <c r="E38" s="151" t="str">
        <f>VLOOKUP(B38,'пр.взв.'!B6:G133,4,FALSE)</f>
        <v>ПФО Нижегородская  Выкса ПР</v>
      </c>
      <c r="F38" s="151" t="str">
        <f>VLOOKUP(B38,'пр.взв.'!B6:G133,5,FALSE)</f>
        <v>008339</v>
      </c>
      <c r="G38" s="149" t="str">
        <f>VLOOKUP(B38,'пр.взв.'!B6:G165,6,FALSE)</f>
        <v>Гордеев МА</v>
      </c>
    </row>
    <row r="39" spans="1:7" ht="9.75" customHeight="1">
      <c r="A39" s="147"/>
      <c r="B39" s="148"/>
      <c r="C39" s="150"/>
      <c r="D39" s="152"/>
      <c r="E39" s="152"/>
      <c r="F39" s="152"/>
      <c r="G39" s="150"/>
    </row>
    <row r="40" spans="1:7" ht="9.75" customHeight="1">
      <c r="A40" s="147" t="s">
        <v>236</v>
      </c>
      <c r="B40" s="148">
        <v>7</v>
      </c>
      <c r="C40" s="149" t="str">
        <f>VLOOKUP(B40,'пр.взв.'!B6:G133,2,FALSE)</f>
        <v>КУПЦОВ Максим Олегович</v>
      </c>
      <c r="D40" s="151" t="str">
        <f>VLOOKUP(B40,'пр.взв.'!B6:G133,3,FALSE)</f>
        <v>29.03.87 мс</v>
      </c>
      <c r="E40" s="151" t="str">
        <f>VLOOKUP(B40,'пр.взв.'!B6:G133,4,FALSE)</f>
        <v>ПФО Нижегородская, Кстово</v>
      </c>
      <c r="F40" s="151" t="str">
        <f>VLOOKUP(B40,'пр.взв.'!B6:G133,5,FALSE)</f>
        <v>002477</v>
      </c>
      <c r="G40" s="149" t="str">
        <f>VLOOKUP(B40,'пр.взв.'!B6:G167,6,FALSE)</f>
        <v>Чугреев АВ</v>
      </c>
    </row>
    <row r="41" spans="1:7" ht="9.75" customHeight="1">
      <c r="A41" s="147"/>
      <c r="B41" s="148"/>
      <c r="C41" s="150"/>
      <c r="D41" s="152"/>
      <c r="E41" s="152"/>
      <c r="F41" s="152"/>
      <c r="G41" s="150"/>
    </row>
    <row r="42" spans="1:7" ht="9.75" customHeight="1">
      <c r="A42" s="147" t="s">
        <v>237</v>
      </c>
      <c r="B42" s="148">
        <v>10</v>
      </c>
      <c r="C42" s="149" t="str">
        <f>VLOOKUP(B42,'пр.взв.'!B6:G133,2,FALSE)</f>
        <v>ВОЙТЮК Александр Сергеевич</v>
      </c>
      <c r="D42" s="151" t="str">
        <f>VLOOKUP(B42,'пр.взв.'!B6:G133,3,FALSE)</f>
        <v>05.11.84 мс</v>
      </c>
      <c r="E42" s="151" t="str">
        <f>VLOOKUP(B42,'пр.взв.'!B6:G133,4,FALSE)</f>
        <v>ПФО Пермский край Нытва Д</v>
      </c>
      <c r="F42" s="151" t="str">
        <f>VLOOKUP(B42,'пр.взв.'!B6:G133,5,FALSE)</f>
        <v>000485</v>
      </c>
      <c r="G42" s="149" t="str">
        <f>VLOOKUP(B42,'пр.взв.'!B6:G169,6,FALSE)</f>
        <v>Шатров МЕ</v>
      </c>
    </row>
    <row r="43" spans="1:7" ht="9.75" customHeight="1">
      <c r="A43" s="147"/>
      <c r="B43" s="148"/>
      <c r="C43" s="150"/>
      <c r="D43" s="152"/>
      <c r="E43" s="152"/>
      <c r="F43" s="152"/>
      <c r="G43" s="150"/>
    </row>
    <row r="44" spans="1:7" ht="9.75" customHeight="1">
      <c r="A44" s="147" t="s">
        <v>237</v>
      </c>
      <c r="B44" s="148">
        <v>22</v>
      </c>
      <c r="C44" s="149" t="str">
        <f>VLOOKUP(B44,'пр.взв.'!B6:G133,2,FALSE)</f>
        <v>НИКОЛАЕВ Сергей Андреевич</v>
      </c>
      <c r="D44" s="151" t="str">
        <f>VLOOKUP(B44,'пр.взв.'!B5:G171,3,FALSE)</f>
        <v>22.08.89 мс</v>
      </c>
      <c r="E44" s="151" t="str">
        <f>VLOOKUP(B44,'пр.взв.'!B6:G133,4,FALSE)</f>
        <v>Москва ВС</v>
      </c>
      <c r="F44" s="151" t="str">
        <f>VLOOKUP(B44,'пр.взв.'!B6:G133,5,FALSE)</f>
        <v>001782</v>
      </c>
      <c r="G44" s="149" t="str">
        <f>VLOOKUP(B44,'пр.взв.'!B6:G171,6,FALSE)</f>
        <v>Фунтиков ПВ,ЛеонтьевАА</v>
      </c>
    </row>
    <row r="45" spans="1:7" ht="9.75" customHeight="1">
      <c r="A45" s="147"/>
      <c r="B45" s="148"/>
      <c r="C45" s="150"/>
      <c r="D45" s="152"/>
      <c r="E45" s="152"/>
      <c r="F45" s="152"/>
      <c r="G45" s="150"/>
    </row>
    <row r="46" spans="1:7" ht="9.75" customHeight="1">
      <c r="A46" s="147" t="s">
        <v>237</v>
      </c>
      <c r="B46" s="148">
        <v>14</v>
      </c>
      <c r="C46" s="149" t="str">
        <f>VLOOKUP(B46,'пр.взв.'!B6:G133,2,FALSE)</f>
        <v>ПАНФИЛОВ Александр Анатольевич</v>
      </c>
      <c r="D46" s="151" t="str">
        <f>VLOOKUP(B46,'пр.взв.'!B6:G133,3,FALSE)</f>
        <v>03.06.89 кмс</v>
      </c>
      <c r="E46" s="151" t="str">
        <f>VLOOKUP(B46,'пр.взв.'!B6:G133,4,FALSE)</f>
        <v>ЮФО Краснодарский край  Новороссийск </v>
      </c>
      <c r="F46" s="151" t="str">
        <f>VLOOKUP(B46,'пр.взв.'!B6:G133,5,FALSE)</f>
        <v>006388</v>
      </c>
      <c r="G46" s="149" t="str">
        <f>VLOOKUP(B46,'пр.взв.'!B6:G173,6,FALSE)</f>
        <v>Дученко ВФ,Гарькуша АВ</v>
      </c>
    </row>
    <row r="47" spans="1:7" ht="9.75" customHeight="1">
      <c r="A47" s="147"/>
      <c r="B47" s="148"/>
      <c r="C47" s="150"/>
      <c r="D47" s="152"/>
      <c r="E47" s="152"/>
      <c r="F47" s="152"/>
      <c r="G47" s="150"/>
    </row>
    <row r="48" spans="1:7" ht="9.75" customHeight="1">
      <c r="A48" s="147" t="s">
        <v>237</v>
      </c>
      <c r="B48" s="148">
        <v>4</v>
      </c>
      <c r="C48" s="149" t="str">
        <f>VLOOKUP(B48,'пр.взв.'!B6:G133,2,FALSE)</f>
        <v>ЧИРИЧ Сергей Михайлович</v>
      </c>
      <c r="D48" s="151" t="str">
        <f>VLOOKUP(B48,'пр.взв.'!B6:G133,3,FALSE)</f>
        <v>05.12.82 мс</v>
      </c>
      <c r="E48" s="151" t="str">
        <f>VLOOKUP(B48,'пр.взв.'!B6:G133,4,FALSE)</f>
        <v>УРФО Свердловская обл В Пышма</v>
      </c>
      <c r="F48" s="151" t="str">
        <f>VLOOKUP(B48,'пр.взв.'!B6:G133,5,FALSE)</f>
        <v>020556</v>
      </c>
      <c r="G48" s="149" t="str">
        <f>VLOOKUP(B48,'пр.взв.'!B6:G175,6,FALSE)</f>
        <v>Стенников ВГ Мельников АН</v>
      </c>
    </row>
    <row r="49" spans="1:7" ht="9.75" customHeight="1">
      <c r="A49" s="147"/>
      <c r="B49" s="148"/>
      <c r="C49" s="150"/>
      <c r="D49" s="152"/>
      <c r="E49" s="152"/>
      <c r="F49" s="152"/>
      <c r="G49" s="150"/>
    </row>
    <row r="50" spans="1:7" ht="9.75" customHeight="1">
      <c r="A50" s="147" t="s">
        <v>237</v>
      </c>
      <c r="B50" s="148">
        <v>28</v>
      </c>
      <c r="C50" s="149" t="str">
        <f>VLOOKUP(B50,'пр.взв.'!B6:G133,2,FALSE)</f>
        <v>КОЖЕВНИКОВ Семен Николаевич</v>
      </c>
      <c r="D50" s="151" t="str">
        <f>VLOOKUP(B50,'пр.взв.'!B6:G133,3,FALSE)</f>
        <v>21.11.88 мс</v>
      </c>
      <c r="E50" s="151" t="str">
        <f>VLOOKUP(B50,'пр.взв.'!B6:G133,4,FALSE)</f>
        <v>СФО Красноярский край</v>
      </c>
      <c r="F50" s="151" t="str">
        <f>VLOOKUP(B50,'пр.взв.'!B6:G133,5,FALSE)</f>
        <v>009053</v>
      </c>
      <c r="G50" s="149" t="str">
        <f>VLOOKUP(B50,'пр.взв.'!B6:G177,6,FALSE)</f>
        <v>Батурин АВ, Хориков ВА</v>
      </c>
    </row>
    <row r="51" spans="1:7" ht="9.75" customHeight="1">
      <c r="A51" s="147"/>
      <c r="B51" s="148"/>
      <c r="C51" s="150"/>
      <c r="D51" s="152"/>
      <c r="E51" s="152"/>
      <c r="F51" s="152"/>
      <c r="G51" s="150"/>
    </row>
    <row r="52" spans="1:7" ht="9.75" customHeight="1">
      <c r="A52" s="147" t="s">
        <v>237</v>
      </c>
      <c r="B52" s="148">
        <v>24</v>
      </c>
      <c r="C52" s="149" t="str">
        <f>VLOOKUP(B52,'пр.взв.'!B6:G133,2,FALSE)</f>
        <v>ОПАРИН Роман Андреевич</v>
      </c>
      <c r="D52" s="151" t="str">
        <f>VLOOKUP(B52,'пр.взв.'!B6:G133,3,FALSE)</f>
        <v>18.07.89 мс</v>
      </c>
      <c r="E52" s="151" t="str">
        <f>VLOOKUP(B52,'пр.взв.'!B6:G133,4,FALSE)</f>
        <v>УФО Курганская  Курган</v>
      </c>
      <c r="F52" s="151">
        <f>VLOOKUP(B52,'пр.взв.'!B6:G133,5,FALSE)</f>
        <v>0</v>
      </c>
      <c r="G52" s="149" t="str">
        <f>VLOOKUP(B52,'пр.взв.'!B6:G179,6,FALSE)</f>
        <v>Старцев АА,Казанцев ИА</v>
      </c>
    </row>
    <row r="53" spans="1:7" ht="9.75" customHeight="1">
      <c r="A53" s="147"/>
      <c r="B53" s="148"/>
      <c r="C53" s="150"/>
      <c r="D53" s="152"/>
      <c r="E53" s="152"/>
      <c r="F53" s="152"/>
      <c r="G53" s="150"/>
    </row>
    <row r="54" spans="1:7" ht="9.75" customHeight="1">
      <c r="A54" s="147" t="s">
        <v>237</v>
      </c>
      <c r="B54" s="148">
        <v>32</v>
      </c>
      <c r="C54" s="149" t="str">
        <f>VLOOKUP(B54,'пр.взв.'!B6:G133,2,FALSE)</f>
        <v>МАЗИХОВ Амирхан Ауесбиевич</v>
      </c>
      <c r="D54" s="151" t="str">
        <f>VLOOKUP(B54,'пр.взв.'!B6:G133,3,FALSE)</f>
        <v>20.08.82 мсмк</v>
      </c>
      <c r="E54" s="151" t="str">
        <f>VLOOKUP(B54,'пр.взв.'!B6:G133,4,FALSE)</f>
        <v>ЮФО Адыгея ВС</v>
      </c>
      <c r="F54" s="151" t="str">
        <f>VLOOKUP(B54,'пр.взв.'!B6:G133,5,FALSE)</f>
        <v>001890</v>
      </c>
      <c r="G54" s="149" t="str">
        <f>VLOOKUP(B54,'пр.взв.'!B6:G181,6,FALSE)</f>
        <v>Хапай А,Хапай Х</v>
      </c>
    </row>
    <row r="55" spans="1:7" ht="9.75" customHeight="1">
      <c r="A55" s="147"/>
      <c r="B55" s="148"/>
      <c r="C55" s="150"/>
      <c r="D55" s="152"/>
      <c r="E55" s="152"/>
      <c r="F55" s="152"/>
      <c r="G55" s="150"/>
    </row>
    <row r="56" spans="1:7" ht="9.75" customHeight="1">
      <c r="A56" s="147" t="s">
        <v>237</v>
      </c>
      <c r="B56" s="148">
        <v>1</v>
      </c>
      <c r="C56" s="149" t="str">
        <f>VLOOKUP(B56,'пр.взв.'!B6:G133,2,FALSE)</f>
        <v>АРАЛОВ Михаил Герасимович</v>
      </c>
      <c r="D56" s="151" t="str">
        <f>VLOOKUP(B56,'пр.взв.'!B6:G133,3,FALSE)</f>
        <v>25.10.85 мс</v>
      </c>
      <c r="E56" s="151" t="str">
        <f>VLOOKUP(B56,'пр.взв.'!B6:G133,4,FALSE)</f>
        <v>ЦФО Ярославская Ярославль Д</v>
      </c>
      <c r="F56" s="151" t="str">
        <f>VLOOKUP(B56,'пр.взв.'!B6:G133,5,FALSE)</f>
        <v>000433</v>
      </c>
      <c r="G56" s="149" t="str">
        <f>VLOOKUP(B56,'пр.взв.'!B6:G183,6,FALSE)</f>
        <v>Костров АЛ</v>
      </c>
    </row>
    <row r="57" spans="1:7" ht="9.75" customHeight="1">
      <c r="A57" s="147"/>
      <c r="B57" s="148"/>
      <c r="C57" s="150"/>
      <c r="D57" s="152"/>
      <c r="E57" s="152"/>
      <c r="F57" s="152"/>
      <c r="G57" s="150"/>
    </row>
    <row r="58" spans="1:7" ht="9.75" customHeight="1">
      <c r="A58" s="147" t="s">
        <v>237</v>
      </c>
      <c r="B58" s="148">
        <v>25</v>
      </c>
      <c r="C58" s="149" t="str">
        <f>VLOOKUP(B58,'пр.взв.'!B6:G133,2,FALSE)</f>
        <v>МАРЧЕНКО Иван Николаевич</v>
      </c>
      <c r="D58" s="151" t="str">
        <f>VLOOKUP(B58,'пр.взв.'!B6:G133,3,FALSE)</f>
        <v>07.07.83 мс</v>
      </c>
      <c r="E58" s="151" t="str">
        <f>VLOOKUP(B58,'пр.взв.'!B6:G133,4,FALSE)</f>
        <v>ЦФО Тульская  Тула Д</v>
      </c>
      <c r="F58" s="151" t="str">
        <f>VLOOKUP(B58,'пр.взв.'!B6:G133,5,FALSE)</f>
        <v>001507</v>
      </c>
      <c r="G58" s="149" t="str">
        <f>VLOOKUP(B58,'пр.взв.'!B6:G185,6,FALSE)</f>
        <v>Самборский СВ</v>
      </c>
    </row>
    <row r="59" spans="1:7" ht="9.75" customHeight="1">
      <c r="A59" s="147"/>
      <c r="B59" s="148"/>
      <c r="C59" s="150"/>
      <c r="D59" s="152"/>
      <c r="E59" s="152"/>
      <c r="F59" s="152"/>
      <c r="G59" s="150"/>
    </row>
    <row r="60" spans="1:7" ht="9.75" customHeight="1">
      <c r="A60" s="147" t="s">
        <v>237</v>
      </c>
      <c r="B60" s="148">
        <v>21</v>
      </c>
      <c r="C60" s="149" t="str">
        <f>VLOOKUP(B60,'пр.взв.'!B6:G133,2,FALSE)</f>
        <v>НУЖНЕНКОВ Алексей Владимирович</v>
      </c>
      <c r="D60" s="151" t="str">
        <f>VLOOKUP(B60,'пр.взв.'!B6:G133,3,FALSE)</f>
        <v>22.07.91 кмс</v>
      </c>
      <c r="E60" s="151" t="str">
        <f>VLOOKUP(B60,'пр.взв.'!B6:G133,4,FALSE)</f>
        <v>ЮФО Ростовская  Новочеркасск </v>
      </c>
      <c r="F60" s="151">
        <f>VLOOKUP(B60,'пр.взв.'!B6:G133,5,FALSE)</f>
        <v>0</v>
      </c>
      <c r="G60" s="149" t="str">
        <f>VLOOKUP(B60,'пр.взв.'!B6:G187,6,FALSE)</f>
        <v>Либчанский МЮ</v>
      </c>
    </row>
    <row r="61" spans="1:7" ht="9.75" customHeight="1">
      <c r="A61" s="147"/>
      <c r="B61" s="148"/>
      <c r="C61" s="150"/>
      <c r="D61" s="152"/>
      <c r="E61" s="152"/>
      <c r="F61" s="152"/>
      <c r="G61" s="150"/>
    </row>
    <row r="62" spans="1:7" ht="9.75" customHeight="1">
      <c r="A62" s="147" t="s">
        <v>237</v>
      </c>
      <c r="B62" s="148">
        <v>19</v>
      </c>
      <c r="C62" s="149" t="str">
        <f>VLOOKUP(B62,'пр.взв.'!B6:G133,2,FALSE)</f>
        <v>ЧИРИЧ Алексей Михайлович</v>
      </c>
      <c r="D62" s="151" t="str">
        <f>VLOOKUP(B62,'пр.взв.'!B6:G133,3,FALSE)</f>
        <v>05.12.82 мсмк</v>
      </c>
      <c r="E62" s="151" t="str">
        <f>VLOOKUP(B62,'пр.взв.'!B6:G133,4,FALSE)</f>
        <v>УРФО Свердловская обл В Пышма</v>
      </c>
      <c r="F62" s="151" t="str">
        <f>VLOOKUP(B62,'пр.взв.'!B6:G133,5,FALSE)</f>
        <v>014882</v>
      </c>
      <c r="G62" s="149" t="str">
        <f>VLOOKUP(B62,'пр.взв.'!B6:G189,6,FALSE)</f>
        <v>Стенников ВГ Мельников АН</v>
      </c>
    </row>
    <row r="63" spans="1:7" ht="9.75" customHeight="1">
      <c r="A63" s="147"/>
      <c r="B63" s="148"/>
      <c r="C63" s="150"/>
      <c r="D63" s="152"/>
      <c r="E63" s="152"/>
      <c r="F63" s="152"/>
      <c r="G63" s="150"/>
    </row>
    <row r="64" spans="1:7" ht="9.75" customHeight="1">
      <c r="A64" s="147" t="s">
        <v>237</v>
      </c>
      <c r="B64" s="148">
        <v>27</v>
      </c>
      <c r="C64" s="149" t="str">
        <f>VLOOKUP(B64,'пр.взв.'!B6:G133,2,FALSE)</f>
        <v>ТЛЯРУКОВ Мурат Хусинович</v>
      </c>
      <c r="D64" s="151" t="str">
        <f>VLOOKUP(B64,'пр.взв.'!B6:G133,3,FALSE)</f>
        <v>20.07.90 кмс</v>
      </c>
      <c r="E64" s="151" t="str">
        <f>VLOOKUP(B64,'пр.взв.'!B6:G133,4,FALSE)</f>
        <v>ЮФО Адыгея ВС</v>
      </c>
      <c r="F64" s="151" t="str">
        <f>VLOOKUP(B64,'пр.взв.'!B6:G133,5,FALSE)</f>
        <v>006280</v>
      </c>
      <c r="G64" s="149" t="str">
        <f>VLOOKUP(B64,'пр.взв.'!B6:G191,6,FALSE)</f>
        <v>Хапай А,Хапай Х</v>
      </c>
    </row>
    <row r="65" spans="1:7" ht="9.75" customHeight="1">
      <c r="A65" s="147"/>
      <c r="B65" s="148"/>
      <c r="C65" s="150"/>
      <c r="D65" s="152"/>
      <c r="E65" s="152"/>
      <c r="F65" s="152"/>
      <c r="G65" s="150"/>
    </row>
    <row r="66" spans="1:7" ht="9.75" customHeight="1">
      <c r="A66" s="147" t="s">
        <v>237</v>
      </c>
      <c r="B66" s="148">
        <v>23</v>
      </c>
      <c r="C66" s="149" t="str">
        <f>VLOOKUP(B66,'пр.взв.'!B6:G133,2,FALSE)</f>
        <v>ВЛАДИМИРЦЕВ Виталий Сергеевич</v>
      </c>
      <c r="D66" s="151" t="str">
        <f>VLOOKUP(B66,'пр.взв.'!B6:G133,3,FALSE)</f>
        <v>10.03.88 мс</v>
      </c>
      <c r="E66" s="151" t="str">
        <f>VLOOKUP(B66,'пр.взв.'!B6:G133,4,FALSE)</f>
        <v>ЦФО Ярославская Ярославль РССС</v>
      </c>
      <c r="F66" s="151" t="str">
        <f>VLOOKUP(B66,'пр.взв.'!B6:G133,5,FALSE)</f>
        <v>001235</v>
      </c>
      <c r="G66" s="149" t="str">
        <f>VLOOKUP(B66,'пр.взв.'!B6:G193,6,FALSE)</f>
        <v>Воронин СМ</v>
      </c>
    </row>
    <row r="67" spans="1:7" ht="9.75" customHeight="1">
      <c r="A67" s="147"/>
      <c r="B67" s="148"/>
      <c r="C67" s="150"/>
      <c r="D67" s="152"/>
      <c r="E67" s="152"/>
      <c r="F67" s="152"/>
      <c r="G67" s="150"/>
    </row>
    <row r="68" spans="1:7" ht="9.75" customHeight="1">
      <c r="A68" s="147" t="s">
        <v>237</v>
      </c>
      <c r="B68" s="148">
        <v>31</v>
      </c>
      <c r="C68" s="149" t="str">
        <f>VLOOKUP(B68,'пр.взв.'!B6:G133,2,FALSE)</f>
        <v>ТЕПЛОВ Михаил Сергеевич</v>
      </c>
      <c r="D68" s="151" t="str">
        <f>VLOOKUP(B68,'пр.взв.'!B6:G133,3,FALSE)</f>
        <v>25.08.86 мс</v>
      </c>
      <c r="E68" s="151" t="str">
        <f>VLOOKUP(B68,'пр.взв.'!B6:G133,4,FALSE)</f>
        <v>ПФО Пензенская Пенза Д</v>
      </c>
      <c r="F68" s="151" t="str">
        <f>VLOOKUP(B68,'пр.взв.'!B6:G133,5,FALSE)</f>
        <v>001266</v>
      </c>
      <c r="G68" s="149" t="str">
        <f>VLOOKUP(B68,'пр.взв.'!B6:G195,6,FALSE)</f>
        <v>Можаров О.В., Аникин МС</v>
      </c>
    </row>
    <row r="69" spans="1:7" ht="9.75" customHeight="1">
      <c r="A69" s="147"/>
      <c r="B69" s="148"/>
      <c r="C69" s="150"/>
      <c r="D69" s="152"/>
      <c r="E69" s="152"/>
      <c r="F69" s="152"/>
      <c r="G69" s="150"/>
    </row>
    <row r="70" spans="1:7" ht="9.75" customHeight="1">
      <c r="A70" s="147" t="s">
        <v>238</v>
      </c>
      <c r="B70" s="148">
        <v>33</v>
      </c>
      <c r="C70" s="149" t="str">
        <f>VLOOKUP(B70,'пр.взв.'!B6:G133,2,FALSE)</f>
        <v>ДМИТРИЕВ Александр Сергеевич</v>
      </c>
      <c r="D70" s="151" t="str">
        <f>VLOOKUP(B70,'пр.взв.'!B6:G133,3,FALSE)</f>
        <v>07.07.86мс</v>
      </c>
      <c r="E70" s="151" t="str">
        <f>VLOOKUP(B70,'пр.взв.'!B6:G133,4,FALSE)</f>
        <v>КОМИ СЗФО Д</v>
      </c>
      <c r="F70" s="151" t="str">
        <f>VLOOKUP(B70,'пр.взв.'!B6:G133,5,FALSE)</f>
        <v>014219</v>
      </c>
      <c r="G70" s="149" t="str">
        <f>VLOOKUP(B70,'пр.взв.'!B6:G197,6,FALSE)</f>
        <v>Дмитриев СВ</v>
      </c>
    </row>
    <row r="71" spans="1:7" ht="9.75" customHeight="1">
      <c r="A71" s="147"/>
      <c r="B71" s="148"/>
      <c r="C71" s="150"/>
      <c r="D71" s="152"/>
      <c r="E71" s="152"/>
      <c r="F71" s="152"/>
      <c r="G71" s="150"/>
    </row>
    <row r="72" spans="1:7" ht="9.75" customHeight="1">
      <c r="A72" s="147" t="s">
        <v>238</v>
      </c>
      <c r="B72" s="148">
        <v>3</v>
      </c>
      <c r="C72" s="149" t="str">
        <f>VLOOKUP(B72,'пр.взв.'!B6:G133,2,FALSE)</f>
        <v>СУЛЕЙМАНОВ Марсель Динарович</v>
      </c>
      <c r="D72" s="151" t="str">
        <f>VLOOKUP(B72,'пр.взв.'!B6:G133,3,FALSE)</f>
        <v>26.03.87 мс</v>
      </c>
      <c r="E72" s="151" t="str">
        <f>VLOOKUP(B72,'пр.взв.'!B6:G133,4,FALSE)</f>
        <v>ПФО Оренбурская</v>
      </c>
      <c r="F72" s="151">
        <f>VLOOKUP(B72,'пр.взв.'!B6:G133,5,FALSE)</f>
        <v>0</v>
      </c>
      <c r="G72" s="149" t="str">
        <f>VLOOKUP(B72,'пр.взв.'!B6:G199,6,FALSE)</f>
        <v>Задворнович</v>
      </c>
    </row>
    <row r="73" spans="1:7" ht="9.75" customHeight="1">
      <c r="A73" s="147"/>
      <c r="B73" s="148"/>
      <c r="C73" s="150"/>
      <c r="D73" s="152"/>
      <c r="E73" s="152"/>
      <c r="F73" s="152"/>
      <c r="G73" s="150"/>
    </row>
    <row r="75" spans="1:9" ht="12.75">
      <c r="A75" s="95"/>
      <c r="B75" s="26"/>
      <c r="C75" s="26"/>
      <c r="D75" s="26"/>
      <c r="E75" s="26"/>
      <c r="F75" s="26"/>
      <c r="G75" s="26"/>
      <c r="H75" s="26"/>
      <c r="I75" s="85"/>
    </row>
    <row r="76" spans="1:9" ht="12.75">
      <c r="A76" s="126" t="str">
        <f>HYPERLINK('[1]реквизиты'!$A$6)</f>
        <v>Гл. судья, судья МК</v>
      </c>
      <c r="C76" s="26"/>
      <c r="D76" s="127"/>
      <c r="E76" s="128"/>
      <c r="F76" s="128"/>
      <c r="G76" s="129" t="str">
        <f>HYPERLINK('[1]реквизиты'!$G$6)</f>
        <v>Х. Ю. Хапай</v>
      </c>
      <c r="H76" s="26"/>
      <c r="I76" s="87"/>
    </row>
    <row r="77" spans="1:9" ht="12.75">
      <c r="A77" s="26"/>
      <c r="C77" s="26"/>
      <c r="D77" s="127"/>
      <c r="E77" s="26"/>
      <c r="F77" s="26"/>
      <c r="G77" s="130" t="str">
        <f>HYPERLINK('[1]реквизиты'!$G$7)</f>
        <v>/г. Майкоп/</v>
      </c>
      <c r="H77" s="26"/>
      <c r="I77" s="85"/>
    </row>
    <row r="78" spans="1:9" ht="12.75">
      <c r="A78" s="26"/>
      <c r="C78" s="26"/>
      <c r="D78" s="127"/>
      <c r="E78" s="26"/>
      <c r="F78" s="26"/>
      <c r="G78" s="26"/>
      <c r="H78" s="26"/>
      <c r="I78" s="87"/>
    </row>
    <row r="79" spans="1:9" ht="12.75">
      <c r="A79" s="126" t="str">
        <f>HYPERLINK('[1]реквизиты'!$A$8)</f>
        <v>Гл. секретарь, судья МК</v>
      </c>
      <c r="C79" s="26"/>
      <c r="D79" s="127"/>
      <c r="E79" s="128"/>
      <c r="F79" s="128"/>
      <c r="G79" s="129" t="str">
        <f>HYPERLINK('[1]реквизиты'!$G$8)</f>
        <v>Н. Ю. Глушкова</v>
      </c>
      <c r="H79" s="26"/>
      <c r="I79" s="87"/>
    </row>
    <row r="80" spans="1:9" ht="12.75">
      <c r="A80" s="97"/>
      <c r="B80" s="26"/>
      <c r="C80" s="26"/>
      <c r="D80" s="26"/>
      <c r="E80" s="26"/>
      <c r="F80" s="26"/>
      <c r="G80" s="130" t="str">
        <f>HYPERLINK('[1]реквизиты'!$G$9)</f>
        <v>/г. Рязань/</v>
      </c>
      <c r="H80" s="26"/>
      <c r="I80" s="85"/>
    </row>
  </sheetData>
  <sheetProtection/>
  <mergeCells count="250">
    <mergeCell ref="B2:C2"/>
    <mergeCell ref="D2:G2"/>
    <mergeCell ref="C3:D3"/>
    <mergeCell ref="F3:G3"/>
    <mergeCell ref="E28:E29"/>
    <mergeCell ref="G28:G29"/>
    <mergeCell ref="E30:E31"/>
    <mergeCell ref="F30:F31"/>
    <mergeCell ref="F28:F29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G20:G21"/>
    <mergeCell ref="E22:E23"/>
    <mergeCell ref="G22:G23"/>
    <mergeCell ref="A22:A23"/>
    <mergeCell ref="B22:B23"/>
    <mergeCell ref="C22:C23"/>
    <mergeCell ref="A20:A21"/>
    <mergeCell ref="B20:B21"/>
    <mergeCell ref="C20:C21"/>
    <mergeCell ref="D20:D21"/>
    <mergeCell ref="A24:A25"/>
    <mergeCell ref="B24:B25"/>
    <mergeCell ref="C24:C25"/>
    <mergeCell ref="D24:D25"/>
    <mergeCell ref="F20:F21"/>
    <mergeCell ref="F22:F23"/>
    <mergeCell ref="E20:E21"/>
    <mergeCell ref="D22:D23"/>
    <mergeCell ref="F18:F19"/>
    <mergeCell ref="E18:E19"/>
    <mergeCell ref="G18:G19"/>
    <mergeCell ref="A18:A19"/>
    <mergeCell ref="B18:B19"/>
    <mergeCell ref="C18:C19"/>
    <mergeCell ref="D18:D19"/>
    <mergeCell ref="A14:A15"/>
    <mergeCell ref="B14:B15"/>
    <mergeCell ref="A16:A17"/>
    <mergeCell ref="B16:B17"/>
    <mergeCell ref="G8:G9"/>
    <mergeCell ref="F12:F13"/>
    <mergeCell ref="C16:C17"/>
    <mergeCell ref="D16:D17"/>
    <mergeCell ref="C14:C15"/>
    <mergeCell ref="D14:D15"/>
    <mergeCell ref="E16:E17"/>
    <mergeCell ref="G16:G17"/>
    <mergeCell ref="F16:F17"/>
    <mergeCell ref="F14:F15"/>
    <mergeCell ref="E10:E11"/>
    <mergeCell ref="G10:G11"/>
    <mergeCell ref="E12:E13"/>
    <mergeCell ref="G12:G13"/>
    <mergeCell ref="E14:E15"/>
    <mergeCell ref="G14:G15"/>
    <mergeCell ref="C12:C13"/>
    <mergeCell ref="D12:D13"/>
    <mergeCell ref="B10:B11"/>
    <mergeCell ref="C10:C11"/>
    <mergeCell ref="D10:D11"/>
    <mergeCell ref="A4:A5"/>
    <mergeCell ref="B4:B5"/>
    <mergeCell ref="G4:G5"/>
    <mergeCell ref="E6:E7"/>
    <mergeCell ref="G6:G7"/>
    <mergeCell ref="F4:F5"/>
    <mergeCell ref="F6:F7"/>
    <mergeCell ref="C4:C5"/>
    <mergeCell ref="D4:D5"/>
    <mergeCell ref="F8:F9"/>
    <mergeCell ref="F10:F11"/>
    <mergeCell ref="E4:E5"/>
    <mergeCell ref="D6:D7"/>
    <mergeCell ref="E8:E9"/>
    <mergeCell ref="D8:D9"/>
    <mergeCell ref="A8:A9"/>
    <mergeCell ref="B8:B9"/>
    <mergeCell ref="C8:C9"/>
    <mergeCell ref="C6:C7"/>
    <mergeCell ref="A6:A7"/>
    <mergeCell ref="B6:B7"/>
    <mergeCell ref="A10:A11"/>
    <mergeCell ref="F32:F33"/>
    <mergeCell ref="G32:G33"/>
    <mergeCell ref="F34:F35"/>
    <mergeCell ref="G34:G35"/>
    <mergeCell ref="C34:C35"/>
    <mergeCell ref="D34:D35"/>
    <mergeCell ref="E34:E35"/>
    <mergeCell ref="A12:A13"/>
    <mergeCell ref="B12:B13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F54:F55"/>
    <mergeCell ref="E58:E59"/>
    <mergeCell ref="A56:A57"/>
    <mergeCell ref="B56:B57"/>
    <mergeCell ref="C56:C57"/>
    <mergeCell ref="D56:D57"/>
    <mergeCell ref="B54:B55"/>
    <mergeCell ref="C54:C55"/>
    <mergeCell ref="D54:D55"/>
    <mergeCell ref="A52:A53"/>
    <mergeCell ref="B52:B53"/>
    <mergeCell ref="C52:C53"/>
    <mergeCell ref="D52:D53"/>
    <mergeCell ref="D58:D59"/>
    <mergeCell ref="G58:G59"/>
    <mergeCell ref="G54:G55"/>
    <mergeCell ref="E56:E57"/>
    <mergeCell ref="F56:F57"/>
    <mergeCell ref="G56:G57"/>
    <mergeCell ref="E54:E55"/>
    <mergeCell ref="F58:F59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F60:F61"/>
    <mergeCell ref="A68:A69"/>
    <mergeCell ref="B68:B69"/>
    <mergeCell ref="D68:D69"/>
    <mergeCell ref="E68:E69"/>
    <mergeCell ref="E60:E61"/>
    <mergeCell ref="E66:E67"/>
    <mergeCell ref="A66:A67"/>
    <mergeCell ref="A62:A63"/>
    <mergeCell ref="B62:B63"/>
    <mergeCell ref="E48:E49"/>
    <mergeCell ref="E50:E51"/>
    <mergeCell ref="E52:E53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F66:F67"/>
    <mergeCell ref="G66:G67"/>
    <mergeCell ref="A72:A73"/>
    <mergeCell ref="B72:B73"/>
    <mergeCell ref="C72:C73"/>
    <mergeCell ref="D72:D73"/>
    <mergeCell ref="A70:A71"/>
    <mergeCell ref="B70:B71"/>
    <mergeCell ref="F68:F69"/>
    <mergeCell ref="F70:F71"/>
    <mergeCell ref="D70:D71"/>
    <mergeCell ref="E70:E71"/>
    <mergeCell ref="C70:C71"/>
    <mergeCell ref="G68:G69"/>
    <mergeCell ref="C68:C69"/>
    <mergeCell ref="G70:G71"/>
    <mergeCell ref="D66:D67"/>
    <mergeCell ref="C64:C65"/>
    <mergeCell ref="D64:D65"/>
    <mergeCell ref="G64:G65"/>
    <mergeCell ref="A64:A65"/>
    <mergeCell ref="B64:B65"/>
    <mergeCell ref="B66:B67"/>
    <mergeCell ref="C66:C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52">
      <selection activeCell="F3" sqref="F3:G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53" t="s">
        <v>30</v>
      </c>
      <c r="B1" s="153"/>
      <c r="C1" s="153"/>
      <c r="D1" s="153"/>
      <c r="E1" s="153"/>
      <c r="F1" s="153"/>
      <c r="G1" s="153"/>
    </row>
    <row r="2" spans="2:7" ht="19.5" customHeight="1" thickBot="1">
      <c r="B2" s="158" t="s">
        <v>33</v>
      </c>
      <c r="C2" s="158"/>
      <c r="D2" s="166" t="str">
        <f>HYPERLINK('[1]реквизиты'!$A$2)</f>
        <v>Кубок России  по САМБО среди мужчин</v>
      </c>
      <c r="E2" s="146"/>
      <c r="F2" s="146"/>
      <c r="G2" s="167"/>
    </row>
    <row r="3" spans="2:7" ht="12.75" customHeight="1">
      <c r="B3" s="131"/>
      <c r="C3" s="162" t="str">
        <f>HYPERLINK('[1]реквизиты'!$A$3)</f>
        <v>25 - 28 ноября 2009 г.          г. Кстово</v>
      </c>
      <c r="D3" s="162"/>
      <c r="F3" s="168" t="s">
        <v>226</v>
      </c>
      <c r="G3" s="168"/>
    </row>
    <row r="4" spans="1:7" ht="12.75" customHeight="1">
      <c r="A4" s="190" t="s">
        <v>2</v>
      </c>
      <c r="B4" s="190" t="s">
        <v>3</v>
      </c>
      <c r="C4" s="190" t="s">
        <v>4</v>
      </c>
      <c r="D4" s="190" t="s">
        <v>5</v>
      </c>
      <c r="E4" s="190" t="s">
        <v>6</v>
      </c>
      <c r="F4" s="190" t="s">
        <v>9</v>
      </c>
      <c r="G4" s="190" t="s">
        <v>7</v>
      </c>
    </row>
    <row r="5" spans="1:7" ht="12.75" customHeight="1">
      <c r="A5" s="155"/>
      <c r="B5" s="155"/>
      <c r="C5" s="155"/>
      <c r="D5" s="155"/>
      <c r="E5" s="155"/>
      <c r="F5" s="155"/>
      <c r="G5" s="155"/>
    </row>
    <row r="6" spans="1:7" ht="12.75" customHeight="1">
      <c r="A6" s="177"/>
      <c r="B6" s="183">
        <v>1</v>
      </c>
      <c r="C6" s="185" t="s">
        <v>68</v>
      </c>
      <c r="D6" s="186" t="s">
        <v>69</v>
      </c>
      <c r="E6" s="187" t="s">
        <v>70</v>
      </c>
      <c r="F6" s="169" t="s">
        <v>71</v>
      </c>
      <c r="G6" s="188" t="s">
        <v>72</v>
      </c>
    </row>
    <row r="7" spans="1:7" ht="15" customHeight="1">
      <c r="A7" s="177"/>
      <c r="B7" s="184"/>
      <c r="C7" s="185"/>
      <c r="D7" s="173"/>
      <c r="E7" s="187"/>
      <c r="F7" s="169"/>
      <c r="G7" s="172"/>
    </row>
    <row r="8" spans="1:7" ht="12.75" customHeight="1">
      <c r="A8" s="177"/>
      <c r="B8" s="193">
        <v>2</v>
      </c>
      <c r="C8" s="185" t="s">
        <v>73</v>
      </c>
      <c r="D8" s="186" t="s">
        <v>74</v>
      </c>
      <c r="E8" s="187" t="s">
        <v>75</v>
      </c>
      <c r="F8" s="169" t="s">
        <v>76</v>
      </c>
      <c r="G8" s="188" t="s">
        <v>77</v>
      </c>
    </row>
    <row r="9" spans="1:7" ht="15" customHeight="1">
      <c r="A9" s="177"/>
      <c r="B9" s="194"/>
      <c r="C9" s="185"/>
      <c r="D9" s="173"/>
      <c r="E9" s="187"/>
      <c r="F9" s="169"/>
      <c r="G9" s="172"/>
    </row>
    <row r="10" spans="1:7" ht="15" customHeight="1">
      <c r="A10" s="177"/>
      <c r="B10" s="183">
        <v>3</v>
      </c>
      <c r="C10" s="185" t="s">
        <v>78</v>
      </c>
      <c r="D10" s="186" t="s">
        <v>79</v>
      </c>
      <c r="E10" s="187" t="s">
        <v>80</v>
      </c>
      <c r="F10" s="169"/>
      <c r="G10" s="172" t="s">
        <v>81</v>
      </c>
    </row>
    <row r="11" spans="1:7" ht="15.75" customHeight="1">
      <c r="A11" s="177"/>
      <c r="B11" s="184"/>
      <c r="C11" s="185"/>
      <c r="D11" s="173"/>
      <c r="E11" s="187"/>
      <c r="F11" s="169"/>
      <c r="G11" s="172"/>
    </row>
    <row r="12" spans="1:7" ht="12.75" customHeight="1">
      <c r="A12" s="177"/>
      <c r="B12" s="183">
        <v>4</v>
      </c>
      <c r="C12" s="185" t="s">
        <v>82</v>
      </c>
      <c r="D12" s="186" t="s">
        <v>83</v>
      </c>
      <c r="E12" s="187" t="s">
        <v>84</v>
      </c>
      <c r="F12" s="169" t="s">
        <v>85</v>
      </c>
      <c r="G12" s="188" t="s">
        <v>86</v>
      </c>
    </row>
    <row r="13" spans="1:7" ht="15" customHeight="1">
      <c r="A13" s="177"/>
      <c r="B13" s="189"/>
      <c r="C13" s="185"/>
      <c r="D13" s="173"/>
      <c r="E13" s="187"/>
      <c r="F13" s="169"/>
      <c r="G13" s="172"/>
    </row>
    <row r="14" spans="1:7" ht="12.75" customHeight="1">
      <c r="A14" s="177"/>
      <c r="B14" s="183">
        <v>5</v>
      </c>
      <c r="C14" s="185" t="s">
        <v>87</v>
      </c>
      <c r="D14" s="186" t="s">
        <v>88</v>
      </c>
      <c r="E14" s="187" t="s">
        <v>89</v>
      </c>
      <c r="F14" s="169" t="s">
        <v>90</v>
      </c>
      <c r="G14" s="188" t="s">
        <v>91</v>
      </c>
    </row>
    <row r="15" spans="1:7" ht="15" customHeight="1">
      <c r="A15" s="177"/>
      <c r="B15" s="184"/>
      <c r="C15" s="185"/>
      <c r="D15" s="173"/>
      <c r="E15" s="187"/>
      <c r="F15" s="169"/>
      <c r="G15" s="172"/>
    </row>
    <row r="16" spans="1:7" ht="12.75" customHeight="1">
      <c r="A16" s="177"/>
      <c r="B16" s="183">
        <v>6</v>
      </c>
      <c r="C16" s="185" t="s">
        <v>92</v>
      </c>
      <c r="D16" s="186" t="s">
        <v>93</v>
      </c>
      <c r="E16" s="187" t="s">
        <v>94</v>
      </c>
      <c r="F16" s="169" t="s">
        <v>95</v>
      </c>
      <c r="G16" s="188" t="s">
        <v>96</v>
      </c>
    </row>
    <row r="17" spans="1:7" ht="15" customHeight="1">
      <c r="A17" s="177"/>
      <c r="B17" s="184"/>
      <c r="C17" s="185"/>
      <c r="D17" s="173"/>
      <c r="E17" s="187"/>
      <c r="F17" s="169"/>
      <c r="G17" s="172"/>
    </row>
    <row r="18" spans="1:7" ht="12.75" customHeight="1">
      <c r="A18" s="177"/>
      <c r="B18" s="183">
        <v>7</v>
      </c>
      <c r="C18" s="185" t="s">
        <v>97</v>
      </c>
      <c r="D18" s="186" t="s">
        <v>98</v>
      </c>
      <c r="E18" s="187" t="s">
        <v>99</v>
      </c>
      <c r="F18" s="169" t="s">
        <v>100</v>
      </c>
      <c r="G18" s="188" t="s">
        <v>101</v>
      </c>
    </row>
    <row r="19" spans="1:7" ht="15" customHeight="1">
      <c r="A19" s="177"/>
      <c r="B19" s="189"/>
      <c r="C19" s="185"/>
      <c r="D19" s="173"/>
      <c r="E19" s="187"/>
      <c r="F19" s="169"/>
      <c r="G19" s="172"/>
    </row>
    <row r="20" spans="1:7" ht="12.75" customHeight="1">
      <c r="A20" s="177"/>
      <c r="B20" s="183">
        <v>8</v>
      </c>
      <c r="C20" s="185" t="s">
        <v>102</v>
      </c>
      <c r="D20" s="186" t="s">
        <v>103</v>
      </c>
      <c r="E20" s="187" t="s">
        <v>104</v>
      </c>
      <c r="F20" s="169" t="s">
        <v>105</v>
      </c>
      <c r="G20" s="188" t="s">
        <v>106</v>
      </c>
    </row>
    <row r="21" spans="1:7" ht="15" customHeight="1">
      <c r="A21" s="177"/>
      <c r="B21" s="189"/>
      <c r="C21" s="185"/>
      <c r="D21" s="173"/>
      <c r="E21" s="187"/>
      <c r="F21" s="169"/>
      <c r="G21" s="172"/>
    </row>
    <row r="22" spans="1:7" ht="12.75" customHeight="1">
      <c r="A22" s="177"/>
      <c r="B22" s="183">
        <v>9</v>
      </c>
      <c r="C22" s="185" t="s">
        <v>107</v>
      </c>
      <c r="D22" s="173" t="s">
        <v>108</v>
      </c>
      <c r="E22" s="187" t="s">
        <v>109</v>
      </c>
      <c r="F22" s="169" t="s">
        <v>110</v>
      </c>
      <c r="G22" s="188" t="s">
        <v>111</v>
      </c>
    </row>
    <row r="23" spans="1:7" ht="15" customHeight="1">
      <c r="A23" s="177"/>
      <c r="B23" s="189"/>
      <c r="C23" s="185"/>
      <c r="D23" s="173"/>
      <c r="E23" s="187"/>
      <c r="F23" s="169"/>
      <c r="G23" s="172"/>
    </row>
    <row r="24" spans="1:7" ht="12.75" customHeight="1">
      <c r="A24" s="177"/>
      <c r="B24" s="183">
        <v>10</v>
      </c>
      <c r="C24" s="185" t="s">
        <v>112</v>
      </c>
      <c r="D24" s="186" t="s">
        <v>113</v>
      </c>
      <c r="E24" s="187" t="s">
        <v>114</v>
      </c>
      <c r="F24" s="169" t="s">
        <v>115</v>
      </c>
      <c r="G24" s="188" t="s">
        <v>116</v>
      </c>
    </row>
    <row r="25" spans="1:7" ht="15" customHeight="1">
      <c r="A25" s="177"/>
      <c r="B25" s="184"/>
      <c r="C25" s="185"/>
      <c r="D25" s="173"/>
      <c r="E25" s="187"/>
      <c r="F25" s="169"/>
      <c r="G25" s="172"/>
    </row>
    <row r="26" spans="1:7" ht="12.75" customHeight="1">
      <c r="A26" s="177"/>
      <c r="B26" s="183">
        <v>11</v>
      </c>
      <c r="C26" s="185" t="s">
        <v>117</v>
      </c>
      <c r="D26" s="186" t="s">
        <v>118</v>
      </c>
      <c r="E26" s="187" t="s">
        <v>119</v>
      </c>
      <c r="F26" s="169" t="s">
        <v>120</v>
      </c>
      <c r="G26" s="172" t="s">
        <v>121</v>
      </c>
    </row>
    <row r="27" spans="1:7" ht="15" customHeight="1">
      <c r="A27" s="177"/>
      <c r="B27" s="184"/>
      <c r="C27" s="185"/>
      <c r="D27" s="173"/>
      <c r="E27" s="187"/>
      <c r="F27" s="169"/>
      <c r="G27" s="172"/>
    </row>
    <row r="28" spans="1:7" ht="15.75" customHeight="1">
      <c r="A28" s="177"/>
      <c r="B28" s="183">
        <v>12</v>
      </c>
      <c r="C28" s="185" t="s">
        <v>122</v>
      </c>
      <c r="D28" s="186" t="s">
        <v>123</v>
      </c>
      <c r="E28" s="187" t="s">
        <v>124</v>
      </c>
      <c r="F28" s="169" t="s">
        <v>125</v>
      </c>
      <c r="G28" s="188" t="s">
        <v>126</v>
      </c>
    </row>
    <row r="29" spans="1:7" ht="15" customHeight="1">
      <c r="A29" s="177"/>
      <c r="B29" s="189"/>
      <c r="C29" s="185"/>
      <c r="D29" s="173"/>
      <c r="E29" s="187"/>
      <c r="F29" s="169"/>
      <c r="G29" s="172"/>
    </row>
    <row r="30" spans="1:7" ht="12.75" customHeight="1">
      <c r="A30" s="177"/>
      <c r="B30" s="183">
        <v>13</v>
      </c>
      <c r="C30" s="185" t="s">
        <v>127</v>
      </c>
      <c r="D30" s="186" t="s">
        <v>128</v>
      </c>
      <c r="E30" s="187" t="s">
        <v>75</v>
      </c>
      <c r="F30" s="169" t="s">
        <v>129</v>
      </c>
      <c r="G30" s="188" t="s">
        <v>77</v>
      </c>
    </row>
    <row r="31" spans="1:7" ht="15" customHeight="1">
      <c r="A31" s="177"/>
      <c r="B31" s="184"/>
      <c r="C31" s="185"/>
      <c r="D31" s="173"/>
      <c r="E31" s="187"/>
      <c r="F31" s="169"/>
      <c r="G31" s="172"/>
    </row>
    <row r="32" spans="1:7" ht="12.75" customHeight="1">
      <c r="A32" s="177"/>
      <c r="B32" s="183">
        <v>14</v>
      </c>
      <c r="C32" s="185" t="s">
        <v>130</v>
      </c>
      <c r="D32" s="186" t="s">
        <v>131</v>
      </c>
      <c r="E32" s="187" t="s">
        <v>132</v>
      </c>
      <c r="F32" s="169" t="s">
        <v>133</v>
      </c>
      <c r="G32" s="188" t="s">
        <v>134</v>
      </c>
    </row>
    <row r="33" spans="1:7" ht="15" customHeight="1">
      <c r="A33" s="177"/>
      <c r="B33" s="184"/>
      <c r="C33" s="185"/>
      <c r="D33" s="173"/>
      <c r="E33" s="187"/>
      <c r="F33" s="169"/>
      <c r="G33" s="172"/>
    </row>
    <row r="34" spans="1:7" ht="12.75" customHeight="1">
      <c r="A34" s="177"/>
      <c r="B34" s="183">
        <v>15</v>
      </c>
      <c r="C34" s="185" t="s">
        <v>135</v>
      </c>
      <c r="D34" s="186" t="s">
        <v>136</v>
      </c>
      <c r="E34" s="187" t="s">
        <v>137</v>
      </c>
      <c r="F34" s="169" t="s">
        <v>138</v>
      </c>
      <c r="G34" s="188" t="s">
        <v>139</v>
      </c>
    </row>
    <row r="35" spans="1:7" ht="15" customHeight="1">
      <c r="A35" s="177"/>
      <c r="B35" s="184"/>
      <c r="C35" s="185"/>
      <c r="D35" s="173"/>
      <c r="E35" s="187"/>
      <c r="F35" s="169"/>
      <c r="G35" s="172"/>
    </row>
    <row r="36" spans="1:7" ht="15.75" customHeight="1">
      <c r="A36" s="177"/>
      <c r="B36" s="183">
        <v>16</v>
      </c>
      <c r="C36" s="185" t="s">
        <v>140</v>
      </c>
      <c r="D36" s="186" t="s">
        <v>141</v>
      </c>
      <c r="E36" s="187" t="s">
        <v>142</v>
      </c>
      <c r="F36" s="169" t="s">
        <v>143</v>
      </c>
      <c r="G36" s="172" t="s">
        <v>144</v>
      </c>
    </row>
    <row r="37" spans="1:7" ht="12.75" customHeight="1">
      <c r="A37" s="177"/>
      <c r="B37" s="189"/>
      <c r="C37" s="185"/>
      <c r="D37" s="173"/>
      <c r="E37" s="187"/>
      <c r="F37" s="169"/>
      <c r="G37" s="172"/>
    </row>
    <row r="38" spans="1:7" ht="12.75" customHeight="1">
      <c r="A38" s="177"/>
      <c r="B38" s="183">
        <v>17</v>
      </c>
      <c r="C38" s="185" t="s">
        <v>145</v>
      </c>
      <c r="D38" s="173" t="s">
        <v>146</v>
      </c>
      <c r="E38" s="187" t="s">
        <v>147</v>
      </c>
      <c r="F38" s="169" t="s">
        <v>148</v>
      </c>
      <c r="G38" s="188" t="s">
        <v>149</v>
      </c>
    </row>
    <row r="39" spans="1:7" ht="12.75" customHeight="1">
      <c r="A39" s="177"/>
      <c r="B39" s="189"/>
      <c r="C39" s="185"/>
      <c r="D39" s="173"/>
      <c r="E39" s="187"/>
      <c r="F39" s="169"/>
      <c r="G39" s="192"/>
    </row>
    <row r="40" spans="1:7" ht="12.75" customHeight="1">
      <c r="A40" s="177"/>
      <c r="B40" s="183">
        <v>18</v>
      </c>
      <c r="C40" s="185" t="s">
        <v>150</v>
      </c>
      <c r="D40" s="173" t="s">
        <v>151</v>
      </c>
      <c r="E40" s="187" t="s">
        <v>152</v>
      </c>
      <c r="F40" s="169" t="s">
        <v>153</v>
      </c>
      <c r="G40" s="188" t="s">
        <v>149</v>
      </c>
    </row>
    <row r="41" spans="1:7" ht="12.75" customHeight="1">
      <c r="A41" s="177"/>
      <c r="B41" s="189"/>
      <c r="C41" s="185"/>
      <c r="D41" s="173"/>
      <c r="E41" s="187"/>
      <c r="F41" s="169"/>
      <c r="G41" s="192"/>
    </row>
    <row r="42" spans="1:7" ht="12.75" customHeight="1">
      <c r="A42" s="177"/>
      <c r="B42" s="183">
        <v>19</v>
      </c>
      <c r="C42" s="185" t="s">
        <v>154</v>
      </c>
      <c r="D42" s="186" t="s">
        <v>155</v>
      </c>
      <c r="E42" s="187" t="s">
        <v>84</v>
      </c>
      <c r="F42" s="169" t="s">
        <v>156</v>
      </c>
      <c r="G42" s="188" t="s">
        <v>86</v>
      </c>
    </row>
    <row r="43" spans="1:7" ht="12.75" customHeight="1">
      <c r="A43" s="177"/>
      <c r="B43" s="189"/>
      <c r="C43" s="185"/>
      <c r="D43" s="173"/>
      <c r="E43" s="187"/>
      <c r="F43" s="169"/>
      <c r="G43" s="172"/>
    </row>
    <row r="44" spans="1:7" ht="12.75" customHeight="1">
      <c r="A44" s="177"/>
      <c r="B44" s="183">
        <v>20</v>
      </c>
      <c r="C44" s="185" t="s">
        <v>157</v>
      </c>
      <c r="D44" s="186" t="s">
        <v>158</v>
      </c>
      <c r="E44" s="187" t="s">
        <v>99</v>
      </c>
      <c r="F44" s="169" t="s">
        <v>159</v>
      </c>
      <c r="G44" s="188" t="s">
        <v>160</v>
      </c>
    </row>
    <row r="45" spans="1:7" ht="12.75" customHeight="1">
      <c r="A45" s="177"/>
      <c r="B45" s="184"/>
      <c r="C45" s="185"/>
      <c r="D45" s="173"/>
      <c r="E45" s="187"/>
      <c r="F45" s="169"/>
      <c r="G45" s="172"/>
    </row>
    <row r="46" spans="1:7" ht="12.75" customHeight="1">
      <c r="A46" s="177"/>
      <c r="B46" s="183">
        <v>21</v>
      </c>
      <c r="C46" s="185" t="s">
        <v>161</v>
      </c>
      <c r="D46" s="186" t="s">
        <v>162</v>
      </c>
      <c r="E46" s="187" t="s">
        <v>163</v>
      </c>
      <c r="F46" s="169"/>
      <c r="G46" s="188" t="s">
        <v>164</v>
      </c>
    </row>
    <row r="47" spans="1:7" ht="12.75" customHeight="1">
      <c r="A47" s="177"/>
      <c r="B47" s="189"/>
      <c r="C47" s="185"/>
      <c r="D47" s="173"/>
      <c r="E47" s="187"/>
      <c r="F47" s="169"/>
      <c r="G47" s="172"/>
    </row>
    <row r="48" spans="1:7" ht="12.75" customHeight="1">
      <c r="A48" s="177"/>
      <c r="B48" s="183">
        <v>22</v>
      </c>
      <c r="C48" s="185" t="s">
        <v>165</v>
      </c>
      <c r="D48" s="186" t="s">
        <v>166</v>
      </c>
      <c r="E48" s="187" t="s">
        <v>124</v>
      </c>
      <c r="F48" s="169" t="s">
        <v>167</v>
      </c>
      <c r="G48" s="188" t="s">
        <v>126</v>
      </c>
    </row>
    <row r="49" spans="1:7" ht="12.75" customHeight="1">
      <c r="A49" s="177"/>
      <c r="B49" s="189"/>
      <c r="C49" s="185"/>
      <c r="D49" s="173"/>
      <c r="E49" s="187"/>
      <c r="F49" s="169"/>
      <c r="G49" s="172"/>
    </row>
    <row r="50" spans="1:7" ht="12.75" customHeight="1">
      <c r="A50" s="177"/>
      <c r="B50" s="183">
        <v>23</v>
      </c>
      <c r="C50" s="185" t="s">
        <v>168</v>
      </c>
      <c r="D50" s="186" t="s">
        <v>169</v>
      </c>
      <c r="E50" s="187" t="s">
        <v>94</v>
      </c>
      <c r="F50" s="169" t="s">
        <v>170</v>
      </c>
      <c r="G50" s="188" t="s">
        <v>171</v>
      </c>
    </row>
    <row r="51" spans="1:7" ht="12.75" customHeight="1">
      <c r="A51" s="177"/>
      <c r="B51" s="189"/>
      <c r="C51" s="185"/>
      <c r="D51" s="173"/>
      <c r="E51" s="187"/>
      <c r="F51" s="169"/>
      <c r="G51" s="172"/>
    </row>
    <row r="52" spans="1:7" ht="12.75" customHeight="1">
      <c r="A52" s="177"/>
      <c r="B52" s="183">
        <v>24</v>
      </c>
      <c r="C52" s="185" t="s">
        <v>172</v>
      </c>
      <c r="D52" s="186" t="s">
        <v>173</v>
      </c>
      <c r="E52" s="187" t="s">
        <v>174</v>
      </c>
      <c r="F52" s="169"/>
      <c r="G52" s="188" t="s">
        <v>175</v>
      </c>
    </row>
    <row r="53" spans="1:7" ht="12.75" customHeight="1">
      <c r="A53" s="177"/>
      <c r="B53" s="189"/>
      <c r="C53" s="185"/>
      <c r="D53" s="173"/>
      <c r="E53" s="187"/>
      <c r="F53" s="169"/>
      <c r="G53" s="172"/>
    </row>
    <row r="54" spans="1:7" ht="12.75" customHeight="1">
      <c r="A54" s="177"/>
      <c r="B54" s="183">
        <v>25</v>
      </c>
      <c r="C54" s="185" t="s">
        <v>176</v>
      </c>
      <c r="D54" s="186" t="s">
        <v>177</v>
      </c>
      <c r="E54" s="187" t="s">
        <v>178</v>
      </c>
      <c r="F54" s="169" t="s">
        <v>179</v>
      </c>
      <c r="G54" s="188" t="s">
        <v>180</v>
      </c>
    </row>
    <row r="55" spans="1:7" ht="12.75" customHeight="1">
      <c r="A55" s="177"/>
      <c r="B55" s="189"/>
      <c r="C55" s="185"/>
      <c r="D55" s="173"/>
      <c r="E55" s="187"/>
      <c r="F55" s="169"/>
      <c r="G55" s="172"/>
    </row>
    <row r="56" spans="1:7" ht="12.75" customHeight="1">
      <c r="A56" s="177"/>
      <c r="B56" s="183">
        <v>26</v>
      </c>
      <c r="C56" s="185" t="s">
        <v>181</v>
      </c>
      <c r="D56" s="186" t="s">
        <v>182</v>
      </c>
      <c r="E56" s="187" t="s">
        <v>163</v>
      </c>
      <c r="F56" s="169" t="s">
        <v>183</v>
      </c>
      <c r="G56" s="188" t="s">
        <v>164</v>
      </c>
    </row>
    <row r="57" spans="1:7" ht="12.75" customHeight="1">
      <c r="A57" s="177"/>
      <c r="B57" s="189"/>
      <c r="C57" s="185"/>
      <c r="D57" s="173"/>
      <c r="E57" s="187"/>
      <c r="F57" s="169"/>
      <c r="G57" s="172"/>
    </row>
    <row r="58" spans="1:7" ht="12.75" customHeight="1">
      <c r="A58" s="177"/>
      <c r="B58" s="183">
        <v>27</v>
      </c>
      <c r="C58" s="185" t="s">
        <v>184</v>
      </c>
      <c r="D58" s="186" t="s">
        <v>185</v>
      </c>
      <c r="E58" s="187" t="s">
        <v>186</v>
      </c>
      <c r="F58" s="169" t="s">
        <v>187</v>
      </c>
      <c r="G58" s="188" t="s">
        <v>188</v>
      </c>
    </row>
    <row r="59" spans="1:7" ht="12.75" customHeight="1">
      <c r="A59" s="177"/>
      <c r="B59" s="189"/>
      <c r="C59" s="185"/>
      <c r="D59" s="173"/>
      <c r="E59" s="187"/>
      <c r="F59" s="169"/>
      <c r="G59" s="172"/>
    </row>
    <row r="60" spans="1:7" ht="12.75" customHeight="1">
      <c r="A60" s="177"/>
      <c r="B60" s="183">
        <v>28</v>
      </c>
      <c r="C60" s="185" t="s">
        <v>189</v>
      </c>
      <c r="D60" s="186" t="s">
        <v>190</v>
      </c>
      <c r="E60" s="187" t="s">
        <v>191</v>
      </c>
      <c r="F60" s="169" t="s">
        <v>192</v>
      </c>
      <c r="G60" s="188" t="s">
        <v>193</v>
      </c>
    </row>
    <row r="61" spans="1:7" ht="12.75" customHeight="1">
      <c r="A61" s="177"/>
      <c r="B61" s="189"/>
      <c r="C61" s="185"/>
      <c r="D61" s="173"/>
      <c r="E61" s="187"/>
      <c r="F61" s="169"/>
      <c r="G61" s="172"/>
    </row>
    <row r="62" spans="1:7" ht="12.75" customHeight="1">
      <c r="A62" s="177"/>
      <c r="B62" s="183">
        <v>29</v>
      </c>
      <c r="C62" s="185" t="s">
        <v>194</v>
      </c>
      <c r="D62" s="186" t="s">
        <v>195</v>
      </c>
      <c r="E62" s="187" t="s">
        <v>196</v>
      </c>
      <c r="F62" s="169" t="s">
        <v>197</v>
      </c>
      <c r="G62" s="188" t="s">
        <v>198</v>
      </c>
    </row>
    <row r="63" spans="1:7" ht="12.75" customHeight="1">
      <c r="A63" s="177"/>
      <c r="B63" s="184"/>
      <c r="C63" s="185"/>
      <c r="D63" s="173"/>
      <c r="E63" s="187"/>
      <c r="F63" s="169"/>
      <c r="G63" s="172"/>
    </row>
    <row r="64" spans="1:7" ht="12.75" customHeight="1">
      <c r="A64" s="177"/>
      <c r="B64" s="183">
        <v>30</v>
      </c>
      <c r="C64" s="185" t="s">
        <v>199</v>
      </c>
      <c r="D64" s="186" t="s">
        <v>200</v>
      </c>
      <c r="E64" s="187" t="s">
        <v>201</v>
      </c>
      <c r="F64" s="169" t="s">
        <v>202</v>
      </c>
      <c r="G64" s="188" t="s">
        <v>203</v>
      </c>
    </row>
    <row r="65" spans="1:7" ht="12.75" customHeight="1">
      <c r="A65" s="177"/>
      <c r="B65" s="189"/>
      <c r="C65" s="185"/>
      <c r="D65" s="173"/>
      <c r="E65" s="187"/>
      <c r="F65" s="169"/>
      <c r="G65" s="172"/>
    </row>
    <row r="66" spans="1:7" ht="12.75" customHeight="1">
      <c r="A66" s="177"/>
      <c r="B66" s="183">
        <v>31</v>
      </c>
      <c r="C66" s="185" t="s">
        <v>204</v>
      </c>
      <c r="D66" s="173" t="s">
        <v>205</v>
      </c>
      <c r="E66" s="187" t="s">
        <v>206</v>
      </c>
      <c r="F66" s="191" t="s">
        <v>207</v>
      </c>
      <c r="G66" s="188" t="s">
        <v>208</v>
      </c>
    </row>
    <row r="67" spans="1:7" ht="12.75" customHeight="1">
      <c r="A67" s="177"/>
      <c r="B67" s="189"/>
      <c r="C67" s="185"/>
      <c r="D67" s="173"/>
      <c r="E67" s="187"/>
      <c r="F67" s="169"/>
      <c r="G67" s="172"/>
    </row>
    <row r="68" spans="1:7" ht="12.75" customHeight="1">
      <c r="A68" s="177"/>
      <c r="B68" s="183">
        <v>32</v>
      </c>
      <c r="C68" s="185" t="s">
        <v>209</v>
      </c>
      <c r="D68" s="186" t="s">
        <v>210</v>
      </c>
      <c r="E68" s="187" t="s">
        <v>186</v>
      </c>
      <c r="F68" s="169" t="s">
        <v>211</v>
      </c>
      <c r="G68" s="188" t="s">
        <v>188</v>
      </c>
    </row>
    <row r="69" spans="1:7" ht="12.75" customHeight="1">
      <c r="A69" s="177"/>
      <c r="B69" s="189"/>
      <c r="C69" s="185"/>
      <c r="D69" s="173"/>
      <c r="E69" s="187"/>
      <c r="F69" s="169"/>
      <c r="G69" s="172"/>
    </row>
    <row r="70" spans="1:7" ht="12.75" customHeight="1">
      <c r="A70" s="177"/>
      <c r="B70" s="183">
        <v>33</v>
      </c>
      <c r="C70" s="185" t="s">
        <v>212</v>
      </c>
      <c r="D70" s="186" t="s">
        <v>213</v>
      </c>
      <c r="E70" s="187" t="s">
        <v>214</v>
      </c>
      <c r="F70" s="169" t="s">
        <v>215</v>
      </c>
      <c r="G70" s="188" t="s">
        <v>216</v>
      </c>
    </row>
    <row r="71" spans="1:7" ht="12.75" customHeight="1">
      <c r="A71" s="177"/>
      <c r="B71" s="189"/>
      <c r="C71" s="185"/>
      <c r="D71" s="173"/>
      <c r="E71" s="187"/>
      <c r="F71" s="169"/>
      <c r="G71" s="172"/>
    </row>
    <row r="72" spans="1:7" ht="12.75" customHeight="1">
      <c r="A72" s="177"/>
      <c r="B72" s="183">
        <v>34</v>
      </c>
      <c r="C72" s="185" t="s">
        <v>217</v>
      </c>
      <c r="D72" s="186" t="s">
        <v>218</v>
      </c>
      <c r="E72" s="187" t="s">
        <v>219</v>
      </c>
      <c r="F72" s="169" t="s">
        <v>220</v>
      </c>
      <c r="G72" s="188" t="s">
        <v>221</v>
      </c>
    </row>
    <row r="73" spans="1:7" ht="12.75" customHeight="1">
      <c r="A73" s="177"/>
      <c r="B73" s="184"/>
      <c r="C73" s="185"/>
      <c r="D73" s="173"/>
      <c r="E73" s="187"/>
      <c r="F73" s="169"/>
      <c r="G73" s="172"/>
    </row>
    <row r="74" spans="1:7" ht="12.75" customHeight="1">
      <c r="A74" s="177"/>
      <c r="B74" s="183">
        <v>35</v>
      </c>
      <c r="C74" s="185" t="s">
        <v>222</v>
      </c>
      <c r="D74" s="186" t="s">
        <v>223</v>
      </c>
      <c r="E74" s="187" t="s">
        <v>224</v>
      </c>
      <c r="F74" s="169" t="s">
        <v>225</v>
      </c>
      <c r="G74" s="188" t="s">
        <v>77</v>
      </c>
    </row>
    <row r="75" spans="1:7" ht="12.75" customHeight="1">
      <c r="A75" s="177"/>
      <c r="B75" s="184"/>
      <c r="C75" s="185"/>
      <c r="D75" s="173"/>
      <c r="E75" s="187"/>
      <c r="F75" s="169"/>
      <c r="G75" s="172"/>
    </row>
    <row r="76" spans="1:7" ht="12.75" customHeight="1">
      <c r="A76" s="177"/>
      <c r="B76" s="170">
        <v>36</v>
      </c>
      <c r="C76" s="175"/>
      <c r="D76" s="178"/>
      <c r="E76" s="179"/>
      <c r="F76" s="181"/>
      <c r="G76" s="175"/>
    </row>
    <row r="77" spans="1:7" ht="12.75" customHeight="1">
      <c r="A77" s="177"/>
      <c r="B77" s="170"/>
      <c r="C77" s="176"/>
      <c r="D77" s="155"/>
      <c r="E77" s="180"/>
      <c r="F77" s="182"/>
      <c r="G77" s="176"/>
    </row>
    <row r="78" spans="1:7" ht="12.75" customHeight="1">
      <c r="A78" s="177"/>
      <c r="B78" s="170">
        <v>37</v>
      </c>
      <c r="C78" s="175"/>
      <c r="D78" s="178"/>
      <c r="E78" s="179"/>
      <c r="F78" s="181"/>
      <c r="G78" s="175"/>
    </row>
    <row r="79" spans="1:7" ht="12.75" customHeight="1">
      <c r="A79" s="177"/>
      <c r="B79" s="170"/>
      <c r="C79" s="176"/>
      <c r="D79" s="155"/>
      <c r="E79" s="180"/>
      <c r="F79" s="182"/>
      <c r="G79" s="176"/>
    </row>
    <row r="80" spans="1:7" ht="12.75" customHeight="1">
      <c r="A80" s="177"/>
      <c r="B80" s="170">
        <v>38</v>
      </c>
      <c r="C80" s="175"/>
      <c r="D80" s="178"/>
      <c r="E80" s="179"/>
      <c r="F80" s="181"/>
      <c r="G80" s="175"/>
    </row>
    <row r="81" spans="1:7" ht="12.75" customHeight="1">
      <c r="A81" s="177"/>
      <c r="B81" s="170"/>
      <c r="C81" s="176"/>
      <c r="D81" s="155"/>
      <c r="E81" s="180"/>
      <c r="F81" s="182"/>
      <c r="G81" s="176"/>
    </row>
    <row r="82" spans="1:7" ht="12.75" customHeight="1">
      <c r="A82" s="177"/>
      <c r="B82" s="170">
        <v>39</v>
      </c>
      <c r="C82" s="175"/>
      <c r="D82" s="178"/>
      <c r="E82" s="179"/>
      <c r="F82" s="181"/>
      <c r="G82" s="175"/>
    </row>
    <row r="83" spans="1:7" ht="12.75" customHeight="1">
      <c r="A83" s="177"/>
      <c r="B83" s="170"/>
      <c r="C83" s="176"/>
      <c r="D83" s="155"/>
      <c r="E83" s="180"/>
      <c r="F83" s="182"/>
      <c r="G83" s="176"/>
    </row>
    <row r="84" spans="1:7" ht="12.75" customHeight="1">
      <c r="A84" s="165"/>
      <c r="B84" s="170">
        <v>40</v>
      </c>
      <c r="C84" s="172"/>
      <c r="D84" s="173"/>
      <c r="E84" s="174"/>
      <c r="F84" s="169"/>
      <c r="G84" s="175"/>
    </row>
    <row r="85" spans="1:7" ht="12.75" customHeight="1">
      <c r="A85" s="165"/>
      <c r="B85" s="170"/>
      <c r="C85" s="172"/>
      <c r="D85" s="173"/>
      <c r="E85" s="174"/>
      <c r="F85" s="169"/>
      <c r="G85" s="176"/>
    </row>
    <row r="86" spans="1:7" ht="12.75" customHeight="1">
      <c r="A86" s="165"/>
      <c r="B86" s="170">
        <v>41</v>
      </c>
      <c r="C86" s="172"/>
      <c r="D86" s="173"/>
      <c r="E86" s="174"/>
      <c r="F86" s="169"/>
      <c r="G86" s="172"/>
    </row>
    <row r="87" spans="1:7" ht="12.75" customHeight="1">
      <c r="A87" s="165"/>
      <c r="B87" s="170"/>
      <c r="C87" s="172"/>
      <c r="D87" s="173"/>
      <c r="E87" s="174"/>
      <c r="F87" s="169"/>
      <c r="G87" s="175"/>
    </row>
    <row r="88" spans="1:7" ht="12.75" customHeight="1">
      <c r="A88" s="165"/>
      <c r="B88" s="170">
        <v>42</v>
      </c>
      <c r="C88" s="172"/>
      <c r="D88" s="173"/>
      <c r="E88" s="174"/>
      <c r="F88" s="169"/>
      <c r="G88" s="172"/>
    </row>
    <row r="89" spans="1:7" ht="12.75" customHeight="1">
      <c r="A89" s="165"/>
      <c r="B89" s="170"/>
      <c r="C89" s="172"/>
      <c r="D89" s="173"/>
      <c r="E89" s="174"/>
      <c r="F89" s="169"/>
      <c r="G89" s="175"/>
    </row>
    <row r="90" spans="1:7" ht="12.75" customHeight="1">
      <c r="A90" s="165"/>
      <c r="B90" s="170">
        <v>43</v>
      </c>
      <c r="C90" s="172"/>
      <c r="D90" s="173"/>
      <c r="E90" s="174"/>
      <c r="F90" s="169"/>
      <c r="G90" s="172"/>
    </row>
    <row r="91" spans="1:7" ht="12.75" customHeight="1">
      <c r="A91" s="165"/>
      <c r="B91" s="170"/>
      <c r="C91" s="172"/>
      <c r="D91" s="173"/>
      <c r="E91" s="174"/>
      <c r="F91" s="169"/>
      <c r="G91" s="175"/>
    </row>
    <row r="92" spans="1:7" ht="12.75" customHeight="1">
      <c r="A92" s="165"/>
      <c r="B92" s="170">
        <v>44</v>
      </c>
      <c r="C92" s="171"/>
      <c r="D92" s="165"/>
      <c r="E92" s="165"/>
      <c r="F92" s="169"/>
      <c r="G92" s="165"/>
    </row>
    <row r="93" spans="1:7" ht="12.75" customHeight="1">
      <c r="A93" s="165"/>
      <c r="B93" s="170"/>
      <c r="C93" s="171"/>
      <c r="D93" s="165"/>
      <c r="E93" s="165"/>
      <c r="F93" s="169"/>
      <c r="G93" s="165"/>
    </row>
    <row r="94" spans="1:7" ht="12.75" customHeight="1">
      <c r="A94" s="165"/>
      <c r="B94" s="170">
        <v>45</v>
      </c>
      <c r="C94" s="171"/>
      <c r="D94" s="165"/>
      <c r="E94" s="165"/>
      <c r="F94" s="169"/>
      <c r="G94" s="165"/>
    </row>
    <row r="95" spans="1:7" ht="12.75" customHeight="1">
      <c r="A95" s="165"/>
      <c r="B95" s="170"/>
      <c r="C95" s="171"/>
      <c r="D95" s="165"/>
      <c r="E95" s="165"/>
      <c r="F95" s="169"/>
      <c r="G95" s="165"/>
    </row>
    <row r="96" spans="1:7" ht="12.75" customHeight="1">
      <c r="A96" s="165"/>
      <c r="B96" s="170">
        <v>46</v>
      </c>
      <c r="C96" s="171"/>
      <c r="D96" s="165"/>
      <c r="E96" s="165"/>
      <c r="F96" s="169"/>
      <c r="G96" s="165"/>
    </row>
    <row r="97" spans="1:7" ht="12.75" customHeight="1">
      <c r="A97" s="165"/>
      <c r="B97" s="170"/>
      <c r="C97" s="171"/>
      <c r="D97" s="165"/>
      <c r="E97" s="165"/>
      <c r="F97" s="169"/>
      <c r="G97" s="165"/>
    </row>
    <row r="98" spans="1:7" ht="12.75" customHeight="1">
      <c r="A98" s="165"/>
      <c r="B98" s="170">
        <v>47</v>
      </c>
      <c r="C98" s="171"/>
      <c r="D98" s="165"/>
      <c r="E98" s="165"/>
      <c r="F98" s="169"/>
      <c r="G98" s="165"/>
    </row>
    <row r="99" spans="1:7" ht="12.75" customHeight="1">
      <c r="A99" s="165"/>
      <c r="B99" s="170"/>
      <c r="C99" s="171"/>
      <c r="D99" s="165"/>
      <c r="E99" s="165"/>
      <c r="F99" s="169"/>
      <c r="G99" s="165"/>
    </row>
    <row r="100" spans="1:7" ht="12.75" customHeight="1">
      <c r="A100" s="165"/>
      <c r="B100" s="170">
        <v>48</v>
      </c>
      <c r="C100" s="171"/>
      <c r="D100" s="165"/>
      <c r="E100" s="165"/>
      <c r="F100" s="169"/>
      <c r="G100" s="165"/>
    </row>
    <row r="101" spans="1:7" ht="12.75" customHeight="1">
      <c r="A101" s="165"/>
      <c r="B101" s="170"/>
      <c r="C101" s="171"/>
      <c r="D101" s="165"/>
      <c r="E101" s="165"/>
      <c r="F101" s="169"/>
      <c r="G101" s="165"/>
    </row>
    <row r="102" spans="1:7" ht="12.75" customHeight="1">
      <c r="A102" s="165"/>
      <c r="B102" s="170">
        <v>49</v>
      </c>
      <c r="C102" s="171"/>
      <c r="D102" s="165"/>
      <c r="E102" s="165"/>
      <c r="F102" s="169"/>
      <c r="G102" s="165"/>
    </row>
    <row r="103" spans="1:7" ht="12.75" customHeight="1">
      <c r="A103" s="165"/>
      <c r="B103" s="170"/>
      <c r="C103" s="171"/>
      <c r="D103" s="165"/>
      <c r="E103" s="165"/>
      <c r="F103" s="169"/>
      <c r="G103" s="165"/>
    </row>
    <row r="104" spans="1:7" ht="12.75" customHeight="1">
      <c r="A104" s="165"/>
      <c r="B104" s="170">
        <v>50</v>
      </c>
      <c r="C104" s="171"/>
      <c r="D104" s="165"/>
      <c r="E104" s="165"/>
      <c r="F104" s="169"/>
      <c r="G104" s="165"/>
    </row>
    <row r="105" spans="1:7" ht="12.75" customHeight="1">
      <c r="A105" s="165"/>
      <c r="B105" s="170"/>
      <c r="C105" s="171"/>
      <c r="D105" s="165"/>
      <c r="E105" s="165"/>
      <c r="F105" s="169"/>
      <c r="G105" s="165"/>
    </row>
    <row r="106" spans="1:7" ht="12.75" customHeight="1">
      <c r="A106" s="165"/>
      <c r="B106" s="170">
        <v>51</v>
      </c>
      <c r="C106" s="171"/>
      <c r="D106" s="165"/>
      <c r="E106" s="165"/>
      <c r="F106" s="169"/>
      <c r="G106" s="165"/>
    </row>
    <row r="107" spans="1:7" ht="12.75" customHeight="1">
      <c r="A107" s="165"/>
      <c r="B107" s="170"/>
      <c r="C107" s="171"/>
      <c r="D107" s="165"/>
      <c r="E107" s="165"/>
      <c r="F107" s="169"/>
      <c r="G107" s="165"/>
    </row>
    <row r="108" spans="1:7" ht="12.75" customHeight="1">
      <c r="A108" s="165"/>
      <c r="B108" s="170">
        <v>52</v>
      </c>
      <c r="C108" s="171"/>
      <c r="D108" s="165"/>
      <c r="E108" s="165"/>
      <c r="F108" s="169"/>
      <c r="G108" s="165"/>
    </row>
    <row r="109" spans="1:7" ht="12.75" customHeight="1">
      <c r="A109" s="165"/>
      <c r="B109" s="170"/>
      <c r="C109" s="171"/>
      <c r="D109" s="165"/>
      <c r="E109" s="165"/>
      <c r="F109" s="169"/>
      <c r="G109" s="165"/>
    </row>
    <row r="110" spans="1:7" ht="12.75" customHeight="1">
      <c r="A110" s="165"/>
      <c r="B110" s="170">
        <v>53</v>
      </c>
      <c r="C110" s="171"/>
      <c r="D110" s="165"/>
      <c r="E110" s="165"/>
      <c r="F110" s="169"/>
      <c r="G110" s="165"/>
    </row>
    <row r="111" spans="1:7" ht="12.75" customHeight="1">
      <c r="A111" s="165"/>
      <c r="B111" s="170"/>
      <c r="C111" s="171"/>
      <c r="D111" s="165"/>
      <c r="E111" s="165"/>
      <c r="F111" s="169"/>
      <c r="G111" s="165"/>
    </row>
    <row r="112" spans="1:7" ht="12.75" customHeight="1">
      <c r="A112" s="165"/>
      <c r="B112" s="170">
        <v>54</v>
      </c>
      <c r="C112" s="171"/>
      <c r="D112" s="165"/>
      <c r="E112" s="165"/>
      <c r="F112" s="169"/>
      <c r="G112" s="165"/>
    </row>
    <row r="113" spans="1:7" ht="12.75" customHeight="1">
      <c r="A113" s="165"/>
      <c r="B113" s="170"/>
      <c r="C113" s="171"/>
      <c r="D113" s="165"/>
      <c r="E113" s="165"/>
      <c r="F113" s="169"/>
      <c r="G113" s="165"/>
    </row>
    <row r="114" spans="1:7" ht="12.75" customHeight="1">
      <c r="A114" s="165"/>
      <c r="B114" s="170">
        <v>55</v>
      </c>
      <c r="C114" s="171"/>
      <c r="D114" s="165"/>
      <c r="E114" s="165"/>
      <c r="F114" s="169"/>
      <c r="G114" s="165"/>
    </row>
    <row r="115" spans="1:7" ht="12.75" customHeight="1">
      <c r="A115" s="165"/>
      <c r="B115" s="170"/>
      <c r="C115" s="171"/>
      <c r="D115" s="165"/>
      <c r="E115" s="165"/>
      <c r="F115" s="169"/>
      <c r="G115" s="165"/>
    </row>
    <row r="116" spans="1:7" ht="12.75" customHeight="1">
      <c r="A116" s="165"/>
      <c r="B116" s="170">
        <v>56</v>
      </c>
      <c r="C116" s="171"/>
      <c r="D116" s="165"/>
      <c r="E116" s="165"/>
      <c r="F116" s="169"/>
      <c r="G116" s="165"/>
    </row>
    <row r="117" spans="1:7" ht="12.75" customHeight="1">
      <c r="A117" s="165"/>
      <c r="B117" s="170"/>
      <c r="C117" s="171"/>
      <c r="D117" s="165"/>
      <c r="E117" s="165"/>
      <c r="F117" s="169"/>
      <c r="G117" s="165"/>
    </row>
    <row r="118" spans="1:7" ht="12.75" customHeight="1">
      <c r="A118" s="165"/>
      <c r="B118" s="170">
        <v>57</v>
      </c>
      <c r="C118" s="171"/>
      <c r="D118" s="165"/>
      <c r="E118" s="165"/>
      <c r="F118" s="169"/>
      <c r="G118" s="165"/>
    </row>
    <row r="119" spans="1:7" ht="12.75" customHeight="1">
      <c r="A119" s="165"/>
      <c r="B119" s="170"/>
      <c r="C119" s="171"/>
      <c r="D119" s="165"/>
      <c r="E119" s="165"/>
      <c r="F119" s="169"/>
      <c r="G119" s="165"/>
    </row>
    <row r="120" spans="1:7" ht="12.75" customHeight="1">
      <c r="A120" s="165"/>
      <c r="B120" s="170">
        <v>58</v>
      </c>
      <c r="C120" s="171"/>
      <c r="D120" s="165"/>
      <c r="E120" s="165"/>
      <c r="F120" s="169"/>
      <c r="G120" s="165"/>
    </row>
    <row r="121" spans="1:7" ht="12.75" customHeight="1">
      <c r="A121" s="165"/>
      <c r="B121" s="170"/>
      <c r="C121" s="171"/>
      <c r="D121" s="165"/>
      <c r="E121" s="165"/>
      <c r="F121" s="169"/>
      <c r="G121" s="165"/>
    </row>
    <row r="122" spans="1:7" ht="12.75" customHeight="1">
      <c r="A122" s="165"/>
      <c r="B122" s="170">
        <v>59</v>
      </c>
      <c r="C122" s="171"/>
      <c r="D122" s="165"/>
      <c r="E122" s="165"/>
      <c r="F122" s="169"/>
      <c r="G122" s="165"/>
    </row>
    <row r="123" spans="1:7" ht="12.75" customHeight="1">
      <c r="A123" s="165"/>
      <c r="B123" s="170"/>
      <c r="C123" s="171"/>
      <c r="D123" s="165"/>
      <c r="E123" s="165"/>
      <c r="F123" s="169"/>
      <c r="G123" s="165"/>
    </row>
    <row r="124" spans="1:7" ht="12.75" customHeight="1">
      <c r="A124" s="165"/>
      <c r="B124" s="170">
        <v>60</v>
      </c>
      <c r="C124" s="171"/>
      <c r="D124" s="165"/>
      <c r="E124" s="165"/>
      <c r="F124" s="169"/>
      <c r="G124" s="165"/>
    </row>
    <row r="125" spans="1:7" ht="12.75" customHeight="1">
      <c r="A125" s="165"/>
      <c r="B125" s="170"/>
      <c r="C125" s="171"/>
      <c r="D125" s="165"/>
      <c r="E125" s="165"/>
      <c r="F125" s="169"/>
      <c r="G125" s="165"/>
    </row>
    <row r="126" spans="1:7" ht="12.75" customHeight="1">
      <c r="A126" s="165"/>
      <c r="B126" s="170">
        <v>61</v>
      </c>
      <c r="C126" s="171"/>
      <c r="D126" s="165"/>
      <c r="E126" s="165"/>
      <c r="F126" s="169"/>
      <c r="G126" s="165"/>
    </row>
    <row r="127" spans="1:7" ht="12.75" customHeight="1">
      <c r="A127" s="165"/>
      <c r="B127" s="170"/>
      <c r="C127" s="171"/>
      <c r="D127" s="165"/>
      <c r="E127" s="165"/>
      <c r="F127" s="169"/>
      <c r="G127" s="165"/>
    </row>
    <row r="128" spans="1:7" ht="12.75" customHeight="1">
      <c r="A128" s="165"/>
      <c r="B128" s="170">
        <v>62</v>
      </c>
      <c r="C128" s="171"/>
      <c r="D128" s="165"/>
      <c r="E128" s="165"/>
      <c r="F128" s="169"/>
      <c r="G128" s="165"/>
    </row>
    <row r="129" spans="1:7" ht="12.75" customHeight="1">
      <c r="A129" s="165"/>
      <c r="B129" s="170"/>
      <c r="C129" s="171"/>
      <c r="D129" s="165"/>
      <c r="E129" s="165"/>
      <c r="F129" s="169"/>
      <c r="G129" s="165"/>
    </row>
    <row r="130" spans="1:7" ht="12.75">
      <c r="A130" s="165"/>
      <c r="B130" s="170">
        <v>63</v>
      </c>
      <c r="C130" s="171"/>
      <c r="D130" s="165"/>
      <c r="E130" s="165"/>
      <c r="F130" s="169"/>
      <c r="G130" s="165"/>
    </row>
    <row r="131" spans="1:7" ht="12.75">
      <c r="A131" s="165"/>
      <c r="B131" s="170"/>
      <c r="C131" s="171"/>
      <c r="D131" s="165"/>
      <c r="E131" s="165"/>
      <c r="F131" s="169"/>
      <c r="G131" s="165"/>
    </row>
    <row r="132" spans="1:7" ht="12.75">
      <c r="A132" s="165"/>
      <c r="B132" s="170">
        <v>64</v>
      </c>
      <c r="C132" s="171"/>
      <c r="D132" s="165"/>
      <c r="E132" s="165"/>
      <c r="F132" s="169"/>
      <c r="G132" s="165"/>
    </row>
    <row r="133" spans="1:7" ht="12.75">
      <c r="A133" s="165"/>
      <c r="B133" s="170"/>
      <c r="C133" s="171"/>
      <c r="D133" s="165"/>
      <c r="E133" s="165"/>
      <c r="F133" s="169"/>
      <c r="G133" s="165"/>
    </row>
    <row r="134" spans="1:6" ht="12.75">
      <c r="A134" s="126" t="str">
        <f>HYPERLINK('[1]реквизиты'!$A$6)</f>
        <v>Гл. судья, судья МК</v>
      </c>
      <c r="B134" s="26"/>
      <c r="C134" s="127"/>
      <c r="D134" s="128"/>
      <c r="E134" s="129" t="str">
        <f>HYPERLINK('[1]реквизиты'!$G$6)</f>
        <v>Х. Ю. Хапай</v>
      </c>
      <c r="F134" s="130" t="str">
        <f>HYPERLINK('[1]реквизиты'!$G$7)</f>
        <v>/г. Майкоп/</v>
      </c>
    </row>
    <row r="135" spans="1:7" ht="12.75">
      <c r="A135" s="126" t="str">
        <f>HYPERLINK('[1]реквизиты'!$A$8)</f>
        <v>Гл. секретарь, судья МК</v>
      </c>
      <c r="B135" s="26"/>
      <c r="C135" s="127"/>
      <c r="D135" s="128"/>
      <c r="E135" s="129" t="str">
        <f>HYPERLINK('[1]реквизиты'!$G$8)</f>
        <v>Н. Ю. Глушкова</v>
      </c>
      <c r="F135" s="130" t="str">
        <f>HYPERLINK('[1]реквизиты'!$G$9)</f>
        <v>/г. Рязань/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E28:E29"/>
    <mergeCell ref="G28:G29"/>
    <mergeCell ref="A28:A29"/>
    <mergeCell ref="B28:B29"/>
    <mergeCell ref="C28:C29"/>
    <mergeCell ref="D28:D29"/>
    <mergeCell ref="C26:C27"/>
    <mergeCell ref="D26:D27"/>
    <mergeCell ref="E26:E27"/>
    <mergeCell ref="G26:G27"/>
    <mergeCell ref="F26:F27"/>
    <mergeCell ref="A24:A25"/>
    <mergeCell ref="B24:B25"/>
    <mergeCell ref="A26:A27"/>
    <mergeCell ref="B26:B27"/>
    <mergeCell ref="A22:A23"/>
    <mergeCell ref="B22:B23"/>
    <mergeCell ref="C22:C23"/>
    <mergeCell ref="D22:D23"/>
    <mergeCell ref="F24:F25"/>
    <mergeCell ref="E22:E23"/>
    <mergeCell ref="E24:E25"/>
    <mergeCell ref="C24:C25"/>
    <mergeCell ref="D24:D25"/>
    <mergeCell ref="A20:A21"/>
    <mergeCell ref="B20:B21"/>
    <mergeCell ref="C20:C21"/>
    <mergeCell ref="D20:D21"/>
    <mergeCell ref="E18:E19"/>
    <mergeCell ref="G18:G19"/>
    <mergeCell ref="E20:E21"/>
    <mergeCell ref="G20:G21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D12:D13"/>
    <mergeCell ref="A10:A11"/>
    <mergeCell ref="E16:E17"/>
    <mergeCell ref="G16:G17"/>
    <mergeCell ref="E12:E13"/>
    <mergeCell ref="G12:G13"/>
    <mergeCell ref="E14:E15"/>
    <mergeCell ref="G14:G15"/>
    <mergeCell ref="F12:F13"/>
    <mergeCell ref="G6:G7"/>
    <mergeCell ref="E10:E11"/>
    <mergeCell ref="G10:G11"/>
    <mergeCell ref="E8:E9"/>
    <mergeCell ref="G8:G9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6:D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F42:F43"/>
    <mergeCell ref="A44:A45"/>
    <mergeCell ref="B44:B45"/>
    <mergeCell ref="C44:C45"/>
    <mergeCell ref="D44:D45"/>
    <mergeCell ref="E44:E45"/>
    <mergeCell ref="G44:G45"/>
    <mergeCell ref="F44:F45"/>
    <mergeCell ref="A46:A47"/>
    <mergeCell ref="B46:B47"/>
    <mergeCell ref="C46:C47"/>
    <mergeCell ref="D46:D47"/>
    <mergeCell ref="E46:E47"/>
    <mergeCell ref="G46:G47"/>
    <mergeCell ref="F46:F47"/>
    <mergeCell ref="A48:A49"/>
    <mergeCell ref="B48:B49"/>
    <mergeCell ref="C48:C49"/>
    <mergeCell ref="D48:D49"/>
    <mergeCell ref="E48:E49"/>
    <mergeCell ref="G48:G49"/>
    <mergeCell ref="F48:F49"/>
    <mergeCell ref="A50:A51"/>
    <mergeCell ref="B50:B51"/>
    <mergeCell ref="C50:C51"/>
    <mergeCell ref="D50:D51"/>
    <mergeCell ref="E50:E51"/>
    <mergeCell ref="G50:G51"/>
    <mergeCell ref="F50:F51"/>
    <mergeCell ref="A52:A53"/>
    <mergeCell ref="B52:B53"/>
    <mergeCell ref="C52:C53"/>
    <mergeCell ref="D52:D53"/>
    <mergeCell ref="E52:E53"/>
    <mergeCell ref="G52:G53"/>
    <mergeCell ref="F52:F53"/>
    <mergeCell ref="A54:A55"/>
    <mergeCell ref="B54:B55"/>
    <mergeCell ref="C54:C55"/>
    <mergeCell ref="D54:D55"/>
    <mergeCell ref="A56:A57"/>
    <mergeCell ref="B56:B57"/>
    <mergeCell ref="C56:C57"/>
    <mergeCell ref="D56:D57"/>
    <mergeCell ref="E58:E59"/>
    <mergeCell ref="G58:G59"/>
    <mergeCell ref="F58:F59"/>
    <mergeCell ref="E54:E55"/>
    <mergeCell ref="G54:G55"/>
    <mergeCell ref="F54:F55"/>
    <mergeCell ref="E56:E57"/>
    <mergeCell ref="G56:G57"/>
    <mergeCell ref="F56:F57"/>
    <mergeCell ref="A58:A59"/>
    <mergeCell ref="B58:B59"/>
    <mergeCell ref="C58:C59"/>
    <mergeCell ref="D58:D59"/>
    <mergeCell ref="E60:E61"/>
    <mergeCell ref="A62:A63"/>
    <mergeCell ref="B62:B63"/>
    <mergeCell ref="C62:C63"/>
    <mergeCell ref="D62:D63"/>
    <mergeCell ref="A60:A61"/>
    <mergeCell ref="B60:B61"/>
    <mergeCell ref="C60:C61"/>
    <mergeCell ref="D60:D61"/>
    <mergeCell ref="E66:E67"/>
    <mergeCell ref="G66:G67"/>
    <mergeCell ref="F66:F67"/>
    <mergeCell ref="D64:D65"/>
    <mergeCell ref="E64:E65"/>
    <mergeCell ref="G64:G65"/>
    <mergeCell ref="F64:F65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D68:D69"/>
    <mergeCell ref="D70:D71"/>
    <mergeCell ref="E70:E71"/>
    <mergeCell ref="F70:F71"/>
    <mergeCell ref="B4:B5"/>
    <mergeCell ref="C4:C5"/>
    <mergeCell ref="D4:D5"/>
    <mergeCell ref="D66:D67"/>
    <mergeCell ref="E62:E63"/>
    <mergeCell ref="E68:E69"/>
    <mergeCell ref="F68:F69"/>
    <mergeCell ref="A4:A5"/>
    <mergeCell ref="F32:F33"/>
    <mergeCell ref="F14:F15"/>
    <mergeCell ref="F16:F17"/>
    <mergeCell ref="F18:F19"/>
    <mergeCell ref="F4:F5"/>
    <mergeCell ref="F6:F7"/>
    <mergeCell ref="F8:F9"/>
    <mergeCell ref="F10:F11"/>
    <mergeCell ref="E4:E5"/>
    <mergeCell ref="G22:G23"/>
    <mergeCell ref="G24:G25"/>
    <mergeCell ref="F20:F21"/>
    <mergeCell ref="G70:G71"/>
    <mergeCell ref="G62:G63"/>
    <mergeCell ref="G68:G69"/>
    <mergeCell ref="F62:F63"/>
    <mergeCell ref="G60:G61"/>
    <mergeCell ref="F60:F61"/>
    <mergeCell ref="F22:F23"/>
    <mergeCell ref="E72:E73"/>
    <mergeCell ref="F72:F73"/>
    <mergeCell ref="G72:G73"/>
    <mergeCell ref="A70:A71"/>
    <mergeCell ref="B70:B71"/>
    <mergeCell ref="A72:A73"/>
    <mergeCell ref="B72:B73"/>
    <mergeCell ref="C72:C73"/>
    <mergeCell ref="D72:D73"/>
    <mergeCell ref="C70:C71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C78:C79"/>
    <mergeCell ref="D78:D79"/>
    <mergeCell ref="E78:E79"/>
    <mergeCell ref="F78:F79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C86:C87"/>
    <mergeCell ref="D86:D87"/>
    <mergeCell ref="E86:E87"/>
    <mergeCell ref="F86:F87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C94:C95"/>
    <mergeCell ref="D94:D95"/>
    <mergeCell ref="E94:E95"/>
    <mergeCell ref="F94:F95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G98:G99"/>
    <mergeCell ref="A100:A101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G128:G129"/>
    <mergeCell ref="G132:G133"/>
    <mergeCell ref="A130:A131"/>
    <mergeCell ref="B130:B131"/>
    <mergeCell ref="C130:C131"/>
    <mergeCell ref="D130:D131"/>
    <mergeCell ref="E130:E131"/>
    <mergeCell ref="A128:A129"/>
    <mergeCell ref="B128:B129"/>
    <mergeCell ref="C128:C129"/>
    <mergeCell ref="C126:C127"/>
    <mergeCell ref="D126:D127"/>
    <mergeCell ref="A132:A133"/>
    <mergeCell ref="B132:B133"/>
    <mergeCell ref="C132:C133"/>
    <mergeCell ref="D132:D133"/>
    <mergeCell ref="E132:E133"/>
    <mergeCell ref="F132:F133"/>
    <mergeCell ref="E126:E127"/>
    <mergeCell ref="F126:F127"/>
    <mergeCell ref="D128:D129"/>
    <mergeCell ref="E128:E129"/>
    <mergeCell ref="F128:F129"/>
    <mergeCell ref="G130:G131"/>
    <mergeCell ref="G126:G127"/>
    <mergeCell ref="A1:G1"/>
    <mergeCell ref="B2:C2"/>
    <mergeCell ref="D2:G2"/>
    <mergeCell ref="C3:D3"/>
    <mergeCell ref="F3:G3"/>
    <mergeCell ref="F130:F131"/>
    <mergeCell ref="A126:A127"/>
    <mergeCell ref="B126:B1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66" t="str">
        <f>HYPERLINK('[1]реквизиты'!$A$2)</f>
        <v>Кубок России  по САМБО среди мужчин</v>
      </c>
      <c r="B1" s="146"/>
      <c r="C1" s="146"/>
      <c r="D1" s="146"/>
      <c r="E1" s="146"/>
      <c r="F1" s="146"/>
      <c r="G1" s="146"/>
      <c r="H1" s="167"/>
    </row>
    <row r="2" spans="4:6" ht="12.75" customHeight="1">
      <c r="D2" s="197" t="str">
        <f>HYPERLINK('пр.взв.'!F3)</f>
        <v>в.к. 74  кг</v>
      </c>
      <c r="E2" s="197"/>
      <c r="F2" s="197"/>
    </row>
    <row r="3" spans="3:6" ht="19.5" customHeight="1">
      <c r="C3" s="65" t="s">
        <v>29</v>
      </c>
      <c r="D3" s="195"/>
      <c r="E3" s="195"/>
      <c r="F3" s="195"/>
    </row>
    <row r="4" ht="21" customHeight="1">
      <c r="C4" s="66" t="s">
        <v>12</v>
      </c>
    </row>
    <row r="5" spans="1:8" ht="12.75">
      <c r="A5" s="173" t="s">
        <v>13</v>
      </c>
      <c r="B5" s="173" t="s">
        <v>3</v>
      </c>
      <c r="C5" s="155" t="s">
        <v>4</v>
      </c>
      <c r="D5" s="173" t="s">
        <v>14</v>
      </c>
      <c r="E5" s="173" t="s">
        <v>15</v>
      </c>
      <c r="F5" s="173" t="s">
        <v>16</v>
      </c>
      <c r="G5" s="173" t="s">
        <v>17</v>
      </c>
      <c r="H5" s="173" t="s">
        <v>18</v>
      </c>
    </row>
    <row r="6" spans="1:8" ht="12.75">
      <c r="A6" s="154"/>
      <c r="B6" s="154"/>
      <c r="C6" s="154"/>
      <c r="D6" s="154"/>
      <c r="E6" s="154"/>
      <c r="F6" s="154"/>
      <c r="G6" s="154"/>
      <c r="H6" s="154"/>
    </row>
    <row r="7" spans="1:8" ht="12.75">
      <c r="A7" s="198"/>
      <c r="B7" s="199"/>
      <c r="C7" s="200" t="e">
        <f>VLOOKUP(B7,'пр.взв.'!B6:C69,2,FALSE)</f>
        <v>#N/A</v>
      </c>
      <c r="D7" s="200" t="e">
        <f>VLOOKUP(B7,'пр.взв.'!B6:D69,3,FALSE)</f>
        <v>#N/A</v>
      </c>
      <c r="E7" s="200" t="e">
        <f>VLOOKUP(B7,'пр.взв.'!B6:E69,4,FALSE)</f>
        <v>#N/A</v>
      </c>
      <c r="F7" s="201"/>
      <c r="G7" s="169"/>
      <c r="H7" s="173"/>
    </row>
    <row r="8" spans="1:8" ht="12.75">
      <c r="A8" s="198"/>
      <c r="B8" s="173"/>
      <c r="C8" s="200"/>
      <c r="D8" s="200"/>
      <c r="E8" s="200"/>
      <c r="F8" s="201"/>
      <c r="G8" s="169"/>
      <c r="H8" s="173"/>
    </row>
    <row r="9" spans="1:8" ht="12.75">
      <c r="A9" s="202"/>
      <c r="B9" s="199"/>
      <c r="C9" s="200" t="e">
        <f>VLOOKUP(B9,'пр.взв.'!B6:C71,2,FALSE)</f>
        <v>#N/A</v>
      </c>
      <c r="D9" s="200" t="e">
        <f>VLOOKUP(B9,'пр.взв.'!B6:D71,3,FALSE)</f>
        <v>#N/A</v>
      </c>
      <c r="E9" s="200" t="e">
        <f>VLOOKUP(B9,'пр.взв.'!B6:E71,4,FALSE)</f>
        <v>#N/A</v>
      </c>
      <c r="F9" s="201"/>
      <c r="G9" s="173"/>
      <c r="H9" s="173"/>
    </row>
    <row r="10" spans="1:8" ht="12.75">
      <c r="A10" s="202"/>
      <c r="B10" s="173"/>
      <c r="C10" s="200"/>
      <c r="D10" s="200"/>
      <c r="E10" s="200"/>
      <c r="F10" s="201"/>
      <c r="G10" s="173"/>
      <c r="H10" s="173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195" t="str">
        <f>HYPERLINK('пр.взв.'!F3)</f>
        <v>в.к. 74  кг</v>
      </c>
      <c r="E15" s="195"/>
      <c r="F15" s="195"/>
      <c r="G15" s="132"/>
    </row>
    <row r="16" spans="3:7" ht="12.75" customHeight="1">
      <c r="C16" s="66" t="s">
        <v>20</v>
      </c>
      <c r="D16" s="196"/>
      <c r="E16" s="196"/>
      <c r="F16" s="196"/>
      <c r="G16" s="133"/>
    </row>
    <row r="17" spans="1:8" ht="12.75">
      <c r="A17" s="173" t="s">
        <v>13</v>
      </c>
      <c r="B17" s="173" t="s">
        <v>3</v>
      </c>
      <c r="C17" s="155" t="s">
        <v>4</v>
      </c>
      <c r="D17" s="155" t="s">
        <v>14</v>
      </c>
      <c r="E17" s="155" t="s">
        <v>15</v>
      </c>
      <c r="F17" s="155" t="s">
        <v>16</v>
      </c>
      <c r="G17" s="155" t="s">
        <v>17</v>
      </c>
      <c r="H17" s="173" t="s">
        <v>18</v>
      </c>
    </row>
    <row r="18" spans="1:8" ht="12.75">
      <c r="A18" s="154"/>
      <c r="B18" s="154"/>
      <c r="C18" s="154"/>
      <c r="D18" s="154"/>
      <c r="E18" s="154"/>
      <c r="F18" s="154"/>
      <c r="G18" s="154"/>
      <c r="H18" s="154"/>
    </row>
    <row r="19" spans="1:8" ht="12.75">
      <c r="A19" s="198"/>
      <c r="B19" s="199"/>
      <c r="C19" s="200" t="e">
        <f>VLOOKUP(B19,'пр.взв.'!B6:C81,2,FALSE)</f>
        <v>#N/A</v>
      </c>
      <c r="D19" s="200" t="e">
        <f>VLOOKUP(B19,'пр.взв.'!B6:D81,3,FALSE)</f>
        <v>#N/A</v>
      </c>
      <c r="E19" s="200" t="e">
        <f>VLOOKUP(B19,'пр.взв.'!B6:E81,4,FALSE)</f>
        <v>#N/A</v>
      </c>
      <c r="F19" s="201"/>
      <c r="G19" s="169"/>
      <c r="H19" s="173"/>
    </row>
    <row r="20" spans="1:8" ht="12.75">
      <c r="A20" s="198"/>
      <c r="B20" s="173"/>
      <c r="C20" s="200"/>
      <c r="D20" s="200"/>
      <c r="E20" s="200"/>
      <c r="F20" s="201"/>
      <c r="G20" s="169"/>
      <c r="H20" s="173"/>
    </row>
    <row r="21" spans="1:8" ht="12.75">
      <c r="A21" s="202"/>
      <c r="B21" s="199"/>
      <c r="C21" s="200" t="e">
        <f>VLOOKUP(B21,'пр.взв.'!B6:C83,2,FALSE)</f>
        <v>#N/A</v>
      </c>
      <c r="D21" s="200" t="e">
        <f>VLOOKUP(B21,'пр.взв.'!B6:D83,3,FALSE)</f>
        <v>#N/A</v>
      </c>
      <c r="E21" s="200" t="e">
        <f>VLOOKUP(B21,'пр.взв.'!B6:E83,4,FALSE)</f>
        <v>#N/A</v>
      </c>
      <c r="F21" s="201"/>
      <c r="G21" s="173"/>
      <c r="H21" s="173"/>
    </row>
    <row r="22" spans="1:8" ht="12.75">
      <c r="A22" s="202"/>
      <c r="B22" s="173"/>
      <c r="C22" s="200"/>
      <c r="D22" s="200"/>
      <c r="E22" s="200"/>
      <c r="F22" s="201"/>
      <c r="G22" s="173"/>
      <c r="H22" s="173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195" t="str">
        <f>HYPERLINK('пр.взв.'!F3)</f>
        <v>в.к. 74  кг</v>
      </c>
      <c r="E28" s="195"/>
      <c r="F28" s="195"/>
      <c r="G28" s="132"/>
    </row>
    <row r="29" spans="3:7" ht="15.75" customHeight="1">
      <c r="C29" s="64" t="s">
        <v>21</v>
      </c>
      <c r="D29" s="196"/>
      <c r="E29" s="196"/>
      <c r="F29" s="196"/>
      <c r="G29" s="133"/>
    </row>
    <row r="30" spans="1:8" ht="12.75">
      <c r="A30" s="173" t="s">
        <v>13</v>
      </c>
      <c r="B30" s="173" t="s">
        <v>3</v>
      </c>
      <c r="C30" s="155" t="s">
        <v>4</v>
      </c>
      <c r="D30" s="155" t="s">
        <v>14</v>
      </c>
      <c r="E30" s="155" t="s">
        <v>15</v>
      </c>
      <c r="F30" s="155" t="s">
        <v>16</v>
      </c>
      <c r="G30" s="155" t="s">
        <v>17</v>
      </c>
      <c r="H30" s="173" t="s">
        <v>18</v>
      </c>
    </row>
    <row r="31" spans="1:8" ht="12.75">
      <c r="A31" s="154"/>
      <c r="B31" s="154"/>
      <c r="C31" s="154"/>
      <c r="D31" s="154"/>
      <c r="E31" s="154"/>
      <c r="F31" s="154"/>
      <c r="G31" s="154"/>
      <c r="H31" s="154"/>
    </row>
    <row r="32" spans="1:8" ht="12.75">
      <c r="A32" s="198"/>
      <c r="B32" s="199"/>
      <c r="C32" s="200" t="e">
        <f>VLOOKUP(B32,'пр.взв.'!B6:C94,2,FALSE)</f>
        <v>#N/A</v>
      </c>
      <c r="D32" s="200" t="e">
        <f>VLOOKUP(B32,'пр.взв.'!B6:D94,3,FALSE)</f>
        <v>#N/A</v>
      </c>
      <c r="E32" s="200" t="e">
        <f>VLOOKUP(B32,'пр.взв.'!B6:E94,4,FALSE)</f>
        <v>#N/A</v>
      </c>
      <c r="F32" s="201"/>
      <c r="G32" s="169"/>
      <c r="H32" s="173"/>
    </row>
    <row r="33" spans="1:8" ht="12.75">
      <c r="A33" s="198"/>
      <c r="B33" s="173"/>
      <c r="C33" s="200"/>
      <c r="D33" s="200"/>
      <c r="E33" s="200"/>
      <c r="F33" s="201"/>
      <c r="G33" s="169"/>
      <c r="H33" s="173"/>
    </row>
    <row r="34" spans="1:8" ht="12.75">
      <c r="A34" s="202"/>
      <c r="B34" s="199"/>
      <c r="C34" s="200" t="e">
        <f>VLOOKUP(B34,'пр.взв.'!B6:C96,2,FALSE)</f>
        <v>#N/A</v>
      </c>
      <c r="D34" s="200" t="e">
        <f>VLOOKUP(B34,'пр.взв.'!B6:D96,3,FALSE)</f>
        <v>#N/A</v>
      </c>
      <c r="E34" s="200" t="e">
        <f>VLOOKUP(B34,'пр.взв.'!B6:E96,4,FALSE)</f>
        <v>#N/A</v>
      </c>
      <c r="F34" s="201"/>
      <c r="G34" s="173"/>
      <c r="H34" s="173"/>
    </row>
    <row r="35" spans="1:8" ht="12.75">
      <c r="A35" s="202"/>
      <c r="B35" s="173"/>
      <c r="C35" s="200"/>
      <c r="D35" s="200"/>
      <c r="E35" s="200"/>
      <c r="F35" s="201"/>
      <c r="G35" s="173"/>
      <c r="H35" s="173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38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31">
      <selection activeCell="F99" sqref="F99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15" t="str">
        <f>HYPERLINK('[1]реквизиты'!$A$2)</f>
        <v>Кубок России  по САМБО среди мужчин</v>
      </c>
      <c r="B1" s="215"/>
      <c r="C1" s="215"/>
      <c r="D1" s="215"/>
      <c r="E1" s="215"/>
      <c r="F1" s="215"/>
      <c r="G1" s="215"/>
      <c r="H1" s="215"/>
    </row>
    <row r="2" spans="1:8" ht="13.5" customHeight="1" thickBot="1">
      <c r="A2" s="162"/>
      <c r="B2" s="216"/>
      <c r="C2" s="216"/>
      <c r="D2" s="216"/>
      <c r="E2" s="216"/>
      <c r="F2" s="216"/>
      <c r="G2" s="216"/>
      <c r="H2" s="217" t="str">
        <f>HYPERLINK('пр.взв.'!F3)</f>
        <v>в.к. 74  кг</v>
      </c>
    </row>
    <row r="3" spans="1:8" ht="12" customHeight="1">
      <c r="A3" s="203">
        <v>2</v>
      </c>
      <c r="B3" s="205" t="str">
        <f>VLOOKUP(A3,'пр.взв.'!B5:C132,2,FALSE)</f>
        <v>ХОДНЕВ Андрей Викторович</v>
      </c>
      <c r="C3" s="205" t="str">
        <f>VLOOKUP(A3,'пр.взв.'!B5:G132,3,FALSE)</f>
        <v>03.12.79 мс</v>
      </c>
      <c r="D3" s="205" t="str">
        <f>VLOOKUP(A3,'пр.взв.'!B5:E132,4,FALSE)</f>
        <v>ПФО Нижегородская  Выкса Д</v>
      </c>
      <c r="H3" s="217"/>
    </row>
    <row r="4" spans="1:8" ht="12" customHeight="1">
      <c r="A4" s="204"/>
      <c r="B4" s="206"/>
      <c r="C4" s="206"/>
      <c r="D4" s="206"/>
      <c r="E4" s="1"/>
      <c r="F4" s="1"/>
      <c r="H4" s="217" t="s">
        <v>11</v>
      </c>
    </row>
    <row r="5" spans="1:8" ht="12" customHeight="1">
      <c r="A5" s="204">
        <v>34</v>
      </c>
      <c r="B5" s="211" t="str">
        <f>VLOOKUP(A5,'пр.взв.'!B7:C134,2,FALSE)</f>
        <v>КУРЖЕВ Уали Рамазанович</v>
      </c>
      <c r="C5" s="211" t="str">
        <f>VLOOKUP(A5,'пр.взв.'!B7:G134,3,FALSE)</f>
        <v>28.04.89 мс</v>
      </c>
      <c r="D5" s="211" t="str">
        <f>VLOOKUP(A5,'пр.взв.'!B7:E134,4,FALSE)</f>
        <v>ЦФО Рязанская Рязань ПР</v>
      </c>
      <c r="E5" s="3"/>
      <c r="F5" s="1"/>
      <c r="G5" s="1"/>
      <c r="H5" s="217"/>
    </row>
    <row r="6" spans="1:7" ht="12" customHeight="1" thickBot="1">
      <c r="A6" s="207"/>
      <c r="B6" s="212"/>
      <c r="C6" s="212"/>
      <c r="D6" s="212"/>
      <c r="E6" s="4"/>
      <c r="F6" s="8"/>
      <c r="G6" s="1"/>
    </row>
    <row r="7" spans="1:7" ht="12" customHeight="1">
      <c r="A7" s="203">
        <v>18</v>
      </c>
      <c r="B7" s="205" t="str">
        <f>VLOOKUP(A7,'пр.взв.'!B9:C136,2,FALSE)</f>
        <v>КИСЕЛЕВ Михаил Владимирович</v>
      </c>
      <c r="C7" s="205" t="str">
        <f>VLOOKUP(A7,'пр.взв.'!B9:G136,3,FALSE)</f>
        <v>06.08.88 мс</v>
      </c>
      <c r="D7" s="205" t="str">
        <f>VLOOKUP(A7,'пр.взв.'!B9:E136,4,FALSE)</f>
        <v>ПФО Пензенская обл Пенза ВВС</v>
      </c>
      <c r="E7" s="4"/>
      <c r="F7" s="5"/>
      <c r="G7" s="1"/>
    </row>
    <row r="8" spans="1:7" ht="12" customHeight="1">
      <c r="A8" s="204"/>
      <c r="B8" s="206"/>
      <c r="C8" s="206"/>
      <c r="D8" s="206"/>
      <c r="E8" s="9">
        <v>18</v>
      </c>
      <c r="F8" s="6"/>
      <c r="G8" s="1"/>
    </row>
    <row r="9" spans="1:7" ht="12" customHeight="1">
      <c r="A9" s="204">
        <v>50</v>
      </c>
      <c r="B9" s="208">
        <f>VLOOKUP(A9,'пр.взв.'!B11:C138,2,FALSE)</f>
        <v>0</v>
      </c>
      <c r="C9" s="208">
        <f>VLOOKUP(A9,'пр.взв.'!B11:G138,3,FALSE)</f>
        <v>0</v>
      </c>
      <c r="D9" s="208">
        <f>VLOOKUP(A9,'пр.взв.'!B11:E138,4,FALSE)</f>
        <v>0</v>
      </c>
      <c r="E9" s="2"/>
      <c r="F9" s="6"/>
      <c r="G9" s="1"/>
    </row>
    <row r="10" spans="1:7" ht="12" customHeight="1" thickBot="1">
      <c r="A10" s="207"/>
      <c r="B10" s="209"/>
      <c r="C10" s="209"/>
      <c r="D10" s="209"/>
      <c r="E10" s="1"/>
      <c r="F10" s="6"/>
      <c r="G10" s="8"/>
    </row>
    <row r="11" spans="1:7" ht="12" customHeight="1">
      <c r="A11" s="203">
        <v>10</v>
      </c>
      <c r="B11" s="205" t="str">
        <f>VLOOKUP(A11,'пр.взв.'!B13:C140,2,FALSE)</f>
        <v>ВОЙТЮК Александр Сергеевич</v>
      </c>
      <c r="C11" s="205" t="str">
        <f>VLOOKUP(A11,'пр.взв.'!B13:G140,3,FALSE)</f>
        <v>05.11.84 мс</v>
      </c>
      <c r="D11" s="205" t="str">
        <f>VLOOKUP(A11,'пр.взв.'!B13:E140,4,FALSE)</f>
        <v>ПФО Пермский край Нытва Д</v>
      </c>
      <c r="E11" s="1"/>
      <c r="F11" s="6"/>
      <c r="G11" s="5"/>
    </row>
    <row r="12" spans="1:7" ht="12" customHeight="1">
      <c r="A12" s="204"/>
      <c r="B12" s="206"/>
      <c r="C12" s="206"/>
      <c r="D12" s="206"/>
      <c r="E12" s="7">
        <v>10</v>
      </c>
      <c r="F12" s="6"/>
      <c r="G12" s="6"/>
    </row>
    <row r="13" spans="1:7" ht="12" customHeight="1">
      <c r="A13" s="204">
        <v>42</v>
      </c>
      <c r="B13" s="208">
        <f>VLOOKUP(A13,'пр.взв.'!B15:C142,2,FALSE)</f>
        <v>0</v>
      </c>
      <c r="C13" s="208">
        <f>VLOOKUP(A13,'пр.взв.'!B15:G142,3,FALSE)</f>
        <v>0</v>
      </c>
      <c r="D13" s="208">
        <f>VLOOKUP(A13,'пр.взв.'!B15:E142,4,FALSE)</f>
        <v>0</v>
      </c>
      <c r="E13" s="3"/>
      <c r="F13" s="6"/>
      <c r="G13" s="6"/>
    </row>
    <row r="14" spans="1:7" ht="12" customHeight="1" thickBot="1">
      <c r="A14" s="207"/>
      <c r="B14" s="209"/>
      <c r="C14" s="209"/>
      <c r="D14" s="209"/>
      <c r="E14" s="4"/>
      <c r="F14" s="10"/>
      <c r="G14" s="6"/>
    </row>
    <row r="15" spans="1:7" ht="12" customHeight="1">
      <c r="A15" s="203">
        <v>26</v>
      </c>
      <c r="B15" s="205" t="str">
        <f>VLOOKUP(A15,'пр.взв.'!B17:C144,2,FALSE)</f>
        <v>ГРИГОРЯН Игорь Хачатурович</v>
      </c>
      <c r="C15" s="205" t="str">
        <f>VLOOKUP(A15,'пр.взв.'!B17:G144,3,FALSE)</f>
        <v>25.12.83 мс</v>
      </c>
      <c r="D15" s="205" t="str">
        <f>VLOOKUP(A15,'пр.взв.'!B17:E144,4,FALSE)</f>
        <v>ЮФО Ростовская  Новочеркасск </v>
      </c>
      <c r="E15" s="4"/>
      <c r="F15" s="1"/>
      <c r="G15" s="6"/>
    </row>
    <row r="16" spans="1:7" ht="12" customHeight="1">
      <c r="A16" s="204"/>
      <c r="B16" s="206"/>
      <c r="C16" s="206"/>
      <c r="D16" s="206"/>
      <c r="E16" s="9">
        <v>26</v>
      </c>
      <c r="F16" s="1"/>
      <c r="G16" s="6"/>
    </row>
    <row r="17" spans="1:7" ht="12" customHeight="1">
      <c r="A17" s="204">
        <v>58</v>
      </c>
      <c r="B17" s="208">
        <f>VLOOKUP(A17,'пр.взв.'!B19:C146,2,FALSE)</f>
        <v>0</v>
      </c>
      <c r="C17" s="208">
        <f>VLOOKUP(A17,'пр.взв.'!B19:G146,3,FALSE)</f>
        <v>0</v>
      </c>
      <c r="D17" s="208">
        <f>VLOOKUP(A17,'пр.взв.'!B19:E146,4,FALSE)</f>
        <v>0</v>
      </c>
      <c r="E17" s="2"/>
      <c r="F17" s="1"/>
      <c r="G17" s="6"/>
    </row>
    <row r="18" spans="1:7" ht="12" customHeight="1" thickBot="1">
      <c r="A18" s="207"/>
      <c r="B18" s="209"/>
      <c r="C18" s="209"/>
      <c r="D18" s="209"/>
      <c r="E18" s="1"/>
      <c r="F18" s="1"/>
      <c r="G18" s="6"/>
    </row>
    <row r="19" spans="1:8" ht="12" customHeight="1">
      <c r="A19" s="203">
        <v>6</v>
      </c>
      <c r="B19" s="205" t="str">
        <f>VLOOKUP(A19,'пр.взв.'!B5:C132,2,FALSE)</f>
        <v>ШЕЛЕПИН Анатолий Николаевич</v>
      </c>
      <c r="C19" s="205" t="str">
        <f>VLOOKUP(A19,'пр.взв.'!B5:G132,3,FALSE)</f>
        <v>28.07.85 мс</v>
      </c>
      <c r="D19" s="205" t="str">
        <f>VLOOKUP(A19,'пр.взв.'!B5:G132,4,FALSE)</f>
        <v>ЦФО Ярославская Ярославль РССС</v>
      </c>
      <c r="E19" s="1"/>
      <c r="F19" s="1"/>
      <c r="G19" s="6"/>
      <c r="H19" s="62"/>
    </row>
    <row r="20" spans="1:8" ht="12" customHeight="1">
      <c r="A20" s="204"/>
      <c r="B20" s="206"/>
      <c r="C20" s="206"/>
      <c r="D20" s="206"/>
      <c r="E20" s="7">
        <v>6</v>
      </c>
      <c r="F20" s="1"/>
      <c r="G20" s="6"/>
      <c r="H20" s="61"/>
    </row>
    <row r="21" spans="1:8" ht="12" customHeight="1">
      <c r="A21" s="204">
        <v>38</v>
      </c>
      <c r="B21" s="208">
        <f>VLOOKUP(A21,'пр.взв.'!B23:C150,2,FALSE)</f>
        <v>0</v>
      </c>
      <c r="C21" s="208">
        <f>VLOOKUP(A21,'пр.взв.'!B23:G150,3,FALSE)</f>
        <v>0</v>
      </c>
      <c r="D21" s="208">
        <f>VLOOKUP(A21,'пр.взв.'!B23:E150,4,FALSE)</f>
        <v>0</v>
      </c>
      <c r="E21" s="3"/>
      <c r="F21" s="1"/>
      <c r="G21" s="6"/>
      <c r="H21" s="61"/>
    </row>
    <row r="22" spans="1:8" ht="12" customHeight="1" thickBot="1">
      <c r="A22" s="207"/>
      <c r="B22" s="209"/>
      <c r="C22" s="209"/>
      <c r="D22" s="209"/>
      <c r="E22" s="4"/>
      <c r="F22" s="8"/>
      <c r="G22" s="6"/>
      <c r="H22" s="61"/>
    </row>
    <row r="23" spans="1:8" ht="12" customHeight="1">
      <c r="A23" s="203">
        <v>22</v>
      </c>
      <c r="B23" s="205" t="str">
        <f>VLOOKUP(A23,'пр.взв.'!B25:C152,2,FALSE)</f>
        <v>НИКОЛАЕВ Сергей Андреевич</v>
      </c>
      <c r="C23" s="205" t="str">
        <f>VLOOKUP(A23,'пр.взв.'!B25:G152,3,FALSE)</f>
        <v>22.08.89 мс</v>
      </c>
      <c r="D23" s="205" t="str">
        <f>VLOOKUP(A23,'пр.взв.'!B25:E152,4,FALSE)</f>
        <v>Москва ВС</v>
      </c>
      <c r="E23" s="4"/>
      <c r="F23" s="5"/>
      <c r="G23" s="6"/>
      <c r="H23" s="61"/>
    </row>
    <row r="24" spans="1:8" ht="12" customHeight="1">
      <c r="A24" s="204"/>
      <c r="B24" s="206"/>
      <c r="C24" s="206"/>
      <c r="D24" s="206"/>
      <c r="E24" s="9">
        <v>22</v>
      </c>
      <c r="F24" s="6"/>
      <c r="G24" s="6"/>
      <c r="H24" s="61"/>
    </row>
    <row r="25" spans="1:8" ht="12" customHeight="1">
      <c r="A25" s="204">
        <v>54</v>
      </c>
      <c r="B25" s="208">
        <f>VLOOKUP(A25,'пр.взв.'!B27:C154,2,FALSE)</f>
        <v>0</v>
      </c>
      <c r="C25" s="208">
        <f>VLOOKUP(A25,'пр.взв.'!B27:G154,3,FALSE)</f>
        <v>0</v>
      </c>
      <c r="D25" s="208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07"/>
      <c r="B26" s="209"/>
      <c r="C26" s="209"/>
      <c r="D26" s="209"/>
      <c r="E26" s="1"/>
      <c r="F26" s="6"/>
      <c r="G26" s="6"/>
      <c r="H26" s="61"/>
    </row>
    <row r="27" spans="1:8" ht="12" customHeight="1">
      <c r="A27" s="203">
        <v>14</v>
      </c>
      <c r="B27" s="205" t="str">
        <f>VLOOKUP(A27,'пр.взв.'!B29:C156,2,FALSE)</f>
        <v>ПАНФИЛОВ Александр Анатольевич</v>
      </c>
      <c r="C27" s="205" t="str">
        <f>VLOOKUP(A27,'пр.взв.'!B29:G156,3,FALSE)</f>
        <v>03.06.89 кмс</v>
      </c>
      <c r="D27" s="205" t="str">
        <f>VLOOKUP(A27,'пр.взв.'!B29:E156,4,FALSE)</f>
        <v>ЮФО Краснодарский край  Новороссийск </v>
      </c>
      <c r="E27" s="1"/>
      <c r="F27" s="6"/>
      <c r="G27" s="10"/>
      <c r="H27" s="61"/>
    </row>
    <row r="28" spans="1:8" ht="12" customHeight="1">
      <c r="A28" s="204"/>
      <c r="B28" s="206"/>
      <c r="C28" s="206"/>
      <c r="D28" s="206"/>
      <c r="E28" s="7">
        <v>14</v>
      </c>
      <c r="F28" s="6"/>
      <c r="G28" s="1"/>
      <c r="H28" s="61"/>
    </row>
    <row r="29" spans="1:8" ht="12" customHeight="1">
      <c r="A29" s="204">
        <v>46</v>
      </c>
      <c r="B29" s="208">
        <f>VLOOKUP(A29,'пр.взв.'!B31:C158,2,FALSE)</f>
        <v>0</v>
      </c>
      <c r="C29" s="208">
        <f>VLOOKUP(A29,'пр.взв.'!B31:G158,3,FALSE)</f>
        <v>0</v>
      </c>
      <c r="D29" s="208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07"/>
      <c r="B30" s="209"/>
      <c r="C30" s="209"/>
      <c r="D30" s="209"/>
      <c r="E30" s="4"/>
      <c r="F30" s="10"/>
      <c r="G30" s="1"/>
      <c r="H30" s="61"/>
    </row>
    <row r="31" spans="1:8" ht="12" customHeight="1">
      <c r="A31" s="203">
        <v>30</v>
      </c>
      <c r="B31" s="205" t="str">
        <f>VLOOKUP(A31,'пр.взв.'!B33:C160,2,FALSE)</f>
        <v>ДЗАЛАЕВ Юрий Николаевич</v>
      </c>
      <c r="C31" s="205" t="str">
        <f>VLOOKUP(A31,'пр.взв.'!B33:G160,3,FALSE)</f>
        <v>30.03.83 мс</v>
      </c>
      <c r="D31" s="205" t="str">
        <f>VLOOKUP(A31,'пр.взв.'!B33:E160,4,FALSE)</f>
        <v>ЦФО,Московская Балашиха, Д</v>
      </c>
      <c r="E31" s="4"/>
      <c r="F31" s="1"/>
      <c r="G31" s="1"/>
      <c r="H31" s="61"/>
    </row>
    <row r="32" spans="1:8" ht="12" customHeight="1">
      <c r="A32" s="204"/>
      <c r="B32" s="206"/>
      <c r="C32" s="206"/>
      <c r="D32" s="206"/>
      <c r="E32" s="9">
        <v>30</v>
      </c>
      <c r="F32" s="1"/>
      <c r="G32" s="1"/>
      <c r="H32" s="61"/>
    </row>
    <row r="33" spans="1:8" ht="12" customHeight="1">
      <c r="A33" s="204">
        <v>62</v>
      </c>
      <c r="B33" s="208">
        <f>VLOOKUP(A33,'пр.взв.'!B35:C162,2,FALSE)</f>
        <v>0</v>
      </c>
      <c r="C33" s="208">
        <f>VLOOKUP(A33,'пр.взв.'!B35:G162,3,FALSE)</f>
        <v>0</v>
      </c>
      <c r="D33" s="208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07"/>
      <c r="B34" s="209"/>
      <c r="C34" s="209"/>
      <c r="D34" s="209"/>
      <c r="H34" s="61"/>
    </row>
    <row r="35" spans="1:8" ht="12" customHeight="1" thickBot="1">
      <c r="A35" s="78"/>
      <c r="B35" s="84"/>
      <c r="C35" s="84"/>
      <c r="D35" s="85"/>
      <c r="E35" s="1"/>
      <c r="F35" s="1"/>
      <c r="G35" s="1"/>
      <c r="H35" s="63"/>
    </row>
    <row r="36" spans="1:8" ht="12" customHeight="1">
      <c r="A36" s="203">
        <v>4</v>
      </c>
      <c r="B36" s="205" t="str">
        <f>VLOOKUP(A36,'пр.взв.'!B5:G132,2,FALSE)</f>
        <v>ЧИРИЧ Сергей Михайлович</v>
      </c>
      <c r="C36" s="205" t="str">
        <f>VLOOKUP(A36,'пр.взв.'!B5:G132,3,FALSE)</f>
        <v>05.12.82 мс</v>
      </c>
      <c r="D36" s="205" t="str">
        <f>VLOOKUP(A36,'пр.взв.'!B5:G132,4,FALSE)</f>
        <v>УРФО Свердловская обл В Пышма</v>
      </c>
      <c r="H36" s="61"/>
    </row>
    <row r="37" spans="1:8" ht="12" customHeight="1">
      <c r="A37" s="204"/>
      <c r="B37" s="206"/>
      <c r="C37" s="206"/>
      <c r="D37" s="206"/>
      <c r="E37" s="9">
        <v>4</v>
      </c>
      <c r="F37" s="1"/>
      <c r="H37" s="61"/>
    </row>
    <row r="38" spans="1:8" ht="12" customHeight="1">
      <c r="A38" s="204">
        <v>36</v>
      </c>
      <c r="B38" s="208">
        <f>VLOOKUP(A38,'пр.взв.'!B7:G134,2,FALSE)</f>
        <v>0</v>
      </c>
      <c r="C38" s="208">
        <f>VLOOKUP(A38,'пр.взв.'!B7:G134,3,FALSE)</f>
        <v>0</v>
      </c>
      <c r="D38" s="208">
        <f>VLOOKUP(A38,'пр.взв.'!B7:G134,4,FALSE)</f>
        <v>0</v>
      </c>
      <c r="E38" s="3"/>
      <c r="F38" s="1"/>
      <c r="G38" s="1"/>
      <c r="H38" s="61"/>
    </row>
    <row r="39" spans="1:8" ht="12" customHeight="1" thickBot="1">
      <c r="A39" s="207"/>
      <c r="B39" s="209"/>
      <c r="C39" s="209"/>
      <c r="D39" s="209"/>
      <c r="E39" s="4"/>
      <c r="F39" s="8"/>
      <c r="G39" s="1"/>
      <c r="H39" s="61"/>
    </row>
    <row r="40" spans="1:8" ht="12" customHeight="1">
      <c r="A40" s="210">
        <v>20</v>
      </c>
      <c r="B40" s="205" t="str">
        <f>VLOOKUP(A40,'пр.взв.'!B9:G136,2,FALSE)</f>
        <v>ШАРОВ Александр Валерьевич</v>
      </c>
      <c r="C40" s="205" t="str">
        <f>VLOOKUP(A40,'пр.взв.'!B9:G136,3,FALSE)</f>
        <v>23.10.79 змс</v>
      </c>
      <c r="D40" s="205" t="str">
        <f>VLOOKUP(A40,'пр.взв.'!B9:G136,4,FALSE)</f>
        <v>ПФО Нижегородская, Кстово</v>
      </c>
      <c r="E40" s="4"/>
      <c r="F40" s="5"/>
      <c r="G40" s="1"/>
      <c r="H40" s="61"/>
    </row>
    <row r="41" spans="1:8" ht="12" customHeight="1">
      <c r="A41" s="204"/>
      <c r="B41" s="206"/>
      <c r="C41" s="206"/>
      <c r="D41" s="206"/>
      <c r="E41" s="9">
        <v>20</v>
      </c>
      <c r="F41" s="6"/>
      <c r="G41" s="1"/>
      <c r="H41" s="61"/>
    </row>
    <row r="42" spans="1:8" ht="12" customHeight="1">
      <c r="A42" s="204">
        <v>52</v>
      </c>
      <c r="B42" s="208">
        <f>VLOOKUP(A42,'пр.взв.'!B11:G138,2,FALSE)</f>
        <v>0</v>
      </c>
      <c r="C42" s="208">
        <f>VLOOKUP(A42,'пр.взв.'!B11:G138,3,FALSE)</f>
        <v>0</v>
      </c>
      <c r="D42" s="208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07"/>
      <c r="B43" s="209"/>
      <c r="C43" s="209"/>
      <c r="D43" s="209"/>
      <c r="E43" s="1"/>
      <c r="F43" s="6"/>
      <c r="G43" s="8"/>
      <c r="H43" s="61"/>
    </row>
    <row r="44" spans="1:8" ht="12" customHeight="1">
      <c r="A44" s="203">
        <v>12</v>
      </c>
      <c r="B44" s="205" t="str">
        <f>VLOOKUP(A44,'пр.взв.'!B13:G140,2,FALSE)</f>
        <v>САПРЫКИН Иван Ильич</v>
      </c>
      <c r="C44" s="205" t="str">
        <f>VLOOKUP(A44,'пр.взв.'!B13:G140,3,FALSE)</f>
        <v>19.06.89 мс</v>
      </c>
      <c r="D44" s="205" t="str">
        <f>VLOOKUP(A44,'пр.взв.'!B13:G140,4,FALSE)</f>
        <v>Москва ВС</v>
      </c>
      <c r="E44" s="1"/>
      <c r="F44" s="6"/>
      <c r="G44" s="5"/>
      <c r="H44" s="61"/>
    </row>
    <row r="45" spans="1:8" ht="12" customHeight="1">
      <c r="A45" s="204"/>
      <c r="B45" s="206"/>
      <c r="C45" s="206"/>
      <c r="D45" s="206"/>
      <c r="E45" s="7">
        <v>12</v>
      </c>
      <c r="F45" s="6"/>
      <c r="G45" s="6"/>
      <c r="H45" s="61"/>
    </row>
    <row r="46" spans="1:8" ht="12" customHeight="1">
      <c r="A46" s="204">
        <v>44</v>
      </c>
      <c r="B46" s="208">
        <f>VLOOKUP(A46,'пр.взв.'!B15:G142,2,FALSE)</f>
        <v>0</v>
      </c>
      <c r="C46" s="208">
        <f>VLOOKUP(A46,'пр.взв.'!B15:G142,3,FALSE)</f>
        <v>0</v>
      </c>
      <c r="D46" s="208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07"/>
      <c r="B47" s="209"/>
      <c r="C47" s="209"/>
      <c r="D47" s="209"/>
      <c r="E47" s="4"/>
      <c r="F47" s="10"/>
      <c r="G47" s="6"/>
      <c r="H47" s="61"/>
    </row>
    <row r="48" spans="1:8" ht="12" customHeight="1">
      <c r="A48" s="203">
        <v>28</v>
      </c>
      <c r="B48" s="205" t="str">
        <f>VLOOKUP(A48,'пр.взв.'!B17:G144,2,FALSE)</f>
        <v>КОЖЕВНИКОВ Семен Николаевич</v>
      </c>
      <c r="C48" s="205" t="str">
        <f>VLOOKUP(A48,'пр.взв.'!B17:G144,3,FALSE)</f>
        <v>21.11.88 мс</v>
      </c>
      <c r="D48" s="205" t="str">
        <f>VLOOKUP(A48,'пр.взв.'!B17:G144,4,FALSE)</f>
        <v>СФО Красноярский край</v>
      </c>
      <c r="E48" s="4"/>
      <c r="F48" s="1"/>
      <c r="G48" s="6"/>
      <c r="H48" s="61"/>
    </row>
    <row r="49" spans="1:8" ht="12" customHeight="1">
      <c r="A49" s="204"/>
      <c r="B49" s="206"/>
      <c r="C49" s="206"/>
      <c r="D49" s="206"/>
      <c r="E49" s="9">
        <v>28</v>
      </c>
      <c r="F49" s="1"/>
      <c r="G49" s="6"/>
      <c r="H49" s="61"/>
    </row>
    <row r="50" spans="1:8" ht="12" customHeight="1">
      <c r="A50" s="204">
        <v>60</v>
      </c>
      <c r="B50" s="208">
        <f>VLOOKUP(A50,'пр.взв.'!B19:G146,2,FALSE)</f>
        <v>0</v>
      </c>
      <c r="C50" s="208">
        <f>VLOOKUP(A50,'пр.взв.'!B19:G146,3,FALSE)</f>
        <v>0</v>
      </c>
      <c r="D50" s="208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07"/>
      <c r="B51" s="209"/>
      <c r="C51" s="209"/>
      <c r="D51" s="209"/>
      <c r="E51" s="1"/>
      <c r="F51" s="1"/>
      <c r="G51" s="6"/>
      <c r="H51" s="61"/>
    </row>
    <row r="52" spans="1:8" ht="12" customHeight="1">
      <c r="A52" s="203">
        <v>8</v>
      </c>
      <c r="B52" s="205" t="str">
        <f>VLOOKUP(A52,'пр.взв.'!B5:G132,2,FALSE)</f>
        <v>САМОЙЛОВ Николай Сергеевич</v>
      </c>
      <c r="C52" s="205" t="str">
        <f>VLOOKUP(A52,'пр.взв.'!B5:G132,3,FALSE)</f>
        <v>17.05.84 мсмк</v>
      </c>
      <c r="D52" s="205" t="str">
        <f>VLOOKUP(A52,'пр.взв.'!B5:G132,4,FALSE)</f>
        <v>ЦФО Тульская Тула МО</v>
      </c>
      <c r="E52" s="1"/>
      <c r="F52" s="1"/>
      <c r="G52" s="6"/>
      <c r="H52" s="61"/>
    </row>
    <row r="53" spans="1:8" ht="12" customHeight="1">
      <c r="A53" s="204"/>
      <c r="B53" s="206"/>
      <c r="C53" s="206"/>
      <c r="D53" s="206"/>
      <c r="E53" s="7">
        <v>8</v>
      </c>
      <c r="F53" s="1"/>
      <c r="G53" s="6"/>
      <c r="H53" s="63"/>
    </row>
    <row r="54" spans="1:7" ht="12" customHeight="1">
      <c r="A54" s="204">
        <v>40</v>
      </c>
      <c r="B54" s="208">
        <f>VLOOKUP(A54,'пр.взв.'!B23:G150,2,FALSE)</f>
        <v>0</v>
      </c>
      <c r="C54" s="208">
        <f>VLOOKUP(A54,'пр.взв.'!B23:G150,3,FALSE)</f>
        <v>0</v>
      </c>
      <c r="D54" s="208">
        <f>VLOOKUP(A54,'пр.взв.'!B23:G150,4,FALSE)</f>
        <v>0</v>
      </c>
      <c r="E54" s="3"/>
      <c r="F54" s="1"/>
      <c r="G54" s="6"/>
    </row>
    <row r="55" spans="1:7" ht="12" customHeight="1" thickBot="1">
      <c r="A55" s="207"/>
      <c r="B55" s="209"/>
      <c r="C55" s="209"/>
      <c r="D55" s="209"/>
      <c r="E55" s="4"/>
      <c r="F55" s="8"/>
      <c r="G55" s="6"/>
    </row>
    <row r="56" spans="1:7" ht="12" customHeight="1">
      <c r="A56" s="203">
        <v>24</v>
      </c>
      <c r="B56" s="205" t="str">
        <f>VLOOKUP(A56,'пр.взв.'!B25:G152,2,FALSE)</f>
        <v>ОПАРИН Роман Андреевич</v>
      </c>
      <c r="C56" s="205" t="str">
        <f>VLOOKUP(A56,'пр.взв.'!B25:G152,3,FALSE)</f>
        <v>18.07.89 мс</v>
      </c>
      <c r="D56" s="205" t="str">
        <f>VLOOKUP(A56,'пр.взв.'!B25:G152,4,FALSE)</f>
        <v>УФО Курганская  Курган</v>
      </c>
      <c r="E56" s="4"/>
      <c r="F56" s="5"/>
      <c r="G56" s="6"/>
    </row>
    <row r="57" spans="1:7" ht="12" customHeight="1">
      <c r="A57" s="204"/>
      <c r="B57" s="206"/>
      <c r="C57" s="206"/>
      <c r="D57" s="206"/>
      <c r="E57" s="9">
        <v>24</v>
      </c>
      <c r="F57" s="6"/>
      <c r="G57" s="6"/>
    </row>
    <row r="58" spans="1:7" ht="12" customHeight="1">
      <c r="A58" s="204">
        <v>56</v>
      </c>
      <c r="B58" s="208">
        <f>VLOOKUP(A58,'пр.взв.'!B27:G154,2,FALSE)</f>
        <v>0</v>
      </c>
      <c r="C58" s="208">
        <f>VLOOKUP(A58,'пр.взв.'!B27:G154,3,FALSE)</f>
        <v>0</v>
      </c>
      <c r="D58" s="208">
        <f>VLOOKUP(A58,'пр.взв.'!B27:G154,4,FALSE)</f>
        <v>0</v>
      </c>
      <c r="E58" s="2"/>
      <c r="F58" s="6"/>
      <c r="G58" s="6"/>
    </row>
    <row r="59" spans="1:7" ht="12" customHeight="1" thickBot="1">
      <c r="A59" s="207"/>
      <c r="B59" s="209"/>
      <c r="C59" s="209"/>
      <c r="D59" s="209"/>
      <c r="E59" s="1"/>
      <c r="F59" s="6"/>
      <c r="G59" s="6"/>
    </row>
    <row r="60" spans="1:7" ht="12" customHeight="1">
      <c r="A60" s="203">
        <v>16</v>
      </c>
      <c r="B60" s="205" t="str">
        <f>VLOOKUP(A60,'пр.взв.'!B29:G156,2,FALSE)</f>
        <v>ДЕМИН Антон Александрович</v>
      </c>
      <c r="C60" s="205" t="str">
        <f>VLOOKUP(A60,'пр.взв.'!B29:G156,3,FALSE)</f>
        <v>16.10.89 мс</v>
      </c>
      <c r="D60" s="205" t="str">
        <f>VLOOKUP(A60,'пр.взв.'!B29:G156,4,FALSE)</f>
        <v>ПФО Саратовская  Балашов ПР</v>
      </c>
      <c r="E60" s="1"/>
      <c r="F60" s="6"/>
      <c r="G60" s="10"/>
    </row>
    <row r="61" spans="1:7" ht="12" customHeight="1">
      <c r="A61" s="204"/>
      <c r="B61" s="206"/>
      <c r="C61" s="206"/>
      <c r="D61" s="206"/>
      <c r="E61" s="7">
        <v>16</v>
      </c>
      <c r="F61" s="6"/>
      <c r="G61" s="1"/>
    </row>
    <row r="62" spans="1:7" ht="12" customHeight="1">
      <c r="A62" s="204">
        <v>48</v>
      </c>
      <c r="B62" s="208">
        <f>VLOOKUP(A62,'пр.взв.'!B31:G158,2,FALSE)</f>
        <v>0</v>
      </c>
      <c r="C62" s="208">
        <f>VLOOKUP(A62,'пр.взв.'!B31:G158,3,FALSE)</f>
        <v>0</v>
      </c>
      <c r="D62" s="208">
        <f>VLOOKUP(A62,'пр.взв.'!B31:G158,4,FALSE)</f>
        <v>0</v>
      </c>
      <c r="E62" s="3"/>
      <c r="F62" s="6"/>
      <c r="G62" s="1"/>
    </row>
    <row r="63" spans="1:7" ht="12" customHeight="1" thickBot="1">
      <c r="A63" s="207"/>
      <c r="B63" s="209"/>
      <c r="C63" s="209"/>
      <c r="D63" s="209"/>
      <c r="E63" s="4"/>
      <c r="F63" s="10"/>
      <c r="G63" s="1"/>
    </row>
    <row r="64" spans="1:7" ht="12" customHeight="1">
      <c r="A64" s="203">
        <v>32</v>
      </c>
      <c r="B64" s="205" t="str">
        <f>VLOOKUP(A64,'пр.взв.'!B33:G160,2,FALSE)</f>
        <v>МАЗИХОВ Амирхан Ауесбиевич</v>
      </c>
      <c r="C64" s="205" t="str">
        <f>VLOOKUP(A64,'пр.взв.'!B33:G160,3,FALSE)</f>
        <v>20.08.82 мсмк</v>
      </c>
      <c r="D64" s="205" t="str">
        <f>VLOOKUP(A64,'пр.взв.'!B33:G160,4,FALSE)</f>
        <v>ЮФО Адыгея ВС</v>
      </c>
      <c r="E64" s="4"/>
      <c r="F64" s="1"/>
      <c r="G64" s="1"/>
    </row>
    <row r="65" spans="1:7" ht="12" customHeight="1">
      <c r="A65" s="204"/>
      <c r="B65" s="206"/>
      <c r="C65" s="206"/>
      <c r="D65" s="206"/>
      <c r="E65" s="9">
        <v>32</v>
      </c>
      <c r="F65" s="1"/>
      <c r="G65" s="1"/>
    </row>
    <row r="66" spans="1:7" ht="12" customHeight="1">
      <c r="A66" s="204">
        <v>64</v>
      </c>
      <c r="B66" s="208">
        <f>VLOOKUP(A66,'пр.взв.'!B35:G162,2,FALSE)</f>
        <v>0</v>
      </c>
      <c r="C66" s="208">
        <f>VLOOKUP(A66,'пр.взв.'!B35:G162,3,FALSE)</f>
        <v>0</v>
      </c>
      <c r="D66" s="208">
        <f>VLOOKUP(A66,'пр.взв.'!B35:G162,4,FALSE)</f>
        <v>0</v>
      </c>
      <c r="E66" s="2"/>
      <c r="F66" s="1"/>
      <c r="G66" s="1"/>
    </row>
    <row r="67" spans="1:4" ht="12" customHeight="1" thickBot="1">
      <c r="A67" s="207"/>
      <c r="B67" s="209"/>
      <c r="C67" s="209"/>
      <c r="D67" s="209"/>
    </row>
    <row r="68" spans="2:4" ht="12" customHeight="1">
      <c r="B68" s="85"/>
      <c r="C68" s="85"/>
      <c r="D68" s="85"/>
    </row>
    <row r="69" spans="2:4" ht="27.75" customHeight="1">
      <c r="B69" s="85"/>
      <c r="C69" s="85"/>
      <c r="D69" s="85"/>
    </row>
    <row r="70" spans="1:8" ht="19.5" customHeight="1">
      <c r="A70" s="32" t="s">
        <v>22</v>
      </c>
      <c r="B70" s="94"/>
      <c r="C70" s="94"/>
      <c r="D70" s="94"/>
      <c r="E70" s="213">
        <f>HYPERLINK('пр.взв.'!F1)</f>
      </c>
      <c r="F70" s="94"/>
      <c r="G70" s="32" t="s">
        <v>23</v>
      </c>
      <c r="H70" s="94"/>
    </row>
    <row r="71" spans="1:8" ht="12.75">
      <c r="A71" s="94"/>
      <c r="B71" s="94"/>
      <c r="C71" s="94"/>
      <c r="D71" s="94"/>
      <c r="E71" s="214"/>
      <c r="F71" s="94"/>
      <c r="G71" s="94"/>
      <c r="H71" s="94"/>
    </row>
    <row r="72" spans="1:8" ht="19.5" customHeight="1">
      <c r="A72" s="94"/>
      <c r="B72" s="94"/>
      <c r="C72" s="94"/>
      <c r="D72" s="94"/>
      <c r="E72" s="94"/>
      <c r="F72" s="94"/>
      <c r="G72" s="94"/>
      <c r="H72" s="94"/>
    </row>
    <row r="73" spans="1:9" ht="19.5" customHeight="1">
      <c r="A73" s="16"/>
      <c r="B73" s="18"/>
      <c r="C73" s="13"/>
      <c r="D73" s="17"/>
      <c r="E73" s="17"/>
      <c r="G73" s="134"/>
      <c r="H73" s="134"/>
      <c r="I73" s="12"/>
    </row>
    <row r="74" spans="1:9" ht="19.5" customHeight="1">
      <c r="A74" s="12"/>
      <c r="B74" s="20"/>
      <c r="G74" s="134"/>
      <c r="H74" s="134"/>
      <c r="I74" s="12"/>
    </row>
    <row r="75" spans="1:9" ht="19.5" customHeight="1">
      <c r="A75" s="12"/>
      <c r="B75" s="70"/>
      <c r="C75" s="69"/>
      <c r="D75" s="22"/>
      <c r="E75" s="17"/>
      <c r="G75" s="49"/>
      <c r="H75" s="134"/>
      <c r="I75" s="12"/>
    </row>
    <row r="76" spans="1:9" ht="19.5" customHeight="1">
      <c r="A76" s="11"/>
      <c r="B76" s="15"/>
      <c r="C76" s="21"/>
      <c r="D76" s="135"/>
      <c r="E76" s="17"/>
      <c r="G76" s="49"/>
      <c r="H76" s="134"/>
      <c r="I76" s="12"/>
    </row>
    <row r="77" spans="1:9" ht="19.5" customHeight="1">
      <c r="A77" s="12"/>
      <c r="B77" s="21"/>
      <c r="C77" s="21"/>
      <c r="D77" s="61"/>
      <c r="E77" s="18"/>
      <c r="F77" s="21"/>
      <c r="H77" s="134"/>
      <c r="I77" s="12"/>
    </row>
    <row r="78" spans="1:9" ht="19.5" customHeight="1">
      <c r="A78" s="12"/>
      <c r="B78" s="21"/>
      <c r="C78" s="14"/>
      <c r="D78" s="63"/>
      <c r="E78" s="20"/>
      <c r="F78" s="136"/>
      <c r="H78" s="134"/>
      <c r="I78" s="12"/>
    </row>
    <row r="79" spans="2:9" ht="19.5" customHeight="1">
      <c r="B79" s="137"/>
      <c r="C79" s="137"/>
      <c r="D79" s="12"/>
      <c r="E79" s="20"/>
      <c r="F79" s="18"/>
      <c r="H79" s="134"/>
      <c r="I79" s="12"/>
    </row>
    <row r="80" spans="3:9" ht="19.5" customHeight="1">
      <c r="C80" s="17"/>
      <c r="D80" s="12"/>
      <c r="E80" s="15"/>
      <c r="F80" s="20"/>
      <c r="H80" s="134"/>
      <c r="I80" s="12"/>
    </row>
    <row r="81" spans="1:9" ht="19.5" customHeight="1">
      <c r="A81" s="12"/>
      <c r="B81" s="23"/>
      <c r="C81" s="12"/>
      <c r="D81" s="12"/>
      <c r="F81" s="61"/>
      <c r="H81" s="134"/>
      <c r="I81" s="12"/>
    </row>
    <row r="82" spans="1:9" ht="19.5" customHeight="1">
      <c r="A82" s="12"/>
      <c r="B82" s="21"/>
      <c r="C82" s="82"/>
      <c r="D82" s="12"/>
      <c r="E82" s="17"/>
      <c r="F82" s="20"/>
      <c r="G82" s="12"/>
      <c r="H82" s="134"/>
      <c r="I82" s="12"/>
    </row>
    <row r="83" spans="1:9" ht="19.5" customHeight="1">
      <c r="A83" s="12"/>
      <c r="B83" s="23"/>
      <c r="C83" s="23"/>
      <c r="D83" s="12"/>
      <c r="E83" s="17"/>
      <c r="F83" s="20"/>
      <c r="G83" s="62"/>
      <c r="H83" s="134"/>
      <c r="I83" s="12"/>
    </row>
    <row r="84" spans="1:9" ht="19.5" customHeight="1">
      <c r="A84" s="12"/>
      <c r="B84" s="82"/>
      <c r="C84" s="21"/>
      <c r="D84" s="12"/>
      <c r="E84" s="13"/>
      <c r="F84" s="20"/>
      <c r="G84" s="61"/>
      <c r="H84" s="134"/>
      <c r="I84" s="12"/>
    </row>
    <row r="85" spans="1:9" ht="19.5" customHeight="1">
      <c r="A85" s="12"/>
      <c r="B85" s="21"/>
      <c r="C85" s="21"/>
      <c r="D85" s="12"/>
      <c r="E85" s="23"/>
      <c r="F85" s="20"/>
      <c r="G85" s="61"/>
      <c r="H85" s="134"/>
      <c r="I85" s="12"/>
    </row>
    <row r="86" spans="1:9" ht="19.5" customHeight="1">
      <c r="A86" s="12"/>
      <c r="B86" s="21"/>
      <c r="C86" s="82"/>
      <c r="D86" s="12"/>
      <c r="E86" s="21"/>
      <c r="F86" s="15"/>
      <c r="G86" s="61"/>
      <c r="H86" s="134"/>
      <c r="I86" s="12"/>
    </row>
    <row r="87" spans="2:9" ht="19.5" customHeight="1">
      <c r="B87" s="137"/>
      <c r="C87" s="137"/>
      <c r="E87" s="21"/>
      <c r="F87" s="23"/>
      <c r="G87" s="61"/>
      <c r="H87" s="134"/>
      <c r="I87" s="12"/>
    </row>
    <row r="88" spans="3:9" ht="19.5" customHeight="1">
      <c r="C88" s="17"/>
      <c r="E88" s="82"/>
      <c r="F88" s="21"/>
      <c r="G88" s="63"/>
      <c r="H88" s="134"/>
      <c r="I88" s="12"/>
    </row>
    <row r="89" spans="1:9" ht="19.5" customHeight="1">
      <c r="A89" s="134"/>
      <c r="B89" s="134"/>
      <c r="C89" s="134"/>
      <c r="D89" s="134"/>
      <c r="E89" s="134"/>
      <c r="F89" s="134"/>
      <c r="G89" s="49"/>
      <c r="H89" s="134"/>
      <c r="I89" s="12"/>
    </row>
    <row r="90" spans="1:9" ht="19.5" customHeight="1">
      <c r="A90" s="134"/>
      <c r="B90" s="21"/>
      <c r="C90" s="82"/>
      <c r="D90" s="134"/>
      <c r="E90" s="21"/>
      <c r="F90" s="23"/>
      <c r="G90" s="49"/>
      <c r="H90" s="134"/>
      <c r="I90" s="12"/>
    </row>
    <row r="91" spans="1:9" ht="19.5" customHeight="1">
      <c r="A91" s="134"/>
      <c r="B91" s="21"/>
      <c r="C91" s="23"/>
      <c r="D91" s="82"/>
      <c r="E91" s="82"/>
      <c r="F91" s="21"/>
      <c r="G91" s="134"/>
      <c r="H91" s="134"/>
      <c r="I91" s="12"/>
    </row>
    <row r="92" spans="1:9" ht="19.5" customHeight="1">
      <c r="A92" s="134"/>
      <c r="B92" s="134"/>
      <c r="C92" s="21"/>
      <c r="D92" s="134"/>
      <c r="E92" s="23"/>
      <c r="F92" s="21"/>
      <c r="G92" s="134"/>
      <c r="H92" s="134"/>
      <c r="I92" s="12"/>
    </row>
    <row r="93" spans="1:9" ht="19.5" customHeight="1">
      <c r="A93" s="134"/>
      <c r="B93" s="134"/>
      <c r="C93" s="23"/>
      <c r="D93" s="134"/>
      <c r="E93" s="21"/>
      <c r="F93" s="82"/>
      <c r="G93" s="49"/>
      <c r="H93" s="134"/>
      <c r="I93" s="12"/>
    </row>
    <row r="94" spans="1:9" ht="19.5" customHeight="1">
      <c r="A94" s="134"/>
      <c r="B94" s="21"/>
      <c r="C94" s="23"/>
      <c r="D94" s="82"/>
      <c r="E94" s="82"/>
      <c r="F94" s="21"/>
      <c r="G94" s="49"/>
      <c r="H94" s="134"/>
      <c r="I94" s="12"/>
    </row>
    <row r="95" spans="1:9" ht="19.5" customHeight="1">
      <c r="A95" s="134"/>
      <c r="B95" s="134"/>
      <c r="C95" s="21"/>
      <c r="D95" s="134"/>
      <c r="E95" s="23"/>
      <c r="F95" s="21"/>
      <c r="G95" s="49"/>
      <c r="H95" s="134"/>
      <c r="I95" s="12"/>
    </row>
    <row r="96" spans="1:9" ht="19.5" customHeight="1">
      <c r="A96" s="134"/>
      <c r="B96" s="134"/>
      <c r="C96" s="23"/>
      <c r="D96" s="134"/>
      <c r="E96" s="21"/>
      <c r="F96" s="82"/>
      <c r="G96" s="49"/>
      <c r="H96" s="134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60:A61"/>
    <mergeCell ref="B60:B61"/>
    <mergeCell ref="C60:C61"/>
    <mergeCell ref="D60:D61"/>
    <mergeCell ref="A58:A59"/>
    <mergeCell ref="B58:B59"/>
    <mergeCell ref="C58:C59"/>
    <mergeCell ref="D58:D59"/>
    <mergeCell ref="C62:C63"/>
    <mergeCell ref="D62:D63"/>
    <mergeCell ref="A66:A67"/>
    <mergeCell ref="B66:B67"/>
    <mergeCell ref="C66:C67"/>
    <mergeCell ref="D66:D67"/>
    <mergeCell ref="C64:C65"/>
    <mergeCell ref="D64:D65"/>
    <mergeCell ref="A64:A65"/>
    <mergeCell ref="B64:B65"/>
    <mergeCell ref="A62:A63"/>
    <mergeCell ref="B62:B6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67">
      <selection activeCell="A70" sqref="A70:H9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15" t="str">
        <f>HYPERLINK('[1]реквизиты'!$A$2)</f>
        <v>Кубок России  по САМБО среди мужчин</v>
      </c>
      <c r="B1" s="215"/>
      <c r="C1" s="215"/>
      <c r="D1" s="215"/>
      <c r="E1" s="215"/>
      <c r="F1" s="215"/>
      <c r="G1" s="215"/>
      <c r="H1" s="215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26"/>
      <c r="B2" s="227"/>
      <c r="C2" s="227"/>
      <c r="D2" s="227"/>
      <c r="E2" s="227"/>
      <c r="F2" s="227"/>
      <c r="G2" s="227"/>
      <c r="H2" s="217" t="str">
        <f>HYPERLINK('пр.взв.'!F3)</f>
        <v>в.к. 74  кг</v>
      </c>
      <c r="O2" s="35"/>
      <c r="P2" s="35"/>
      <c r="Q2" s="35"/>
      <c r="R2" s="25"/>
      <c r="S2" s="25"/>
    </row>
    <row r="3" spans="1:8" ht="12" customHeight="1">
      <c r="A3" s="203">
        <v>1</v>
      </c>
      <c r="B3" s="218" t="str">
        <f>VLOOKUP(A3,'пр.взв.'!B5:C132,2,FALSE)</f>
        <v>АРАЛОВ Михаил Герасимович</v>
      </c>
      <c r="C3" s="218" t="str">
        <f>VLOOKUP(A3,'пр.взв.'!B5:G132,3,FALSE)</f>
        <v>25.10.85 мс</v>
      </c>
      <c r="D3" s="218" t="str">
        <f>VLOOKUP(A3,'пр.взв.'!B5:E132,4,FALSE)</f>
        <v>ЦФО Ярославская Ярославль Д</v>
      </c>
      <c r="E3" s="85"/>
      <c r="F3" s="85"/>
      <c r="G3" s="85"/>
      <c r="H3" s="217"/>
    </row>
    <row r="4" spans="1:8" ht="12" customHeight="1">
      <c r="A4" s="204"/>
      <c r="B4" s="219"/>
      <c r="C4" s="219"/>
      <c r="D4" s="219"/>
      <c r="E4" s="1"/>
      <c r="F4" s="1"/>
      <c r="G4" s="87"/>
      <c r="H4" s="87"/>
    </row>
    <row r="5" spans="1:8" ht="12" customHeight="1">
      <c r="A5" s="204">
        <v>33</v>
      </c>
      <c r="B5" s="206" t="str">
        <f>VLOOKUP(A5,'пр.взв.'!B7:C134,2,FALSE)</f>
        <v>ДМИТРИЕВ Александр Сергеевич</v>
      </c>
      <c r="C5" s="206" t="str">
        <f>VLOOKUP(A5,'пр.взв.'!B7:G134,3,FALSE)</f>
        <v>07.07.86мс</v>
      </c>
      <c r="D5" s="206" t="str">
        <f>VLOOKUP(A5,'пр.взв.'!B7:E134,4,FALSE)</f>
        <v>КОМИ СЗФО Д</v>
      </c>
      <c r="E5" s="3"/>
      <c r="F5" s="1"/>
      <c r="G5" s="1"/>
      <c r="H5" s="217" t="s">
        <v>10</v>
      </c>
    </row>
    <row r="6" spans="1:8" ht="12" customHeight="1" thickBot="1">
      <c r="A6" s="207"/>
      <c r="B6" s="219"/>
      <c r="C6" s="219"/>
      <c r="D6" s="219"/>
      <c r="E6" s="4"/>
      <c r="F6" s="8"/>
      <c r="G6" s="1"/>
      <c r="H6" s="217"/>
    </row>
    <row r="7" spans="1:8" ht="12" customHeight="1">
      <c r="A7" s="203">
        <v>17</v>
      </c>
      <c r="B7" s="218" t="str">
        <f>VLOOKUP(A7,'пр.взв.'!B9:C136,2,FALSE)</f>
        <v>ЛЕБЕДЕВ Георгий Андреевич</v>
      </c>
      <c r="C7" s="218" t="str">
        <f>VLOOKUP(A7,'пр.взв.'!B9:G136,3,FALSE)</f>
        <v>12.07.91 кмс</v>
      </c>
      <c r="D7" s="218" t="str">
        <f>VLOOKUP(A7,'пр.взв.'!B9:E136,4,FALSE)</f>
        <v>ПФО Пензенская  Пенза  Д</v>
      </c>
      <c r="E7" s="4"/>
      <c r="F7" s="5"/>
      <c r="G7" s="1"/>
      <c r="H7" s="87"/>
    </row>
    <row r="8" spans="1:8" ht="12" customHeight="1">
      <c r="A8" s="204"/>
      <c r="B8" s="219"/>
      <c r="C8" s="219"/>
      <c r="D8" s="219"/>
      <c r="E8" s="9">
        <v>17</v>
      </c>
      <c r="F8" s="6"/>
      <c r="G8" s="1"/>
      <c r="H8" s="87"/>
    </row>
    <row r="9" spans="1:8" ht="12" customHeight="1">
      <c r="A9" s="204">
        <v>49</v>
      </c>
      <c r="B9" s="220">
        <f>VLOOKUP(A9,'пр.взв.'!B11:C138,2,FALSE)</f>
        <v>0</v>
      </c>
      <c r="C9" s="220">
        <f>VLOOKUP(A9,'пр.взв.'!B11:G138,3,FALSE)</f>
        <v>0</v>
      </c>
      <c r="D9" s="220">
        <f>VLOOKUP(A9,'пр.взв.'!B11:E138,4,FALSE)</f>
        <v>0</v>
      </c>
      <c r="E9" s="2"/>
      <c r="F9" s="6"/>
      <c r="G9" s="1"/>
      <c r="H9" s="87"/>
    </row>
    <row r="10" spans="1:8" ht="12" customHeight="1" thickBot="1">
      <c r="A10" s="207"/>
      <c r="B10" s="221"/>
      <c r="C10" s="221"/>
      <c r="D10" s="221"/>
      <c r="E10" s="1"/>
      <c r="F10" s="6"/>
      <c r="G10" s="8"/>
      <c r="H10" s="87"/>
    </row>
    <row r="11" spans="1:8" ht="12" customHeight="1">
      <c r="A11" s="203">
        <v>9</v>
      </c>
      <c r="B11" s="218" t="str">
        <f>VLOOKUP(A11,'пр.взв.'!B13:C140,2,FALSE)</f>
        <v>САЙФУТДИНОВ Юрий Наилович</v>
      </c>
      <c r="C11" s="218" t="str">
        <f>VLOOKUP(A11,'пр.взв.'!B13:G140,3,FALSE)</f>
        <v>22.07.88 мс</v>
      </c>
      <c r="D11" s="218" t="str">
        <f>VLOOKUP(A11,'пр.взв.'!B13:E140,4,FALSE)</f>
        <v>ЮФО Краснодарский Новороссийск ПР</v>
      </c>
      <c r="E11" s="1"/>
      <c r="F11" s="6"/>
      <c r="G11" s="5"/>
      <c r="H11" s="87"/>
    </row>
    <row r="12" spans="1:8" ht="12" customHeight="1">
      <c r="A12" s="204"/>
      <c r="B12" s="219"/>
      <c r="C12" s="219"/>
      <c r="D12" s="219"/>
      <c r="E12" s="7">
        <v>9</v>
      </c>
      <c r="F12" s="6"/>
      <c r="G12" s="6"/>
      <c r="H12" s="87"/>
    </row>
    <row r="13" spans="1:8" ht="12" customHeight="1">
      <c r="A13" s="204">
        <v>41</v>
      </c>
      <c r="B13" s="220">
        <f>VLOOKUP(A13,'пр.взв.'!B15:C142,2,FALSE)</f>
        <v>0</v>
      </c>
      <c r="C13" s="220">
        <f>VLOOKUP(A13,'пр.взв.'!B15:G142,3,FALSE)</f>
        <v>0</v>
      </c>
      <c r="D13" s="220">
        <f>VLOOKUP(A13,'пр.взв.'!B15:E142,4,FALSE)</f>
        <v>0</v>
      </c>
      <c r="E13" s="3"/>
      <c r="F13" s="6"/>
      <c r="G13" s="6"/>
      <c r="H13" s="87"/>
    </row>
    <row r="14" spans="1:8" ht="12" customHeight="1" thickBot="1">
      <c r="A14" s="207"/>
      <c r="B14" s="221"/>
      <c r="C14" s="221"/>
      <c r="D14" s="221"/>
      <c r="E14" s="4"/>
      <c r="F14" s="10"/>
      <c r="G14" s="6"/>
      <c r="H14" s="87"/>
    </row>
    <row r="15" spans="1:8" ht="12" customHeight="1">
      <c r="A15" s="203">
        <v>25</v>
      </c>
      <c r="B15" s="218" t="str">
        <f>VLOOKUP(A15,'пр.взв.'!B17:C144,2,FALSE)</f>
        <v>МАРЧЕНКО Иван Николаевич</v>
      </c>
      <c r="C15" s="218" t="str">
        <f>VLOOKUP(A15,'пр.взв.'!B17:G144,3,FALSE)</f>
        <v>07.07.83 мс</v>
      </c>
      <c r="D15" s="218" t="str">
        <f>VLOOKUP(A15,'пр.взв.'!B17:E144,4,FALSE)</f>
        <v>ЦФО Тульская  Тула Д</v>
      </c>
      <c r="E15" s="4"/>
      <c r="F15" s="1"/>
      <c r="G15" s="6"/>
      <c r="H15" s="87"/>
    </row>
    <row r="16" spans="1:8" ht="12" customHeight="1">
      <c r="A16" s="204"/>
      <c r="B16" s="219"/>
      <c r="C16" s="219"/>
      <c r="D16" s="219"/>
      <c r="E16" s="9">
        <v>25</v>
      </c>
      <c r="F16" s="1"/>
      <c r="G16" s="6"/>
      <c r="H16" s="87"/>
    </row>
    <row r="17" spans="1:8" ht="12" customHeight="1">
      <c r="A17" s="204">
        <v>57</v>
      </c>
      <c r="B17" s="220">
        <f>VLOOKUP(A17,'пр.взв.'!B19:C146,2,FALSE)</f>
        <v>0</v>
      </c>
      <c r="C17" s="220">
        <f>VLOOKUP(A17,'пр.взв.'!B19:G146,3,FALSE)</f>
        <v>0</v>
      </c>
      <c r="D17" s="220">
        <f>VLOOKUP(A17,'пр.взв.'!B19:E146,4,FALSE)</f>
        <v>0</v>
      </c>
      <c r="E17" s="2"/>
      <c r="F17" s="1"/>
      <c r="G17" s="6"/>
      <c r="H17" s="87"/>
    </row>
    <row r="18" spans="1:8" ht="12" customHeight="1" thickBot="1">
      <c r="A18" s="207"/>
      <c r="B18" s="221"/>
      <c r="C18" s="221"/>
      <c r="D18" s="221"/>
      <c r="E18" s="1"/>
      <c r="F18" s="1"/>
      <c r="G18" s="6"/>
      <c r="H18" s="87"/>
    </row>
    <row r="19" spans="1:8" ht="12" customHeight="1">
      <c r="A19" s="203">
        <v>5</v>
      </c>
      <c r="B19" s="218" t="str">
        <f>VLOOKUP(A19,'пр.взв.'!B5:C132,2,FALSE)</f>
        <v>ГРИШАНОВ Павел Викторович</v>
      </c>
      <c r="C19" s="218" t="str">
        <f>VLOOKUP(A19,'пр.взв.'!B5:G132,3,FALSE)</f>
        <v>05.04.88 мс</v>
      </c>
      <c r="D19" s="218" t="str">
        <f>VLOOKUP(A19,'пр.взв.'!B5:G132,4,FALSE)</f>
        <v>ПФО Самарская  Самара Д</v>
      </c>
      <c r="E19" s="1"/>
      <c r="F19" s="1"/>
      <c r="G19" s="6"/>
      <c r="H19" s="89"/>
    </row>
    <row r="20" spans="1:8" ht="12" customHeight="1">
      <c r="A20" s="204"/>
      <c r="B20" s="219"/>
      <c r="C20" s="219"/>
      <c r="D20" s="219"/>
      <c r="E20" s="7">
        <v>5</v>
      </c>
      <c r="F20" s="1"/>
      <c r="G20" s="6"/>
      <c r="H20" s="88"/>
    </row>
    <row r="21" spans="1:8" ht="12" customHeight="1">
      <c r="A21" s="204">
        <v>37</v>
      </c>
      <c r="B21" s="220">
        <f>VLOOKUP(A21,'пр.взв.'!B23:C150,2,FALSE)</f>
        <v>0</v>
      </c>
      <c r="C21" s="220">
        <f>VLOOKUP(A21,'пр.взв.'!B23:G150,3,FALSE)</f>
        <v>0</v>
      </c>
      <c r="D21" s="220">
        <f>VLOOKUP(A21,'пр.взв.'!B23:E150,4,FALSE)</f>
        <v>0</v>
      </c>
      <c r="E21" s="3"/>
      <c r="F21" s="1"/>
      <c r="G21" s="6"/>
      <c r="H21" s="88"/>
    </row>
    <row r="22" spans="1:8" ht="12" customHeight="1" thickBot="1">
      <c r="A22" s="207"/>
      <c r="B22" s="221"/>
      <c r="C22" s="221"/>
      <c r="D22" s="221"/>
      <c r="E22" s="4"/>
      <c r="F22" s="8"/>
      <c r="G22" s="6"/>
      <c r="H22" s="88"/>
    </row>
    <row r="23" spans="1:8" ht="12" customHeight="1">
      <c r="A23" s="203">
        <v>21</v>
      </c>
      <c r="B23" s="218" t="str">
        <f>VLOOKUP(A23,'пр.взв.'!B25:C152,2,FALSE)</f>
        <v>НУЖНЕНКОВ Алексей Владимирович</v>
      </c>
      <c r="C23" s="218" t="str">
        <f>VLOOKUP(A23,'пр.взв.'!B25:G152,3,FALSE)</f>
        <v>22.07.91 кмс</v>
      </c>
      <c r="D23" s="218" t="str">
        <f>VLOOKUP(A23,'пр.взв.'!B25:E152,4,FALSE)</f>
        <v>ЮФО Ростовская  Новочеркасск </v>
      </c>
      <c r="E23" s="4"/>
      <c r="F23" s="5"/>
      <c r="G23" s="6"/>
      <c r="H23" s="88"/>
    </row>
    <row r="24" spans="1:8" ht="12" customHeight="1">
      <c r="A24" s="204"/>
      <c r="B24" s="219"/>
      <c r="C24" s="219"/>
      <c r="D24" s="219"/>
      <c r="E24" s="9">
        <v>21</v>
      </c>
      <c r="F24" s="6"/>
      <c r="G24" s="6"/>
      <c r="H24" s="88"/>
    </row>
    <row r="25" spans="1:8" ht="12" customHeight="1">
      <c r="A25" s="204">
        <v>53</v>
      </c>
      <c r="B25" s="220">
        <f>VLOOKUP(A25,'пр.взв.'!B27:C154,2,FALSE)</f>
        <v>0</v>
      </c>
      <c r="C25" s="220">
        <f>VLOOKUP(A25,'пр.взв.'!B27:G154,3,FALSE)</f>
        <v>0</v>
      </c>
      <c r="D25" s="220">
        <f>VLOOKUP(A25,'пр.взв.'!B27:E154,4,FALSE)</f>
        <v>0</v>
      </c>
      <c r="E25" s="2"/>
      <c r="F25" s="6"/>
      <c r="G25" s="6"/>
      <c r="H25" s="88"/>
    </row>
    <row r="26" spans="1:8" ht="12" customHeight="1" thickBot="1">
      <c r="A26" s="207"/>
      <c r="B26" s="221"/>
      <c r="C26" s="221"/>
      <c r="D26" s="221"/>
      <c r="E26" s="1"/>
      <c r="F26" s="6"/>
      <c r="G26" s="6"/>
      <c r="H26" s="88"/>
    </row>
    <row r="27" spans="1:8" ht="12" customHeight="1">
      <c r="A27" s="203">
        <v>13</v>
      </c>
      <c r="B27" s="218" t="str">
        <f>VLOOKUP(A27,'пр.взв.'!B29:C156,2,FALSE)</f>
        <v>ШИБАНОВ Сергей Александрович</v>
      </c>
      <c r="C27" s="218" t="str">
        <f>VLOOKUP(A27,'пр.взв.'!B29:G156,3,FALSE)</f>
        <v>17.04.81змс</v>
      </c>
      <c r="D27" s="218" t="str">
        <f>VLOOKUP(A27,'пр.взв.'!B29:E156,4,FALSE)</f>
        <v>ПФО Нижегородская  Выкса Д</v>
      </c>
      <c r="E27" s="1"/>
      <c r="F27" s="6"/>
      <c r="G27" s="10"/>
      <c r="H27" s="88"/>
    </row>
    <row r="28" spans="1:8" ht="12" customHeight="1">
      <c r="A28" s="204"/>
      <c r="B28" s="219"/>
      <c r="C28" s="219"/>
      <c r="D28" s="219"/>
      <c r="E28" s="7">
        <v>13</v>
      </c>
      <c r="F28" s="6"/>
      <c r="G28" s="1"/>
      <c r="H28" s="88"/>
    </row>
    <row r="29" spans="1:8" ht="12" customHeight="1">
      <c r="A29" s="204">
        <v>45</v>
      </c>
      <c r="B29" s="220">
        <f>VLOOKUP(A29,'пр.взв.'!B31:C158,2,FALSE)</f>
        <v>0</v>
      </c>
      <c r="C29" s="220">
        <f>VLOOKUP(A29,'пр.взв.'!B31:G158,3,FALSE)</f>
        <v>0</v>
      </c>
      <c r="D29" s="220">
        <f>VLOOKUP(A29,'пр.взв.'!B31:E158,4,FALSE)</f>
        <v>0</v>
      </c>
      <c r="E29" s="3"/>
      <c r="F29" s="6"/>
      <c r="G29" s="1"/>
      <c r="H29" s="88"/>
    </row>
    <row r="30" spans="1:8" ht="12" customHeight="1" thickBot="1">
      <c r="A30" s="207"/>
      <c r="B30" s="221"/>
      <c r="C30" s="221"/>
      <c r="D30" s="221"/>
      <c r="E30" s="4"/>
      <c r="F30" s="10"/>
      <c r="G30" s="1"/>
      <c r="H30" s="88"/>
    </row>
    <row r="31" spans="1:8" ht="12" customHeight="1">
      <c r="A31" s="203">
        <v>29</v>
      </c>
      <c r="B31" s="218" t="str">
        <f>VLOOKUP(A31,'пр.взв.'!B33:C160,2,FALSE)</f>
        <v>ПАРНЮК Степан Михайлович</v>
      </c>
      <c r="C31" s="218" t="str">
        <f>VLOOKUP(A31,'пр.взв.'!B33:G160,3,FALSE)</f>
        <v>05.11.1989 мс</v>
      </c>
      <c r="D31" s="218" t="str">
        <f>VLOOKUP(A31,'пр.взв.'!B33:E160,4,FALSE)</f>
        <v>Москва ПР</v>
      </c>
      <c r="E31" s="4"/>
      <c r="F31" s="1"/>
      <c r="G31" s="1"/>
      <c r="H31" s="88"/>
    </row>
    <row r="32" spans="1:8" ht="12" customHeight="1">
      <c r="A32" s="204"/>
      <c r="B32" s="219"/>
      <c r="C32" s="219"/>
      <c r="D32" s="219"/>
      <c r="E32" s="9">
        <v>29</v>
      </c>
      <c r="F32" s="1"/>
      <c r="G32" s="1"/>
      <c r="H32" s="88"/>
    </row>
    <row r="33" spans="1:8" ht="12" customHeight="1">
      <c r="A33" s="204">
        <v>61</v>
      </c>
      <c r="B33" s="222">
        <f>VLOOKUP(A33,'пр.взв.'!B35:C162,2,FALSE)</f>
        <v>0</v>
      </c>
      <c r="C33" s="222">
        <f>VLOOKUP(A33,'пр.взв.'!B35:G162,3,FALSE)</f>
        <v>0</v>
      </c>
      <c r="D33" s="222">
        <f>VLOOKUP(A33,'пр.взв.'!B35:E162,4,FALSE)</f>
        <v>0</v>
      </c>
      <c r="E33" s="2"/>
      <c r="F33" s="1"/>
      <c r="G33" s="1"/>
      <c r="H33" s="88"/>
    </row>
    <row r="34" spans="1:8" ht="12" customHeight="1" thickBot="1">
      <c r="A34" s="207"/>
      <c r="B34" s="223"/>
      <c r="C34" s="223"/>
      <c r="D34" s="223"/>
      <c r="E34" s="85"/>
      <c r="F34" s="85"/>
      <c r="G34" s="85"/>
      <c r="H34" s="91"/>
    </row>
    <row r="35" spans="1:16" ht="12" customHeight="1" thickBot="1">
      <c r="A35" s="78"/>
      <c r="B35" s="84"/>
      <c r="C35" s="84"/>
      <c r="D35" s="85"/>
      <c r="E35" s="1"/>
      <c r="F35" s="1"/>
      <c r="G35" s="1"/>
      <c r="H35" s="92"/>
      <c r="P35" s="26"/>
    </row>
    <row r="36" spans="1:8" ht="12" customHeight="1">
      <c r="A36" s="203">
        <v>3</v>
      </c>
      <c r="B36" s="218" t="str">
        <f>VLOOKUP(A36,'пр.взв.'!B5:G132,2,FALSE)</f>
        <v>СУЛЕЙМАНОВ Марсель Динарович</v>
      </c>
      <c r="C36" s="218" t="str">
        <f>VLOOKUP(A36,'пр.взв.'!B5:G132,3,FALSE)</f>
        <v>26.03.87 мс</v>
      </c>
      <c r="D36" s="218" t="str">
        <f>VLOOKUP(A36,'пр.взв.'!B5:G132,4,FALSE)</f>
        <v>ПФО Оренбурская</v>
      </c>
      <c r="E36" s="85"/>
      <c r="F36" s="85"/>
      <c r="G36" s="85"/>
      <c r="H36" s="91"/>
    </row>
    <row r="37" spans="1:16" ht="12" customHeight="1">
      <c r="A37" s="204"/>
      <c r="B37" s="219"/>
      <c r="C37" s="219"/>
      <c r="D37" s="219"/>
      <c r="E37" s="1"/>
      <c r="F37" s="1"/>
      <c r="G37" s="87"/>
      <c r="H37" s="88"/>
      <c r="P37" s="12"/>
    </row>
    <row r="38" spans="1:8" ht="12" customHeight="1">
      <c r="A38" s="204">
        <v>35</v>
      </c>
      <c r="B38" s="206" t="str">
        <f>VLOOKUP(A38,'пр.взв.'!B7:G134,2,FALSE)</f>
        <v>БОЯРЧЕНКОВ Дмитрий Александрович</v>
      </c>
      <c r="C38" s="206" t="str">
        <f>VLOOKUP(A38,'пр.взв.'!B7:G134,3,FALSE)</f>
        <v>28.09.81 мс</v>
      </c>
      <c r="D38" s="206" t="str">
        <f>VLOOKUP(A38,'пр.взв.'!B7:G134,4,FALSE)</f>
        <v>ПФО Нижегородская  Выкса ПР</v>
      </c>
      <c r="E38" s="3"/>
      <c r="F38" s="1"/>
      <c r="G38" s="1"/>
      <c r="H38" s="88"/>
    </row>
    <row r="39" spans="1:8" ht="12" customHeight="1" thickBot="1">
      <c r="A39" s="207"/>
      <c r="B39" s="219"/>
      <c r="C39" s="219"/>
      <c r="D39" s="219"/>
      <c r="E39" s="4"/>
      <c r="F39" s="8"/>
      <c r="G39" s="1"/>
      <c r="H39" s="88"/>
    </row>
    <row r="40" spans="1:8" ht="12" customHeight="1">
      <c r="A40" s="203">
        <v>19</v>
      </c>
      <c r="B40" s="218" t="str">
        <f>VLOOKUP(A40,'пр.взв.'!B9:G136,2,FALSE)</f>
        <v>ЧИРИЧ Алексей Михайлович</v>
      </c>
      <c r="C40" s="218" t="str">
        <f>VLOOKUP(A40,'пр.взв.'!B9:G136,3,FALSE)</f>
        <v>05.12.82 мсмк</v>
      </c>
      <c r="D40" s="218" t="str">
        <f>VLOOKUP(A40,'пр.взв.'!B9:G136,4,FALSE)</f>
        <v>УРФО Свердловская обл В Пышма</v>
      </c>
      <c r="E40" s="4"/>
      <c r="F40" s="5"/>
      <c r="G40" s="1"/>
      <c r="H40" s="88"/>
    </row>
    <row r="41" spans="1:8" ht="12" customHeight="1">
      <c r="A41" s="204"/>
      <c r="B41" s="219"/>
      <c r="C41" s="219"/>
      <c r="D41" s="219"/>
      <c r="E41" s="9">
        <v>19</v>
      </c>
      <c r="F41" s="6"/>
      <c r="G41" s="1"/>
      <c r="H41" s="88"/>
    </row>
    <row r="42" spans="1:8" ht="12" customHeight="1">
      <c r="A42" s="204">
        <v>51</v>
      </c>
      <c r="B42" s="220">
        <f>VLOOKUP(A42,'пр.взв.'!B11:G138,2,FALSE)</f>
        <v>0</v>
      </c>
      <c r="C42" s="220">
        <f>VLOOKUP(A42,'пр.взв.'!B11:G138,3,FALSE)</f>
        <v>0</v>
      </c>
      <c r="D42" s="220">
        <f>VLOOKUP(A42,'пр.взв.'!B11:G138,4,FALSE)</f>
        <v>0</v>
      </c>
      <c r="E42" s="2"/>
      <c r="F42" s="6"/>
      <c r="G42" s="1"/>
      <c r="H42" s="88"/>
    </row>
    <row r="43" spans="1:8" ht="12" customHeight="1" thickBot="1">
      <c r="A43" s="224"/>
      <c r="B43" s="221"/>
      <c r="C43" s="221"/>
      <c r="D43" s="221"/>
      <c r="E43" s="1"/>
      <c r="F43" s="6"/>
      <c r="G43" s="8"/>
      <c r="H43" s="88"/>
    </row>
    <row r="44" spans="1:8" ht="12" customHeight="1">
      <c r="A44" s="203">
        <v>11</v>
      </c>
      <c r="B44" s="218" t="str">
        <f>VLOOKUP(A44,'пр.взв.'!B13:G140,2,FALSE)</f>
        <v>ДАУДОВ Турпал Адамович</v>
      </c>
      <c r="C44" s="218" t="str">
        <f>VLOOKUP(A44,'пр.взв.'!B13:G140,3,FALSE)</f>
        <v>15.11.91 кмс</v>
      </c>
      <c r="D44" s="218" t="str">
        <f>VLOOKUP(A44,'пр.взв.'!B13:G140,4,FALSE)</f>
        <v>ЦФО Ивановская обл. ПР</v>
      </c>
      <c r="E44" s="1"/>
      <c r="F44" s="6"/>
      <c r="G44" s="5"/>
      <c r="H44" s="88"/>
    </row>
    <row r="45" spans="1:8" ht="12" customHeight="1">
      <c r="A45" s="204"/>
      <c r="B45" s="219"/>
      <c r="C45" s="219"/>
      <c r="D45" s="219"/>
      <c r="E45" s="7">
        <v>11</v>
      </c>
      <c r="F45" s="6"/>
      <c r="G45" s="6"/>
      <c r="H45" s="88"/>
    </row>
    <row r="46" spans="1:8" ht="12" customHeight="1">
      <c r="A46" s="204">
        <v>43</v>
      </c>
      <c r="B46" s="220">
        <f>VLOOKUP(A46,'пр.взв.'!B15:G142,2,FALSE)</f>
        <v>0</v>
      </c>
      <c r="C46" s="220">
        <f>VLOOKUP(A46,'пр.взв.'!B15:G142,3,FALSE)</f>
        <v>0</v>
      </c>
      <c r="D46" s="220">
        <f>VLOOKUP(A46,'пр.взв.'!B15:G142,4,FALSE)</f>
        <v>0</v>
      </c>
      <c r="E46" s="3"/>
      <c r="F46" s="6"/>
      <c r="G46" s="6"/>
      <c r="H46" s="88"/>
    </row>
    <row r="47" spans="1:8" ht="12" customHeight="1" thickBot="1">
      <c r="A47" s="207"/>
      <c r="B47" s="221"/>
      <c r="C47" s="221"/>
      <c r="D47" s="221"/>
      <c r="E47" s="4"/>
      <c r="F47" s="10"/>
      <c r="G47" s="6"/>
      <c r="H47" s="88"/>
    </row>
    <row r="48" spans="1:8" ht="12" customHeight="1">
      <c r="A48" s="203">
        <v>27</v>
      </c>
      <c r="B48" s="218" t="str">
        <f>VLOOKUP(A48,'пр.взв.'!B17:G144,2,FALSE)</f>
        <v>ТЛЯРУКОВ Мурат Хусинович</v>
      </c>
      <c r="C48" s="218" t="str">
        <f>VLOOKUP(A48,'пр.взв.'!B17:G144,3,FALSE)</f>
        <v>20.07.90 кмс</v>
      </c>
      <c r="D48" s="218" t="str">
        <f>VLOOKUP(A48,'пр.взв.'!B17:G144,4,FALSE)</f>
        <v>ЮФО Адыгея ВС</v>
      </c>
      <c r="E48" s="4"/>
      <c r="F48" s="1"/>
      <c r="G48" s="6"/>
      <c r="H48" s="88"/>
    </row>
    <row r="49" spans="1:8" ht="12" customHeight="1">
      <c r="A49" s="204"/>
      <c r="B49" s="219"/>
      <c r="C49" s="219"/>
      <c r="D49" s="219"/>
      <c r="E49" s="9">
        <v>27</v>
      </c>
      <c r="F49" s="1"/>
      <c r="G49" s="6"/>
      <c r="H49" s="88"/>
    </row>
    <row r="50" spans="1:8" ht="12" customHeight="1">
      <c r="A50" s="204">
        <v>59</v>
      </c>
      <c r="B50" s="220">
        <f>VLOOKUP(A50,'пр.взв.'!B19:G146,2,FALSE)</f>
        <v>0</v>
      </c>
      <c r="C50" s="220">
        <f>VLOOKUP(A50,'пр.взв.'!B19:G146,3,FALSE)</f>
        <v>0</v>
      </c>
      <c r="D50" s="220">
        <f>VLOOKUP(A50,'пр.взв.'!B19:G146,4,FALSE)</f>
        <v>0</v>
      </c>
      <c r="E50" s="2"/>
      <c r="F50" s="1"/>
      <c r="G50" s="6"/>
      <c r="H50" s="88"/>
    </row>
    <row r="51" spans="1:8" ht="12" customHeight="1" thickBot="1">
      <c r="A51" s="207"/>
      <c r="B51" s="221"/>
      <c r="C51" s="221"/>
      <c r="D51" s="221"/>
      <c r="E51" s="1"/>
      <c r="F51" s="1"/>
      <c r="G51" s="6"/>
      <c r="H51" s="88"/>
    </row>
    <row r="52" spans="1:8" ht="12" customHeight="1">
      <c r="A52" s="203">
        <v>7</v>
      </c>
      <c r="B52" s="218" t="str">
        <f>VLOOKUP(A52,'пр.взв.'!B5:G132,2,FALSE)</f>
        <v>КУПЦОВ Максим Олегович</v>
      </c>
      <c r="C52" s="218" t="str">
        <f>VLOOKUP(A52,'пр.взв.'!B5:G132,3,FALSE)</f>
        <v>29.03.87 мс</v>
      </c>
      <c r="D52" s="218" t="str">
        <f>VLOOKUP(A52,'пр.взв.'!B5:G132,4,FALSE)</f>
        <v>ПФО Нижегородская, Кстово</v>
      </c>
      <c r="E52" s="1"/>
      <c r="F52" s="1"/>
      <c r="G52" s="6"/>
      <c r="H52" s="88"/>
    </row>
    <row r="53" spans="1:8" ht="12" customHeight="1">
      <c r="A53" s="204"/>
      <c r="B53" s="219"/>
      <c r="C53" s="219"/>
      <c r="D53" s="219"/>
      <c r="E53" s="7">
        <v>7</v>
      </c>
      <c r="F53" s="1"/>
      <c r="G53" s="6"/>
      <c r="H53" s="92"/>
    </row>
    <row r="54" spans="1:8" ht="12" customHeight="1">
      <c r="A54" s="204">
        <v>39</v>
      </c>
      <c r="B54" s="220">
        <f>VLOOKUP(A54,'пр.взв.'!B23:G150,2,FALSE)</f>
        <v>0</v>
      </c>
      <c r="C54" s="220">
        <f>VLOOKUP(A54,'пр.взв.'!B23:G150,3,FALSE)</f>
        <v>0</v>
      </c>
      <c r="D54" s="220">
        <f>VLOOKUP(A54,'пр.взв.'!B23:G150,4,FALSE)</f>
        <v>0</v>
      </c>
      <c r="E54" s="3"/>
      <c r="F54" s="1"/>
      <c r="G54" s="6"/>
      <c r="H54" s="87"/>
    </row>
    <row r="55" spans="1:8" ht="12" customHeight="1" thickBot="1">
      <c r="A55" s="207"/>
      <c r="B55" s="221"/>
      <c r="C55" s="221"/>
      <c r="D55" s="221"/>
      <c r="E55" s="4"/>
      <c r="F55" s="8"/>
      <c r="G55" s="6"/>
      <c r="H55" s="87"/>
    </row>
    <row r="56" spans="1:8" ht="12" customHeight="1">
      <c r="A56" s="203">
        <v>23</v>
      </c>
      <c r="B56" s="218" t="str">
        <f>VLOOKUP(A56,'пр.взв.'!B25:G152,2,FALSE)</f>
        <v>ВЛАДИМИРЦЕВ Виталий Сергеевич</v>
      </c>
      <c r="C56" s="218" t="str">
        <f>VLOOKUP(A56,'пр.взв.'!B25:G152,3,FALSE)</f>
        <v>10.03.88 мс</v>
      </c>
      <c r="D56" s="218" t="str">
        <f>VLOOKUP(A56,'пр.взв.'!B25:G152,4,FALSE)</f>
        <v>ЦФО Ярославская Ярославль РССС</v>
      </c>
      <c r="E56" s="4"/>
      <c r="F56" s="5"/>
      <c r="G56" s="6"/>
      <c r="H56" s="87"/>
    </row>
    <row r="57" spans="1:8" ht="12" customHeight="1">
      <c r="A57" s="204"/>
      <c r="B57" s="219"/>
      <c r="C57" s="219"/>
      <c r="D57" s="219"/>
      <c r="E57" s="9">
        <v>23</v>
      </c>
      <c r="F57" s="6"/>
      <c r="G57" s="6"/>
      <c r="H57" s="87"/>
    </row>
    <row r="58" spans="1:8" ht="12" customHeight="1">
      <c r="A58" s="204">
        <v>55</v>
      </c>
      <c r="B58" s="220">
        <f>VLOOKUP(A58,'пр.взв.'!B27:G154,2,FALSE)</f>
        <v>0</v>
      </c>
      <c r="C58" s="220">
        <f>VLOOKUP(A58,'пр.взв.'!B27:G154,3,FALSE)</f>
        <v>0</v>
      </c>
      <c r="D58" s="220">
        <f>VLOOKUP(A58,'пр.взв.'!B27:G154,4,FALSE)</f>
        <v>0</v>
      </c>
      <c r="E58" s="2"/>
      <c r="F58" s="6"/>
      <c r="G58" s="6"/>
      <c r="H58" s="87"/>
    </row>
    <row r="59" spans="1:8" ht="12" customHeight="1" thickBot="1">
      <c r="A59" s="207"/>
      <c r="B59" s="221"/>
      <c r="C59" s="221"/>
      <c r="D59" s="221"/>
      <c r="E59" s="1"/>
      <c r="F59" s="6"/>
      <c r="G59" s="6"/>
      <c r="H59" s="87"/>
    </row>
    <row r="60" spans="1:8" ht="12" customHeight="1">
      <c r="A60" s="203">
        <v>15</v>
      </c>
      <c r="B60" s="218" t="str">
        <f>VLOOKUP(A60,'пр.взв.'!B29:G156,2,FALSE)</f>
        <v>ПЕРЕПЕЛЮК Андрей Александрович</v>
      </c>
      <c r="C60" s="218" t="str">
        <f>VLOOKUP(A60,'пр.взв.'!B29:G156,3,FALSE)</f>
        <v>06.08.85 мс</v>
      </c>
      <c r="D60" s="218" t="str">
        <f>VLOOKUP(A60,'пр.взв.'!B29:G156,4,FALSE)</f>
        <v>Москва Д</v>
      </c>
      <c r="E60" s="1"/>
      <c r="F60" s="6"/>
      <c r="G60" s="10"/>
      <c r="H60" s="87"/>
    </row>
    <row r="61" spans="1:8" ht="12" customHeight="1">
      <c r="A61" s="204"/>
      <c r="B61" s="219"/>
      <c r="C61" s="219"/>
      <c r="D61" s="219"/>
      <c r="E61" s="7">
        <v>15</v>
      </c>
      <c r="F61" s="6"/>
      <c r="G61" s="1"/>
      <c r="H61" s="87"/>
    </row>
    <row r="62" spans="1:8" ht="12" customHeight="1">
      <c r="A62" s="204">
        <v>47</v>
      </c>
      <c r="B62" s="220">
        <f>VLOOKUP(A62,'пр.взв.'!B31:G158,2,FALSE)</f>
        <v>0</v>
      </c>
      <c r="C62" s="220">
        <f>VLOOKUP(A62,'пр.взв.'!B31:G158,3,FALSE)</f>
        <v>0</v>
      </c>
      <c r="D62" s="220">
        <f>VLOOKUP(A62,'пр.взв.'!B31:G158,4,FALSE)</f>
        <v>0</v>
      </c>
      <c r="E62" s="3"/>
      <c r="F62" s="6"/>
      <c r="G62" s="1"/>
      <c r="H62" s="87"/>
    </row>
    <row r="63" spans="1:8" ht="12" customHeight="1" thickBot="1">
      <c r="A63" s="207"/>
      <c r="B63" s="221"/>
      <c r="C63" s="221"/>
      <c r="D63" s="221"/>
      <c r="E63" s="4"/>
      <c r="F63" s="10"/>
      <c r="G63" s="1"/>
      <c r="H63" s="87"/>
    </row>
    <row r="64" spans="1:8" ht="12" customHeight="1">
      <c r="A64" s="203">
        <v>31</v>
      </c>
      <c r="B64" s="218" t="str">
        <f>VLOOKUP(A64,'пр.взв.'!B33:G160,2,FALSE)</f>
        <v>ТЕПЛОВ Михаил Сергеевич</v>
      </c>
      <c r="C64" s="218" t="str">
        <f>VLOOKUP(A64,'пр.взв.'!B33:G160,3,FALSE)</f>
        <v>25.08.86 мс</v>
      </c>
      <c r="D64" s="218" t="str">
        <f>VLOOKUP(A64,'пр.взв.'!B33:G160,4,FALSE)</f>
        <v>ПФО Пензенская Пенза Д</v>
      </c>
      <c r="E64" s="4"/>
      <c r="F64" s="1"/>
      <c r="G64" s="1"/>
      <c r="H64" s="87"/>
    </row>
    <row r="65" spans="1:8" ht="12" customHeight="1">
      <c r="A65" s="204"/>
      <c r="B65" s="219"/>
      <c r="C65" s="219"/>
      <c r="D65" s="219"/>
      <c r="E65" s="9">
        <v>31</v>
      </c>
      <c r="F65" s="1"/>
      <c r="G65" s="1"/>
      <c r="H65" s="87"/>
    </row>
    <row r="66" spans="1:8" ht="12" customHeight="1">
      <c r="A66" s="204">
        <v>63</v>
      </c>
      <c r="B66" s="222">
        <f>VLOOKUP(A66,'пр.взв.'!B35:G162,2,FALSE)</f>
        <v>0</v>
      </c>
      <c r="C66" s="222">
        <f>VLOOKUP(A66,'пр.взв.'!B35:G162,3,FALSE)</f>
        <v>0</v>
      </c>
      <c r="D66" s="222">
        <f>VLOOKUP(A66,'пр.взв.'!B35:G162,4,FALSE)</f>
        <v>0</v>
      </c>
      <c r="E66" s="2"/>
      <c r="F66" s="1"/>
      <c r="G66" s="1"/>
      <c r="H66" s="87"/>
    </row>
    <row r="67" spans="1:8" ht="12" customHeight="1" thickBot="1">
      <c r="A67" s="207"/>
      <c r="B67" s="223"/>
      <c r="C67" s="223"/>
      <c r="D67" s="223"/>
      <c r="E67" s="85"/>
      <c r="F67" s="85"/>
      <c r="G67" s="85"/>
      <c r="H67" s="85"/>
    </row>
    <row r="68" spans="1:8" ht="12.75">
      <c r="A68" s="85"/>
      <c r="B68" s="85"/>
      <c r="C68" s="85"/>
      <c r="D68" s="85"/>
      <c r="E68" s="85"/>
      <c r="F68" s="85"/>
      <c r="G68" s="85"/>
      <c r="H68" s="85"/>
    </row>
    <row r="69" spans="1:8" ht="12.75">
      <c r="A69" s="85"/>
      <c r="B69" s="85"/>
      <c r="C69" s="85"/>
      <c r="D69" s="85"/>
      <c r="E69" s="85"/>
      <c r="F69" s="85"/>
      <c r="G69" s="85"/>
      <c r="H69" s="85"/>
    </row>
    <row r="70" spans="1:8" ht="12.75">
      <c r="A70" s="85"/>
      <c r="B70" s="85"/>
      <c r="C70" s="85"/>
      <c r="D70" s="85"/>
      <c r="E70" s="85"/>
      <c r="F70" s="85"/>
      <c r="G70" s="85"/>
      <c r="H70" s="85"/>
    </row>
    <row r="71" spans="1:8" ht="12.75">
      <c r="A71" s="85"/>
      <c r="B71" s="85"/>
      <c r="C71" s="85"/>
      <c r="D71" s="85"/>
      <c r="E71" s="85"/>
      <c r="F71" s="85"/>
      <c r="G71" s="85"/>
      <c r="H71" s="85"/>
    </row>
    <row r="72" spans="1:8" ht="12.75">
      <c r="A72" s="32" t="s">
        <v>22</v>
      </c>
      <c r="B72" s="94"/>
      <c r="C72" s="94"/>
      <c r="D72" s="94"/>
      <c r="E72" s="225" t="str">
        <f>HYPERLINK('пр.взв.'!F3)</f>
        <v>в.к. 74  кг</v>
      </c>
      <c r="F72" s="94"/>
      <c r="G72" s="32" t="s">
        <v>24</v>
      </c>
      <c r="H72" s="94"/>
    </row>
    <row r="73" spans="1:8" ht="12.75">
      <c r="A73" s="94"/>
      <c r="B73" s="94"/>
      <c r="C73" s="94"/>
      <c r="D73" s="94"/>
      <c r="E73" s="214"/>
      <c r="F73" s="94"/>
      <c r="G73" s="94"/>
      <c r="H73" s="94"/>
    </row>
    <row r="74" spans="1:8" ht="19.5" customHeight="1">
      <c r="A74" s="94"/>
      <c r="B74" s="94"/>
      <c r="C74" s="94"/>
      <c r="D74" s="94"/>
      <c r="E74" s="94"/>
      <c r="F74" s="94"/>
      <c r="G74" s="94"/>
      <c r="H74" s="94"/>
    </row>
    <row r="75" spans="1:9" ht="19.5" customHeight="1">
      <c r="A75" s="16"/>
      <c r="B75" s="18"/>
      <c r="C75" s="13"/>
      <c r="D75" s="17"/>
      <c r="E75" s="17"/>
      <c r="G75" s="134"/>
      <c r="H75" s="134"/>
      <c r="I75" s="12"/>
    </row>
    <row r="76" spans="1:9" ht="19.5" customHeight="1">
      <c r="A76" s="12"/>
      <c r="B76" s="20"/>
      <c r="G76" s="134"/>
      <c r="H76" s="134"/>
      <c r="I76" s="12"/>
    </row>
    <row r="77" spans="1:9" ht="19.5" customHeight="1">
      <c r="A77" s="12"/>
      <c r="B77" s="70"/>
      <c r="C77" s="69"/>
      <c r="D77" s="22"/>
      <c r="E77" s="17"/>
      <c r="G77" s="49"/>
      <c r="H77" s="134"/>
      <c r="I77" s="12"/>
    </row>
    <row r="78" spans="1:9" ht="19.5" customHeight="1">
      <c r="A78" s="11"/>
      <c r="B78" s="15"/>
      <c r="C78" s="21"/>
      <c r="D78" s="135"/>
      <c r="E78" s="17"/>
      <c r="G78" s="49"/>
      <c r="H78" s="134"/>
      <c r="I78" s="12"/>
    </row>
    <row r="79" spans="1:9" ht="19.5" customHeight="1">
      <c r="A79" s="12"/>
      <c r="B79" s="21"/>
      <c r="C79" s="21"/>
      <c r="D79" s="61"/>
      <c r="E79" s="18"/>
      <c r="F79" s="21"/>
      <c r="H79" s="134"/>
      <c r="I79" s="12"/>
    </row>
    <row r="80" spans="1:9" ht="19.5" customHeight="1">
      <c r="A80" s="12"/>
      <c r="B80" s="21"/>
      <c r="C80" s="14"/>
      <c r="D80" s="63"/>
      <c r="E80" s="20"/>
      <c r="F80" s="136"/>
      <c r="H80" s="134"/>
      <c r="I80" s="12"/>
    </row>
    <row r="81" spans="2:9" ht="19.5" customHeight="1">
      <c r="B81" s="137"/>
      <c r="C81" s="137"/>
      <c r="D81" s="12"/>
      <c r="E81" s="20"/>
      <c r="F81" s="18"/>
      <c r="H81" s="134"/>
      <c r="I81" s="12"/>
    </row>
    <row r="82" spans="3:9" ht="19.5" customHeight="1">
      <c r="C82" s="17"/>
      <c r="D82" s="12"/>
      <c r="E82" s="15"/>
      <c r="F82" s="20"/>
      <c r="H82" s="134"/>
      <c r="I82" s="12"/>
    </row>
    <row r="83" spans="1:9" ht="19.5" customHeight="1">
      <c r="A83" s="12"/>
      <c r="B83" s="23"/>
      <c r="D83" s="12"/>
      <c r="F83" s="61"/>
      <c r="H83" s="134"/>
      <c r="I83" s="12"/>
    </row>
    <row r="84" spans="1:9" ht="19.5" customHeight="1">
      <c r="A84" s="12"/>
      <c r="B84" s="21"/>
      <c r="C84" s="82"/>
      <c r="D84" s="12"/>
      <c r="E84" s="21"/>
      <c r="F84" s="20"/>
      <c r="G84" s="12"/>
      <c r="H84" s="134"/>
      <c r="I84" s="12"/>
    </row>
    <row r="85" spans="1:9" ht="19.5" customHeight="1">
      <c r="A85" s="12"/>
      <c r="B85" s="23"/>
      <c r="C85" s="23"/>
      <c r="D85" s="12"/>
      <c r="E85" s="21"/>
      <c r="F85" s="20"/>
      <c r="G85" s="62"/>
      <c r="H85" s="134"/>
      <c r="I85" s="12"/>
    </row>
    <row r="86" spans="1:9" ht="19.5" customHeight="1">
      <c r="A86" s="12"/>
      <c r="B86" s="82"/>
      <c r="C86" s="21"/>
      <c r="D86" s="12"/>
      <c r="E86" s="82"/>
      <c r="F86" s="20"/>
      <c r="G86" s="61"/>
      <c r="H86" s="134"/>
      <c r="I86" s="12"/>
    </row>
    <row r="87" spans="1:9" ht="19.5" customHeight="1">
      <c r="A87" s="12"/>
      <c r="B87" s="21"/>
      <c r="C87" s="21"/>
      <c r="D87" s="12"/>
      <c r="E87" s="23"/>
      <c r="F87" s="20"/>
      <c r="G87" s="61"/>
      <c r="H87" s="134"/>
      <c r="I87" s="12"/>
    </row>
    <row r="88" spans="1:9" ht="19.5" customHeight="1">
      <c r="A88" s="12"/>
      <c r="B88" s="21"/>
      <c r="C88" s="82"/>
      <c r="D88" s="12"/>
      <c r="E88" s="21"/>
      <c r="F88" s="15"/>
      <c r="G88" s="61"/>
      <c r="H88" s="134"/>
      <c r="I88" s="12"/>
    </row>
    <row r="89" spans="2:9" ht="19.5" customHeight="1">
      <c r="B89" s="23"/>
      <c r="C89" s="23"/>
      <c r="D89" s="12"/>
      <c r="E89" s="21"/>
      <c r="F89" s="23"/>
      <c r="G89" s="61"/>
      <c r="H89" s="134"/>
      <c r="I89" s="12"/>
    </row>
    <row r="90" spans="2:9" ht="19.5" customHeight="1">
      <c r="B90" s="12"/>
      <c r="C90" s="21"/>
      <c r="D90" s="12"/>
      <c r="E90" s="82"/>
      <c r="F90" s="21"/>
      <c r="G90" s="63"/>
      <c r="H90" s="134"/>
      <c r="I90" s="12"/>
    </row>
    <row r="91" spans="1:9" ht="19.5" customHeight="1">
      <c r="A91" s="134"/>
      <c r="B91" s="134"/>
      <c r="C91" s="134"/>
      <c r="D91" s="134"/>
      <c r="E91" s="134"/>
      <c r="F91" s="134"/>
      <c r="G91" s="49"/>
      <c r="H91" s="134"/>
      <c r="I91" s="12"/>
    </row>
    <row r="92" spans="1:9" ht="19.5" customHeight="1">
      <c r="A92" s="134"/>
      <c r="B92" s="21"/>
      <c r="C92" s="82"/>
      <c r="D92" s="134"/>
      <c r="E92" s="21"/>
      <c r="F92" s="23"/>
      <c r="G92" s="49"/>
      <c r="H92" s="134"/>
      <c r="I92" s="12"/>
    </row>
    <row r="93" spans="1:9" ht="19.5" customHeight="1">
      <c r="A93" s="134"/>
      <c r="B93" s="21"/>
      <c r="C93" s="23"/>
      <c r="D93" s="82"/>
      <c r="E93" s="82"/>
      <c r="F93" s="21"/>
      <c r="G93" s="134"/>
      <c r="H93" s="134"/>
      <c r="I93" s="12"/>
    </row>
    <row r="94" spans="1:9" ht="19.5" customHeight="1">
      <c r="A94" s="134"/>
      <c r="B94" s="134"/>
      <c r="C94" s="21"/>
      <c r="D94" s="134"/>
      <c r="E94" s="23"/>
      <c r="F94" s="21"/>
      <c r="G94" s="134"/>
      <c r="H94" s="134"/>
      <c r="I94" s="12"/>
    </row>
    <row r="95" spans="1:9" ht="19.5" customHeight="1">
      <c r="A95" s="134"/>
      <c r="B95" s="134"/>
      <c r="C95" s="23"/>
      <c r="D95" s="134"/>
      <c r="E95" s="21"/>
      <c r="F95" s="82"/>
      <c r="G95" s="49"/>
      <c r="H95" s="134"/>
      <c r="I95" s="12"/>
    </row>
    <row r="96" spans="1:9" ht="19.5" customHeight="1">
      <c r="A96" s="134"/>
      <c r="B96" s="21"/>
      <c r="C96" s="23"/>
      <c r="D96" s="82"/>
      <c r="E96" s="82"/>
      <c r="F96" s="21"/>
      <c r="G96" s="49"/>
      <c r="H96" s="134"/>
      <c r="I96" s="12"/>
    </row>
    <row r="97" spans="1:9" ht="19.5" customHeight="1">
      <c r="A97" s="134"/>
      <c r="B97" s="134"/>
      <c r="C97" s="21"/>
      <c r="D97" s="134"/>
      <c r="E97" s="23"/>
      <c r="F97" s="21"/>
      <c r="G97" s="49"/>
      <c r="H97" s="134"/>
      <c r="I97" s="12"/>
    </row>
    <row r="98" spans="1:9" ht="19.5" customHeight="1">
      <c r="A98" s="134"/>
      <c r="B98" s="134"/>
      <c r="C98" s="23"/>
      <c r="D98" s="134"/>
      <c r="E98" s="21"/>
      <c r="F98" s="82"/>
      <c r="G98" s="49"/>
      <c r="H98" s="134"/>
      <c r="I98" s="12"/>
    </row>
    <row r="99" spans="1:9" ht="19.5" customHeight="1">
      <c r="A99" s="134"/>
      <c r="B99" s="134"/>
      <c r="C99" s="134"/>
      <c r="D99" s="134"/>
      <c r="E99" s="134"/>
      <c r="F99" s="134"/>
      <c r="G99" s="134"/>
      <c r="H99" s="134"/>
      <c r="I99" s="12"/>
    </row>
    <row r="100" ht="19.5" customHeight="1"/>
    <row r="101" spans="1:8" ht="12.75">
      <c r="A101" s="87"/>
      <c r="B101" s="87"/>
      <c r="C101" s="87"/>
      <c r="D101" s="87"/>
      <c r="E101" s="87"/>
      <c r="F101" s="87"/>
      <c r="G101" s="93"/>
      <c r="H101" s="93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60:A61"/>
    <mergeCell ref="B60:B61"/>
    <mergeCell ref="C60:C61"/>
    <mergeCell ref="D60:D61"/>
    <mergeCell ref="A58:A59"/>
    <mergeCell ref="B58:B59"/>
    <mergeCell ref="C58:C59"/>
    <mergeCell ref="D58:D59"/>
    <mergeCell ref="C62:C63"/>
    <mergeCell ref="D62:D63"/>
    <mergeCell ref="A66:A67"/>
    <mergeCell ref="B66:B67"/>
    <mergeCell ref="C66:C67"/>
    <mergeCell ref="D66:D67"/>
    <mergeCell ref="C64:C65"/>
    <mergeCell ref="D64:D65"/>
    <mergeCell ref="A64:A65"/>
    <mergeCell ref="B64:B65"/>
    <mergeCell ref="A62:A63"/>
    <mergeCell ref="B62:B63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9">
      <selection activeCell="T30" sqref="T3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28" t="s">
        <v>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2:18" ht="15" customHeight="1" thickBot="1">
      <c r="B2" s="80"/>
      <c r="C2" s="215" t="s">
        <v>31</v>
      </c>
      <c r="D2" s="215"/>
      <c r="E2" s="215"/>
      <c r="F2" s="215"/>
      <c r="G2" s="215"/>
      <c r="H2" s="215"/>
      <c r="I2" s="229" t="str">
        <f>HYPERLINK('[1]реквизиты'!$A$2)</f>
        <v>Кубок России  по САМБО среди мужчин</v>
      </c>
      <c r="J2" s="230"/>
      <c r="K2" s="230"/>
      <c r="L2" s="230"/>
      <c r="M2" s="230"/>
      <c r="N2" s="230"/>
      <c r="O2" s="230"/>
      <c r="P2" s="230"/>
      <c r="Q2" s="230"/>
      <c r="R2" s="231"/>
    </row>
    <row r="3" spans="1:19" ht="11.25" customHeight="1" thickBot="1">
      <c r="A3" s="25"/>
      <c r="B3" s="25"/>
      <c r="C3" s="87"/>
      <c r="D3" s="35"/>
      <c r="E3" s="233" t="str">
        <f>HYPERLINK('[1]реквизиты'!$A$3)</f>
        <v>25 - 28 ноября 2009 г.          г. Кстово</v>
      </c>
      <c r="F3" s="234"/>
      <c r="G3" s="234"/>
      <c r="H3" s="234"/>
      <c r="I3" s="234"/>
      <c r="J3" s="234"/>
      <c r="K3" s="234"/>
      <c r="L3" s="234"/>
      <c r="M3" s="234"/>
      <c r="N3" s="234"/>
      <c r="O3" s="85"/>
      <c r="P3" s="235" t="str">
        <f>HYPERLINK('пр.взв.'!F3)</f>
        <v>в.к. 74  кг</v>
      </c>
      <c r="Q3" s="236"/>
      <c r="R3" s="237"/>
      <c r="S3" s="77"/>
    </row>
    <row r="4" spans="1:18" ht="12" customHeight="1" thickBot="1">
      <c r="A4" s="203">
        <v>2</v>
      </c>
      <c r="B4" s="205" t="str">
        <f>VLOOKUP(A4,'пр.взв.'!B6:C133,2,FALSE)</f>
        <v>ХОДНЕВ Андрей Викторович</v>
      </c>
      <c r="C4" s="205" t="str">
        <f>VLOOKUP(A4,'пр.взв.'!B6:G133,3,FALSE)</f>
        <v>03.12.79 мс</v>
      </c>
      <c r="D4" s="205" t="str">
        <f>VLOOKUP(A4,'пр.взв.'!B6:E133,4,FALSE)</f>
        <v>ПФО Нижегородская  Выкса Д</v>
      </c>
      <c r="E4" s="95"/>
      <c r="F4" s="95"/>
      <c r="G4" s="40"/>
      <c r="H4" s="79" t="s">
        <v>11</v>
      </c>
      <c r="I4" s="71"/>
      <c r="J4" s="96"/>
      <c r="K4" s="97"/>
      <c r="L4" s="97"/>
      <c r="M4" s="97"/>
      <c r="N4" s="87"/>
      <c r="O4" s="81"/>
      <c r="P4" s="238"/>
      <c r="Q4" s="239"/>
      <c r="R4" s="240"/>
    </row>
    <row r="5" spans="1:19" ht="12" customHeight="1">
      <c r="A5" s="204"/>
      <c r="B5" s="206"/>
      <c r="C5" s="206"/>
      <c r="D5" s="206"/>
      <c r="E5" s="38" t="s">
        <v>66</v>
      </c>
      <c r="F5" s="36"/>
      <c r="G5" s="44"/>
      <c r="H5" s="45"/>
      <c r="I5" s="46"/>
      <c r="J5" s="76"/>
      <c r="K5" s="97"/>
      <c r="L5" s="82"/>
      <c r="M5" s="13"/>
      <c r="N5" s="98"/>
      <c r="O5" s="98"/>
      <c r="P5" s="98"/>
      <c r="Q5" s="93"/>
      <c r="R5" s="49"/>
      <c r="S5" s="12"/>
    </row>
    <row r="6" spans="1:19" ht="12" customHeight="1" thickBot="1">
      <c r="A6" s="204">
        <v>34</v>
      </c>
      <c r="B6" s="211" t="str">
        <f>VLOOKUP(A6,'пр.взв.'!B8:C135,2,FALSE)</f>
        <v>КУРЖЕВ Уали Рамазанович</v>
      </c>
      <c r="C6" s="211" t="str">
        <f>VLOOKUP(A6,'пр.взв.'!B8:G135,3,FALSE)</f>
        <v>28.04.89 мс</v>
      </c>
      <c r="D6" s="211" t="str">
        <f>VLOOKUP(A6,'пр.взв.'!B8:E135,4,FALSE)</f>
        <v>ЦФО Рязанская Рязань ПР</v>
      </c>
      <c r="E6" s="39" t="s">
        <v>227</v>
      </c>
      <c r="F6" s="50"/>
      <c r="G6" s="36"/>
      <c r="H6" s="51"/>
      <c r="I6" s="48"/>
      <c r="J6" s="96"/>
      <c r="K6" s="97"/>
      <c r="L6" s="106"/>
      <c r="M6" s="13"/>
      <c r="N6" s="98"/>
      <c r="O6" s="98"/>
      <c r="P6" s="98"/>
      <c r="Q6" s="232" t="s">
        <v>27</v>
      </c>
      <c r="R6" s="232"/>
      <c r="S6" s="12"/>
    </row>
    <row r="7" spans="1:19" ht="12" customHeight="1" thickBot="1">
      <c r="A7" s="207"/>
      <c r="B7" s="212"/>
      <c r="C7" s="212"/>
      <c r="D7" s="212"/>
      <c r="E7" s="36"/>
      <c r="F7" s="37"/>
      <c r="G7" s="38" t="s">
        <v>66</v>
      </c>
      <c r="H7" s="47"/>
      <c r="I7" s="46"/>
      <c r="J7" s="100"/>
      <c r="K7" s="95"/>
      <c r="L7" s="82"/>
      <c r="M7" s="23"/>
      <c r="N7" s="90">
        <v>2</v>
      </c>
      <c r="O7" s="90"/>
      <c r="P7" s="13"/>
      <c r="Q7" s="232"/>
      <c r="R7" s="232"/>
      <c r="S7" s="12"/>
    </row>
    <row r="8" spans="1:19" ht="12" customHeight="1" thickBot="1">
      <c r="A8" s="203">
        <v>18</v>
      </c>
      <c r="B8" s="205" t="str">
        <f>VLOOKUP(A8,'пр.взв.'!B10:C137,2,FALSE)</f>
        <v>КИСЕЛЕВ Михаил Владимирович</v>
      </c>
      <c r="C8" s="205" t="str">
        <f>VLOOKUP(A8,'пр.взв.'!B10:G137,3,FALSE)</f>
        <v>06.08.88 мс</v>
      </c>
      <c r="D8" s="205" t="str">
        <f>VLOOKUP(A8,'пр.взв.'!B10:E137,4,FALSE)</f>
        <v>ПФО Пензенская обл Пенза ВВС</v>
      </c>
      <c r="E8" s="95"/>
      <c r="F8" s="36"/>
      <c r="G8" s="39" t="s">
        <v>229</v>
      </c>
      <c r="H8" s="72"/>
      <c r="I8" s="73"/>
      <c r="J8" s="96"/>
      <c r="K8" s="97"/>
      <c r="L8" s="106"/>
      <c r="M8" s="21"/>
      <c r="N8" s="18"/>
      <c r="O8" s="17"/>
      <c r="P8" s="98"/>
      <c r="Q8" s="82"/>
      <c r="R8" s="49"/>
      <c r="S8" s="12"/>
    </row>
    <row r="9" spans="1:19" ht="12" customHeight="1">
      <c r="A9" s="204"/>
      <c r="B9" s="206"/>
      <c r="C9" s="206"/>
      <c r="D9" s="206"/>
      <c r="E9" s="38" t="s">
        <v>51</v>
      </c>
      <c r="F9" s="52"/>
      <c r="G9" s="36"/>
      <c r="H9" s="45"/>
      <c r="I9" s="74"/>
      <c r="J9" s="48"/>
      <c r="K9" s="97"/>
      <c r="L9" s="106"/>
      <c r="M9" s="23"/>
      <c r="N9" s="20"/>
      <c r="O9" s="13">
        <v>2</v>
      </c>
      <c r="P9" s="98"/>
      <c r="Q9" s="98"/>
      <c r="R9" s="49"/>
      <c r="S9" s="12"/>
    </row>
    <row r="10" spans="1:19" ht="12" customHeight="1" thickBot="1">
      <c r="A10" s="204">
        <v>50</v>
      </c>
      <c r="B10" s="208">
        <f>VLOOKUP(A10,'пр.взв.'!B12:C139,2,FALSE)</f>
        <v>0</v>
      </c>
      <c r="C10" s="208">
        <f>VLOOKUP(A10,'пр.взв.'!B12:G139,3,FALSE)</f>
        <v>0</v>
      </c>
      <c r="D10" s="208">
        <f>VLOOKUP(A10,'пр.взв.'!B12:E139,4,FALSE)</f>
        <v>0</v>
      </c>
      <c r="E10" s="39"/>
      <c r="F10" s="36"/>
      <c r="G10" s="36"/>
      <c r="H10" s="51"/>
      <c r="I10" s="74"/>
      <c r="J10" s="48"/>
      <c r="K10" s="97"/>
      <c r="L10" s="106"/>
      <c r="M10" s="98"/>
      <c r="N10" s="15">
        <v>18</v>
      </c>
      <c r="O10" s="145" t="s">
        <v>230</v>
      </c>
      <c r="P10" s="98"/>
      <c r="Q10" s="98"/>
      <c r="R10" s="87"/>
      <c r="S10" s="12"/>
    </row>
    <row r="11" spans="1:19" ht="12" customHeight="1" thickBot="1">
      <c r="A11" s="207"/>
      <c r="B11" s="209"/>
      <c r="C11" s="209"/>
      <c r="D11" s="209"/>
      <c r="E11" s="36"/>
      <c r="F11" s="36"/>
      <c r="G11" s="37"/>
      <c r="H11" s="48"/>
      <c r="I11" s="101"/>
      <c r="J11" s="96"/>
      <c r="K11" s="97"/>
      <c r="L11" s="106"/>
      <c r="M11" s="98"/>
      <c r="N11" s="98"/>
      <c r="O11" s="102"/>
      <c r="P11" s="98">
        <v>2</v>
      </c>
      <c r="Q11" s="98"/>
      <c r="R11" s="93"/>
      <c r="S11" s="12"/>
    </row>
    <row r="12" spans="1:19" ht="12" customHeight="1" thickBot="1">
      <c r="A12" s="203">
        <v>10</v>
      </c>
      <c r="B12" s="205" t="str">
        <f>VLOOKUP(A12,'пр.взв.'!B14:C141,2,FALSE)</f>
        <v>ВОЙТЮК Александр Сергеевич</v>
      </c>
      <c r="C12" s="205" t="str">
        <f>VLOOKUP(A12,'пр.взв.'!B14:G141,3,FALSE)</f>
        <v>05.11.84 мс</v>
      </c>
      <c r="D12" s="205" t="str">
        <f>VLOOKUP(A12,'пр.взв.'!B14:E141,4,FALSE)</f>
        <v>ПФО Пермский край Нытва Д</v>
      </c>
      <c r="E12" s="95"/>
      <c r="F12" s="95"/>
      <c r="G12" s="36"/>
      <c r="H12" s="46"/>
      <c r="I12" s="38" t="s">
        <v>66</v>
      </c>
      <c r="J12" s="103"/>
      <c r="K12" s="96"/>
      <c r="L12" s="82"/>
      <c r="M12" s="98"/>
      <c r="N12" s="21"/>
      <c r="O12" s="19">
        <v>26</v>
      </c>
      <c r="P12" s="104"/>
      <c r="Q12" s="105"/>
      <c r="R12" s="49"/>
      <c r="S12" s="12"/>
    </row>
    <row r="13" spans="1:19" ht="12" customHeight="1" thickBot="1">
      <c r="A13" s="204"/>
      <c r="B13" s="206"/>
      <c r="C13" s="206"/>
      <c r="D13" s="206"/>
      <c r="E13" s="38" t="s">
        <v>43</v>
      </c>
      <c r="F13" s="36"/>
      <c r="G13" s="36"/>
      <c r="H13" s="56"/>
      <c r="I13" s="39" t="s">
        <v>227</v>
      </c>
      <c r="J13" s="96"/>
      <c r="K13" s="60"/>
      <c r="L13" s="106"/>
      <c r="M13" s="13"/>
      <c r="N13" s="98"/>
      <c r="O13" s="98"/>
      <c r="P13" s="106"/>
      <c r="Q13" s="105"/>
      <c r="R13" s="49"/>
      <c r="S13" s="12"/>
    </row>
    <row r="14" spans="1:19" ht="12" customHeight="1" thickBot="1">
      <c r="A14" s="204">
        <v>42</v>
      </c>
      <c r="B14" s="208">
        <f>VLOOKUP(A14,'пр.взв.'!B16:C143,2,FALSE)</f>
        <v>0</v>
      </c>
      <c r="C14" s="208">
        <f>VLOOKUP(A14,'пр.взв.'!B16:G143,3,FALSE)</f>
        <v>0</v>
      </c>
      <c r="D14" s="208">
        <f>VLOOKUP(A14,'пр.взв.'!B16:E143,4,FALSE)</f>
        <v>0</v>
      </c>
      <c r="E14" s="39"/>
      <c r="F14" s="50"/>
      <c r="G14" s="36"/>
      <c r="H14" s="55"/>
      <c r="I14" s="100"/>
      <c r="J14" s="100"/>
      <c r="K14" s="107"/>
      <c r="L14" s="82"/>
      <c r="M14" s="23"/>
      <c r="N14" s="13"/>
      <c r="O14" s="17"/>
      <c r="P14" s="49"/>
      <c r="Q14" s="83">
        <v>30</v>
      </c>
      <c r="R14" s="49"/>
      <c r="S14" s="12"/>
    </row>
    <row r="15" spans="1:19" ht="12" customHeight="1" thickBot="1">
      <c r="A15" s="207"/>
      <c r="B15" s="209"/>
      <c r="C15" s="209"/>
      <c r="D15" s="209"/>
      <c r="E15" s="36"/>
      <c r="F15" s="37"/>
      <c r="G15" s="38" t="s">
        <v>59</v>
      </c>
      <c r="H15" s="57"/>
      <c r="I15" s="96"/>
      <c r="J15" s="96"/>
      <c r="K15" s="60"/>
      <c r="L15" s="106"/>
      <c r="M15" s="21"/>
      <c r="N15" s="23"/>
      <c r="O15" s="21"/>
      <c r="P15" s="106"/>
      <c r="Q15" s="108"/>
      <c r="R15" s="87"/>
      <c r="S15" s="12"/>
    </row>
    <row r="16" spans="1:19" ht="12" customHeight="1" thickBot="1">
      <c r="A16" s="203">
        <v>26</v>
      </c>
      <c r="B16" s="205" t="str">
        <f>VLOOKUP(A16,'пр.взв.'!B18:C145,2,FALSE)</f>
        <v>ГРИГОРЯН Игорь Хачатурович</v>
      </c>
      <c r="C16" s="205" t="str">
        <f>VLOOKUP(A16,'пр.взв.'!B18:G145,3,FALSE)</f>
        <v>25.12.83 мс</v>
      </c>
      <c r="D16" s="205" t="str">
        <f>VLOOKUP(A16,'пр.взв.'!B18:E145,4,FALSE)</f>
        <v>ЮФО Ростовская  Новочеркасск </v>
      </c>
      <c r="E16" s="95"/>
      <c r="F16" s="36"/>
      <c r="G16" s="39" t="s">
        <v>227</v>
      </c>
      <c r="H16" s="51"/>
      <c r="I16" s="100"/>
      <c r="J16" s="100"/>
      <c r="K16" s="107"/>
      <c r="L16" s="109"/>
      <c r="M16" s="23"/>
      <c r="N16" s="21"/>
      <c r="O16" s="82"/>
      <c r="P16" s="106"/>
      <c r="Q16" s="110"/>
      <c r="R16" s="87"/>
      <c r="S16" s="12"/>
    </row>
    <row r="17" spans="1:19" ht="12" customHeight="1" thickBot="1">
      <c r="A17" s="204"/>
      <c r="B17" s="206"/>
      <c r="C17" s="206"/>
      <c r="D17" s="206"/>
      <c r="E17" s="38" t="s">
        <v>59</v>
      </c>
      <c r="F17" s="52"/>
      <c r="G17" s="36"/>
      <c r="H17" s="45"/>
      <c r="I17" s="96"/>
      <c r="J17" s="96"/>
      <c r="K17" s="123"/>
      <c r="L17" s="106"/>
      <c r="M17" s="98"/>
      <c r="N17" s="82"/>
      <c r="O17" s="106"/>
      <c r="P17" s="106"/>
      <c r="Q17" s="110"/>
      <c r="R17" s="87"/>
      <c r="S17" s="12"/>
    </row>
    <row r="18" spans="1:19" ht="12" customHeight="1" thickBot="1">
      <c r="A18" s="204">
        <v>58</v>
      </c>
      <c r="B18" s="208">
        <f>VLOOKUP(A18,'пр.взв.'!B20:C147,2,FALSE)</f>
        <v>0</v>
      </c>
      <c r="C18" s="208">
        <f>VLOOKUP(A18,'пр.взв.'!B20:G147,3,FALSE)</f>
        <v>0</v>
      </c>
      <c r="D18" s="208">
        <f>VLOOKUP(A18,'пр.взв.'!B20:E147,4,FALSE)</f>
        <v>0</v>
      </c>
      <c r="E18" s="39"/>
      <c r="F18" s="36"/>
      <c r="G18" s="36"/>
      <c r="H18" s="51"/>
      <c r="I18" s="100"/>
      <c r="J18" s="100"/>
      <c r="K18" s="124"/>
      <c r="L18" s="95"/>
      <c r="M18" s="95"/>
      <c r="N18" s="111"/>
      <c r="O18" s="109"/>
      <c r="P18" s="112">
        <v>30</v>
      </c>
      <c r="Q18" s="113"/>
      <c r="R18" s="121">
        <v>20</v>
      </c>
      <c r="S18" s="12"/>
    </row>
    <row r="19" spans="1:19" ht="12" customHeight="1" thickBot="1">
      <c r="A19" s="207"/>
      <c r="B19" s="209"/>
      <c r="C19" s="209"/>
      <c r="D19" s="209"/>
      <c r="E19" s="36"/>
      <c r="F19" s="36"/>
      <c r="G19" s="36"/>
      <c r="H19" s="45"/>
      <c r="I19" s="96"/>
      <c r="J19" s="96"/>
      <c r="K19" s="121">
        <v>34</v>
      </c>
      <c r="L19" s="97"/>
      <c r="M19" s="97"/>
      <c r="N19" s="93"/>
      <c r="O19" s="21"/>
      <c r="P19" s="49"/>
      <c r="Q19" s="102"/>
      <c r="R19" s="39" t="s">
        <v>228</v>
      </c>
      <c r="S19" s="12"/>
    </row>
    <row r="20" spans="1:19" ht="12" customHeight="1" thickBot="1">
      <c r="A20" s="203">
        <v>6</v>
      </c>
      <c r="B20" s="205" t="str">
        <f>VLOOKUP(A20,'пр.взв.'!B6:C133,2,FALSE)</f>
        <v>ШЕЛЕПИН Анатолий Николаевич</v>
      </c>
      <c r="C20" s="205" t="str">
        <f>VLOOKUP(A20,'пр.взв.'!B6:G133,3,FALSE)</f>
        <v>28.07.85 мс</v>
      </c>
      <c r="D20" s="205" t="str">
        <f>VLOOKUP(A20,'пр.взв.'!B6:G133,4,FALSE)</f>
        <v>ЦФО Ярославская Ярославль РССС</v>
      </c>
      <c r="E20" s="95"/>
      <c r="F20" s="95"/>
      <c r="G20" s="40"/>
      <c r="H20" s="40"/>
      <c r="I20" s="41"/>
      <c r="J20" s="42"/>
      <c r="K20" s="39" t="s">
        <v>227</v>
      </c>
      <c r="L20" s="114"/>
      <c r="M20" s="60"/>
      <c r="N20" s="93"/>
      <c r="O20" s="93"/>
      <c r="P20" s="46"/>
      <c r="Q20" s="91"/>
      <c r="R20" s="85"/>
      <c r="S20" s="37"/>
    </row>
    <row r="21" spans="1:19" ht="12" customHeight="1">
      <c r="A21" s="204"/>
      <c r="B21" s="206"/>
      <c r="C21" s="206"/>
      <c r="D21" s="206"/>
      <c r="E21" s="38" t="s">
        <v>39</v>
      </c>
      <c r="F21" s="36"/>
      <c r="G21" s="44"/>
      <c r="H21" s="45"/>
      <c r="I21" s="46"/>
      <c r="J21" s="47"/>
      <c r="K21" s="59"/>
      <c r="L21" s="96"/>
      <c r="M21" s="60"/>
      <c r="N21" s="93"/>
      <c r="O21" s="87"/>
      <c r="P21" s="49"/>
      <c r="Q21" s="88"/>
      <c r="R21" s="87"/>
      <c r="S21" s="36"/>
    </row>
    <row r="22" spans="1:19" ht="12" customHeight="1" thickBot="1">
      <c r="A22" s="204">
        <v>38</v>
      </c>
      <c r="B22" s="208">
        <f>VLOOKUP(A22,'пр.взв.'!B24:C151,2,FALSE)</f>
        <v>0</v>
      </c>
      <c r="C22" s="208">
        <f>VLOOKUP(A22,'пр.взв.'!B24:G151,3,FALSE)</f>
        <v>0</v>
      </c>
      <c r="D22" s="208">
        <f>VLOOKUP(A22,'пр.взв.'!B24:E151,4,FALSE)</f>
        <v>0</v>
      </c>
      <c r="E22" s="39"/>
      <c r="F22" s="50"/>
      <c r="G22" s="36"/>
      <c r="H22" s="51"/>
      <c r="I22" s="48"/>
      <c r="J22" s="46"/>
      <c r="K22" s="107"/>
      <c r="L22" s="100"/>
      <c r="M22" s="107"/>
      <c r="N22" s="111"/>
      <c r="O22" s="85"/>
      <c r="P22" s="85"/>
      <c r="Q22" s="86">
        <v>20</v>
      </c>
      <c r="R22" s="85"/>
      <c r="S22" s="12"/>
    </row>
    <row r="23" spans="1:19" ht="12" customHeight="1" thickBot="1">
      <c r="A23" s="207"/>
      <c r="B23" s="209"/>
      <c r="C23" s="209"/>
      <c r="D23" s="209"/>
      <c r="E23" s="36"/>
      <c r="F23" s="37"/>
      <c r="G23" s="38" t="s">
        <v>39</v>
      </c>
      <c r="H23" s="47"/>
      <c r="I23" s="46"/>
      <c r="J23" s="48"/>
      <c r="K23" s="60"/>
      <c r="L23" s="96"/>
      <c r="M23" s="60"/>
      <c r="N23" s="93"/>
      <c r="O23" s="23"/>
      <c r="P23" s="21"/>
      <c r="Q23" s="82"/>
      <c r="R23" s="49"/>
      <c r="S23" s="12"/>
    </row>
    <row r="24" spans="1:19" ht="12" customHeight="1" thickBot="1">
      <c r="A24" s="203">
        <v>22</v>
      </c>
      <c r="B24" s="205" t="str">
        <f>VLOOKUP(A24,'пр.взв.'!B26:C153,2,FALSE)</f>
        <v>НИКОЛАЕВ Сергей Андреевич</v>
      </c>
      <c r="C24" s="205" t="str">
        <f>VLOOKUP(A24,'пр.взв.'!B26:G153,3,FALSE)</f>
        <v>22.08.89 мс</v>
      </c>
      <c r="D24" s="205" t="str">
        <f>VLOOKUP(A24,'пр.взв.'!B26:E153,4,FALSE)</f>
        <v>Москва ВС</v>
      </c>
      <c r="E24" s="95"/>
      <c r="F24" s="36"/>
      <c r="G24" s="39" t="s">
        <v>227</v>
      </c>
      <c r="H24" s="53"/>
      <c r="I24" s="47"/>
      <c r="J24" s="48"/>
      <c r="K24" s="59"/>
      <c r="L24" s="96"/>
      <c r="M24" s="60"/>
      <c r="N24" s="139"/>
      <c r="O24" s="139"/>
      <c r="P24" s="140"/>
      <c r="Q24" s="139"/>
      <c r="R24" s="139"/>
      <c r="S24" s="12"/>
    </row>
    <row r="25" spans="1:19" ht="12" customHeight="1">
      <c r="A25" s="204"/>
      <c r="B25" s="206"/>
      <c r="C25" s="206"/>
      <c r="D25" s="206"/>
      <c r="E25" s="38" t="s">
        <v>55</v>
      </c>
      <c r="F25" s="52"/>
      <c r="G25" s="36"/>
      <c r="H25" s="54"/>
      <c r="I25" s="48"/>
      <c r="J25" s="47"/>
      <c r="K25" s="60"/>
      <c r="L25" s="96"/>
      <c r="M25" s="60"/>
      <c r="N25" s="141"/>
      <c r="O25" s="141"/>
      <c r="P25" s="141"/>
      <c r="Q25" s="141"/>
      <c r="R25" s="141"/>
      <c r="S25" s="12"/>
    </row>
    <row r="26" spans="1:19" ht="12" customHeight="1" thickBot="1">
      <c r="A26" s="204">
        <v>54</v>
      </c>
      <c r="B26" s="208">
        <f>VLOOKUP(A26,'пр.взв.'!B28:C155,2,FALSE)</f>
        <v>0</v>
      </c>
      <c r="C26" s="208">
        <f>VLOOKUP(A26,'пр.взв.'!B28:G155,3,FALSE)</f>
        <v>0</v>
      </c>
      <c r="D26" s="208">
        <f>VLOOKUP(A26,'пр.взв.'!B28:E155,4,FALSE)</f>
        <v>0</v>
      </c>
      <c r="E26" s="39"/>
      <c r="F26" s="36"/>
      <c r="G26" s="36"/>
      <c r="H26" s="55"/>
      <c r="I26" s="48"/>
      <c r="J26" s="46"/>
      <c r="K26" s="107"/>
      <c r="L26" s="100"/>
      <c r="M26" s="107"/>
      <c r="N26" s="141"/>
      <c r="O26" s="141"/>
      <c r="P26" s="141"/>
      <c r="Q26" s="141"/>
      <c r="R26" s="141"/>
      <c r="S26" s="12"/>
    </row>
    <row r="27" spans="1:19" ht="12" customHeight="1" thickBot="1">
      <c r="A27" s="207"/>
      <c r="B27" s="209"/>
      <c r="C27" s="209"/>
      <c r="D27" s="209"/>
      <c r="E27" s="36"/>
      <c r="F27" s="36"/>
      <c r="G27" s="37"/>
      <c r="H27" s="48"/>
      <c r="I27" s="38" t="s">
        <v>63</v>
      </c>
      <c r="J27" s="58"/>
      <c r="K27" s="60"/>
      <c r="L27" s="96"/>
      <c r="M27" s="60"/>
      <c r="N27" s="93"/>
      <c r="O27" s="93"/>
      <c r="P27" s="23"/>
      <c r="Q27" s="21"/>
      <c r="R27" s="49"/>
      <c r="S27" s="12"/>
    </row>
    <row r="28" spans="1:19" ht="12" customHeight="1" thickBot="1">
      <c r="A28" s="203">
        <v>14</v>
      </c>
      <c r="B28" s="205" t="str">
        <f>VLOOKUP(A28,'пр.взв.'!B30:C157,2,FALSE)</f>
        <v>ПАНФИЛОВ Александр Анатольевич</v>
      </c>
      <c r="C28" s="205" t="str">
        <f>VLOOKUP(A28,'пр.взв.'!B30:G157,3,FALSE)</f>
        <v>03.06.89 кмс</v>
      </c>
      <c r="D28" s="205" t="str">
        <f>VLOOKUP(A28,'пр.взв.'!B30:E157,4,FALSE)</f>
        <v>ЮФО Краснодарский край  Новороссийск </v>
      </c>
      <c r="E28" s="95"/>
      <c r="F28" s="95"/>
      <c r="G28" s="36"/>
      <c r="H28" s="46"/>
      <c r="I28" s="39" t="s">
        <v>229</v>
      </c>
      <c r="J28" s="48"/>
      <c r="K28" s="96"/>
      <c r="L28" s="96"/>
      <c r="M28" s="60"/>
      <c r="N28" s="93"/>
      <c r="P28" s="21"/>
      <c r="Q28" s="82"/>
      <c r="R28" s="49"/>
      <c r="S28" s="12"/>
    </row>
    <row r="29" spans="1:19" ht="12" customHeight="1">
      <c r="A29" s="204"/>
      <c r="B29" s="206"/>
      <c r="C29" s="206"/>
      <c r="D29" s="206"/>
      <c r="E29" s="38" t="s">
        <v>47</v>
      </c>
      <c r="F29" s="36"/>
      <c r="G29" s="36"/>
      <c r="H29" s="56"/>
      <c r="I29" s="96"/>
      <c r="J29" s="97"/>
      <c r="K29" s="97"/>
      <c r="L29" s="96"/>
      <c r="M29" s="60"/>
      <c r="N29" s="93"/>
      <c r="O29" s="93"/>
      <c r="P29" s="93"/>
      <c r="Q29" s="93"/>
      <c r="R29" s="93"/>
      <c r="S29" s="12"/>
    </row>
    <row r="30" spans="1:19" ht="12" customHeight="1" thickBot="1">
      <c r="A30" s="204">
        <v>46</v>
      </c>
      <c r="B30" s="208">
        <f>VLOOKUP(A30,'пр.взв.'!B32:C159,2,FALSE)</f>
        <v>0</v>
      </c>
      <c r="C30" s="208">
        <f>VLOOKUP(A30,'пр.взв.'!B32:G159,3,FALSE)</f>
        <v>0</v>
      </c>
      <c r="D30" s="208">
        <f>VLOOKUP(A30,'пр.взв.'!B32:E159,4,FALSE)</f>
        <v>0</v>
      </c>
      <c r="E30" s="39"/>
      <c r="F30" s="50"/>
      <c r="G30" s="36"/>
      <c r="H30" s="55"/>
      <c r="I30" s="100"/>
      <c r="J30" s="95"/>
      <c r="K30" s="95"/>
      <c r="L30" s="100"/>
      <c r="M30" s="107"/>
      <c r="N30" s="111"/>
      <c r="O30" s="111"/>
      <c r="P30" s="111"/>
      <c r="Q30" s="111"/>
      <c r="R30" s="111"/>
      <c r="S30" s="12"/>
    </row>
    <row r="31" spans="1:19" ht="12" customHeight="1" thickBot="1">
      <c r="A31" s="207"/>
      <c r="B31" s="209"/>
      <c r="C31" s="209"/>
      <c r="D31" s="209"/>
      <c r="E31" s="36"/>
      <c r="F31" s="37"/>
      <c r="G31" s="38" t="s">
        <v>63</v>
      </c>
      <c r="H31" s="57"/>
      <c r="I31" s="96"/>
      <c r="J31" s="97"/>
      <c r="K31" s="97"/>
      <c r="L31" s="96"/>
      <c r="M31" s="60"/>
      <c r="N31" s="93"/>
      <c r="O31" s="93"/>
      <c r="P31" s="93"/>
      <c r="Q31" s="93"/>
      <c r="R31" s="93"/>
      <c r="S31" s="12"/>
    </row>
    <row r="32" spans="1:18" ht="12" customHeight="1" thickBot="1">
      <c r="A32" s="203">
        <v>30</v>
      </c>
      <c r="B32" s="205" t="str">
        <f>VLOOKUP(A32,'пр.взв.'!B34:C161,2,FALSE)</f>
        <v>ДЗАЛАЕВ Юрий Николаевич</v>
      </c>
      <c r="C32" s="205" t="str">
        <f>VLOOKUP(A32,'пр.взв.'!B34:G161,3,FALSE)</f>
        <v>30.03.83 мс</v>
      </c>
      <c r="D32" s="205" t="str">
        <f>VLOOKUP(A32,'пр.взв.'!B34:E161,4,FALSE)</f>
        <v>ЦФО,Московская Балашиха, Д</v>
      </c>
      <c r="E32" s="95"/>
      <c r="F32" s="36"/>
      <c r="G32" s="39" t="s">
        <v>229</v>
      </c>
      <c r="H32" s="51"/>
      <c r="I32" s="100"/>
      <c r="J32" s="95"/>
      <c r="K32" s="95"/>
      <c r="L32" s="100"/>
      <c r="M32" s="107"/>
      <c r="N32" s="111"/>
      <c r="O32" s="111"/>
      <c r="P32" s="85"/>
      <c r="Q32" s="85"/>
      <c r="R32" s="85"/>
    </row>
    <row r="33" spans="1:18" ht="12" customHeight="1">
      <c r="A33" s="204"/>
      <c r="B33" s="206"/>
      <c r="C33" s="206"/>
      <c r="D33" s="206"/>
      <c r="E33" s="38" t="s">
        <v>63</v>
      </c>
      <c r="F33" s="52"/>
      <c r="G33" s="36"/>
      <c r="H33" s="45"/>
      <c r="I33" s="96"/>
      <c r="J33" s="97"/>
      <c r="K33" s="97"/>
      <c r="L33" s="96"/>
      <c r="M33" s="60"/>
      <c r="N33" s="93"/>
      <c r="O33" s="93"/>
      <c r="P33" s="87"/>
      <c r="Q33" s="87"/>
      <c r="R33" s="87"/>
    </row>
    <row r="34" spans="1:18" ht="12" customHeight="1" thickBot="1">
      <c r="A34" s="204">
        <v>62</v>
      </c>
      <c r="B34" s="208">
        <f>VLOOKUP(A34,'пр.взв.'!B36:C163,2,FALSE)</f>
        <v>0</v>
      </c>
      <c r="C34" s="208">
        <f>VLOOKUP(A34,'пр.взв.'!B36:G163,3,FALSE)</f>
        <v>0</v>
      </c>
      <c r="D34" s="208">
        <f>VLOOKUP(A34,'пр.взв.'!B36:E163,4,FALSE)</f>
        <v>0</v>
      </c>
      <c r="E34" s="39"/>
      <c r="F34" s="36"/>
      <c r="G34" s="36"/>
      <c r="H34" s="51"/>
      <c r="I34" s="100"/>
      <c r="J34" s="95"/>
      <c r="K34" s="95"/>
      <c r="L34" s="100"/>
      <c r="M34" s="107"/>
      <c r="N34" s="111"/>
      <c r="O34" s="111"/>
      <c r="P34" s="85"/>
      <c r="Q34" s="85"/>
      <c r="R34" s="85"/>
    </row>
    <row r="35" spans="1:18" ht="12" customHeight="1" thickBot="1">
      <c r="A35" s="207"/>
      <c r="B35" s="209"/>
      <c r="C35" s="209"/>
      <c r="D35" s="209"/>
      <c r="E35" s="36"/>
      <c r="F35" s="36"/>
      <c r="G35" s="36"/>
      <c r="H35" s="45"/>
      <c r="I35" s="96"/>
      <c r="J35" s="97"/>
      <c r="K35" s="97"/>
      <c r="L35" s="96"/>
      <c r="M35" s="75" t="s">
        <v>66</v>
      </c>
      <c r="N35" s="93"/>
      <c r="O35" s="93"/>
      <c r="P35" s="87"/>
      <c r="Q35" s="87"/>
      <c r="R35" s="87"/>
    </row>
    <row r="36" spans="1:18" ht="5.25" customHeight="1" thickBot="1">
      <c r="A36" s="78"/>
      <c r="B36" s="84"/>
      <c r="C36" s="84"/>
      <c r="D36" s="85"/>
      <c r="E36" s="36"/>
      <c r="F36" s="36"/>
      <c r="G36" s="36"/>
      <c r="H36" s="96"/>
      <c r="I36" s="48"/>
      <c r="J36" s="97"/>
      <c r="K36" s="97"/>
      <c r="L36" s="96"/>
      <c r="M36" s="115"/>
      <c r="N36" s="93"/>
      <c r="O36" s="93"/>
      <c r="P36" s="87"/>
      <c r="Q36" s="87"/>
      <c r="R36" s="87"/>
    </row>
    <row r="37" spans="1:18" ht="12" customHeight="1" thickBot="1">
      <c r="A37" s="203">
        <v>4</v>
      </c>
      <c r="B37" s="205" t="str">
        <f>VLOOKUP(A37,'пр.взв.'!B6:G133,2,FALSE)</f>
        <v>ЧИРИЧ Сергей Михайлович</v>
      </c>
      <c r="C37" s="205" t="str">
        <f>VLOOKUP(A37,'пр.взв.'!B6:G133,3,FALSE)</f>
        <v>05.12.82 мс</v>
      </c>
      <c r="D37" s="205" t="str">
        <f>VLOOKUP(A37,'пр.взв.'!B6:G133,4,FALSE)</f>
        <v>УРФО Свердловская обл В Пышма</v>
      </c>
      <c r="E37" s="95"/>
      <c r="F37" s="95"/>
      <c r="G37" s="40"/>
      <c r="H37" s="97"/>
      <c r="I37" s="71"/>
      <c r="J37" s="96"/>
      <c r="K37" s="97"/>
      <c r="L37" s="96"/>
      <c r="M37" s="116" t="s">
        <v>227</v>
      </c>
      <c r="N37" s="93"/>
      <c r="O37" s="93"/>
      <c r="P37" s="87"/>
      <c r="Q37" s="87"/>
      <c r="R37" s="87"/>
    </row>
    <row r="38" spans="1:18" ht="12" customHeight="1">
      <c r="A38" s="204"/>
      <c r="B38" s="206"/>
      <c r="C38" s="206"/>
      <c r="D38" s="206"/>
      <c r="E38" s="38" t="s">
        <v>37</v>
      </c>
      <c r="F38" s="36"/>
      <c r="G38" s="44"/>
      <c r="H38" s="45"/>
      <c r="I38" s="46"/>
      <c r="J38" s="76"/>
      <c r="K38" s="97"/>
      <c r="L38" s="96"/>
      <c r="M38" s="60"/>
      <c r="N38" s="93"/>
      <c r="O38" s="93"/>
      <c r="P38" s="87"/>
      <c r="Q38" s="87"/>
      <c r="R38" s="87"/>
    </row>
    <row r="39" spans="1:18" ht="12" customHeight="1" thickBot="1">
      <c r="A39" s="204">
        <v>36</v>
      </c>
      <c r="B39" s="208">
        <f>VLOOKUP(A39,'пр.взв.'!B8:G135,2,FALSE)</f>
        <v>0</v>
      </c>
      <c r="C39" s="208">
        <f>VLOOKUP(A39,'пр.взв.'!B8:G135,3,FALSE)</f>
        <v>0</v>
      </c>
      <c r="D39" s="208">
        <f>VLOOKUP(A39,'пр.взв.'!B8:G135,4,FALSE)</f>
        <v>0</v>
      </c>
      <c r="E39" s="39"/>
      <c r="F39" s="50"/>
      <c r="G39" s="36"/>
      <c r="H39" s="51"/>
      <c r="I39" s="48"/>
      <c r="J39" s="96"/>
      <c r="K39" s="97"/>
      <c r="L39" s="96"/>
      <c r="M39" s="60"/>
      <c r="N39" s="93"/>
      <c r="O39" s="93"/>
      <c r="P39" s="87"/>
      <c r="Q39" s="87"/>
      <c r="R39" s="87"/>
    </row>
    <row r="40" spans="1:18" ht="12" customHeight="1" thickBot="1">
      <c r="A40" s="207"/>
      <c r="B40" s="209"/>
      <c r="C40" s="209"/>
      <c r="D40" s="209"/>
      <c r="E40" s="36"/>
      <c r="F40" s="37"/>
      <c r="G40" s="38" t="s">
        <v>53</v>
      </c>
      <c r="H40" s="47"/>
      <c r="I40" s="46"/>
      <c r="J40" s="100"/>
      <c r="K40" s="95"/>
      <c r="L40" s="100"/>
      <c r="M40" s="107"/>
      <c r="N40" s="111"/>
      <c r="O40" s="111"/>
      <c r="P40" s="85"/>
      <c r="Q40" s="85"/>
      <c r="R40" s="85"/>
    </row>
    <row r="41" spans="1:18" ht="12" customHeight="1" thickBot="1">
      <c r="A41" s="203">
        <v>20</v>
      </c>
      <c r="B41" s="205" t="str">
        <f>VLOOKUP(A41,'пр.взв.'!B10:G137,2,FALSE)</f>
        <v>ШАРОВ Александр Валерьевич</v>
      </c>
      <c r="C41" s="205" t="str">
        <f>VLOOKUP(A41,'пр.взв.'!B10:G137,3,FALSE)</f>
        <v>23.10.79 змс</v>
      </c>
      <c r="D41" s="205" t="str">
        <f>VLOOKUP(A41,'пр.взв.'!B10:G137,4,FALSE)</f>
        <v>ПФО Нижегородская, Кстово</v>
      </c>
      <c r="E41" s="95"/>
      <c r="F41" s="36"/>
      <c r="G41" s="39" t="s">
        <v>228</v>
      </c>
      <c r="H41" s="72"/>
      <c r="I41" s="73"/>
      <c r="J41" s="96"/>
      <c r="K41" s="97"/>
      <c r="L41" s="96"/>
      <c r="M41" s="60"/>
      <c r="N41" s="93"/>
      <c r="O41" s="93"/>
      <c r="P41" s="87"/>
      <c r="Q41" s="87"/>
      <c r="R41" s="87"/>
    </row>
    <row r="42" spans="1:18" ht="12" customHeight="1">
      <c r="A42" s="204"/>
      <c r="B42" s="206"/>
      <c r="C42" s="206"/>
      <c r="D42" s="206"/>
      <c r="E42" s="38" t="s">
        <v>53</v>
      </c>
      <c r="F42" s="52"/>
      <c r="G42" s="36"/>
      <c r="H42" s="45"/>
      <c r="I42" s="74"/>
      <c r="J42" s="48"/>
      <c r="K42" s="97"/>
      <c r="L42" s="96"/>
      <c r="M42" s="60"/>
      <c r="N42" s="93"/>
      <c r="O42" s="93"/>
      <c r="P42" s="87"/>
      <c r="Q42" s="87"/>
      <c r="R42" s="87"/>
    </row>
    <row r="43" spans="1:18" ht="12" customHeight="1" thickBot="1">
      <c r="A43" s="204">
        <v>52</v>
      </c>
      <c r="B43" s="208">
        <f>VLOOKUP(A43,'пр.взв.'!B12:G139,2,FALSE)</f>
        <v>0</v>
      </c>
      <c r="C43" s="208">
        <f>VLOOKUP(A43,'пр.взв.'!B12:G139,3,FALSE)</f>
        <v>0</v>
      </c>
      <c r="D43" s="208">
        <f>VLOOKUP(A43,'пр.взв.'!B12:G139,4,FALSE)</f>
        <v>0</v>
      </c>
      <c r="E43" s="39"/>
      <c r="F43" s="36"/>
      <c r="G43" s="36"/>
      <c r="H43" s="51"/>
      <c r="I43" s="74"/>
      <c r="J43" s="48"/>
      <c r="K43" s="97"/>
      <c r="L43" s="96"/>
      <c r="M43" s="60"/>
      <c r="N43" s="93"/>
      <c r="O43" s="93"/>
      <c r="P43" s="87"/>
      <c r="Q43" s="87"/>
      <c r="R43" s="87"/>
    </row>
    <row r="44" spans="1:18" ht="12" customHeight="1" thickBot="1">
      <c r="A44" s="207"/>
      <c r="B44" s="209"/>
      <c r="C44" s="209"/>
      <c r="D44" s="209"/>
      <c r="E44" s="36"/>
      <c r="F44" s="36"/>
      <c r="G44" s="37"/>
      <c r="H44" s="48"/>
      <c r="I44" s="101"/>
      <c r="J44" s="96"/>
      <c r="K44" s="97"/>
      <c r="L44" s="96"/>
      <c r="M44" s="60"/>
      <c r="N44" s="93"/>
      <c r="O44" s="93"/>
      <c r="P44" s="87"/>
      <c r="Q44" s="87"/>
      <c r="R44" s="87"/>
    </row>
    <row r="45" spans="1:18" ht="12" customHeight="1" thickBot="1">
      <c r="A45" s="203">
        <v>12</v>
      </c>
      <c r="B45" s="205" t="str">
        <f>VLOOKUP(A45,'пр.взв.'!B14:G141,2,FALSE)</f>
        <v>САПРЫКИН Иван Ильич</v>
      </c>
      <c r="C45" s="205" t="str">
        <f>VLOOKUP(A45,'пр.взв.'!B14:G141,3,FALSE)</f>
        <v>19.06.89 мс</v>
      </c>
      <c r="D45" s="205" t="str">
        <f>VLOOKUP(A45,'пр.взв.'!B14:G141,4,FALSE)</f>
        <v>Москва ВС</v>
      </c>
      <c r="E45" s="95"/>
      <c r="F45" s="95"/>
      <c r="G45" s="36"/>
      <c r="H45" s="46"/>
      <c r="I45" s="38" t="s">
        <v>53</v>
      </c>
      <c r="J45" s="103"/>
      <c r="K45" s="97"/>
      <c r="L45" s="96"/>
      <c r="M45" s="60"/>
      <c r="N45" s="93"/>
      <c r="O45" s="93"/>
      <c r="P45" s="87"/>
      <c r="Q45" s="87"/>
      <c r="R45" s="87"/>
    </row>
    <row r="46" spans="1:18" ht="12" customHeight="1" thickBot="1">
      <c r="A46" s="204"/>
      <c r="B46" s="206"/>
      <c r="C46" s="206"/>
      <c r="D46" s="206"/>
      <c r="E46" s="38" t="s">
        <v>45</v>
      </c>
      <c r="F46" s="36"/>
      <c r="G46" s="36"/>
      <c r="H46" s="56"/>
      <c r="I46" s="39" t="s">
        <v>227</v>
      </c>
      <c r="J46" s="96"/>
      <c r="K46" s="60"/>
      <c r="L46" s="96"/>
      <c r="M46" s="60"/>
      <c r="N46" s="93"/>
      <c r="O46" s="93"/>
      <c r="P46" s="87"/>
      <c r="Q46" s="87"/>
      <c r="R46" s="87"/>
    </row>
    <row r="47" spans="1:18" ht="12" customHeight="1" thickBot="1">
      <c r="A47" s="204">
        <v>44</v>
      </c>
      <c r="B47" s="208">
        <f>VLOOKUP(A47,'пр.взв.'!B16:G143,2,FALSE)</f>
        <v>0</v>
      </c>
      <c r="C47" s="208">
        <f>VLOOKUP(A47,'пр.взв.'!B16:G143,3,FALSE)</f>
        <v>0</v>
      </c>
      <c r="D47" s="208">
        <f>VLOOKUP(A47,'пр.взв.'!B16:G143,4,FALSE)</f>
        <v>0</v>
      </c>
      <c r="E47" s="39"/>
      <c r="F47" s="50"/>
      <c r="G47" s="36"/>
      <c r="H47" s="55"/>
      <c r="I47" s="100"/>
      <c r="J47" s="100"/>
      <c r="K47" s="107"/>
      <c r="L47" s="100"/>
      <c r="M47" s="107"/>
      <c r="N47" s="111"/>
      <c r="O47" s="111"/>
      <c r="P47" s="85"/>
      <c r="Q47" s="85"/>
      <c r="R47" s="85"/>
    </row>
    <row r="48" spans="1:18" ht="12" customHeight="1" thickBot="1">
      <c r="A48" s="207"/>
      <c r="B48" s="209"/>
      <c r="C48" s="209"/>
      <c r="D48" s="209"/>
      <c r="E48" s="36"/>
      <c r="F48" s="37"/>
      <c r="G48" s="38" t="s">
        <v>45</v>
      </c>
      <c r="H48" s="57"/>
      <c r="I48" s="96"/>
      <c r="J48" s="96"/>
      <c r="K48" s="60"/>
      <c r="L48" s="96"/>
      <c r="M48" s="60"/>
      <c r="N48" s="93"/>
      <c r="O48" s="93"/>
      <c r="P48" s="87"/>
      <c r="Q48" s="87"/>
      <c r="R48" s="87"/>
    </row>
    <row r="49" spans="1:18" ht="12" customHeight="1" thickBot="1">
      <c r="A49" s="203">
        <v>28</v>
      </c>
      <c r="B49" s="205" t="str">
        <f>VLOOKUP(A49,'пр.взв.'!B18:G145,2,FALSE)</f>
        <v>КОЖЕВНИКОВ Семен Николаевич</v>
      </c>
      <c r="C49" s="205" t="str">
        <f>VLOOKUP(A49,'пр.взв.'!B18:G145,3,FALSE)</f>
        <v>21.11.88 мс</v>
      </c>
      <c r="D49" s="205" t="str">
        <f>VLOOKUP(A49,'пр.взв.'!B18:G145,4,FALSE)</f>
        <v>СФО Красноярский край</v>
      </c>
      <c r="E49" s="95"/>
      <c r="F49" s="36"/>
      <c r="G49" s="39" t="s">
        <v>227</v>
      </c>
      <c r="H49" s="51"/>
      <c r="I49" s="100"/>
      <c r="J49" s="100"/>
      <c r="K49" s="107"/>
      <c r="L49" s="100"/>
      <c r="M49" s="107"/>
      <c r="N49" s="111"/>
      <c r="O49" s="111"/>
      <c r="P49" s="85"/>
      <c r="Q49" s="85"/>
      <c r="R49" s="85"/>
    </row>
    <row r="50" spans="1:18" ht="12" customHeight="1">
      <c r="A50" s="204"/>
      <c r="B50" s="206"/>
      <c r="C50" s="206"/>
      <c r="D50" s="206"/>
      <c r="E50" s="38" t="s">
        <v>61</v>
      </c>
      <c r="F50" s="52"/>
      <c r="G50" s="36"/>
      <c r="H50" s="45"/>
      <c r="I50" s="96"/>
      <c r="J50" s="96"/>
      <c r="K50" s="60"/>
      <c r="L50" s="96"/>
      <c r="M50" s="60"/>
      <c r="N50" s="93"/>
      <c r="O50" s="93"/>
      <c r="P50" s="87"/>
      <c r="Q50" s="87"/>
      <c r="R50" s="87"/>
    </row>
    <row r="51" spans="1:18" ht="12" customHeight="1" thickBot="1">
      <c r="A51" s="204">
        <v>60</v>
      </c>
      <c r="B51" s="208">
        <f>VLOOKUP(A51,'пр.взв.'!B20:G147,2,FALSE)</f>
        <v>0</v>
      </c>
      <c r="C51" s="208">
        <f>VLOOKUP(A51,'пр.взв.'!B20:G147,3,FALSE)</f>
        <v>0</v>
      </c>
      <c r="D51" s="208">
        <f>VLOOKUP(A51,'пр.взв.'!B20:G147,4,FALSE)</f>
        <v>0</v>
      </c>
      <c r="E51" s="39"/>
      <c r="F51" s="36"/>
      <c r="G51" s="36"/>
      <c r="H51" s="51"/>
      <c r="I51" s="100"/>
      <c r="J51" s="100"/>
      <c r="K51" s="107"/>
      <c r="L51" s="100"/>
      <c r="M51" s="107"/>
      <c r="N51" s="111"/>
      <c r="O51" s="111"/>
      <c r="P51" s="85"/>
      <c r="Q51" s="85"/>
      <c r="R51" s="85"/>
    </row>
    <row r="52" spans="1:18" ht="12" customHeight="1" thickBot="1">
      <c r="A52" s="207"/>
      <c r="B52" s="209"/>
      <c r="C52" s="209"/>
      <c r="D52" s="209"/>
      <c r="E52" s="36"/>
      <c r="F52" s="36"/>
      <c r="G52" s="36"/>
      <c r="H52" s="45"/>
      <c r="I52" s="96"/>
      <c r="J52" s="96"/>
      <c r="K52" s="38" t="s">
        <v>53</v>
      </c>
      <c r="L52" s="117"/>
      <c r="M52" s="60"/>
      <c r="N52" s="93"/>
      <c r="O52" s="93"/>
      <c r="P52" s="87"/>
      <c r="Q52" s="87"/>
      <c r="R52" s="87"/>
    </row>
    <row r="53" spans="1:18" ht="12" customHeight="1" thickBot="1">
      <c r="A53" s="203">
        <v>8</v>
      </c>
      <c r="B53" s="205" t="str">
        <f>VLOOKUP(A53,'пр.взв.'!B6:G133,2,FALSE)</f>
        <v>САМОЙЛОВ Николай Сергеевич</v>
      </c>
      <c r="C53" s="205" t="str">
        <f>VLOOKUP(A53,'пр.взв.'!B6:G133,3,FALSE)</f>
        <v>17.05.84 мсмк</v>
      </c>
      <c r="D53" s="205" t="str">
        <f>VLOOKUP(A53,'пр.взв.'!B6:G133,4,FALSE)</f>
        <v>ЦФО Тульская Тула МО</v>
      </c>
      <c r="E53" s="95"/>
      <c r="F53" s="95"/>
      <c r="G53" s="40"/>
      <c r="H53" s="40"/>
      <c r="I53" s="41"/>
      <c r="J53" s="42"/>
      <c r="K53" s="39" t="s">
        <v>228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04"/>
      <c r="B54" s="206"/>
      <c r="C54" s="206"/>
      <c r="D54" s="206"/>
      <c r="E54" s="38" t="s">
        <v>41</v>
      </c>
      <c r="F54" s="36"/>
      <c r="G54" s="44"/>
      <c r="H54" s="45"/>
      <c r="I54" s="46"/>
      <c r="J54" s="47"/>
      <c r="K54" s="60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04">
        <v>40</v>
      </c>
      <c r="B55" s="208">
        <f>VLOOKUP(A55,'пр.взв.'!B24:G151,2,FALSE)</f>
        <v>0</v>
      </c>
      <c r="C55" s="208">
        <f>VLOOKUP(A55,'пр.взв.'!B24:G151,3,FALSE)</f>
        <v>0</v>
      </c>
      <c r="D55" s="208">
        <f>VLOOKUP(A55,'пр.взв.'!B24:G151,4,FALSE)</f>
        <v>0</v>
      </c>
      <c r="E55" s="39"/>
      <c r="F55" s="50"/>
      <c r="G55" s="36"/>
      <c r="H55" s="51"/>
      <c r="I55" s="48"/>
      <c r="J55" s="46"/>
      <c r="K55" s="107"/>
      <c r="L55" s="95"/>
      <c r="M55" s="95"/>
      <c r="N55" s="85"/>
      <c r="O55" s="85"/>
      <c r="P55" s="85"/>
      <c r="Q55" s="85"/>
      <c r="R55" s="85"/>
    </row>
    <row r="56" spans="1:18" ht="12" customHeight="1" thickBot="1">
      <c r="A56" s="207"/>
      <c r="B56" s="209"/>
      <c r="C56" s="209"/>
      <c r="D56" s="209"/>
      <c r="E56" s="36"/>
      <c r="F56" s="37"/>
      <c r="G56" s="38" t="s">
        <v>41</v>
      </c>
      <c r="H56" s="47"/>
      <c r="I56" s="46"/>
      <c r="J56" s="48"/>
      <c r="K56" s="60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03">
        <v>24</v>
      </c>
      <c r="B57" s="205" t="str">
        <f>VLOOKUP(A57,'пр.взв.'!B26:G153,2,FALSE)</f>
        <v>ОПАРИН Роман Андреевич</v>
      </c>
      <c r="C57" s="205" t="str">
        <f>VLOOKUP(A57,'пр.взв.'!B26:G153,3,FALSE)</f>
        <v>18.07.89 мс</v>
      </c>
      <c r="D57" s="205" t="str">
        <f>VLOOKUP(A57,'пр.взв.'!B26:G153,4,FALSE)</f>
        <v>УФО Курганская  Курган</v>
      </c>
      <c r="E57" s="95"/>
      <c r="F57" s="36"/>
      <c r="G57" s="39" t="s">
        <v>227</v>
      </c>
      <c r="H57" s="53"/>
      <c r="I57" s="47"/>
      <c r="J57" s="48"/>
      <c r="K57" s="60"/>
      <c r="L57" s="97"/>
      <c r="M57" s="97"/>
      <c r="N57" s="87"/>
      <c r="O57" s="87"/>
      <c r="P57" s="87"/>
      <c r="Q57" s="87"/>
      <c r="R57" s="87"/>
    </row>
    <row r="58" spans="1:18" ht="12" customHeight="1">
      <c r="A58" s="204"/>
      <c r="B58" s="206"/>
      <c r="C58" s="206"/>
      <c r="D58" s="206"/>
      <c r="E58" s="38" t="s">
        <v>57</v>
      </c>
      <c r="F58" s="52"/>
      <c r="G58" s="36"/>
      <c r="H58" s="54"/>
      <c r="I58" s="48"/>
      <c r="J58" s="47"/>
      <c r="K58" s="60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04">
        <v>56</v>
      </c>
      <c r="B59" s="208">
        <f>VLOOKUP(A59,'пр.взв.'!B28:G155,2,FALSE)</f>
        <v>0</v>
      </c>
      <c r="C59" s="208">
        <f>VLOOKUP(A59,'пр.взв.'!B28:G155,3,FALSE)</f>
        <v>0</v>
      </c>
      <c r="D59" s="208">
        <f>VLOOKUP(A59,'пр.взв.'!B28:G155,4,FALSE)</f>
        <v>0</v>
      </c>
      <c r="E59" s="39"/>
      <c r="F59" s="36"/>
      <c r="G59" s="36"/>
      <c r="H59" s="55"/>
      <c r="I59" s="48"/>
      <c r="J59" s="46"/>
      <c r="K59" s="107"/>
      <c r="L59" s="95"/>
      <c r="M59" s="95"/>
      <c r="N59" s="85"/>
      <c r="O59" s="85"/>
      <c r="P59" s="85"/>
      <c r="Q59" s="85"/>
      <c r="R59" s="85"/>
    </row>
    <row r="60" spans="1:18" ht="12" customHeight="1" thickBot="1">
      <c r="A60" s="207"/>
      <c r="B60" s="209"/>
      <c r="C60" s="209"/>
      <c r="D60" s="209"/>
      <c r="E60" s="36"/>
      <c r="F60" s="36"/>
      <c r="G60" s="37"/>
      <c r="H60" s="48"/>
      <c r="I60" s="38" t="s">
        <v>41</v>
      </c>
      <c r="J60" s="58"/>
      <c r="K60" s="60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03">
        <v>16</v>
      </c>
      <c r="B61" s="205" t="str">
        <f>VLOOKUP(A61,'пр.взв.'!B30:G157,2,FALSE)</f>
        <v>ДЕМИН Антон Александрович</v>
      </c>
      <c r="C61" s="205" t="str">
        <f>VLOOKUP(A61,'пр.взв.'!B30:G157,3,FALSE)</f>
        <v>16.10.89 мс</v>
      </c>
      <c r="D61" s="205" t="str">
        <f>VLOOKUP(A61,'пр.взв.'!B30:G157,4,FALSE)</f>
        <v>ПФО Саратовская  Балашов ПР</v>
      </c>
      <c r="E61" s="95"/>
      <c r="F61" s="95"/>
      <c r="G61" s="36"/>
      <c r="H61" s="46"/>
      <c r="I61" s="39" t="s">
        <v>227</v>
      </c>
      <c r="J61" s="48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04"/>
      <c r="B62" s="206"/>
      <c r="C62" s="206"/>
      <c r="D62" s="206"/>
      <c r="E62" s="38" t="s">
        <v>49</v>
      </c>
      <c r="F62" s="36"/>
      <c r="G62" s="36"/>
      <c r="H62" s="56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9" ht="12" customHeight="1" thickBot="1">
      <c r="A63" s="204">
        <v>48</v>
      </c>
      <c r="B63" s="208">
        <f>VLOOKUP(A63,'пр.взв.'!B32:G159,2,FALSE)</f>
        <v>0</v>
      </c>
      <c r="C63" s="208">
        <f>VLOOKUP(A63,'пр.взв.'!B32:G159,3,FALSE)</f>
        <v>0</v>
      </c>
      <c r="D63" s="208">
        <f>VLOOKUP(A63,'пр.взв.'!B32:G159,4,FALSE)</f>
        <v>0</v>
      </c>
      <c r="E63" s="39"/>
      <c r="F63" s="50"/>
      <c r="G63" s="36"/>
      <c r="H63" s="55"/>
      <c r="I63" s="100"/>
    </row>
    <row r="64" spans="1:18" ht="12" customHeight="1" thickBot="1">
      <c r="A64" s="207"/>
      <c r="B64" s="209"/>
      <c r="C64" s="209"/>
      <c r="D64" s="209"/>
      <c r="E64" s="36"/>
      <c r="F64" s="37"/>
      <c r="G64" s="38" t="s">
        <v>49</v>
      </c>
      <c r="H64" s="57"/>
      <c r="I64" s="96"/>
      <c r="J64" s="126" t="str">
        <f>HYPERLINK('[1]реквизиты'!$A$6)</f>
        <v>Гл. судья, судья МК</v>
      </c>
      <c r="L64" s="26"/>
      <c r="M64" s="127"/>
      <c r="N64" s="128"/>
      <c r="O64" s="128"/>
      <c r="P64" s="129" t="str">
        <f>HYPERLINK('[1]реквизиты'!$G$6)</f>
        <v>Х. Ю. Хапай</v>
      </c>
      <c r="Q64" s="26"/>
      <c r="R64" s="87"/>
    </row>
    <row r="65" spans="1:18" ht="12" customHeight="1" thickBot="1">
      <c r="A65" s="203">
        <v>32</v>
      </c>
      <c r="B65" s="205" t="str">
        <f>VLOOKUP(A65,'пр.взв.'!B34:G161,2,FALSE)</f>
        <v>МАЗИХОВ Амирхан Ауесбиевич</v>
      </c>
      <c r="C65" s="205" t="str">
        <f>VLOOKUP(A65,'пр.взв.'!B34:G161,3,FALSE)</f>
        <v>20.08.82 мсмк</v>
      </c>
      <c r="D65" s="205" t="str">
        <f>VLOOKUP(A65,'пр.взв.'!B34:G161,4,FALSE)</f>
        <v>ЮФО Адыгея ВС</v>
      </c>
      <c r="E65" s="95"/>
      <c r="F65" s="36"/>
      <c r="G65" s="39" t="s">
        <v>227</v>
      </c>
      <c r="H65" s="51"/>
      <c r="I65" s="100"/>
      <c r="J65" s="26"/>
      <c r="L65" s="26"/>
      <c r="M65" s="127"/>
      <c r="N65" s="26"/>
      <c r="O65" s="26"/>
      <c r="P65" s="130" t="str">
        <f>HYPERLINK('[1]реквизиты'!$G$7)</f>
        <v>/г. Майкоп/</v>
      </c>
      <c r="Q65" s="26"/>
      <c r="R65" s="85"/>
    </row>
    <row r="66" spans="1:18" ht="12" customHeight="1">
      <c r="A66" s="204"/>
      <c r="B66" s="206"/>
      <c r="C66" s="206"/>
      <c r="D66" s="206"/>
      <c r="E66" s="38" t="s">
        <v>65</v>
      </c>
      <c r="F66" s="52"/>
      <c r="G66" s="36"/>
      <c r="H66" s="45"/>
      <c r="I66" s="96"/>
      <c r="J66" s="26"/>
      <c r="L66" s="26"/>
      <c r="M66" s="127"/>
      <c r="N66" s="26"/>
      <c r="O66" s="26"/>
      <c r="P66" s="26"/>
      <c r="Q66" s="26"/>
      <c r="R66" s="87"/>
    </row>
    <row r="67" spans="1:18" ht="12" customHeight="1" thickBot="1">
      <c r="A67" s="204">
        <v>64</v>
      </c>
      <c r="B67" s="208">
        <f>VLOOKUP(A67,'пр.взв.'!B36:G163,2,FALSE)</f>
        <v>0</v>
      </c>
      <c r="C67" s="208">
        <f>VLOOKUP(A67,'пр.взв.'!B36:G163,3,FALSE)</f>
        <v>0</v>
      </c>
      <c r="D67" s="208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6" t="str">
        <f>HYPERLINK('[1]реквизиты'!$A$8)</f>
        <v>Гл. секретарь, судья МК</v>
      </c>
      <c r="L67" s="26"/>
      <c r="M67" s="127"/>
      <c r="N67" s="128"/>
      <c r="O67" s="128"/>
      <c r="P67" s="129" t="str">
        <f>HYPERLINK('[1]реквизиты'!$G$8)</f>
        <v>Н. Ю. Глушкова</v>
      </c>
      <c r="Q67" s="26"/>
      <c r="R67" s="87"/>
    </row>
    <row r="68" spans="1:18" ht="12" customHeight="1" thickBot="1">
      <c r="A68" s="207"/>
      <c r="B68" s="209"/>
      <c r="C68" s="209"/>
      <c r="D68" s="209"/>
      <c r="E68" s="36"/>
      <c r="F68" s="36"/>
      <c r="G68" s="36"/>
      <c r="H68" s="45"/>
      <c r="I68" s="96"/>
      <c r="J68" s="97"/>
      <c r="K68" s="26"/>
      <c r="L68" s="26"/>
      <c r="M68" s="26"/>
      <c r="N68" s="26"/>
      <c r="O68" s="26"/>
      <c r="P68" s="130" t="str">
        <f>HYPERLINK('[1]реквизиты'!$G$9)</f>
        <v>/г. Рязань/</v>
      </c>
      <c r="Q68" s="26"/>
      <c r="R68" s="85"/>
    </row>
    <row r="69" spans="1:18" ht="6.75" customHeight="1">
      <c r="A69" s="85"/>
      <c r="B69" s="85"/>
      <c r="C69" s="85"/>
      <c r="D69" s="85"/>
      <c r="E69" s="85"/>
      <c r="F69" s="85"/>
      <c r="G69" s="85"/>
      <c r="H69" s="85"/>
      <c r="I69" s="85"/>
      <c r="J69" s="111"/>
      <c r="K69" s="111"/>
      <c r="L69" s="111"/>
      <c r="M69" s="111"/>
      <c r="N69" s="111"/>
      <c r="O69" s="111"/>
      <c r="P69" s="111"/>
      <c r="Q69" s="111"/>
      <c r="R69" s="85"/>
    </row>
    <row r="70" spans="1:18" ht="12" customHeight="1">
      <c r="A70" s="85"/>
      <c r="B70" s="85"/>
      <c r="C70" s="85"/>
      <c r="D70" s="85"/>
      <c r="E70" s="85"/>
      <c r="F70" s="85"/>
      <c r="G70" s="85"/>
      <c r="H70" s="28">
        <f>HYPERLINK('[1]реквизиты'!$A$22)</f>
      </c>
      <c r="I70" s="31"/>
      <c r="J70" s="31"/>
      <c r="K70" s="31"/>
      <c r="L70" s="93"/>
      <c r="M70" s="93"/>
      <c r="N70" s="93"/>
      <c r="O70" s="93"/>
      <c r="P70" s="93"/>
      <c r="Q70" s="28">
        <f>HYPERLINK('[1]реквизиты'!$G$22)</f>
      </c>
      <c r="R70" s="87"/>
    </row>
    <row r="71" spans="1:18" ht="12" customHeight="1">
      <c r="A71" s="87"/>
      <c r="B71" s="87"/>
      <c r="C71" s="87"/>
      <c r="D71" s="87"/>
      <c r="E71" s="87"/>
      <c r="F71" s="87"/>
      <c r="G71" s="87"/>
      <c r="H71" s="87"/>
      <c r="I71" s="87"/>
      <c r="J71" s="93"/>
      <c r="K71" s="93"/>
      <c r="L71" s="93"/>
      <c r="M71" s="93"/>
      <c r="N71" s="93"/>
      <c r="O71" s="93"/>
      <c r="P71" s="29">
        <f>HYPERLINK('[1]реквизиты'!$G$23)</f>
      </c>
      <c r="Q71" s="111"/>
      <c r="R71" s="85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46">
      <selection activeCell="J63" sqref="J63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28" t="s">
        <v>30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125"/>
      <c r="T1" s="125"/>
      <c r="U1" s="125"/>
      <c r="V1" s="125"/>
      <c r="W1" s="125"/>
      <c r="X1" s="125"/>
    </row>
    <row r="2" spans="2:18" ht="16.5" customHeight="1" thickBot="1">
      <c r="B2" s="80"/>
      <c r="C2" s="215" t="s">
        <v>31</v>
      </c>
      <c r="D2" s="215"/>
      <c r="E2" s="215"/>
      <c r="F2" s="215"/>
      <c r="G2" s="215"/>
      <c r="H2" s="253"/>
      <c r="I2" s="159" t="str">
        <f>HYPERLINK('[1]реквизиты'!$A$2)</f>
        <v>Кубок России  по САМБО среди мужчин</v>
      </c>
      <c r="J2" s="160"/>
      <c r="K2" s="160"/>
      <c r="L2" s="160"/>
      <c r="M2" s="160"/>
      <c r="N2" s="160"/>
      <c r="O2" s="160"/>
      <c r="P2" s="160"/>
      <c r="Q2" s="160"/>
      <c r="R2" s="161"/>
    </row>
    <row r="3" spans="1:20" ht="10.5" customHeight="1" thickBot="1">
      <c r="A3" s="118"/>
      <c r="B3" s="118"/>
      <c r="C3" s="94"/>
      <c r="D3" s="35"/>
      <c r="E3" s="233" t="str">
        <f>HYPERLINK('[1]реквизиты'!$A$3)</f>
        <v>25 - 28 ноября 2009 г.          г. Кстово</v>
      </c>
      <c r="F3" s="234"/>
      <c r="G3" s="234"/>
      <c r="H3" s="234"/>
      <c r="I3" s="234"/>
      <c r="J3" s="234"/>
      <c r="K3" s="234"/>
      <c r="L3" s="234"/>
      <c r="M3" s="234"/>
      <c r="N3" s="234"/>
      <c r="O3" s="85"/>
      <c r="P3" s="235" t="str">
        <f>HYPERLINK('пр.взв.'!F3)</f>
        <v>в.к. 74  кг</v>
      </c>
      <c r="Q3" s="236"/>
      <c r="R3" s="237"/>
      <c r="S3" s="77"/>
      <c r="T3" s="77"/>
    </row>
    <row r="4" spans="1:18" ht="12" customHeight="1" thickBot="1">
      <c r="A4" s="203">
        <v>1</v>
      </c>
      <c r="B4" s="218" t="str">
        <f>VLOOKUP(A4,'пр.взв.'!B6:C133,2,FALSE)</f>
        <v>АРАЛОВ Михаил Герасимович</v>
      </c>
      <c r="C4" s="218" t="str">
        <f>VLOOKUP(A4,'пр.взв.'!B6:G133,3,FALSE)</f>
        <v>25.10.85 мс</v>
      </c>
      <c r="D4" s="261" t="str">
        <f>VLOOKUP(A4,'пр.взв.'!B6:E133,4,FALSE)</f>
        <v>ЦФО Ярославская Ярославль Д</v>
      </c>
      <c r="E4" s="95"/>
      <c r="F4" s="95"/>
      <c r="G4" s="40"/>
      <c r="H4" s="79" t="s">
        <v>10</v>
      </c>
      <c r="I4" s="71"/>
      <c r="J4" s="96"/>
      <c r="K4" s="97"/>
      <c r="L4" s="97"/>
      <c r="M4" s="97"/>
      <c r="N4" s="87"/>
      <c r="O4" s="81"/>
      <c r="P4" s="238"/>
      <c r="Q4" s="239"/>
      <c r="R4" s="240"/>
    </row>
    <row r="5" spans="1:18" ht="12" customHeight="1">
      <c r="A5" s="204"/>
      <c r="B5" s="219"/>
      <c r="C5" s="219"/>
      <c r="D5" s="262"/>
      <c r="E5" s="38" t="s">
        <v>34</v>
      </c>
      <c r="F5" s="36"/>
      <c r="G5" s="44"/>
      <c r="H5" s="45"/>
      <c r="I5" s="46"/>
      <c r="J5" s="76"/>
      <c r="K5" s="97"/>
      <c r="L5" s="97"/>
      <c r="M5" s="97"/>
      <c r="N5" s="87"/>
      <c r="O5" s="87"/>
      <c r="P5" s="87"/>
      <c r="Q5" s="87"/>
      <c r="R5" s="87"/>
    </row>
    <row r="6" spans="1:18" ht="12" customHeight="1" thickBot="1">
      <c r="A6" s="204">
        <v>33</v>
      </c>
      <c r="B6" s="206" t="str">
        <f>VLOOKUP(A6,'пр.взв.'!B8:C135,2,FALSE)</f>
        <v>ДМИТРИЕВ Александр Сергеевич</v>
      </c>
      <c r="C6" s="206" t="str">
        <f>VLOOKUP(A6,'пр.взв.'!B8:G135,3,FALSE)</f>
        <v>07.07.86мс</v>
      </c>
      <c r="D6" s="263" t="str">
        <f>VLOOKUP(A6,'пр.взв.'!B8:E135,4,FALSE)</f>
        <v>КОМИ СЗФО Д</v>
      </c>
      <c r="E6" s="39" t="s">
        <v>227</v>
      </c>
      <c r="F6" s="50"/>
      <c r="G6" s="36"/>
      <c r="H6" s="51"/>
      <c r="I6" s="48"/>
      <c r="J6" s="96"/>
      <c r="K6" s="97"/>
      <c r="L6" s="13"/>
      <c r="M6" s="13"/>
      <c r="N6" s="98"/>
      <c r="O6" s="98"/>
      <c r="P6" s="98"/>
      <c r="Q6" s="264" t="s">
        <v>26</v>
      </c>
      <c r="R6" s="264"/>
    </row>
    <row r="7" spans="1:18" ht="12" customHeight="1" thickBot="1">
      <c r="A7" s="207"/>
      <c r="B7" s="219"/>
      <c r="C7" s="219"/>
      <c r="D7" s="262"/>
      <c r="E7" s="36"/>
      <c r="F7" s="37"/>
      <c r="G7" s="38" t="s">
        <v>50</v>
      </c>
      <c r="H7" s="47"/>
      <c r="I7" s="46"/>
      <c r="J7" s="100"/>
      <c r="K7" s="95"/>
      <c r="L7" s="109"/>
      <c r="M7" s="13"/>
      <c r="N7" s="98"/>
      <c r="O7" s="98"/>
      <c r="P7" s="98"/>
      <c r="Q7" s="264"/>
      <c r="R7" s="264"/>
    </row>
    <row r="8" spans="1:18" ht="12" customHeight="1" thickBot="1">
      <c r="A8" s="203">
        <v>17</v>
      </c>
      <c r="B8" s="218" t="str">
        <f>VLOOKUP(A8,'пр.взв.'!B10:C137,2,FALSE)</f>
        <v>ЛЕБЕДЕВ Георгий Андреевич</v>
      </c>
      <c r="C8" s="218" t="str">
        <f>VLOOKUP(A8,'пр.взв.'!B10:G137,3,FALSE)</f>
        <v>12.07.91 кмс</v>
      </c>
      <c r="D8" s="261" t="str">
        <f>VLOOKUP(A8,'пр.взв.'!B10:E137,4,FALSE)</f>
        <v>ПФО Пензенская  Пенза  Д</v>
      </c>
      <c r="E8" s="95"/>
      <c r="F8" s="36"/>
      <c r="G8" s="39" t="s">
        <v>227</v>
      </c>
      <c r="H8" s="72"/>
      <c r="I8" s="73"/>
      <c r="J8" s="96"/>
      <c r="K8" s="97"/>
      <c r="L8" s="82"/>
      <c r="M8" s="23"/>
      <c r="N8" s="109"/>
      <c r="O8" s="90"/>
      <c r="P8" s="13"/>
      <c r="Q8" s="17"/>
      <c r="R8" s="43"/>
    </row>
    <row r="9" spans="1:18" ht="12" customHeight="1">
      <c r="A9" s="204"/>
      <c r="B9" s="219"/>
      <c r="C9" s="219"/>
      <c r="D9" s="262"/>
      <c r="E9" s="38" t="s">
        <v>50</v>
      </c>
      <c r="F9" s="52"/>
      <c r="G9" s="36"/>
      <c r="H9" s="45"/>
      <c r="I9" s="74"/>
      <c r="J9" s="48"/>
      <c r="K9" s="97"/>
      <c r="L9" s="106"/>
      <c r="M9" s="21"/>
      <c r="N9" s="23"/>
      <c r="O9" s="17"/>
      <c r="P9" s="98"/>
      <c r="Q9" s="98"/>
      <c r="R9" s="49"/>
    </row>
    <row r="10" spans="1:18" ht="12" customHeight="1" thickBot="1">
      <c r="A10" s="204">
        <v>49</v>
      </c>
      <c r="B10" s="220">
        <f>VLOOKUP(A10,'пр.взв.'!B12:C139,2,FALSE)</f>
        <v>0</v>
      </c>
      <c r="C10" s="220">
        <f>VLOOKUP(A10,'пр.взв.'!B12:G139,3,FALSE)</f>
        <v>0</v>
      </c>
      <c r="D10" s="254">
        <f>VLOOKUP(A10,'пр.взв.'!B12:E139,4,FALSE)</f>
        <v>0</v>
      </c>
      <c r="E10" s="39"/>
      <c r="F10" s="36"/>
      <c r="G10" s="36"/>
      <c r="H10" s="51"/>
      <c r="I10" s="74"/>
      <c r="J10" s="48"/>
      <c r="K10" s="97"/>
      <c r="L10" s="106"/>
      <c r="M10" s="23"/>
      <c r="N10" s="21"/>
      <c r="O10" s="13">
        <v>29</v>
      </c>
      <c r="P10" s="98"/>
      <c r="Q10" s="98"/>
      <c r="R10" s="49"/>
    </row>
    <row r="11" spans="1:18" ht="12" customHeight="1" thickBot="1">
      <c r="A11" s="207"/>
      <c r="B11" s="221"/>
      <c r="C11" s="221"/>
      <c r="D11" s="255"/>
      <c r="E11" s="36"/>
      <c r="F11" s="36"/>
      <c r="G11" s="37"/>
      <c r="H11" s="48"/>
      <c r="I11" s="101"/>
      <c r="J11" s="96"/>
      <c r="K11" s="97"/>
      <c r="L11" s="106"/>
      <c r="M11" s="106"/>
      <c r="N11" s="82"/>
      <c r="O11" s="99"/>
      <c r="P11" s="98"/>
      <c r="Q11" s="98"/>
      <c r="R11" s="87"/>
    </row>
    <row r="12" spans="1:18" ht="12" customHeight="1" thickBot="1">
      <c r="A12" s="203">
        <v>9</v>
      </c>
      <c r="B12" s="218" t="str">
        <f>VLOOKUP(A12,'пр.взв.'!B14:C141,2,FALSE)</f>
        <v>САЙФУТДИНОВ Юрий Наилович</v>
      </c>
      <c r="C12" s="218" t="str">
        <f>VLOOKUP(A12,'пр.взв.'!B14:G141,3,FALSE)</f>
        <v>22.07.88 мс</v>
      </c>
      <c r="D12" s="261" t="str">
        <f>VLOOKUP(A12,'пр.взв.'!B14:E141,4,FALSE)</f>
        <v>ЮФО Краснодарский Новороссийск ПР</v>
      </c>
      <c r="E12" s="95"/>
      <c r="F12" s="95"/>
      <c r="G12" s="36"/>
      <c r="H12" s="46"/>
      <c r="I12" s="38" t="s">
        <v>42</v>
      </c>
      <c r="J12" s="103"/>
      <c r="K12" s="96"/>
      <c r="L12" s="106"/>
      <c r="M12" s="98"/>
      <c r="N12" s="98"/>
      <c r="O12" s="102"/>
      <c r="P12" s="98">
        <v>5</v>
      </c>
      <c r="Q12" s="98"/>
      <c r="R12" s="93"/>
    </row>
    <row r="13" spans="1:18" ht="12" customHeight="1" thickBot="1">
      <c r="A13" s="204"/>
      <c r="B13" s="219"/>
      <c r="C13" s="219"/>
      <c r="D13" s="262"/>
      <c r="E13" s="38" t="s">
        <v>42</v>
      </c>
      <c r="F13" s="36"/>
      <c r="G13" s="36"/>
      <c r="H13" s="56"/>
      <c r="I13" s="39" t="s">
        <v>227</v>
      </c>
      <c r="J13" s="96"/>
      <c r="K13" s="60"/>
      <c r="L13" s="82"/>
      <c r="M13" s="98"/>
      <c r="N13" s="21"/>
      <c r="O13" s="19">
        <v>5</v>
      </c>
      <c r="P13" s="144"/>
      <c r="Q13" s="105"/>
      <c r="R13" s="49"/>
    </row>
    <row r="14" spans="1:19" ht="12" customHeight="1" thickBot="1">
      <c r="A14" s="204">
        <v>41</v>
      </c>
      <c r="B14" s="220">
        <f>VLOOKUP(A14,'пр.взв.'!B16:C143,2,FALSE)</f>
        <v>0</v>
      </c>
      <c r="C14" s="220">
        <f>VLOOKUP(A14,'пр.взв.'!B16:G143,3,FALSE)</f>
        <v>0</v>
      </c>
      <c r="D14" s="254">
        <f>VLOOKUP(A14,'пр.взв.'!B16:E143,4,FALSE)</f>
        <v>0</v>
      </c>
      <c r="E14" s="39"/>
      <c r="F14" s="50"/>
      <c r="G14" s="36"/>
      <c r="H14" s="55"/>
      <c r="I14" s="100"/>
      <c r="J14" s="100"/>
      <c r="K14" s="107"/>
      <c r="L14" s="109"/>
      <c r="M14" s="13"/>
      <c r="N14" s="98"/>
      <c r="O14" s="98"/>
      <c r="P14" s="106"/>
      <c r="Q14" s="105"/>
      <c r="R14" s="49"/>
      <c r="S14" s="12"/>
    </row>
    <row r="15" spans="1:19" ht="12" customHeight="1" thickBot="1">
      <c r="A15" s="207"/>
      <c r="B15" s="221"/>
      <c r="C15" s="221"/>
      <c r="D15" s="255"/>
      <c r="E15" s="36"/>
      <c r="F15" s="37"/>
      <c r="G15" s="38" t="s">
        <v>42</v>
      </c>
      <c r="H15" s="57"/>
      <c r="I15" s="96"/>
      <c r="J15" s="96"/>
      <c r="K15" s="60"/>
      <c r="L15" s="82"/>
      <c r="M15" s="23"/>
      <c r="N15" s="82"/>
      <c r="O15" s="21"/>
      <c r="P15" s="49"/>
      <c r="Q15" s="83">
        <v>9</v>
      </c>
      <c r="R15" s="49"/>
      <c r="S15" s="12"/>
    </row>
    <row r="16" spans="1:21" ht="12" customHeight="1" thickBot="1">
      <c r="A16" s="203">
        <v>25</v>
      </c>
      <c r="B16" s="218" t="str">
        <f>VLOOKUP(A16,'пр.взв.'!B18:C145,2,FALSE)</f>
        <v>МАРЧЕНКО Иван Николаевич</v>
      </c>
      <c r="C16" s="218" t="str">
        <f>VLOOKUP(A16,'пр.взв.'!B18:G145,3,FALSE)</f>
        <v>07.07.83 мс</v>
      </c>
      <c r="D16" s="261" t="str">
        <f>VLOOKUP(A16,'пр.взв.'!B18:E145,4,FALSE)</f>
        <v>ЦФО Тульская  Тула Д</v>
      </c>
      <c r="E16" s="95"/>
      <c r="F16" s="36"/>
      <c r="G16" s="39" t="s">
        <v>228</v>
      </c>
      <c r="H16" s="51"/>
      <c r="I16" s="100"/>
      <c r="J16" s="100"/>
      <c r="K16" s="107"/>
      <c r="L16" s="109"/>
      <c r="M16" s="21"/>
      <c r="N16" s="23"/>
      <c r="O16" s="21"/>
      <c r="P16" s="106"/>
      <c r="Q16" s="108"/>
      <c r="R16" s="87"/>
      <c r="S16" s="12"/>
      <c r="T16" s="12"/>
      <c r="U16" s="12"/>
    </row>
    <row r="17" spans="1:21" ht="12" customHeight="1">
      <c r="A17" s="204"/>
      <c r="B17" s="219"/>
      <c r="C17" s="219"/>
      <c r="D17" s="262"/>
      <c r="E17" s="38" t="s">
        <v>58</v>
      </c>
      <c r="F17" s="52"/>
      <c r="G17" s="36"/>
      <c r="H17" s="45"/>
      <c r="I17" s="96"/>
      <c r="J17" s="96"/>
      <c r="K17" s="60"/>
      <c r="L17" s="106"/>
      <c r="M17" s="23"/>
      <c r="N17" s="21"/>
      <c r="O17" s="82"/>
      <c r="P17" s="106"/>
      <c r="Q17" s="110"/>
      <c r="R17" s="87"/>
      <c r="S17" s="12"/>
      <c r="T17" s="12"/>
      <c r="U17" s="12"/>
    </row>
    <row r="18" spans="1:21" ht="12" customHeight="1" thickBot="1">
      <c r="A18" s="204">
        <v>57</v>
      </c>
      <c r="B18" s="220">
        <f>VLOOKUP(A18,'пр.взв.'!B20:C147,2,FALSE)</f>
        <v>0</v>
      </c>
      <c r="C18" s="220">
        <f>VLOOKUP(A18,'пр.взв.'!B20:G147,3,FALSE)</f>
        <v>0</v>
      </c>
      <c r="D18" s="254">
        <f>VLOOKUP(A18,'пр.взв.'!B20:E147,4,FALSE)</f>
        <v>0</v>
      </c>
      <c r="E18" s="39"/>
      <c r="F18" s="36"/>
      <c r="G18" s="36"/>
      <c r="H18" s="51"/>
      <c r="I18" s="100"/>
      <c r="J18" s="100"/>
      <c r="K18" s="107"/>
      <c r="L18" s="109"/>
      <c r="M18" s="109"/>
      <c r="N18" s="82"/>
      <c r="O18" s="106"/>
      <c r="P18" s="106"/>
      <c r="Q18" s="110"/>
      <c r="R18" s="87"/>
      <c r="S18" s="12"/>
      <c r="T18" s="12"/>
      <c r="U18" s="12"/>
    </row>
    <row r="19" spans="1:21" ht="12" customHeight="1" thickBot="1">
      <c r="A19" s="207"/>
      <c r="B19" s="221"/>
      <c r="C19" s="221"/>
      <c r="D19" s="255"/>
      <c r="E19" s="36"/>
      <c r="F19" s="36"/>
      <c r="G19" s="36"/>
      <c r="H19" s="45"/>
      <c r="I19" s="96"/>
      <c r="J19" s="96"/>
      <c r="K19" s="38" t="s">
        <v>46</v>
      </c>
      <c r="L19" s="119"/>
      <c r="M19" s="106"/>
      <c r="N19" s="106"/>
      <c r="O19" s="106"/>
      <c r="P19" s="120">
        <v>9</v>
      </c>
      <c r="Q19" s="110"/>
      <c r="R19" s="121">
        <v>15</v>
      </c>
      <c r="S19" s="93"/>
      <c r="T19" s="93"/>
      <c r="U19" s="93"/>
    </row>
    <row r="20" spans="1:21" ht="12" customHeight="1" thickBot="1">
      <c r="A20" s="203">
        <v>5</v>
      </c>
      <c r="B20" s="218" t="str">
        <f>VLOOKUP(A20,'пр.взв.'!B6:C133,2,FALSE)</f>
        <v>ГРИШАНОВ Павел Викторович</v>
      </c>
      <c r="C20" s="218" t="str">
        <f>VLOOKUP(A20,'пр.взв.'!B6:G133,3,FALSE)</f>
        <v>05.04.88 мс</v>
      </c>
      <c r="D20" s="261" t="str">
        <f>VLOOKUP(A20,'пр.взв.'!B6:G133,4,FALSE)</f>
        <v>ПФО Самарская  Самара Д</v>
      </c>
      <c r="E20" s="95"/>
      <c r="F20" s="95"/>
      <c r="G20" s="40"/>
      <c r="H20" s="40"/>
      <c r="I20" s="41"/>
      <c r="J20" s="42"/>
      <c r="K20" s="39" t="s">
        <v>228</v>
      </c>
      <c r="L20" s="143"/>
      <c r="M20" s="82"/>
      <c r="N20" s="82"/>
      <c r="O20" s="82"/>
      <c r="P20" s="49"/>
      <c r="Q20" s="102"/>
      <c r="R20" s="39" t="s">
        <v>227</v>
      </c>
      <c r="S20" s="93"/>
      <c r="T20" s="93"/>
      <c r="U20" s="93"/>
    </row>
    <row r="21" spans="1:21" ht="12" customHeight="1">
      <c r="A21" s="204"/>
      <c r="B21" s="219"/>
      <c r="C21" s="219"/>
      <c r="D21" s="262"/>
      <c r="E21" s="38" t="s">
        <v>38</v>
      </c>
      <c r="F21" s="36"/>
      <c r="G21" s="44"/>
      <c r="H21" s="45"/>
      <c r="I21" s="46"/>
      <c r="J21" s="47"/>
      <c r="K21" s="59"/>
      <c r="L21" s="88"/>
      <c r="M21" s="87"/>
      <c r="N21" s="87"/>
      <c r="O21" s="87"/>
      <c r="P21" s="46"/>
      <c r="Q21" s="88"/>
      <c r="R21" s="87"/>
      <c r="S21" s="93"/>
      <c r="T21" s="93"/>
      <c r="U21" s="93"/>
    </row>
    <row r="22" spans="1:21" ht="12" customHeight="1" thickBot="1">
      <c r="A22" s="204">
        <v>37</v>
      </c>
      <c r="B22" s="220">
        <f>VLOOKUP(A22,'пр.взв.'!B24:C151,2,FALSE)</f>
        <v>0</v>
      </c>
      <c r="C22" s="220">
        <f>VLOOKUP(A22,'пр.взв.'!B24:G151,3,FALSE)</f>
        <v>0</v>
      </c>
      <c r="D22" s="254">
        <f>VLOOKUP(A22,'пр.взв.'!B24:E151,4,FALSE)</f>
        <v>0</v>
      </c>
      <c r="E22" s="39"/>
      <c r="F22" s="50"/>
      <c r="G22" s="36"/>
      <c r="H22" s="51"/>
      <c r="I22" s="48"/>
      <c r="J22" s="46"/>
      <c r="K22" s="107"/>
      <c r="L22" s="91"/>
      <c r="M22" s="87"/>
      <c r="N22" s="87"/>
      <c r="O22" s="87"/>
      <c r="P22" s="49"/>
      <c r="Q22" s="88"/>
      <c r="R22" s="87"/>
      <c r="S22" s="37"/>
      <c r="T22" s="93"/>
      <c r="U22" s="93"/>
    </row>
    <row r="23" spans="1:21" ht="12" customHeight="1" thickBot="1">
      <c r="A23" s="207"/>
      <c r="B23" s="221"/>
      <c r="C23" s="221"/>
      <c r="D23" s="255"/>
      <c r="E23" s="36"/>
      <c r="F23" s="37"/>
      <c r="G23" s="38" t="s">
        <v>38</v>
      </c>
      <c r="H23" s="47"/>
      <c r="I23" s="46"/>
      <c r="J23" s="48"/>
      <c r="K23" s="60"/>
      <c r="L23" s="96"/>
      <c r="M23" s="60"/>
      <c r="N23" s="87"/>
      <c r="O23" s="87"/>
      <c r="P23" s="87"/>
      <c r="Q23" s="92">
        <v>15</v>
      </c>
      <c r="R23" s="87"/>
      <c r="S23" s="36"/>
      <c r="T23" s="93"/>
      <c r="U23" s="93"/>
    </row>
    <row r="24" spans="1:21" ht="12" customHeight="1" thickBot="1">
      <c r="A24" s="203">
        <v>21</v>
      </c>
      <c r="B24" s="218" t="str">
        <f>VLOOKUP(A24,'пр.взв.'!B26:C153,2,FALSE)</f>
        <v>НУЖНЕНКОВ Алексей Владимирович</v>
      </c>
      <c r="C24" s="218" t="str">
        <f>VLOOKUP(A24,'пр.взв.'!B26:G153,3,FALSE)</f>
        <v>22.07.91 кмс</v>
      </c>
      <c r="D24" s="261" t="str">
        <f>VLOOKUP(A24,'пр.взв.'!B26:E153,4,FALSE)</f>
        <v>ЮФО Ростовская  Новочеркасск </v>
      </c>
      <c r="E24" s="95"/>
      <c r="F24" s="36"/>
      <c r="G24" s="39" t="s">
        <v>229</v>
      </c>
      <c r="H24" s="53"/>
      <c r="I24" s="47"/>
      <c r="J24" s="48"/>
      <c r="K24" s="59"/>
      <c r="L24" s="96"/>
      <c r="M24" s="60"/>
      <c r="N24" s="93"/>
      <c r="O24" s="23"/>
      <c r="P24" s="82"/>
      <c r="Q24" s="82"/>
      <c r="R24" s="49"/>
      <c r="S24" s="93"/>
      <c r="T24" s="93"/>
      <c r="U24" s="93"/>
    </row>
    <row r="25" spans="1:21" ht="12" customHeight="1" thickBot="1">
      <c r="A25" s="204"/>
      <c r="B25" s="219"/>
      <c r="C25" s="219"/>
      <c r="D25" s="262"/>
      <c r="E25" s="38" t="s">
        <v>54</v>
      </c>
      <c r="F25" s="52"/>
      <c r="G25" s="36"/>
      <c r="H25" s="54"/>
      <c r="I25" s="48"/>
      <c r="J25" s="47"/>
      <c r="K25" s="60"/>
      <c r="L25" s="96"/>
      <c r="M25" s="60"/>
      <c r="N25" s="93"/>
      <c r="O25" s="93"/>
      <c r="P25" s="31" t="s">
        <v>25</v>
      </c>
      <c r="Q25" s="93"/>
      <c r="R25" s="93"/>
      <c r="S25" s="93"/>
      <c r="T25" s="93"/>
      <c r="U25" s="93"/>
    </row>
    <row r="26" spans="1:21" ht="12" customHeight="1" thickBot="1">
      <c r="A26" s="204">
        <v>53</v>
      </c>
      <c r="B26" s="220">
        <f>VLOOKUP(A26,'пр.взв.'!B28:C155,2,FALSE)</f>
        <v>0</v>
      </c>
      <c r="C26" s="220">
        <f>VLOOKUP(A26,'пр.взв.'!B28:G155,3,FALSE)</f>
        <v>0</v>
      </c>
      <c r="D26" s="254">
        <f>VLOOKUP(A26,'пр.взв.'!B28:E155,4,FALSE)</f>
        <v>0</v>
      </c>
      <c r="E26" s="39"/>
      <c r="F26" s="36"/>
      <c r="G26" s="36"/>
      <c r="H26" s="55"/>
      <c r="I26" s="48"/>
      <c r="J26" s="46"/>
      <c r="K26" s="107"/>
      <c r="L26" s="100"/>
      <c r="M26" s="60"/>
      <c r="N26" s="241" t="str">
        <f>VLOOKUP(R19,'пр.взв.'!B6:D133,2,FALSE)</f>
        <v>ПЕРЕПЕЛЮК Андрей Александрович</v>
      </c>
      <c r="O26" s="242"/>
      <c r="P26" s="242"/>
      <c r="Q26" s="242"/>
      <c r="R26" s="243"/>
      <c r="S26" s="93"/>
      <c r="T26" s="93"/>
      <c r="U26" s="93"/>
    </row>
    <row r="27" spans="1:21" ht="12" customHeight="1" thickBot="1">
      <c r="A27" s="207"/>
      <c r="B27" s="221"/>
      <c r="C27" s="221"/>
      <c r="D27" s="255"/>
      <c r="E27" s="36"/>
      <c r="F27" s="36"/>
      <c r="G27" s="37"/>
      <c r="H27" s="48"/>
      <c r="I27" s="38" t="s">
        <v>46</v>
      </c>
      <c r="J27" s="58"/>
      <c r="K27" s="60"/>
      <c r="L27" s="96"/>
      <c r="M27" s="60"/>
      <c r="N27" s="244"/>
      <c r="O27" s="245"/>
      <c r="P27" s="245"/>
      <c r="Q27" s="245"/>
      <c r="R27" s="246"/>
      <c r="S27" s="93"/>
      <c r="T27" s="93"/>
      <c r="U27" s="93"/>
    </row>
    <row r="28" spans="1:21" ht="12" customHeight="1" thickBot="1">
      <c r="A28" s="203">
        <v>13</v>
      </c>
      <c r="B28" s="218" t="str">
        <f>VLOOKUP(A28,'пр.взв.'!B30:C157,2,FALSE)</f>
        <v>ШИБАНОВ Сергей Александрович</v>
      </c>
      <c r="C28" s="218" t="str">
        <f>VLOOKUP(A28,'пр.взв.'!B30:G157,3,FALSE)</f>
        <v>17.04.81змс</v>
      </c>
      <c r="D28" s="261" t="str">
        <f>VLOOKUP(A28,'пр.взв.'!B30:E157,4,FALSE)</f>
        <v>ПФО Нижегородская  Выкса Д</v>
      </c>
      <c r="E28" s="95"/>
      <c r="F28" s="95"/>
      <c r="G28" s="36"/>
      <c r="H28" s="46"/>
      <c r="I28" s="39" t="s">
        <v>227</v>
      </c>
      <c r="J28" s="48"/>
      <c r="K28" s="96"/>
      <c r="L28" s="96"/>
      <c r="M28" s="60"/>
      <c r="N28" s="82"/>
      <c r="O28" s="93"/>
      <c r="P28" s="82"/>
      <c r="Q28" s="82"/>
      <c r="R28" s="49"/>
      <c r="S28" s="93"/>
      <c r="T28" s="93"/>
      <c r="U28" s="93"/>
    </row>
    <row r="29" spans="1:21" ht="12" customHeight="1">
      <c r="A29" s="204"/>
      <c r="B29" s="219"/>
      <c r="C29" s="219"/>
      <c r="D29" s="262"/>
      <c r="E29" s="38" t="s">
        <v>46</v>
      </c>
      <c r="F29" s="36"/>
      <c r="G29" s="36"/>
      <c r="H29" s="56"/>
      <c r="I29" s="96"/>
      <c r="J29" s="97"/>
      <c r="K29" s="97"/>
      <c r="L29" s="96"/>
      <c r="M29" s="60"/>
      <c r="N29" s="93"/>
      <c r="O29" s="87"/>
      <c r="P29" s="23"/>
      <c r="Q29" s="82"/>
      <c r="R29" s="49"/>
      <c r="S29" s="93"/>
      <c r="T29" s="93"/>
      <c r="U29" s="93"/>
    </row>
    <row r="30" spans="1:21" ht="12" customHeight="1" thickBot="1">
      <c r="A30" s="204">
        <v>45</v>
      </c>
      <c r="B30" s="220">
        <f>VLOOKUP(A30,'пр.взв.'!B32:C159,2,FALSE)</f>
        <v>0</v>
      </c>
      <c r="C30" s="220">
        <f>VLOOKUP(A30,'пр.взв.'!B32:G159,3,FALSE)</f>
        <v>0</v>
      </c>
      <c r="D30" s="254">
        <f>VLOOKUP(A30,'пр.взв.'!B32:E159,4,FALSE)</f>
        <v>0</v>
      </c>
      <c r="E30" s="39"/>
      <c r="F30" s="50"/>
      <c r="G30" s="36"/>
      <c r="H30" s="55"/>
      <c r="I30" s="100"/>
      <c r="J30" s="95"/>
      <c r="K30" s="95"/>
      <c r="L30" s="100"/>
      <c r="M30" s="60"/>
      <c r="N30" s="93"/>
      <c r="O30" s="93"/>
      <c r="P30" s="31" t="s">
        <v>28</v>
      </c>
      <c r="Q30" s="87"/>
      <c r="R30" s="87"/>
      <c r="S30" s="93"/>
      <c r="T30" s="93"/>
      <c r="U30" s="93"/>
    </row>
    <row r="31" spans="1:21" ht="12" customHeight="1" thickBot="1">
      <c r="A31" s="207"/>
      <c r="B31" s="221"/>
      <c r="C31" s="221"/>
      <c r="D31" s="255"/>
      <c r="E31" s="36"/>
      <c r="F31" s="37"/>
      <c r="G31" s="38" t="s">
        <v>46</v>
      </c>
      <c r="H31" s="57"/>
      <c r="I31" s="96"/>
      <c r="J31" s="97"/>
      <c r="K31" s="97"/>
      <c r="L31" s="96"/>
      <c r="M31" s="142">
        <v>34</v>
      </c>
      <c r="N31" s="93"/>
      <c r="O31" s="93"/>
      <c r="P31" s="87"/>
      <c r="Q31" s="87"/>
      <c r="R31" s="87"/>
      <c r="S31" s="93"/>
      <c r="T31" s="93"/>
      <c r="U31" s="93"/>
    </row>
    <row r="32" spans="1:21" ht="12" customHeight="1" thickBot="1">
      <c r="A32" s="203">
        <v>29</v>
      </c>
      <c r="B32" s="218" t="str">
        <f>VLOOKUP(A32,'пр.взв.'!B34:C161,2,FALSE)</f>
        <v>ПАРНЮК Степан Михайлович</v>
      </c>
      <c r="C32" s="218" t="str">
        <f>VLOOKUP(A32,'пр.взв.'!B34:G161,3,FALSE)</f>
        <v>05.11.1989 мс</v>
      </c>
      <c r="D32" s="261" t="str">
        <f>VLOOKUP(A32,'пр.взв.'!B34:E161,4,FALSE)</f>
        <v>Москва ПР</v>
      </c>
      <c r="E32" s="95"/>
      <c r="F32" s="36"/>
      <c r="G32" s="39" t="s">
        <v>227</v>
      </c>
      <c r="H32" s="51"/>
      <c r="I32" s="100"/>
      <c r="J32" s="95"/>
      <c r="K32" s="95"/>
      <c r="L32" s="100"/>
      <c r="M32" s="60"/>
      <c r="N32" s="265" t="str">
        <f>VLOOKUP(M31,'пр.взв.'!B7:D147,2,FALSE)</f>
        <v>КУРЖЕВ Уали Рамазанович</v>
      </c>
      <c r="O32" s="266"/>
      <c r="P32" s="266"/>
      <c r="Q32" s="266"/>
      <c r="R32" s="267"/>
      <c r="S32" s="93"/>
      <c r="T32" s="93"/>
      <c r="U32" s="93"/>
    </row>
    <row r="33" spans="1:21" ht="12" customHeight="1" thickBot="1">
      <c r="A33" s="204"/>
      <c r="B33" s="219"/>
      <c r="C33" s="219"/>
      <c r="D33" s="262"/>
      <c r="E33" s="38" t="s">
        <v>62</v>
      </c>
      <c r="F33" s="52"/>
      <c r="G33" s="36"/>
      <c r="H33" s="45"/>
      <c r="I33" s="96"/>
      <c r="J33" s="97"/>
      <c r="K33" s="97"/>
      <c r="L33" s="96"/>
      <c r="M33" s="60"/>
      <c r="N33" s="268"/>
      <c r="O33" s="269"/>
      <c r="P33" s="269"/>
      <c r="Q33" s="269"/>
      <c r="R33" s="270"/>
      <c r="S33" s="93"/>
      <c r="T33" s="87"/>
      <c r="U33" s="87"/>
    </row>
    <row r="34" spans="1:21" ht="12" customHeight="1" thickBot="1">
      <c r="A34" s="204">
        <v>61</v>
      </c>
      <c r="B34" s="222">
        <f>VLOOKUP(A34,'пр.взв.'!B36:C163,2,FALSE)</f>
        <v>0</v>
      </c>
      <c r="C34" s="222">
        <f>VLOOKUP(A34,'пр.взв.'!B36:G163,3,FALSE)</f>
        <v>0</v>
      </c>
      <c r="D34" s="222">
        <f>VLOOKUP(A34,'пр.взв.'!B36:E163,4,FALSE)</f>
        <v>0</v>
      </c>
      <c r="E34" s="39"/>
      <c r="F34" s="36"/>
      <c r="G34" s="36"/>
      <c r="H34" s="51"/>
      <c r="I34" s="100"/>
      <c r="J34" s="95"/>
      <c r="K34" s="95"/>
      <c r="L34" s="100"/>
      <c r="M34" s="60"/>
      <c r="N34" s="93"/>
      <c r="O34" s="93"/>
      <c r="P34" s="87"/>
      <c r="Q34" s="87"/>
      <c r="R34" s="87"/>
      <c r="S34" s="87"/>
      <c r="T34" s="87"/>
      <c r="U34" s="87"/>
    </row>
    <row r="35" spans="1:21" ht="12" customHeight="1" thickBot="1">
      <c r="A35" s="207"/>
      <c r="B35" s="223"/>
      <c r="C35" s="223"/>
      <c r="D35" s="223"/>
      <c r="E35" s="36"/>
      <c r="F35" s="36"/>
      <c r="G35" s="36"/>
      <c r="H35" s="45"/>
      <c r="I35" s="96"/>
      <c r="J35" s="97"/>
      <c r="K35" s="97"/>
      <c r="L35" s="96"/>
      <c r="M35" s="122">
        <v>13</v>
      </c>
      <c r="N35" s="93"/>
      <c r="O35" s="93"/>
      <c r="P35" s="87"/>
      <c r="Q35" s="87"/>
      <c r="R35" s="87"/>
      <c r="S35" s="87"/>
      <c r="T35" s="87"/>
      <c r="U35" s="87"/>
    </row>
    <row r="36" spans="1:21" ht="14.25" customHeight="1" thickBot="1">
      <c r="A36" s="78"/>
      <c r="B36" s="84"/>
      <c r="C36" s="84"/>
      <c r="D36" s="85"/>
      <c r="E36" s="36"/>
      <c r="F36" s="36"/>
      <c r="G36" s="36"/>
      <c r="H36" s="96"/>
      <c r="I36" s="48"/>
      <c r="J36" s="97"/>
      <c r="K36" s="97"/>
      <c r="L36" s="96"/>
      <c r="M36" s="115" t="s">
        <v>230</v>
      </c>
      <c r="N36" s="93"/>
      <c r="O36" s="93"/>
      <c r="P36" s="87"/>
      <c r="Q36" s="87"/>
      <c r="R36" s="87"/>
      <c r="S36" s="87"/>
      <c r="T36" s="87"/>
      <c r="U36" s="87"/>
    </row>
    <row r="37" spans="1:21" ht="12" customHeight="1" thickBot="1">
      <c r="A37" s="203">
        <v>3</v>
      </c>
      <c r="B37" s="218" t="str">
        <f>VLOOKUP(A37,'пр.взв.'!B6:G133,2,FALSE)</f>
        <v>СУЛЕЙМАНОВ Марсель Динарович</v>
      </c>
      <c r="C37" s="218" t="str">
        <f>VLOOKUP(A37,'пр.взв.'!B6:G133,3,FALSE)</f>
        <v>26.03.87 мс</v>
      </c>
      <c r="D37" s="256" t="str">
        <f>VLOOKUP(A37,'пр.взв.'!B6:G133,4,FALSE)</f>
        <v>ПФО Оренбурская</v>
      </c>
      <c r="E37" s="95"/>
      <c r="F37" s="95"/>
      <c r="G37" s="40"/>
      <c r="H37" s="97"/>
      <c r="I37" s="71"/>
      <c r="J37" s="96"/>
      <c r="K37" s="97"/>
      <c r="L37" s="96"/>
      <c r="M37" s="116"/>
      <c r="N37" s="93"/>
      <c r="O37" s="93"/>
      <c r="P37" s="87"/>
      <c r="Q37" s="87"/>
      <c r="R37" s="87"/>
      <c r="S37" s="87"/>
      <c r="T37" s="87"/>
      <c r="U37" s="87"/>
    </row>
    <row r="38" spans="1:21" ht="12" customHeight="1">
      <c r="A38" s="204"/>
      <c r="B38" s="219"/>
      <c r="C38" s="219"/>
      <c r="D38" s="257"/>
      <c r="E38" s="38" t="s">
        <v>67</v>
      </c>
      <c r="F38" s="36"/>
      <c r="G38" s="44"/>
      <c r="H38" s="45"/>
      <c r="I38" s="46"/>
      <c r="J38" s="76"/>
      <c r="K38" s="97"/>
      <c r="L38" s="96"/>
      <c r="M38" s="60"/>
      <c r="N38" s="87"/>
      <c r="O38" s="87"/>
      <c r="P38" s="32" t="s">
        <v>231</v>
      </c>
      <c r="Q38" s="87"/>
      <c r="R38" s="87"/>
      <c r="S38" s="87"/>
      <c r="T38" s="87"/>
      <c r="U38" s="87"/>
    </row>
    <row r="39" spans="1:43" ht="12" customHeight="1" thickBot="1">
      <c r="A39" s="204">
        <v>35</v>
      </c>
      <c r="B39" s="206" t="str">
        <f>VLOOKUP(A39,'пр.взв.'!B8:G135,2,FALSE)</f>
        <v>БОЯРЧЕНКОВ Дмитрий Александрович</v>
      </c>
      <c r="C39" s="206" t="str">
        <f>VLOOKUP(A39,'пр.взв.'!B8:G135,3,FALSE)</f>
        <v>28.09.81 мс</v>
      </c>
      <c r="D39" s="260" t="str">
        <f>VLOOKUP(A39,'пр.взв.'!B8:G135,4,FALSE)</f>
        <v>ПФО Нижегородская  Выкса ПР</v>
      </c>
      <c r="E39" s="39"/>
      <c r="F39" s="50"/>
      <c r="G39" s="36"/>
      <c r="H39" s="51"/>
      <c r="I39" s="48"/>
      <c r="J39" s="96"/>
      <c r="K39" s="97"/>
      <c r="L39" s="96"/>
      <c r="M39" s="142">
        <v>13</v>
      </c>
      <c r="N39" s="93"/>
      <c r="O39" s="93"/>
      <c r="P39" s="87"/>
      <c r="Q39" s="87"/>
      <c r="R39" s="87"/>
      <c r="S39" s="87"/>
      <c r="T39" s="87"/>
      <c r="U39" s="8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07"/>
      <c r="B40" s="219"/>
      <c r="C40" s="219"/>
      <c r="D40" s="257"/>
      <c r="E40" s="36"/>
      <c r="F40" s="37"/>
      <c r="G40" s="38" t="s">
        <v>67</v>
      </c>
      <c r="H40" s="47"/>
      <c r="I40" s="46"/>
      <c r="J40" s="100"/>
      <c r="K40" s="95"/>
      <c r="L40" s="100"/>
      <c r="M40" s="60"/>
      <c r="N40" s="247" t="str">
        <f>VLOOKUP(M39,'пр.взв.'!B7:D155,2,FALSE)</f>
        <v>ШИБАНОВ Сергей Александрович</v>
      </c>
      <c r="O40" s="248"/>
      <c r="P40" s="248"/>
      <c r="Q40" s="248"/>
      <c r="R40" s="249"/>
      <c r="S40" s="87"/>
      <c r="T40" s="87"/>
      <c r="U40" s="87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03">
        <v>19</v>
      </c>
      <c r="B41" s="218" t="str">
        <f>VLOOKUP(A41,'пр.взв.'!B10:G137,2,FALSE)</f>
        <v>ЧИРИЧ Алексей Михайлович</v>
      </c>
      <c r="C41" s="218" t="str">
        <f>VLOOKUP(A41,'пр.взв.'!B10:G137,3,FALSE)</f>
        <v>05.12.82 мсмк</v>
      </c>
      <c r="D41" s="256" t="str">
        <f>VLOOKUP(A41,'пр.взв.'!B10:G137,4,FALSE)</f>
        <v>УРФО Свердловская обл В Пышма</v>
      </c>
      <c r="E41" s="95"/>
      <c r="F41" s="36"/>
      <c r="G41" s="39" t="s">
        <v>229</v>
      </c>
      <c r="H41" s="72"/>
      <c r="I41" s="73"/>
      <c r="J41" s="96"/>
      <c r="K41" s="97"/>
      <c r="L41" s="96"/>
      <c r="M41" s="60"/>
      <c r="N41" s="250"/>
      <c r="O41" s="251"/>
      <c r="P41" s="251"/>
      <c r="Q41" s="251"/>
      <c r="R41" s="252"/>
      <c r="S41" s="87"/>
      <c r="T41" s="87"/>
      <c r="U41" s="8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04"/>
      <c r="B42" s="219"/>
      <c r="C42" s="219"/>
      <c r="D42" s="257"/>
      <c r="E42" s="38" t="s">
        <v>52</v>
      </c>
      <c r="F42" s="52"/>
      <c r="G42" s="36"/>
      <c r="H42" s="45"/>
      <c r="I42" s="74"/>
      <c r="J42" s="48"/>
      <c r="K42" s="97"/>
      <c r="L42" s="96"/>
      <c r="M42" s="60"/>
      <c r="N42" s="82"/>
      <c r="O42" s="93"/>
      <c r="P42" s="82"/>
      <c r="Q42" s="82"/>
      <c r="R42" s="49"/>
      <c r="S42" s="87"/>
      <c r="T42" s="87"/>
      <c r="U42" s="87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04">
        <v>51</v>
      </c>
      <c r="B43" s="220">
        <f>VLOOKUP(A43,'пр.взв.'!B12:G139,2,FALSE)</f>
        <v>0</v>
      </c>
      <c r="C43" s="220">
        <f>VLOOKUP(A43,'пр.взв.'!B12:G139,3,FALSE)</f>
        <v>0</v>
      </c>
      <c r="D43" s="258">
        <f>VLOOKUP(A43,'пр.взв.'!B12:G139,4,FALSE)</f>
        <v>0</v>
      </c>
      <c r="E43" s="39"/>
      <c r="F43" s="36"/>
      <c r="G43" s="36"/>
      <c r="H43" s="51"/>
      <c r="I43" s="74"/>
      <c r="J43" s="48"/>
      <c r="K43" s="97"/>
      <c r="L43" s="96"/>
      <c r="M43" s="60"/>
      <c r="N43" s="93"/>
      <c r="O43" s="31"/>
      <c r="P43" s="23"/>
      <c r="Q43" s="82"/>
      <c r="R43" s="49"/>
      <c r="S43" s="87"/>
      <c r="T43" s="87"/>
      <c r="U43" s="87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207"/>
      <c r="B44" s="221"/>
      <c r="C44" s="221"/>
      <c r="D44" s="259"/>
      <c r="E44" s="36"/>
      <c r="F44" s="36"/>
      <c r="G44" s="37"/>
      <c r="H44" s="48"/>
      <c r="I44" s="101"/>
      <c r="J44" s="96"/>
      <c r="K44" s="97"/>
      <c r="L44" s="96"/>
      <c r="M44" s="60"/>
      <c r="N44" s="93"/>
      <c r="O44" s="93"/>
      <c r="P44" s="87"/>
      <c r="Q44" s="87"/>
      <c r="R44" s="87"/>
      <c r="S44" s="87"/>
      <c r="T44" s="87"/>
      <c r="U44" s="87"/>
    </row>
    <row r="45" spans="1:21" ht="12" customHeight="1" thickBot="1">
      <c r="A45" s="203">
        <v>11</v>
      </c>
      <c r="B45" s="218" t="str">
        <f>VLOOKUP(A45,'пр.взв.'!B14:G141,2,FALSE)</f>
        <v>ДАУДОВ Турпал Адамович</v>
      </c>
      <c r="C45" s="218" t="str">
        <f>VLOOKUP(A45,'пр.взв.'!B14:G141,3,FALSE)</f>
        <v>15.11.91 кмс</v>
      </c>
      <c r="D45" s="256" t="str">
        <f>VLOOKUP(A45,'пр.взв.'!B14:G141,4,FALSE)</f>
        <v>ЦФО Ивановская обл. ПР</v>
      </c>
      <c r="E45" s="95"/>
      <c r="F45" s="95"/>
      <c r="G45" s="36"/>
      <c r="H45" s="46"/>
      <c r="I45" s="38" t="s">
        <v>44</v>
      </c>
      <c r="J45" s="103"/>
      <c r="K45" s="97"/>
      <c r="L45" s="96"/>
      <c r="M45" s="60"/>
      <c r="N45" s="93"/>
      <c r="O45" s="93"/>
      <c r="P45" s="87"/>
      <c r="Q45" s="87"/>
      <c r="R45" s="87"/>
      <c r="S45" s="87"/>
      <c r="T45" s="87"/>
      <c r="U45" s="87"/>
    </row>
    <row r="46" spans="1:21" ht="12" customHeight="1" thickBot="1">
      <c r="A46" s="204"/>
      <c r="B46" s="219"/>
      <c r="C46" s="219"/>
      <c r="D46" s="257"/>
      <c r="E46" s="38" t="s">
        <v>44</v>
      </c>
      <c r="F46" s="36"/>
      <c r="G46" s="36"/>
      <c r="H46" s="56"/>
      <c r="I46" s="39" t="s">
        <v>227</v>
      </c>
      <c r="J46" s="96"/>
      <c r="K46" s="60"/>
      <c r="L46" s="96"/>
      <c r="M46" s="60"/>
      <c r="N46" s="93"/>
      <c r="O46" s="93"/>
      <c r="P46" s="31" t="s">
        <v>25</v>
      </c>
      <c r="Q46" s="93"/>
      <c r="R46" s="93"/>
      <c r="S46" s="87"/>
      <c r="T46" s="87"/>
      <c r="U46" s="87"/>
    </row>
    <row r="47" spans="1:21" ht="12" customHeight="1" thickBot="1">
      <c r="A47" s="204">
        <v>43</v>
      </c>
      <c r="B47" s="220">
        <f>VLOOKUP(A47,'пр.взв.'!B16:G143,2,FALSE)</f>
        <v>0</v>
      </c>
      <c r="C47" s="220">
        <f>VLOOKUP(A47,'пр.взв.'!B16:G143,3,FALSE)</f>
        <v>0</v>
      </c>
      <c r="D47" s="258">
        <f>VLOOKUP(A47,'пр.взв.'!B16:G143,4,FALSE)</f>
        <v>0</v>
      </c>
      <c r="E47" s="39"/>
      <c r="F47" s="50"/>
      <c r="G47" s="36"/>
      <c r="H47" s="55"/>
      <c r="I47" s="100"/>
      <c r="J47" s="100"/>
      <c r="K47" s="107"/>
      <c r="L47" s="100"/>
      <c r="M47" s="60"/>
      <c r="N47" s="241" t="str">
        <f>VLOOKUP('пр.хода Б'!R18,'пр.взв.'!B27:D154,2,FALSE)</f>
        <v>ШАРОВ Александр Валерьевич</v>
      </c>
      <c r="O47" s="242"/>
      <c r="P47" s="242"/>
      <c r="Q47" s="242"/>
      <c r="R47" s="243"/>
      <c r="S47" s="87"/>
      <c r="T47" s="87"/>
      <c r="U47" s="87"/>
    </row>
    <row r="48" spans="1:21" ht="12" customHeight="1" thickBot="1">
      <c r="A48" s="207"/>
      <c r="B48" s="221"/>
      <c r="C48" s="221"/>
      <c r="D48" s="259"/>
      <c r="E48" s="36"/>
      <c r="F48" s="37"/>
      <c r="G48" s="38" t="s">
        <v>44</v>
      </c>
      <c r="H48" s="57"/>
      <c r="I48" s="96"/>
      <c r="J48" s="96"/>
      <c r="K48" s="60"/>
      <c r="L48" s="96"/>
      <c r="M48" s="60"/>
      <c r="N48" s="244"/>
      <c r="O48" s="245"/>
      <c r="P48" s="245"/>
      <c r="Q48" s="245"/>
      <c r="R48" s="246"/>
      <c r="S48" s="87"/>
      <c r="T48" s="87"/>
      <c r="U48" s="87"/>
    </row>
    <row r="49" spans="1:21" ht="12" customHeight="1" thickBot="1">
      <c r="A49" s="203">
        <v>27</v>
      </c>
      <c r="B49" s="218" t="str">
        <f>VLOOKUP(A49,'пр.взв.'!B18:G145,2,FALSE)</f>
        <v>ТЛЯРУКОВ Мурат Хусинович</v>
      </c>
      <c r="C49" s="218" t="str">
        <f>VLOOKUP(A49,'пр.взв.'!B18:G145,3,FALSE)</f>
        <v>20.07.90 кмс</v>
      </c>
      <c r="D49" s="256" t="str">
        <f>VLOOKUP(A49,'пр.взв.'!B18:G145,4,FALSE)</f>
        <v>ЮФО Адыгея ВС</v>
      </c>
      <c r="E49" s="95"/>
      <c r="F49" s="36"/>
      <c r="G49" s="39" t="s">
        <v>227</v>
      </c>
      <c r="H49" s="51"/>
      <c r="I49" s="100"/>
      <c r="J49" s="100"/>
      <c r="K49" s="107"/>
      <c r="L49" s="100"/>
      <c r="M49" s="60"/>
      <c r="N49" s="93"/>
      <c r="O49" s="93"/>
      <c r="P49" s="87"/>
      <c r="Q49" s="87"/>
      <c r="R49" s="87"/>
      <c r="S49" s="87"/>
      <c r="T49" s="87"/>
      <c r="U49" s="87"/>
    </row>
    <row r="50" spans="1:21" ht="12" customHeight="1">
      <c r="A50" s="204"/>
      <c r="B50" s="219"/>
      <c r="C50" s="219"/>
      <c r="D50" s="257"/>
      <c r="E50" s="38" t="s">
        <v>60</v>
      </c>
      <c r="F50" s="52"/>
      <c r="G50" s="36"/>
      <c r="H50" s="45"/>
      <c r="I50" s="96"/>
      <c r="J50" s="96"/>
      <c r="K50" s="60"/>
      <c r="L50" s="96"/>
      <c r="M50" s="60"/>
      <c r="N50" s="93"/>
      <c r="O50" s="93"/>
      <c r="P50" s="87"/>
      <c r="Q50" s="87"/>
      <c r="R50" s="87"/>
      <c r="S50" s="87"/>
      <c r="T50" s="87"/>
      <c r="U50" s="87"/>
    </row>
    <row r="51" spans="1:21" ht="12" customHeight="1" thickBot="1">
      <c r="A51" s="204">
        <v>59</v>
      </c>
      <c r="B51" s="220">
        <f>VLOOKUP(A51,'пр.взв.'!B20:G147,2,FALSE)</f>
        <v>0</v>
      </c>
      <c r="C51" s="220">
        <f>VLOOKUP(A51,'пр.взв.'!B20:G147,3,FALSE)</f>
        <v>0</v>
      </c>
      <c r="D51" s="258">
        <f>VLOOKUP(A51,'пр.взв.'!B20:G147,4,FALSE)</f>
        <v>0</v>
      </c>
      <c r="E51" s="39"/>
      <c r="F51" s="36"/>
      <c r="G51" s="36"/>
      <c r="H51" s="51"/>
      <c r="I51" s="100"/>
      <c r="J51" s="100"/>
      <c r="K51" s="107"/>
      <c r="L51" s="100"/>
      <c r="M51" s="60"/>
      <c r="N51" s="93"/>
      <c r="O51" s="93"/>
      <c r="P51" s="87"/>
      <c r="Q51" s="87"/>
      <c r="R51" s="87"/>
      <c r="S51" s="87"/>
      <c r="T51" s="87"/>
      <c r="U51" s="87"/>
    </row>
    <row r="52" spans="1:21" ht="12" customHeight="1" thickBot="1">
      <c r="A52" s="207"/>
      <c r="B52" s="221"/>
      <c r="C52" s="221"/>
      <c r="D52" s="259"/>
      <c r="E52" s="36"/>
      <c r="F52" s="36"/>
      <c r="G52" s="36"/>
      <c r="H52" s="45"/>
      <c r="I52" s="96"/>
      <c r="J52" s="96"/>
      <c r="K52" s="38" t="s">
        <v>48</v>
      </c>
      <c r="L52" s="117"/>
      <c r="M52" s="60"/>
      <c r="N52" s="93"/>
      <c r="O52" s="93"/>
      <c r="P52" s="87"/>
      <c r="Q52" s="87"/>
      <c r="R52" s="87"/>
      <c r="S52" s="87"/>
      <c r="T52" s="87"/>
      <c r="U52" s="87"/>
    </row>
    <row r="53" spans="1:21" ht="12" customHeight="1" thickBot="1">
      <c r="A53" s="203">
        <v>7</v>
      </c>
      <c r="B53" s="218" t="str">
        <f>VLOOKUP(A53,'пр.взв.'!B6:G133,2,FALSE)</f>
        <v>КУПЦОВ Максим Олегович</v>
      </c>
      <c r="C53" s="218" t="str">
        <f>VLOOKUP(A53,'пр.взв.'!B6:G133,3,FALSE)</f>
        <v>29.03.87 мс</v>
      </c>
      <c r="D53" s="256" t="str">
        <f>VLOOKUP(A53,'пр.взв.'!B6:G133,4,FALSE)</f>
        <v>ПФО Нижегородская, Кстово</v>
      </c>
      <c r="E53" s="95"/>
      <c r="F53" s="95"/>
      <c r="G53" s="40"/>
      <c r="H53" s="40"/>
      <c r="I53" s="41"/>
      <c r="J53" s="42"/>
      <c r="K53" s="39" t="s">
        <v>228</v>
      </c>
      <c r="L53" s="97"/>
      <c r="M53" s="97"/>
      <c r="N53" s="87"/>
      <c r="O53" s="87"/>
      <c r="P53" s="87"/>
      <c r="Q53" s="87"/>
      <c r="R53" s="87"/>
      <c r="S53" s="87"/>
      <c r="T53" s="87"/>
      <c r="U53" s="87"/>
    </row>
    <row r="54" spans="1:21" ht="12" customHeight="1">
      <c r="A54" s="204"/>
      <c r="B54" s="219"/>
      <c r="C54" s="219"/>
      <c r="D54" s="257"/>
      <c r="E54" s="38" t="s">
        <v>40</v>
      </c>
      <c r="F54" s="36"/>
      <c r="G54" s="44"/>
      <c r="H54" s="45"/>
      <c r="I54" s="46"/>
      <c r="J54" s="47"/>
      <c r="K54" s="60"/>
      <c r="L54" s="97"/>
      <c r="M54" s="97"/>
      <c r="N54" s="87"/>
      <c r="O54" s="87"/>
      <c r="P54" s="87"/>
      <c r="Q54" s="87"/>
      <c r="R54" s="87"/>
      <c r="S54" s="87"/>
      <c r="T54" s="87"/>
      <c r="U54" s="87"/>
    </row>
    <row r="55" spans="1:18" ht="12" customHeight="1" thickBot="1">
      <c r="A55" s="204">
        <v>39</v>
      </c>
      <c r="B55" s="220">
        <f>VLOOKUP(A55,'пр.взв.'!B24:G151,2,FALSE)</f>
        <v>0</v>
      </c>
      <c r="C55" s="220">
        <f>VLOOKUP(A55,'пр.взв.'!B24:G151,3,FALSE)</f>
        <v>0</v>
      </c>
      <c r="D55" s="258">
        <f>VLOOKUP(A55,'пр.взв.'!B24:G151,4,FALSE)</f>
        <v>0</v>
      </c>
      <c r="E55" s="39"/>
      <c r="F55" s="50"/>
      <c r="G55" s="36"/>
      <c r="H55" s="51"/>
      <c r="I55" s="48"/>
      <c r="J55" s="46"/>
      <c r="K55" s="107"/>
      <c r="L55" s="95"/>
      <c r="M55" s="95"/>
      <c r="N55" s="85"/>
      <c r="O55" s="85"/>
      <c r="P55" s="85"/>
      <c r="Q55" s="85"/>
      <c r="R55" s="85"/>
    </row>
    <row r="56" spans="1:18" ht="12" customHeight="1" thickBot="1">
      <c r="A56" s="207"/>
      <c r="B56" s="221"/>
      <c r="C56" s="221"/>
      <c r="D56" s="259"/>
      <c r="E56" s="36"/>
      <c r="F56" s="37"/>
      <c r="G56" s="38" t="s">
        <v>40</v>
      </c>
      <c r="H56" s="47"/>
      <c r="I56" s="46"/>
      <c r="J56" s="48"/>
      <c r="K56" s="60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03">
        <v>23</v>
      </c>
      <c r="B57" s="218" t="str">
        <f>VLOOKUP(A57,'пр.взв.'!B26:G153,2,FALSE)</f>
        <v>ВЛАДИМИРЦЕВ Виталий Сергеевич</v>
      </c>
      <c r="C57" s="218" t="str">
        <f>VLOOKUP(A57,'пр.взв.'!B26:G153,3,FALSE)</f>
        <v>10.03.88 мс</v>
      </c>
      <c r="D57" s="256" t="str">
        <f>VLOOKUP(A57,'пр.взв.'!B26:G153,4,FALSE)</f>
        <v>ЦФО Ярославская Ярославль РССС</v>
      </c>
      <c r="E57" s="95"/>
      <c r="F57" s="36"/>
      <c r="G57" s="39" t="s">
        <v>229</v>
      </c>
      <c r="H57" s="53"/>
      <c r="I57" s="47"/>
      <c r="J57" s="48"/>
      <c r="K57" s="60"/>
      <c r="L57" s="97"/>
      <c r="M57" s="97"/>
      <c r="N57" s="87"/>
      <c r="O57" s="87"/>
      <c r="P57" s="87"/>
      <c r="Q57" s="87"/>
      <c r="R57" s="87"/>
    </row>
    <row r="58" spans="1:18" ht="12" customHeight="1">
      <c r="A58" s="204"/>
      <c r="B58" s="219"/>
      <c r="C58" s="219"/>
      <c r="D58" s="257"/>
      <c r="E58" s="38" t="s">
        <v>56</v>
      </c>
      <c r="F58" s="52"/>
      <c r="G58" s="36"/>
      <c r="H58" s="54"/>
      <c r="I58" s="48"/>
      <c r="J58" s="47"/>
      <c r="K58" s="60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04">
        <v>55</v>
      </c>
      <c r="B59" s="220">
        <f>VLOOKUP(A59,'пр.взв.'!B28:G155,2,FALSE)</f>
        <v>0</v>
      </c>
      <c r="C59" s="220">
        <f>VLOOKUP(A59,'пр.взв.'!B28:G155,3,FALSE)</f>
        <v>0</v>
      </c>
      <c r="D59" s="258">
        <f>VLOOKUP(A59,'пр.взв.'!B28:G155,4,FALSE)</f>
        <v>0</v>
      </c>
      <c r="E59" s="39"/>
      <c r="F59" s="36"/>
      <c r="G59" s="36"/>
      <c r="H59" s="55"/>
      <c r="I59" s="48"/>
      <c r="J59" s="46"/>
      <c r="K59" s="107"/>
      <c r="L59" s="95"/>
      <c r="M59" s="95"/>
      <c r="N59" s="85"/>
      <c r="O59" s="85"/>
      <c r="P59" s="85"/>
      <c r="Q59" s="85"/>
      <c r="R59" s="85"/>
    </row>
    <row r="60" spans="1:18" ht="12" customHeight="1" thickBot="1">
      <c r="A60" s="207"/>
      <c r="B60" s="221"/>
      <c r="C60" s="221"/>
      <c r="D60" s="259"/>
      <c r="E60" s="36"/>
      <c r="F60" s="36"/>
      <c r="G60" s="37"/>
      <c r="H60" s="48"/>
      <c r="I60" s="38" t="s">
        <v>48</v>
      </c>
      <c r="J60" s="58"/>
      <c r="K60" s="60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03">
        <v>15</v>
      </c>
      <c r="B61" s="218" t="str">
        <f>VLOOKUP(A61,'пр.взв.'!B30:G157,2,FALSE)</f>
        <v>ПЕРЕПЕЛЮК Андрей Александрович</v>
      </c>
      <c r="C61" s="218" t="str">
        <f>VLOOKUP(A61,'пр.взв.'!B30:G157,3,FALSE)</f>
        <v>06.08.85 мс</v>
      </c>
      <c r="D61" s="256" t="str">
        <f>VLOOKUP(A61,'пр.взв.'!B30:G157,4,FALSE)</f>
        <v>Москва Д</v>
      </c>
      <c r="E61" s="95"/>
      <c r="F61" s="95"/>
      <c r="G61" s="36"/>
      <c r="H61" s="46"/>
      <c r="I61" s="39" t="s">
        <v>227</v>
      </c>
      <c r="J61" s="48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04"/>
      <c r="B62" s="219"/>
      <c r="C62" s="219"/>
      <c r="D62" s="257"/>
      <c r="E62" s="38" t="s">
        <v>48</v>
      </c>
      <c r="F62" s="36"/>
      <c r="G62" s="36"/>
      <c r="H62" s="56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18" ht="12" customHeight="1" thickBot="1">
      <c r="A63" s="204">
        <v>47</v>
      </c>
      <c r="B63" s="220">
        <f>VLOOKUP(A63,'пр.взв.'!B32:G159,2,FALSE)</f>
        <v>0</v>
      </c>
      <c r="C63" s="220">
        <f>VLOOKUP(A63,'пр.взв.'!B32:G159,3,FALSE)</f>
        <v>0</v>
      </c>
      <c r="D63" s="258">
        <f>VLOOKUP(A63,'пр.взв.'!B32:G159,4,FALSE)</f>
        <v>0</v>
      </c>
      <c r="E63" s="39"/>
      <c r="F63" s="50"/>
      <c r="G63" s="36"/>
      <c r="H63" s="55"/>
      <c r="I63" s="100"/>
      <c r="J63" s="95"/>
      <c r="K63" s="26"/>
      <c r="L63" s="26"/>
      <c r="M63" s="26"/>
      <c r="N63" s="26"/>
      <c r="O63" s="26"/>
      <c r="P63" s="26"/>
      <c r="Q63" s="26"/>
      <c r="R63" s="85"/>
    </row>
    <row r="64" spans="1:18" ht="12" customHeight="1" thickBot="1">
      <c r="A64" s="207"/>
      <c r="B64" s="221"/>
      <c r="C64" s="221"/>
      <c r="D64" s="259"/>
      <c r="E64" s="36"/>
      <c r="F64" s="37"/>
      <c r="G64" s="38" t="s">
        <v>48</v>
      </c>
      <c r="H64" s="57"/>
      <c r="I64" s="96"/>
      <c r="J64" s="126" t="str">
        <f>HYPERLINK('[1]реквизиты'!$A$6)</f>
        <v>Гл. судья, судья МК</v>
      </c>
      <c r="L64" s="26"/>
      <c r="M64" s="127"/>
      <c r="N64" s="128"/>
      <c r="O64" s="128"/>
      <c r="P64" s="129" t="str">
        <f>HYPERLINK('[1]реквизиты'!$G$6)</f>
        <v>Х. Ю. Хапай</v>
      </c>
      <c r="Q64" s="26"/>
      <c r="R64" s="87"/>
    </row>
    <row r="65" spans="1:18" ht="12" customHeight="1" thickBot="1">
      <c r="A65" s="203">
        <v>31</v>
      </c>
      <c r="B65" s="218" t="str">
        <f>VLOOKUP(A65,'пр.взв.'!B34:G161,2,FALSE)</f>
        <v>ТЕПЛОВ Михаил Сергеевич</v>
      </c>
      <c r="C65" s="218" t="str">
        <f>VLOOKUP(A65,'пр.взв.'!B34:G161,3,FALSE)</f>
        <v>25.08.86 мс</v>
      </c>
      <c r="D65" s="256" t="str">
        <f>VLOOKUP(A65,'пр.взв.'!B34:G161,4,FALSE)</f>
        <v>ПФО Пензенская Пенза Д</v>
      </c>
      <c r="E65" s="95"/>
      <c r="F65" s="36"/>
      <c r="G65" s="39" t="s">
        <v>227</v>
      </c>
      <c r="H65" s="51"/>
      <c r="I65" s="100"/>
      <c r="J65" s="26"/>
      <c r="L65" s="26"/>
      <c r="M65" s="127"/>
      <c r="N65" s="26"/>
      <c r="O65" s="26"/>
      <c r="P65" s="130" t="str">
        <f>HYPERLINK('[1]реквизиты'!$G$7)</f>
        <v>/г. Майкоп/</v>
      </c>
      <c r="Q65" s="26"/>
      <c r="R65" s="85"/>
    </row>
    <row r="66" spans="1:18" ht="12" customHeight="1">
      <c r="A66" s="204"/>
      <c r="B66" s="219"/>
      <c r="C66" s="219"/>
      <c r="D66" s="257"/>
      <c r="E66" s="38" t="s">
        <v>64</v>
      </c>
      <c r="F66" s="52"/>
      <c r="G66" s="36"/>
      <c r="H66" s="45"/>
      <c r="I66" s="96"/>
      <c r="J66" s="26"/>
      <c r="L66" s="26"/>
      <c r="M66" s="127"/>
      <c r="N66" s="26"/>
      <c r="O66" s="26"/>
      <c r="P66" s="26"/>
      <c r="Q66" s="26"/>
      <c r="R66" s="87"/>
    </row>
    <row r="67" spans="1:18" ht="12" customHeight="1" thickBot="1">
      <c r="A67" s="204">
        <v>63</v>
      </c>
      <c r="B67" s="222">
        <f>VLOOKUP(A67,'пр.взв.'!B36:G163,2,FALSE)</f>
        <v>0</v>
      </c>
      <c r="C67" s="222">
        <f>VLOOKUP(A67,'пр.взв.'!B36:G163,3,FALSE)</f>
        <v>0</v>
      </c>
      <c r="D67" s="222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6" t="str">
        <f>HYPERLINK('[1]реквизиты'!$A$8)</f>
        <v>Гл. секретарь, судья МК</v>
      </c>
      <c r="L67" s="26"/>
      <c r="M67" s="127"/>
      <c r="N67" s="128"/>
      <c r="O67" s="128"/>
      <c r="P67" s="129" t="str">
        <f>HYPERLINK('[1]реквизиты'!$G$8)</f>
        <v>Н. Ю. Глушкова</v>
      </c>
      <c r="Q67" s="26"/>
      <c r="R67" s="87"/>
    </row>
    <row r="68" spans="1:18" ht="12" customHeight="1" thickBot="1">
      <c r="A68" s="207"/>
      <c r="B68" s="223"/>
      <c r="C68" s="223"/>
      <c r="D68" s="223"/>
      <c r="E68" s="36"/>
      <c r="F68" s="36"/>
      <c r="G68" s="36"/>
      <c r="H68" s="45"/>
      <c r="I68" s="96"/>
      <c r="J68" s="97"/>
      <c r="K68" s="26"/>
      <c r="L68" s="26"/>
      <c r="M68" s="26"/>
      <c r="N68" s="26"/>
      <c r="O68" s="26"/>
      <c r="P68" s="130" t="str">
        <f>HYPERLINK('[1]реквизиты'!$G$9)</f>
        <v>/г. Рязань/</v>
      </c>
      <c r="Q68" s="26"/>
      <c r="R68" s="85"/>
    </row>
    <row r="69" spans="1:18" ht="9" customHeight="1">
      <c r="A69" s="85"/>
      <c r="B69" s="85"/>
      <c r="C69" s="85"/>
      <c r="D69" s="85"/>
      <c r="E69" s="95"/>
      <c r="F69" s="85"/>
      <c r="G69" s="85"/>
      <c r="H69" s="85"/>
      <c r="I69" s="85"/>
      <c r="J69" s="85"/>
      <c r="K69" s="26"/>
      <c r="L69" s="26"/>
      <c r="M69" s="26"/>
      <c r="N69" s="26"/>
      <c r="O69" s="26"/>
      <c r="P69" s="26"/>
      <c r="Q69" s="26"/>
      <c r="R69" s="85"/>
    </row>
    <row r="70" spans="1:18" ht="12.75">
      <c r="A70" s="85"/>
      <c r="B70" s="85"/>
      <c r="C70" s="85"/>
      <c r="D70" s="85"/>
      <c r="E70" s="95"/>
      <c r="F70" s="85"/>
      <c r="G70" s="85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7"/>
    </row>
    <row r="71" spans="1:18" ht="12.75">
      <c r="A71" s="87"/>
      <c r="B71" s="87"/>
      <c r="C71" s="87"/>
      <c r="D71" s="87"/>
      <c r="E71" s="97"/>
      <c r="F71" s="87"/>
      <c r="G71" s="87"/>
      <c r="H71" s="87"/>
      <c r="I71" s="87"/>
      <c r="J71" s="87"/>
      <c r="K71" s="93"/>
      <c r="L71" s="93"/>
      <c r="M71" s="93"/>
      <c r="N71" s="93"/>
      <c r="O71" s="93"/>
      <c r="P71" s="29">
        <f>HYPERLINK('[1]реквизиты'!$G$23)</f>
      </c>
      <c r="Q71" s="111"/>
      <c r="R71" s="85"/>
    </row>
    <row r="72" spans="1:18" ht="12.75">
      <c r="A72" s="85"/>
      <c r="B72" s="85"/>
      <c r="C72" s="85"/>
      <c r="D72" s="85"/>
      <c r="E72" s="95"/>
      <c r="F72" s="85"/>
      <c r="G72" s="85"/>
      <c r="H72" s="85"/>
      <c r="I72" s="85"/>
      <c r="J72" s="85"/>
      <c r="K72" s="85"/>
      <c r="L72" s="111"/>
      <c r="M72" s="111"/>
      <c r="N72" s="111"/>
      <c r="O72" s="111"/>
      <c r="P72" s="111"/>
      <c r="Q72" s="111"/>
      <c r="R72" s="85"/>
    </row>
    <row r="73" spans="1:18" ht="12.75">
      <c r="A73" s="85"/>
      <c r="B73" s="85"/>
      <c r="C73" s="85"/>
      <c r="D73" s="85"/>
      <c r="E73" s="9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2:5" ht="12.75">
      <c r="B74" s="85"/>
      <c r="C74" s="85"/>
      <c r="D74" s="85"/>
      <c r="E74" s="24"/>
    </row>
    <row r="75" spans="2:5" ht="12.75">
      <c r="B75" s="85"/>
      <c r="C75" s="85"/>
      <c r="D75" s="85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2009-11-28T05:16:35Z</cp:lastPrinted>
  <dcterms:created xsi:type="dcterms:W3CDTF">1996-10-08T23:32:33Z</dcterms:created>
  <dcterms:modified xsi:type="dcterms:W3CDTF">2009-11-30T14:57:13Z</dcterms:modified>
  <cp:category/>
  <cp:version/>
  <cp:contentType/>
  <cp:contentStatus/>
</cp:coreProperties>
</file>