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225" windowWidth="1014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<sst xmlns="http://schemas.openxmlformats.org/spreadsheetml/2006/main" count="141" uniqueCount="72">
  <si>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</si>
  <si>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</si>
  <si>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</si>
  <si>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</si>
  <si>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</si>
  <si>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</si>
  <si>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</si>
  <si>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</si>
  <si>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</si>
  <si>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</si>
  <si>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</si>
  <si>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</si>
  <si>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</si>
  <si>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</si>
  <si>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</si>
  <si>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</si>
  <si>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</si>
  <si>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</si>
  <si>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</si>
  <si>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</si>
  <si>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</si>
  <si>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</si>
  <si>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</si>
  <si>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</si>
  <si>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</si>
  <si>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</si>
  <si>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</si>
  <si>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</si>
  <si>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</si>
  <si>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</si>
  <si>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</si>
  <si>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ЕЖОВА Ксения Владимировна</t>
  </si>
  <si>
    <t>09.09.86 мс</t>
  </si>
  <si>
    <t>С.Петербург МО</t>
  </si>
  <si>
    <t>000545</t>
  </si>
  <si>
    <t>Еремина ЕП</t>
  </si>
  <si>
    <t>СУББОТИНА Анна Алексеевна</t>
  </si>
  <si>
    <t>000609</t>
  </si>
  <si>
    <t xml:space="preserve">Платонов АП </t>
  </si>
  <si>
    <t>МОРОЗОВА Марина Вячеславовна</t>
  </si>
  <si>
    <t>05.09.80 мсмк</t>
  </si>
  <si>
    <t>СЗФО Мурманская Мурманск Д</t>
  </si>
  <si>
    <t>000646</t>
  </si>
  <si>
    <t>ЕРЕМЕЕВА Надежда Валерьевна</t>
  </si>
  <si>
    <t>23.04.83 кмс</t>
  </si>
  <si>
    <t>УФО Свердловская Екатеринбург Д</t>
  </si>
  <si>
    <t>0022241</t>
  </si>
  <si>
    <t>Даутов АР</t>
  </si>
  <si>
    <t>ПРИЛЕПСКАЯ Мария Юрьевна</t>
  </si>
  <si>
    <t>24.01.90 кмс</t>
  </si>
  <si>
    <t>ПФО Саратовская Саратов ПР</t>
  </si>
  <si>
    <t>008321</t>
  </si>
  <si>
    <t>Мвартынов АТ</t>
  </si>
  <si>
    <t>21.07.90 мс</t>
  </si>
  <si>
    <t>ДВФО Камчатский Петропавловск-камчатский ВС</t>
  </si>
  <si>
    <t>Исланбекова ГВ</t>
  </si>
  <si>
    <t>РАФИКОВА Роза Нуруловна</t>
  </si>
  <si>
    <t>12.07.88 кмс</t>
  </si>
  <si>
    <t>ПФО Башкортостан Уфа МО</t>
  </si>
  <si>
    <t>Пегов ВА</t>
  </si>
  <si>
    <t>БОБРОВА Виктория Олеговна</t>
  </si>
  <si>
    <t>13.01.88 мс</t>
  </si>
  <si>
    <t>ЦФО Брянская Брянск ЛОК</t>
  </si>
  <si>
    <t>Фатеев АИ</t>
  </si>
  <si>
    <t>в.к.    80       кг.</t>
  </si>
  <si>
    <t>20.09.82 мсмк</t>
  </si>
  <si>
    <t>ИСЛАНБЕКОВА Марьям Абдуллаевна</t>
  </si>
  <si>
    <t>000860</t>
  </si>
  <si>
    <t>3'10''</t>
  </si>
  <si>
    <t>80''</t>
  </si>
  <si>
    <t>7-8</t>
  </si>
  <si>
    <t xml:space="preserve">Львов ЕВКожухов СН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</si>
</sst>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b/>
      <i/>
      <sz val="14"/>
      <name val="CyrillicOld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7" xfId="15" applyFont="1" applyBorder="1" applyAlignment="1">
      <alignment horizontal="center"/>
    </xf>
    <xf numFmtId="0" fontId="1" fillId="0" borderId="8" xfId="15" applyFont="1" applyBorder="1" applyAlignment="1">
      <alignment horizontal="center"/>
    </xf>
    <xf numFmtId="0" fontId="1" fillId="0" borderId="9" xfId="15" applyFont="1" applyBorder="1" applyAlignment="1">
      <alignment horizontal="center"/>
    </xf>
    <xf numFmtId="0" fontId="1" fillId="0" borderId="10" xfId="15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12" xfId="15" applyFont="1" applyBorder="1" applyAlignment="1">
      <alignment horizontal="center"/>
    </xf>
    <xf numFmtId="0" fontId="1" fillId="0" borderId="13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15" applyFont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16" fillId="0" borderId="0" xfId="15" applyFont="1" applyAlignment="1">
      <alignment/>
    </xf>
    <xf numFmtId="0" fontId="1" fillId="0" borderId="22" xfId="15" applyFont="1" applyBorder="1" applyAlignment="1">
      <alignment horizontal="center"/>
    </xf>
    <xf numFmtId="0" fontId="1" fillId="0" borderId="23" xfId="15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0" fontId="0" fillId="0" borderId="27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0" borderId="28" xfId="15" applyFont="1" applyBorder="1" applyAlignment="1">
      <alignment horizontal="center"/>
    </xf>
    <xf numFmtId="0" fontId="0" fillId="0" borderId="29" xfId="15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30" xfId="15" applyFont="1" applyBorder="1" applyAlignment="1">
      <alignment horizontal="center"/>
    </xf>
    <xf numFmtId="0" fontId="0" fillId="0" borderId="31" xfId="15" applyFont="1" applyBorder="1" applyAlignment="1">
      <alignment horizontal="center"/>
    </xf>
    <xf numFmtId="0" fontId="0" fillId="0" borderId="32" xfId="15" applyFont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4" xfId="15" applyFont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20" fontId="3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4" fillId="0" borderId="33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17" fillId="5" borderId="38" xfId="15" applyNumberFormat="1" applyFont="1" applyFill="1" applyBorder="1" applyAlignment="1" applyProtection="1">
      <alignment horizontal="center" vertical="center" wrapText="1"/>
      <protection/>
    </xf>
    <xf numFmtId="0" fontId="17" fillId="5" borderId="39" xfId="15" applyNumberFormat="1" applyFont="1" applyFill="1" applyBorder="1" applyAlignment="1" applyProtection="1">
      <alignment horizontal="center" vertical="center" wrapText="1"/>
      <protection/>
    </xf>
    <xf numFmtId="0" fontId="17" fillId="5" borderId="4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10" fillId="6" borderId="38" xfId="15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3" fillId="0" borderId="42" xfId="15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2" xfId="15" applyFont="1" applyBorder="1" applyAlignment="1">
      <alignment horizontal="center" vertical="center" wrapText="1"/>
    </xf>
    <xf numFmtId="0" fontId="3" fillId="0" borderId="53" xfId="15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752475</xdr:colOff>
      <xdr:row>33</xdr:row>
      <xdr:rowOff>9525</xdr:rowOff>
    </xdr:from>
    <xdr:to>
      <xdr:col>16</xdr:col>
      <xdr:colOff>685800</xdr:colOff>
      <xdr:row>33</xdr:row>
      <xdr:rowOff>142875</xdr:rowOff>
    </xdr:to>
    <xdr:sp>
      <xdr:nvSpPr>
        <xdr:cNvPr id="2" name="AutoShape 35"/>
        <xdr:cNvSpPr>
          <a:spLocks/>
        </xdr:cNvSpPr>
      </xdr:nvSpPr>
      <xdr:spPr>
        <a:xfrm>
          <a:off x="8181975" y="6686550"/>
          <a:ext cx="1114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7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5"/>
    </row>
    <row r="2" ht="26.25" customHeight="1">
      <c r="C2" s="11" t="s">
        <v>22</v>
      </c>
    </row>
    <row r="3" spans="3:6" ht="25.5" customHeight="1">
      <c r="C3" s="10" t="s">
        <v>23</v>
      </c>
      <c r="F3" s="54" t="str">
        <f>HYPERLINK('пр.взвешивания'!E3)</f>
        <v>в.к.    80       кг.</v>
      </c>
    </row>
    <row r="4" spans="1:9" ht="12.75">
      <c r="A4" s="83" t="s">
        <v>21</v>
      </c>
      <c r="B4" s="83" t="s">
        <v>0</v>
      </c>
      <c r="C4" s="91" t="s">
        <v>1</v>
      </c>
      <c r="D4" s="83" t="s">
        <v>2</v>
      </c>
      <c r="E4" s="83" t="s">
        <v>3</v>
      </c>
      <c r="F4" s="83" t="s">
        <v>9</v>
      </c>
      <c r="G4" s="83" t="s">
        <v>10</v>
      </c>
      <c r="H4" s="83" t="s">
        <v>11</v>
      </c>
      <c r="I4" s="83" t="s">
        <v>12</v>
      </c>
    </row>
    <row r="5" spans="1:9" ht="12.75">
      <c r="A5" s="90"/>
      <c r="B5" s="90"/>
      <c r="C5" s="90"/>
      <c r="D5" s="90"/>
      <c r="E5" s="90"/>
      <c r="F5" s="90"/>
      <c r="G5" s="90"/>
      <c r="H5" s="90"/>
      <c r="I5" s="90"/>
    </row>
    <row r="6" spans="1:9" ht="12.75">
      <c r="A6" s="89"/>
      <c r="B6" s="93">
        <v>3</v>
      </c>
      <c r="C6" s="85" t="str">
        <f>VLOOKUP(B6,'пр.взвешивания'!B6:C21,2,FALSE)</f>
        <v>ЕЖОВА Ксения Владимировна</v>
      </c>
      <c r="D6" s="94" t="str">
        <f>VLOOKUP(C6,'пр.взвешивания'!C6:D21,2,FALSE)</f>
        <v>09.09.86 мс</v>
      </c>
      <c r="E6" s="94" t="str">
        <f>VLOOKUP(D6,'пр.взвешивания'!D6:E21,2,FALSE)</f>
        <v>С.Петербург МО</v>
      </c>
      <c r="F6" s="86"/>
      <c r="G6" s="87"/>
      <c r="H6" s="88"/>
      <c r="I6" s="83"/>
    </row>
    <row r="7" spans="1:9" ht="12.75">
      <c r="A7" s="89"/>
      <c r="B7" s="83"/>
      <c r="C7" s="85"/>
      <c r="D7" s="94"/>
      <c r="E7" s="94"/>
      <c r="F7" s="86"/>
      <c r="G7" s="86"/>
      <c r="H7" s="88"/>
      <c r="I7" s="83"/>
    </row>
    <row r="8" spans="1:9" ht="12.75">
      <c r="A8" s="84"/>
      <c r="B8" s="92">
        <v>6</v>
      </c>
      <c r="C8" s="85" t="str">
        <f>VLOOKUP(B8,'пр.взвешивания'!B8:C21,2,FALSE)</f>
        <v>БОБРОВА Виктория Олеговна</v>
      </c>
      <c r="D8" s="94" t="str">
        <f>VLOOKUP(C8,'пр.взвешивания'!C8:D21,2,FALSE)</f>
        <v>13.01.88 мс</v>
      </c>
      <c r="E8" s="94" t="str">
        <f>VLOOKUP(D8,'пр.взвешивания'!D8:E21,2,FALSE)</f>
        <v>ЦФО Брянская Брянск ЛОК</v>
      </c>
      <c r="F8" s="86"/>
      <c r="G8" s="86"/>
      <c r="H8" s="83"/>
      <c r="I8" s="83"/>
    </row>
    <row r="9" spans="1:9" ht="12.75">
      <c r="A9" s="84"/>
      <c r="B9" s="83"/>
      <c r="C9" s="85"/>
      <c r="D9" s="94"/>
      <c r="E9" s="94"/>
      <c r="F9" s="86"/>
      <c r="G9" s="86"/>
      <c r="H9" s="83"/>
      <c r="I9" s="83"/>
    </row>
    <row r="10" ht="28.5" customHeight="1">
      <c r="E10" s="12" t="s">
        <v>24</v>
      </c>
    </row>
    <row r="11" spans="5:9" ht="19.5" customHeight="1">
      <c r="E11" s="12" t="s">
        <v>7</v>
      </c>
      <c r="F11" s="13"/>
      <c r="G11" s="13"/>
      <c r="H11" s="13"/>
      <c r="I11" s="13"/>
    </row>
    <row r="12" spans="5:9" ht="19.5" customHeight="1">
      <c r="E12" s="12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10" t="s">
        <v>23</v>
      </c>
      <c r="F15" s="54" t="str">
        <f>HYPERLINK('пр.взвешивания'!E3)</f>
        <v>в.к.    80       кг.</v>
      </c>
    </row>
    <row r="16" spans="1:9" ht="12.75">
      <c r="A16" s="83" t="s">
        <v>21</v>
      </c>
      <c r="B16" s="83" t="s">
        <v>0</v>
      </c>
      <c r="C16" s="91" t="s">
        <v>1</v>
      </c>
      <c r="D16" s="83" t="s">
        <v>2</v>
      </c>
      <c r="E16" s="83" t="s">
        <v>3</v>
      </c>
      <c r="F16" s="83" t="s">
        <v>9</v>
      </c>
      <c r="G16" s="83" t="s">
        <v>10</v>
      </c>
      <c r="H16" s="83" t="s">
        <v>11</v>
      </c>
      <c r="I16" s="83" t="s">
        <v>12</v>
      </c>
    </row>
    <row r="17" spans="1:9" ht="12.7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12.75">
      <c r="A18" s="89"/>
      <c r="B18" s="93">
        <v>8</v>
      </c>
      <c r="C18" s="85" t="str">
        <f>VLOOKUP(B18,'пр.взвешивания'!B6:C21,2,FALSE)</f>
        <v>СУББОТИНА Анна Алексеевна</v>
      </c>
      <c r="D18" s="94" t="str">
        <f>VLOOKUP(C18,'пр.взвешивания'!C6:D21,2,FALSE)</f>
        <v>20.09.82 мсмк</v>
      </c>
      <c r="E18" s="94" t="str">
        <f>VLOOKUP(D18,'пр.взвешивания'!D6:E21,2,FALSE)</f>
        <v>С.Петербург МО</v>
      </c>
      <c r="F18" s="86"/>
      <c r="G18" s="87"/>
      <c r="H18" s="88"/>
      <c r="I18" s="83"/>
    </row>
    <row r="19" spans="1:9" ht="12.75">
      <c r="A19" s="89"/>
      <c r="B19" s="83"/>
      <c r="C19" s="85"/>
      <c r="D19" s="94"/>
      <c r="E19" s="94"/>
      <c r="F19" s="86"/>
      <c r="G19" s="86"/>
      <c r="H19" s="88"/>
      <c r="I19" s="83"/>
    </row>
    <row r="20" spans="1:9" ht="12.75">
      <c r="A20" s="84"/>
      <c r="B20" s="92">
        <v>4</v>
      </c>
      <c r="C20" s="85" t="str">
        <f>VLOOKUP(B20,'пр.взвешивания'!B6:C21,2,FALSE)</f>
        <v>ЕРЕМЕЕВА Надежда Валерьевна</v>
      </c>
      <c r="D20" s="85" t="str">
        <f>VLOOKUP(C20,'пр.взвешивания'!C6:D21,2,FALSE)</f>
        <v>23.04.83 кмс</v>
      </c>
      <c r="E20" s="85" t="str">
        <f>VLOOKUP(D20,'пр.взвешивания'!D6:E21,2,FALSE)</f>
        <v>УФО Свердловская Екатеринбург Д</v>
      </c>
      <c r="F20" s="86"/>
      <c r="G20" s="86"/>
      <c r="H20" s="83"/>
      <c r="I20" s="83"/>
    </row>
    <row r="21" spans="1:9" ht="12.75">
      <c r="A21" s="84"/>
      <c r="B21" s="83"/>
      <c r="C21" s="85"/>
      <c r="D21" s="85"/>
      <c r="E21" s="85"/>
      <c r="F21" s="86"/>
      <c r="G21" s="86"/>
      <c r="H21" s="83"/>
      <c r="I21" s="83"/>
    </row>
    <row r="22" ht="24.75" customHeight="1">
      <c r="E22" s="12" t="s">
        <v>24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spans="5:9" ht="24.75" customHeight="1">
      <c r="E25" s="30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3:6" ht="38.25" customHeight="1">
      <c r="C28" s="14" t="s">
        <v>25</v>
      </c>
      <c r="E28" s="15"/>
      <c r="F28" s="54" t="str">
        <f>HYPERLINK('пр.взвешивания'!E3)</f>
        <v>в.к.    80       кг.</v>
      </c>
    </row>
    <row r="29" spans="1:9" ht="12.75">
      <c r="A29" s="83" t="s">
        <v>21</v>
      </c>
      <c r="B29" s="83" t="s">
        <v>0</v>
      </c>
      <c r="C29" s="91" t="s">
        <v>1</v>
      </c>
      <c r="D29" s="83" t="s">
        <v>2</v>
      </c>
      <c r="E29" s="83" t="s">
        <v>3</v>
      </c>
      <c r="F29" s="83" t="s">
        <v>9</v>
      </c>
      <c r="G29" s="83" t="s">
        <v>10</v>
      </c>
      <c r="H29" s="83" t="s">
        <v>11</v>
      </c>
      <c r="I29" s="83" t="s">
        <v>12</v>
      </c>
    </row>
    <row r="30" spans="1:9" ht="12.75">
      <c r="A30" s="90"/>
      <c r="B30" s="90"/>
      <c r="C30" s="90"/>
      <c r="D30" s="90"/>
      <c r="E30" s="90"/>
      <c r="F30" s="90"/>
      <c r="G30" s="90"/>
      <c r="H30" s="90"/>
      <c r="I30" s="90"/>
    </row>
    <row r="31" spans="1:9" ht="12.75" customHeight="1">
      <c r="A31" s="89"/>
      <c r="B31" s="83">
        <v>3</v>
      </c>
      <c r="C31" s="85" t="str">
        <f>VLOOKUP(B31,'пр.взвешивания'!B6:C21,2,FALSE)</f>
        <v>ЕЖОВА Ксения Владимировна</v>
      </c>
      <c r="D31" s="85" t="str">
        <f>VLOOKUP(C31,'пр.взвешивания'!C6:D21,2,FALSE)</f>
        <v>09.09.86 мс</v>
      </c>
      <c r="E31" s="85" t="str">
        <f>VLOOKUP(D31,'пр.взвешивания'!D6:E21,2,FALSE)</f>
        <v>С.Петербург МО</v>
      </c>
      <c r="F31" s="86"/>
      <c r="G31" s="87"/>
      <c r="H31" s="88"/>
      <c r="I31" s="83"/>
    </row>
    <row r="32" spans="1:9" ht="12.75">
      <c r="A32" s="89"/>
      <c r="B32" s="83"/>
      <c r="C32" s="85"/>
      <c r="D32" s="85"/>
      <c r="E32" s="85"/>
      <c r="F32" s="86"/>
      <c r="G32" s="86"/>
      <c r="H32" s="88"/>
      <c r="I32" s="83"/>
    </row>
    <row r="33" spans="1:9" ht="12.75">
      <c r="A33" s="84"/>
      <c r="B33" s="83">
        <v>8</v>
      </c>
      <c r="C33" s="85" t="str">
        <f>VLOOKUP(B33,'пр.взвешивания'!B8:C23,2,FALSE)</f>
        <v>СУББОТИНА Анна Алексеевна</v>
      </c>
      <c r="D33" s="85" t="str">
        <f>VLOOKUP(C33,'пр.взвешивания'!C8:D23,2,FALSE)</f>
        <v>20.09.82 мсмк</v>
      </c>
      <c r="E33" s="85" t="str">
        <f>VLOOKUP(D33,'пр.взвешивания'!D8:E23,2,FALSE)</f>
        <v>С.Петербург МО</v>
      </c>
      <c r="F33" s="86"/>
      <c r="G33" s="86"/>
      <c r="H33" s="83"/>
      <c r="I33" s="83"/>
    </row>
    <row r="34" spans="1:9" ht="12.75">
      <c r="A34" s="84"/>
      <c r="B34" s="83"/>
      <c r="C34" s="85"/>
      <c r="D34" s="85"/>
      <c r="E34" s="85"/>
      <c r="F34" s="86"/>
      <c r="G34" s="86"/>
      <c r="H34" s="83"/>
      <c r="I34" s="83"/>
    </row>
    <row r="35" ht="24.75" customHeight="1">
      <c r="E35" s="12" t="s">
        <v>24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 t="s">
        <v>8</v>
      </c>
      <c r="F38" s="13"/>
      <c r="G38" s="13"/>
      <c r="H38" s="13"/>
      <c r="I38" s="13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R36" sqref="R36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9.5" customHeight="1" thickBot="1">
      <c r="A2" s="97" t="s">
        <v>29</v>
      </c>
      <c r="B2" s="98"/>
      <c r="C2" s="98"/>
      <c r="D2" s="98"/>
      <c r="E2" s="98"/>
      <c r="F2" s="98"/>
      <c r="G2" s="98"/>
      <c r="H2" s="98"/>
      <c r="I2" s="98"/>
      <c r="J2" s="16"/>
      <c r="K2" s="99" t="str">
        <f>HYPERLINK('[3]реквизиты'!$L$7)</f>
        <v>ИТОГОВЫЙ ПРОТОКОЛ</v>
      </c>
      <c r="L2" s="99"/>
      <c r="M2" s="99"/>
      <c r="N2" s="99"/>
      <c r="O2" s="99"/>
      <c r="P2" s="99"/>
      <c r="Q2" s="52"/>
    </row>
    <row r="3" spans="1:17" ht="26.25" customHeight="1" thickBot="1">
      <c r="A3" s="16"/>
      <c r="B3" s="39"/>
      <c r="C3" s="39"/>
      <c r="D3" s="100" t="str">
        <f>HYPERLINK('[2]реквизиты'!$A$2)</f>
        <v>Кубок  России  по САМБО среди женщин</v>
      </c>
      <c r="E3" s="101"/>
      <c r="F3" s="101"/>
      <c r="G3" s="101"/>
      <c r="H3" s="101"/>
      <c r="I3" s="101"/>
      <c r="J3" s="101"/>
      <c r="K3" s="101"/>
      <c r="L3" s="101"/>
      <c r="M3" s="102"/>
      <c r="N3" s="39"/>
      <c r="O3" s="39"/>
      <c r="P3" s="39"/>
      <c r="Q3" s="39"/>
    </row>
    <row r="4" spans="1:18" ht="24.75" customHeight="1" thickBot="1">
      <c r="A4" s="103" t="str">
        <f>HYPERLINK('[2]реквизиты'!$A$3)</f>
        <v>25 - 28 ноября 2009 г.        г. Кстово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37"/>
    </row>
    <row r="5" spans="1:18" ht="25.5" customHeight="1" thickBot="1">
      <c r="A5" s="5" t="s">
        <v>7</v>
      </c>
      <c r="B5" s="16"/>
      <c r="C5" s="16"/>
      <c r="D5" s="5"/>
      <c r="E5" s="16"/>
      <c r="F5" s="16"/>
      <c r="G5" s="96"/>
      <c r="H5" s="96"/>
      <c r="I5" s="96"/>
      <c r="J5" s="16"/>
      <c r="K5" s="16"/>
      <c r="L5" s="16"/>
      <c r="M5" s="16"/>
      <c r="N5" s="5"/>
      <c r="O5" s="16"/>
      <c r="P5" s="104" t="str">
        <f>HYPERLINK('пр.взвешивания'!E3)</f>
        <v>в.к.    80       кг.</v>
      </c>
      <c r="Q5" s="105"/>
      <c r="R5" s="38"/>
    </row>
    <row r="6" spans="1:18" ht="30" customHeight="1" thickBot="1">
      <c r="A6" s="135" t="s">
        <v>0</v>
      </c>
      <c r="B6" s="135" t="s">
        <v>1</v>
      </c>
      <c r="C6" s="135" t="s">
        <v>2</v>
      </c>
      <c r="D6" s="135" t="s">
        <v>3</v>
      </c>
      <c r="E6" s="161" t="s">
        <v>4</v>
      </c>
      <c r="F6" s="162"/>
      <c r="G6" s="162"/>
      <c r="H6" s="163"/>
      <c r="I6" s="135" t="s">
        <v>5</v>
      </c>
      <c r="J6" s="139" t="s">
        <v>6</v>
      </c>
      <c r="L6" s="125" t="s">
        <v>6</v>
      </c>
      <c r="M6" s="127" t="s">
        <v>1</v>
      </c>
      <c r="N6" s="118" t="s">
        <v>17</v>
      </c>
      <c r="O6" s="118" t="s">
        <v>18</v>
      </c>
      <c r="P6" s="120" t="s">
        <v>19</v>
      </c>
      <c r="Q6" s="137" t="s">
        <v>20</v>
      </c>
      <c r="R6" s="4"/>
    </row>
    <row r="7" spans="1:17" ht="19.5" customHeight="1" thickBot="1">
      <c r="A7" s="136"/>
      <c r="B7" s="136"/>
      <c r="C7" s="136"/>
      <c r="D7" s="160"/>
      <c r="E7" s="33">
        <v>1</v>
      </c>
      <c r="F7" s="34">
        <v>2</v>
      </c>
      <c r="G7" s="34">
        <v>3</v>
      </c>
      <c r="H7" s="35">
        <v>4</v>
      </c>
      <c r="I7" s="167"/>
      <c r="J7" s="140"/>
      <c r="L7" s="126"/>
      <c r="M7" s="128"/>
      <c r="N7" s="119"/>
      <c r="O7" s="119"/>
      <c r="P7" s="121"/>
      <c r="Q7" s="138"/>
    </row>
    <row r="8" spans="1:17" ht="13.5" customHeight="1">
      <c r="A8" s="129">
        <v>1</v>
      </c>
      <c r="B8" s="164" t="str">
        <f>HYPERLINK('пр.взвешивания'!C6)</f>
        <v>РАФИКОВА Роза Нуруловна</v>
      </c>
      <c r="C8" s="165" t="str">
        <f>HYPERLINK('пр.взвешивания'!D6)</f>
        <v>12.07.88 кмс</v>
      </c>
      <c r="D8" s="166" t="str">
        <f>HYPERLINK('пр.взвешивания'!E6)</f>
        <v>ПФО Башкортостан Уфа МО</v>
      </c>
      <c r="E8" s="17"/>
      <c r="F8" s="18">
        <v>0</v>
      </c>
      <c r="G8" s="19">
        <v>0.5</v>
      </c>
      <c r="H8" s="55">
        <v>0</v>
      </c>
      <c r="I8" s="157">
        <f>SUM(E8:H8)</f>
        <v>0.5</v>
      </c>
      <c r="J8" s="158">
        <v>4</v>
      </c>
      <c r="K8" s="95">
        <v>8</v>
      </c>
      <c r="L8" s="129">
        <v>1</v>
      </c>
      <c r="M8" s="130" t="str">
        <f>VLOOKUP(K8,'пр.взвешивания'!B6:G21,2,FALSE)</f>
        <v>СУББОТИНА Анна Алексеевна</v>
      </c>
      <c r="N8" s="131" t="str">
        <f>VLOOKUP(K8,'пр.взвешивания'!B6:G21,3,FALSE)</f>
        <v>20.09.82 мсмк</v>
      </c>
      <c r="O8" s="133" t="str">
        <f>VLOOKUP(K8,'пр.взвешивания'!B6:G21,4,FALSE)</f>
        <v>С.Петербург МО</v>
      </c>
      <c r="P8" s="122" t="str">
        <f>VLOOKUP(K8,'пр.взвешивания'!B6:G21,5,FALSE)</f>
        <v>000609</v>
      </c>
      <c r="Q8" s="123" t="str">
        <f>VLOOKUP(K8,'пр.взвешивания'!B6:G21,6,FALSE)</f>
        <v>Платонов АП </v>
      </c>
    </row>
    <row r="9" spans="1:17" ht="13.5" customHeight="1">
      <c r="A9" s="117"/>
      <c r="B9" s="145"/>
      <c r="C9" s="86"/>
      <c r="D9" s="154"/>
      <c r="E9" s="60"/>
      <c r="F9" s="61"/>
      <c r="G9" s="62"/>
      <c r="H9" s="63"/>
      <c r="I9" s="151"/>
      <c r="J9" s="159"/>
      <c r="K9" s="95"/>
      <c r="L9" s="117"/>
      <c r="M9" s="111"/>
      <c r="N9" s="132"/>
      <c r="O9" s="134"/>
      <c r="P9" s="90"/>
      <c r="Q9" s="124"/>
    </row>
    <row r="10" spans="1:17" ht="13.5" customHeight="1">
      <c r="A10" s="117">
        <v>2</v>
      </c>
      <c r="B10" s="143" t="str">
        <f>HYPERLINK('пр.взвешивания'!C8)</f>
        <v>ПРИЛЕПСКАЯ Мария Юрьевна</v>
      </c>
      <c r="C10" s="146" t="str">
        <f>HYPERLINK('пр.взвешивания'!D8)</f>
        <v>24.01.90 кмс</v>
      </c>
      <c r="D10" s="153" t="str">
        <f>HYPERLINK('пр.взвешивания'!E8)</f>
        <v>ПФО Саратовская Саратов ПР</v>
      </c>
      <c r="E10" s="21">
        <v>3</v>
      </c>
      <c r="F10" s="22"/>
      <c r="G10" s="23">
        <v>0</v>
      </c>
      <c r="H10" s="29">
        <v>1</v>
      </c>
      <c r="I10" s="151">
        <f>SUM(E10:H10)</f>
        <v>4</v>
      </c>
      <c r="J10" s="159">
        <v>3</v>
      </c>
      <c r="K10" s="95">
        <v>3</v>
      </c>
      <c r="L10" s="117">
        <v>2</v>
      </c>
      <c r="M10" s="111" t="str">
        <f>VLOOKUP(K10,'пр.взвешивания'!B6:G21,2,FALSE)</f>
        <v>ЕЖОВА Ксения Владимировна</v>
      </c>
      <c r="N10" s="113" t="str">
        <f>VLOOKUP(K10,'пр.взвешивания'!B6:G21,3,FALSE)</f>
        <v>09.09.86 мс</v>
      </c>
      <c r="O10" s="115" t="str">
        <f>VLOOKUP(K10,'пр.взвешивания'!B6:G21,4,FALSE)</f>
        <v>С.Петербург МО</v>
      </c>
      <c r="P10" s="83" t="str">
        <f>VLOOKUP(K10,'пр.взвешивания'!B6:G21,5,FALSE)</f>
        <v>000545</v>
      </c>
      <c r="Q10" s="107" t="str">
        <f>VLOOKUP(K10,'пр.взвешивания'!B6:G21,6,FALSE)</f>
        <v>Еремина ЕП</v>
      </c>
    </row>
    <row r="11" spans="1:17" ht="13.5" customHeight="1">
      <c r="A11" s="117"/>
      <c r="B11" s="145"/>
      <c r="C11" s="86"/>
      <c r="D11" s="154"/>
      <c r="E11" s="64"/>
      <c r="F11" s="65"/>
      <c r="G11" s="61"/>
      <c r="H11" s="63"/>
      <c r="I11" s="151"/>
      <c r="J11" s="159"/>
      <c r="K11" s="95"/>
      <c r="L11" s="117"/>
      <c r="M11" s="111"/>
      <c r="N11" s="113"/>
      <c r="O11" s="115"/>
      <c r="P11" s="83"/>
      <c r="Q11" s="107"/>
    </row>
    <row r="12" spans="1:17" ht="13.5" customHeight="1">
      <c r="A12" s="141">
        <v>3</v>
      </c>
      <c r="B12" s="143" t="str">
        <f>HYPERLINK('пр.взвешивания'!C10)</f>
        <v>ЕЖОВА Ксения Владимировна</v>
      </c>
      <c r="C12" s="146" t="str">
        <f>HYPERLINK('пр.взвешивания'!D10)</f>
        <v>09.09.86 мс</v>
      </c>
      <c r="D12" s="153" t="str">
        <f>HYPERLINK('пр.взвешивания'!E10)</f>
        <v>С.Петербург МО</v>
      </c>
      <c r="E12" s="25">
        <v>3.5</v>
      </c>
      <c r="F12" s="26">
        <v>3</v>
      </c>
      <c r="G12" s="27"/>
      <c r="H12" s="56">
        <v>3</v>
      </c>
      <c r="I12" s="151">
        <f>SUM(E12:H12)</f>
        <v>9.5</v>
      </c>
      <c r="J12" s="168">
        <v>1</v>
      </c>
      <c r="K12" s="95">
        <v>6</v>
      </c>
      <c r="L12" s="117">
        <v>3</v>
      </c>
      <c r="M12" s="111" t="str">
        <f>VLOOKUP(K12,'пр.взвешивания'!B6:G21,2,FALSE)</f>
        <v>БОБРОВА Виктория Олеговна</v>
      </c>
      <c r="N12" s="113" t="str">
        <f>VLOOKUP(K12,'пр.взвешивания'!B6:G21,3,FALSE)</f>
        <v>13.01.88 мс</v>
      </c>
      <c r="O12" s="115" t="str">
        <f>VLOOKUP(K12,'пр.взвешивания'!B6:G21,4,FALSE)</f>
        <v>ЦФО Брянская Брянск ЛОК</v>
      </c>
      <c r="P12" s="83">
        <f>VLOOKUP(K12,'пр.взвешивания'!B6:G21,5,FALSE)</f>
        <v>0</v>
      </c>
      <c r="Q12" s="107" t="str">
        <f>VLOOKUP(K12,'пр.взвешивания'!B6:G21,6,FALSE)</f>
        <v>Фатеев АИ</v>
      </c>
    </row>
    <row r="13" spans="1:17" ht="13.5" customHeight="1">
      <c r="A13" s="141"/>
      <c r="B13" s="145"/>
      <c r="C13" s="86"/>
      <c r="D13" s="154"/>
      <c r="E13" s="64"/>
      <c r="F13" s="61"/>
      <c r="G13" s="66"/>
      <c r="H13" s="63"/>
      <c r="I13" s="151"/>
      <c r="J13" s="168"/>
      <c r="K13" s="95"/>
      <c r="L13" s="117"/>
      <c r="M13" s="111"/>
      <c r="N13" s="113"/>
      <c r="O13" s="115"/>
      <c r="P13" s="83"/>
      <c r="Q13" s="107"/>
    </row>
    <row r="14" spans="1:17" ht="13.5" customHeight="1">
      <c r="A14" s="141">
        <v>4</v>
      </c>
      <c r="B14" s="143" t="str">
        <f>HYPERLINK('пр.взвешивания'!C12)</f>
        <v>ЕРЕМЕЕВА Надежда Валерьевна</v>
      </c>
      <c r="C14" s="146" t="str">
        <f>HYPERLINK('пр.взвешивания'!D12)</f>
        <v>23.04.83 кмс</v>
      </c>
      <c r="D14" s="153" t="str">
        <f>HYPERLINK('пр.взвешивания'!E12)</f>
        <v>УФО Свердловская Екатеринбург Д</v>
      </c>
      <c r="E14" s="21">
        <v>4</v>
      </c>
      <c r="F14" s="29">
        <v>3</v>
      </c>
      <c r="G14" s="26">
        <v>0</v>
      </c>
      <c r="H14" s="66"/>
      <c r="I14" s="151">
        <f>SUM(E14:H14)</f>
        <v>7</v>
      </c>
      <c r="J14" s="168">
        <v>2</v>
      </c>
      <c r="K14" s="95">
        <v>4</v>
      </c>
      <c r="L14" s="117">
        <v>3</v>
      </c>
      <c r="M14" s="111" t="str">
        <f>VLOOKUP(K14,'пр.взвешивания'!B6:G21,2,FALSE)</f>
        <v>ЕРЕМЕЕВА Надежда Валерьевна</v>
      </c>
      <c r="N14" s="113" t="str">
        <f>VLOOKUP(K14,'пр.взвешивания'!B6:G21,3,FALSE)</f>
        <v>23.04.83 кмс</v>
      </c>
      <c r="O14" s="115" t="str">
        <f>VLOOKUP(K14,'пр.взвешивания'!B6:G21,4,FALSE)</f>
        <v>УФО Свердловская Екатеринбург Д</v>
      </c>
      <c r="P14" s="83" t="str">
        <f>VLOOKUP(K14,'пр.взвешивания'!B6:G21,5,FALSE)</f>
        <v>0022241</v>
      </c>
      <c r="Q14" s="107" t="str">
        <f>VLOOKUP(K14,'пр.взвешивания'!B6:G21,6,FALSE)</f>
        <v>Даутов АР</v>
      </c>
    </row>
    <row r="15" spans="1:17" ht="13.5" customHeight="1" thickBot="1">
      <c r="A15" s="142"/>
      <c r="B15" s="144"/>
      <c r="C15" s="147"/>
      <c r="D15" s="156"/>
      <c r="E15" s="67"/>
      <c r="F15" s="68"/>
      <c r="G15" s="69"/>
      <c r="H15" s="70"/>
      <c r="I15" s="152"/>
      <c r="J15" s="169"/>
      <c r="K15" s="95"/>
      <c r="L15" s="117"/>
      <c r="M15" s="111"/>
      <c r="N15" s="113"/>
      <c r="O15" s="115"/>
      <c r="P15" s="83"/>
      <c r="Q15" s="107"/>
    </row>
    <row r="16" spans="1:17" ht="13.5" customHeight="1" thickBot="1">
      <c r="A16" s="5" t="s">
        <v>8</v>
      </c>
      <c r="E16" s="8"/>
      <c r="F16" s="8"/>
      <c r="G16" s="8"/>
      <c r="H16" s="8"/>
      <c r="I16" s="71"/>
      <c r="J16" s="8"/>
      <c r="K16" s="95">
        <v>2</v>
      </c>
      <c r="L16" s="117">
        <v>5</v>
      </c>
      <c r="M16" s="111" t="str">
        <f>VLOOKUP(K16,'пр.взвешивания'!B6:G21,2,FALSE)</f>
        <v>ПРИЛЕПСКАЯ Мария Юрьевна</v>
      </c>
      <c r="N16" s="113" t="str">
        <f>VLOOKUP(K16,'пр.взвешивания'!B6:G21,3,FALSE)</f>
        <v>24.01.90 кмс</v>
      </c>
      <c r="O16" s="115" t="str">
        <f>VLOOKUP(K16,'пр.взвешивания'!B6:G21,4,FALSE)</f>
        <v>ПФО Саратовская Саратов ПР</v>
      </c>
      <c r="P16" s="83" t="str">
        <f>VLOOKUP(K16,'пр.взвешивания'!B6:G21,5,FALSE)</f>
        <v>008321</v>
      </c>
      <c r="Q16" s="107" t="str">
        <f>VLOOKUP(K16,'пр.взвешивания'!B6:G21,6,FALSE)</f>
        <v>Мвартынов АТ</v>
      </c>
    </row>
    <row r="17" spans="1:17" ht="13.5" customHeight="1" thickBot="1">
      <c r="A17" s="135" t="s">
        <v>0</v>
      </c>
      <c r="B17" s="135" t="s">
        <v>1</v>
      </c>
      <c r="C17" s="135" t="s">
        <v>2</v>
      </c>
      <c r="D17" s="135" t="s">
        <v>3</v>
      </c>
      <c r="E17" s="161" t="s">
        <v>4</v>
      </c>
      <c r="F17" s="162"/>
      <c r="G17" s="162"/>
      <c r="H17" s="163"/>
      <c r="I17" s="170" t="s">
        <v>5</v>
      </c>
      <c r="J17" s="139" t="s">
        <v>6</v>
      </c>
      <c r="K17" s="95"/>
      <c r="L17" s="117"/>
      <c r="M17" s="111"/>
      <c r="N17" s="113"/>
      <c r="O17" s="115"/>
      <c r="P17" s="83"/>
      <c r="Q17" s="107"/>
    </row>
    <row r="18" spans="1:17" ht="13.5" customHeight="1" thickBot="1">
      <c r="A18" s="136"/>
      <c r="B18" s="136"/>
      <c r="C18" s="136"/>
      <c r="D18" s="160"/>
      <c r="E18" s="2">
        <v>1</v>
      </c>
      <c r="F18" s="3">
        <v>2</v>
      </c>
      <c r="G18" s="3">
        <v>3</v>
      </c>
      <c r="H18" s="9">
        <v>4</v>
      </c>
      <c r="I18" s="171"/>
      <c r="J18" s="140"/>
      <c r="K18" s="95">
        <v>7</v>
      </c>
      <c r="L18" s="117">
        <v>5</v>
      </c>
      <c r="M18" s="111" t="str">
        <f>VLOOKUP(K18,'пр.взвешивания'!B6:G21,2,FALSE)</f>
        <v>МОРОЗОВА Марина Вячеславовна</v>
      </c>
      <c r="N18" s="113" t="str">
        <f>VLOOKUP(K18,'пр.взвешивания'!B6:G21,3,FALSE)</f>
        <v>05.09.80 мсмк</v>
      </c>
      <c r="O18" s="115" t="str">
        <f>VLOOKUP(K18,'пр.взвешивания'!B6:G21,4,FALSE)</f>
        <v>СЗФО Мурманская Мурманск Д</v>
      </c>
      <c r="P18" s="83" t="str">
        <f>VLOOKUP(K18,'пр.взвешивания'!B6:G21,5,FALSE)</f>
        <v>000646</v>
      </c>
      <c r="Q18" s="107" t="str">
        <f>VLOOKUP(K18,'пр.взвешивания'!B6:G21,6,FALSE)</f>
        <v>Львов ЕВКожухов СН </v>
      </c>
    </row>
    <row r="19" spans="1:17" ht="13.5" customHeight="1">
      <c r="A19" s="129">
        <v>5</v>
      </c>
      <c r="B19" s="164" t="str">
        <f>HYPERLINK('пр.взвешивания'!C14)</f>
        <v>ИСЛАНБЕКОВА Марьям Абдуллаевна</v>
      </c>
      <c r="C19" s="165" t="str">
        <f>HYPERLINK('пр.взвешивания'!D14)</f>
        <v>21.07.90 мс</v>
      </c>
      <c r="D19" s="166" t="str">
        <f>HYPERLINK('пр.взвешивания'!E14)</f>
        <v>ДВФО Камчатский Петропавловск-камчатский ВС</v>
      </c>
      <c r="E19" s="17"/>
      <c r="F19" s="18">
        <v>3</v>
      </c>
      <c r="G19" s="19">
        <v>0</v>
      </c>
      <c r="H19" s="20">
        <v>0</v>
      </c>
      <c r="I19" s="157">
        <f>SUM(E19:H19)</f>
        <v>3</v>
      </c>
      <c r="J19" s="172">
        <v>4</v>
      </c>
      <c r="K19" s="95"/>
      <c r="L19" s="117"/>
      <c r="M19" s="111"/>
      <c r="N19" s="113"/>
      <c r="O19" s="115"/>
      <c r="P19" s="83"/>
      <c r="Q19" s="107"/>
    </row>
    <row r="20" spans="1:17" ht="13.5" customHeight="1">
      <c r="A20" s="117"/>
      <c r="B20" s="145"/>
      <c r="C20" s="86"/>
      <c r="D20" s="154"/>
      <c r="E20" s="60"/>
      <c r="F20" s="61"/>
      <c r="G20" s="62"/>
      <c r="H20" s="72"/>
      <c r="I20" s="151"/>
      <c r="J20" s="173"/>
      <c r="K20" s="95">
        <v>1</v>
      </c>
      <c r="L20" s="109" t="s">
        <v>70</v>
      </c>
      <c r="M20" s="111" t="str">
        <f>VLOOKUP(K20,'пр.взвешивания'!B6:G21,2,FALSE)</f>
        <v>РАФИКОВА Роза Нуруловна</v>
      </c>
      <c r="N20" s="113" t="str">
        <f>VLOOKUP(K20,'пр.взвешивания'!B6:G21,3,FALSE)</f>
        <v>12.07.88 кмс</v>
      </c>
      <c r="O20" s="115" t="str">
        <f>VLOOKUP(K20,'пр.взвешивания'!B6:G21,4,FALSE)</f>
        <v>ПФО Башкортостан Уфа МО</v>
      </c>
      <c r="P20" s="83">
        <f>VLOOKUP(K20,'пр.взвешивания'!B6:G21,5,FALSE)</f>
        <v>0</v>
      </c>
      <c r="Q20" s="107" t="str">
        <f>VLOOKUP(K20,'пр.взвешивания'!B6:G21,6,FALSE)</f>
        <v>Пегов ВА</v>
      </c>
    </row>
    <row r="21" spans="1:17" ht="13.5" customHeight="1">
      <c r="A21" s="117">
        <v>6</v>
      </c>
      <c r="B21" s="143" t="str">
        <f>HYPERLINK('пр.взвешивания'!C16)</f>
        <v>БОБРОВА Виктория Олеговна</v>
      </c>
      <c r="C21" s="146" t="str">
        <f>HYPERLINK('пр.взвешивания'!D16)</f>
        <v>13.01.88 мс</v>
      </c>
      <c r="D21" s="153" t="str">
        <f>HYPERLINK('пр.взвешивания'!E16)</f>
        <v>ЦФО Брянская Брянск ЛОК</v>
      </c>
      <c r="E21" s="21">
        <v>0</v>
      </c>
      <c r="F21" s="22"/>
      <c r="G21" s="23">
        <v>4</v>
      </c>
      <c r="H21" s="24">
        <v>1</v>
      </c>
      <c r="I21" s="151">
        <f>SUM(E21:H21)</f>
        <v>5</v>
      </c>
      <c r="J21" s="173">
        <v>2</v>
      </c>
      <c r="K21" s="95"/>
      <c r="L21" s="109"/>
      <c r="M21" s="111"/>
      <c r="N21" s="113"/>
      <c r="O21" s="115"/>
      <c r="P21" s="83"/>
      <c r="Q21" s="107"/>
    </row>
    <row r="22" spans="1:17" ht="13.5" customHeight="1">
      <c r="A22" s="117"/>
      <c r="B22" s="145"/>
      <c r="C22" s="86"/>
      <c r="D22" s="154"/>
      <c r="E22" s="64"/>
      <c r="F22" s="65"/>
      <c r="G22" s="61"/>
      <c r="H22" s="72"/>
      <c r="I22" s="151"/>
      <c r="J22" s="173"/>
      <c r="K22" s="95">
        <v>5</v>
      </c>
      <c r="L22" s="109" t="s">
        <v>70</v>
      </c>
      <c r="M22" s="111" t="str">
        <f>VLOOKUP(K22,'пр.взвешивания'!B6:G21,2,FALSE)</f>
        <v>ИСЛАНБЕКОВА Марьям Абдуллаевна</v>
      </c>
      <c r="N22" s="113" t="str">
        <f>VLOOKUP(K22,'пр.взвешивания'!B6:G21,3,FALSE)</f>
        <v>21.07.90 мс</v>
      </c>
      <c r="O22" s="115" t="str">
        <f>VLOOKUP(K22,'пр.взвешивания'!B6:G21,4,FALSE)</f>
        <v>ДВФО Камчатский Петропавловск-камчатский ВС</v>
      </c>
      <c r="P22" s="83" t="str">
        <f>VLOOKUP(K22,'пр.взвешивания'!B6:G21,5,FALSE)</f>
        <v>000860</v>
      </c>
      <c r="Q22" s="107" t="str">
        <f>VLOOKUP(K22,'пр.взвешивания'!B6:G21,6,FALSE)</f>
        <v>Исланбекова ГВ</v>
      </c>
    </row>
    <row r="23" spans="1:17" ht="13.5" customHeight="1" thickBot="1">
      <c r="A23" s="141">
        <v>7</v>
      </c>
      <c r="B23" s="143" t="str">
        <f>HYPERLINK('пр.взвешивания'!C18)</f>
        <v>МОРОЗОВА Марина Вячеславовна</v>
      </c>
      <c r="C23" s="146" t="str">
        <f>HYPERLINK('пр.взвешивания'!D18)</f>
        <v>05.09.80 мсмк</v>
      </c>
      <c r="D23" s="153" t="str">
        <f>HYPERLINK('пр.взвешивания'!E18)</f>
        <v>СЗФО Мурманская Мурманск Д</v>
      </c>
      <c r="E23" s="25">
        <v>3</v>
      </c>
      <c r="F23" s="26">
        <v>0</v>
      </c>
      <c r="G23" s="27"/>
      <c r="H23" s="28">
        <v>0</v>
      </c>
      <c r="I23" s="151">
        <f>SUM(E23:H23)</f>
        <v>3</v>
      </c>
      <c r="J23" s="178">
        <v>3</v>
      </c>
      <c r="K23" s="95"/>
      <c r="L23" s="110"/>
      <c r="M23" s="112"/>
      <c r="N23" s="114"/>
      <c r="O23" s="116"/>
      <c r="P23" s="106"/>
      <c r="Q23" s="108"/>
    </row>
    <row r="24" spans="1:17" ht="13.5" customHeight="1">
      <c r="A24" s="141"/>
      <c r="B24" s="145"/>
      <c r="C24" s="86"/>
      <c r="D24" s="154"/>
      <c r="E24" s="64"/>
      <c r="F24" s="61"/>
      <c r="G24" s="66"/>
      <c r="H24" s="72"/>
      <c r="I24" s="151"/>
      <c r="J24" s="178"/>
      <c r="K24" s="8"/>
      <c r="L24" s="8"/>
      <c r="M24" s="8"/>
      <c r="N24" s="8"/>
      <c r="O24" s="8"/>
      <c r="P24" s="8"/>
      <c r="Q24" s="8"/>
    </row>
    <row r="25" spans="1:17" ht="13.5" customHeight="1">
      <c r="A25" s="141">
        <v>8</v>
      </c>
      <c r="B25" s="143" t="str">
        <f>HYPERLINK('пр.взвешивания'!C20)</f>
        <v>СУББОТИНА Анна Алексеевна</v>
      </c>
      <c r="C25" s="146" t="str">
        <f>HYPERLINK('пр.взвешивания'!D20)</f>
        <v>20.09.82 мсмк</v>
      </c>
      <c r="D25" s="153" t="str">
        <f>HYPERLINK('пр.взвешивания'!E20)</f>
        <v>С.Петербург МО</v>
      </c>
      <c r="E25" s="21">
        <v>4</v>
      </c>
      <c r="F25" s="29">
        <v>3</v>
      </c>
      <c r="G25" s="26">
        <v>4</v>
      </c>
      <c r="H25" s="73"/>
      <c r="I25" s="151">
        <f>SUM(E25:H25)</f>
        <v>11</v>
      </c>
      <c r="J25" s="178">
        <v>1</v>
      </c>
      <c r="K25" s="8"/>
      <c r="L25" s="8"/>
      <c r="M25" s="8"/>
      <c r="N25" s="8"/>
      <c r="O25" s="8"/>
      <c r="P25" s="8"/>
      <c r="Q25" s="8"/>
    </row>
    <row r="26" spans="1:17" ht="13.5" customHeight="1" thickBot="1">
      <c r="A26" s="142"/>
      <c r="B26" s="144"/>
      <c r="C26" s="147"/>
      <c r="D26" s="156"/>
      <c r="E26" s="67"/>
      <c r="F26" s="68"/>
      <c r="G26" s="69" t="s">
        <v>68</v>
      </c>
      <c r="H26" s="74"/>
      <c r="I26" s="152"/>
      <c r="J26" s="179"/>
      <c r="K26" s="8"/>
      <c r="L26" s="8"/>
      <c r="M26" s="8"/>
      <c r="N26" s="8"/>
      <c r="O26" s="8"/>
      <c r="P26" s="8"/>
      <c r="Q26" s="8"/>
    </row>
    <row r="27" spans="1:17" ht="23.25" customHeight="1" thickBot="1">
      <c r="A27" s="36"/>
      <c r="B27" s="36" t="s">
        <v>28</v>
      </c>
      <c r="C27" s="36"/>
      <c r="D27" s="36"/>
      <c r="E27" s="75"/>
      <c r="F27" s="75" t="s">
        <v>25</v>
      </c>
      <c r="G27" s="75"/>
      <c r="H27" s="75"/>
      <c r="I27" s="8"/>
      <c r="J27" s="8"/>
      <c r="K27" s="8"/>
      <c r="L27" s="8"/>
      <c r="M27" s="8"/>
      <c r="N27" s="8"/>
      <c r="O27" s="8"/>
      <c r="P27" s="8"/>
      <c r="Q27" s="8"/>
    </row>
    <row r="28" spans="1:17" ht="12.75" customHeight="1" thickBot="1">
      <c r="A28" s="129">
        <v>3</v>
      </c>
      <c r="B28" s="176" t="str">
        <f>VLOOKUP(A28,'пр.взвешивания'!B6:C21,2,FALSE)</f>
        <v>ЕЖОВА Ксения Владимировна</v>
      </c>
      <c r="C28" s="174" t="str">
        <f>VLOOKUP(A28,'пр.взвешивания'!B6:G21,3,FALSE)</f>
        <v>09.09.86 мс</v>
      </c>
      <c r="D28" s="155" t="str">
        <f>VLOOKUP(A28,'пр.взвешивания'!B6:G21,4,FALSE)</f>
        <v>С.Петербург МО</v>
      </c>
      <c r="E28" s="40"/>
      <c r="F28" s="40"/>
      <c r="G28" s="40"/>
      <c r="H28" s="40"/>
      <c r="I28" s="76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17"/>
      <c r="B29" s="177"/>
      <c r="C29" s="175"/>
      <c r="D29" s="148"/>
      <c r="E29" s="57">
        <v>3</v>
      </c>
      <c r="F29" s="40"/>
      <c r="G29" s="40"/>
      <c r="H29" s="40"/>
      <c r="I29" s="76"/>
      <c r="J29" s="8"/>
      <c r="K29" s="8"/>
      <c r="L29" s="8"/>
      <c r="M29" s="8"/>
      <c r="N29" s="8"/>
      <c r="O29" s="8"/>
      <c r="P29" s="8"/>
      <c r="Q29" s="8"/>
    </row>
    <row r="30" spans="1:17" ht="12.75" customHeight="1" thickBot="1">
      <c r="A30" s="117">
        <v>6</v>
      </c>
      <c r="B30" s="177" t="str">
        <f>VLOOKUP(A30,'пр.взвешивания'!B6:C23,2,FALSE)</f>
        <v>БОБРОВА Виктория Олеговна</v>
      </c>
      <c r="C30" s="175" t="str">
        <f>VLOOKUP(A30,'пр.взвешивания'!B6:G23,3,FALSE)</f>
        <v>13.01.88 мс</v>
      </c>
      <c r="D30" s="148" t="str">
        <f>VLOOKUP(A30,'пр.взвешивания'!B6:G23,4,FALSE)</f>
        <v>ЦФО Брянская Брянск ЛОК</v>
      </c>
      <c r="E30" s="58" t="s">
        <v>69</v>
      </c>
      <c r="F30" s="43"/>
      <c r="G30" s="44"/>
      <c r="H30" s="40"/>
      <c r="I30" s="76"/>
      <c r="J30" s="8"/>
      <c r="K30" s="8"/>
      <c r="L30" s="8"/>
      <c r="M30" s="8"/>
      <c r="N30" s="8"/>
      <c r="O30" s="8"/>
      <c r="P30" s="8"/>
      <c r="Q30" s="8"/>
    </row>
    <row r="31" spans="1:17" ht="12.75" customHeight="1" thickBot="1">
      <c r="A31" s="184"/>
      <c r="B31" s="185"/>
      <c r="C31" s="186"/>
      <c r="D31" s="150"/>
      <c r="E31" s="40"/>
      <c r="F31" s="45"/>
      <c r="G31" s="45"/>
      <c r="H31" s="41">
        <v>8</v>
      </c>
      <c r="I31" s="77"/>
      <c r="J31" s="48" t="str">
        <f>HYPERLINK('[2]реквизиты'!$A$6)</f>
        <v>Гл. судья, судья МК</v>
      </c>
      <c r="K31" s="49"/>
      <c r="L31" s="49"/>
      <c r="M31" s="78"/>
      <c r="N31" s="16"/>
      <c r="O31" s="16"/>
      <c r="P31" s="50" t="str">
        <f>HYPERLINK('[2]реквизиты'!$G$6)</f>
        <v>Х.Ю. Хапай</v>
      </c>
      <c r="Q31" s="78"/>
    </row>
    <row r="32" spans="1:17" ht="12.75" customHeight="1" thickBot="1">
      <c r="A32" s="183">
        <v>8</v>
      </c>
      <c r="B32" s="176" t="str">
        <f>VLOOKUP(A32,'пр.взвешивания'!B6:C25,2,FALSE)</f>
        <v>СУББОТИНА Анна Алексеевна</v>
      </c>
      <c r="C32" s="174" t="str">
        <f>VLOOKUP(A32,'пр.взвешивания'!B6:G25,3,FALSE)</f>
        <v>20.09.82 мсмк</v>
      </c>
      <c r="D32" s="155" t="str">
        <f>VLOOKUP(A32,'пр.взвешивания'!B6:G25,4,FALSE)</f>
        <v>С.Петербург МО</v>
      </c>
      <c r="E32" s="40"/>
      <c r="F32" s="45"/>
      <c r="G32" s="45"/>
      <c r="H32" s="42"/>
      <c r="I32" s="76"/>
      <c r="J32" s="49"/>
      <c r="K32" s="49"/>
      <c r="L32" s="49"/>
      <c r="M32" s="78"/>
      <c r="N32" s="82"/>
      <c r="O32" s="82"/>
      <c r="P32" s="79" t="str">
        <f>HYPERLINK('[2]реквизиты'!$G$7)</f>
        <v>/г. Майкоп/</v>
      </c>
      <c r="Q32" s="78"/>
    </row>
    <row r="33" spans="1:17" ht="12.75" customHeight="1">
      <c r="A33" s="141"/>
      <c r="B33" s="177"/>
      <c r="C33" s="175"/>
      <c r="D33" s="148"/>
      <c r="E33" s="57">
        <v>8</v>
      </c>
      <c r="F33" s="46"/>
      <c r="G33" s="47"/>
      <c r="H33" s="40"/>
      <c r="I33" s="76"/>
      <c r="J33" s="51"/>
      <c r="K33" s="51"/>
      <c r="L33" s="51"/>
      <c r="M33" s="78"/>
      <c r="N33" s="80"/>
      <c r="O33" s="80"/>
      <c r="P33" s="78"/>
      <c r="Q33" s="78"/>
    </row>
    <row r="34" spans="1:17" ht="12.75" customHeight="1" thickBot="1">
      <c r="A34" s="141">
        <v>4</v>
      </c>
      <c r="B34" s="177" t="str">
        <f>VLOOKUP(A34,'пр.взвешивания'!B6:C27,2,FALSE)</f>
        <v>ЕРЕМЕЕВА Надежда Валерьевна</v>
      </c>
      <c r="C34" s="175" t="str">
        <f>VLOOKUP(A34,'пр.взвешивания'!B6:G27,3,FALSE)</f>
        <v>23.04.83 кмс</v>
      </c>
      <c r="D34" s="148" t="str">
        <f>VLOOKUP(A34,'пр.взвешивания'!B6:G27,4,FALSE)</f>
        <v>УФО Свердловская Екатеринбург Д</v>
      </c>
      <c r="E34" s="81">
        <v>0.125</v>
      </c>
      <c r="F34" s="40"/>
      <c r="G34" s="40"/>
      <c r="H34" s="40"/>
      <c r="I34" s="76"/>
      <c r="J34" s="48" t="str">
        <f>HYPERLINK('[4]реквизиты'!$A$22)</f>
        <v>Гл. секретарь, судья МК</v>
      </c>
      <c r="K34" s="49"/>
      <c r="L34" s="49"/>
      <c r="M34" s="78"/>
      <c r="N34" s="82"/>
      <c r="O34" s="82"/>
      <c r="P34" s="50"/>
      <c r="Q34" s="78"/>
    </row>
    <row r="35" spans="1:17" ht="12.75" customHeight="1" thickBot="1">
      <c r="A35" s="142"/>
      <c r="B35" s="181"/>
      <c r="C35" s="182"/>
      <c r="D35" s="149"/>
      <c r="E35" s="32"/>
      <c r="F35" s="32"/>
      <c r="G35" s="32"/>
      <c r="H35" s="32"/>
      <c r="I35" s="76"/>
      <c r="J35" s="51"/>
      <c r="K35" s="51"/>
      <c r="L35" s="51"/>
      <c r="M35" s="78"/>
      <c r="N35" s="80"/>
      <c r="O35" s="80"/>
      <c r="P35" s="79" t="str">
        <f>HYPERLINK('[2]реквизиты'!$G$9)</f>
        <v>/г. Рязань/</v>
      </c>
      <c r="Q35" s="78"/>
    </row>
    <row r="36" spans="1:10" ht="12.75" customHeight="1">
      <c r="A36" s="8"/>
      <c r="B36" s="8"/>
      <c r="C36" s="8"/>
      <c r="D36" s="8"/>
      <c r="E36" s="76"/>
      <c r="F36" s="76"/>
      <c r="G36" s="76"/>
      <c r="H36" s="76"/>
      <c r="I36" s="31"/>
      <c r="J36" s="31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  <mergeCell ref="J23:J24"/>
    <mergeCell ref="J25:J26"/>
    <mergeCell ref="B23:B24"/>
    <mergeCell ref="C23:C24"/>
    <mergeCell ref="C28:C29"/>
    <mergeCell ref="D28:D29"/>
    <mergeCell ref="B28:B29"/>
    <mergeCell ref="I19:I20"/>
    <mergeCell ref="D19:D20"/>
    <mergeCell ref="C25:C26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D34:D35"/>
    <mergeCell ref="D30:D31"/>
    <mergeCell ref="I23:I24"/>
    <mergeCell ref="I25:I26"/>
    <mergeCell ref="D23:D24"/>
    <mergeCell ref="D32:D33"/>
    <mergeCell ref="D25:D26"/>
    <mergeCell ref="A14:A15"/>
    <mergeCell ref="A10:A11"/>
    <mergeCell ref="B10:B11"/>
    <mergeCell ref="C10:C11"/>
    <mergeCell ref="B14:B15"/>
    <mergeCell ref="C14:C15"/>
    <mergeCell ref="A23:A24"/>
    <mergeCell ref="A28:A29"/>
    <mergeCell ref="A25:A26"/>
    <mergeCell ref="B25:B26"/>
    <mergeCell ref="B6:B7"/>
    <mergeCell ref="C6:C7"/>
    <mergeCell ref="Q6:Q7"/>
    <mergeCell ref="J6:J7"/>
    <mergeCell ref="Q8:Q9"/>
    <mergeCell ref="L6:L7"/>
    <mergeCell ref="M6:M7"/>
    <mergeCell ref="N6:N7"/>
    <mergeCell ref="L8:L9"/>
    <mergeCell ref="M8:M9"/>
    <mergeCell ref="N8:N9"/>
    <mergeCell ref="O8:O9"/>
    <mergeCell ref="O10:O11"/>
    <mergeCell ref="O6:O7"/>
    <mergeCell ref="P6:P7"/>
    <mergeCell ref="P10:P11"/>
    <mergeCell ref="P8:P9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L14:L15"/>
    <mergeCell ref="M14:M15"/>
    <mergeCell ref="N14:N15"/>
    <mergeCell ref="O14:O15"/>
    <mergeCell ref="L16:L17"/>
    <mergeCell ref="M16:M17"/>
    <mergeCell ref="N16:N17"/>
    <mergeCell ref="O16:O17"/>
    <mergeCell ref="P18:P19"/>
    <mergeCell ref="P14:P15"/>
    <mergeCell ref="Q14:Q15"/>
    <mergeCell ref="P16:P17"/>
    <mergeCell ref="Q16:Q17"/>
    <mergeCell ref="Q18:Q19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22:P23"/>
    <mergeCell ref="Q22:Q23"/>
    <mergeCell ref="L22:L23"/>
    <mergeCell ref="M22:M23"/>
    <mergeCell ref="N22:N23"/>
    <mergeCell ref="O22:O23"/>
    <mergeCell ref="G5:I5"/>
    <mergeCell ref="A2:I2"/>
    <mergeCell ref="K2:P2"/>
    <mergeCell ref="D3:M3"/>
    <mergeCell ref="A4:Q4"/>
    <mergeCell ref="P5:Q5"/>
    <mergeCell ref="K8:K9"/>
    <mergeCell ref="K10:K11"/>
    <mergeCell ref="K12:K13"/>
    <mergeCell ref="K14:K15"/>
    <mergeCell ref="K16:K17"/>
    <mergeCell ref="K18:K19"/>
    <mergeCell ref="K20:K21"/>
    <mergeCell ref="K22:K23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30">
      <selection activeCell="G77" sqref="G7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96" t="s">
        <v>26</v>
      </c>
      <c r="B1" s="196"/>
      <c r="C1" s="196"/>
      <c r="D1" s="196"/>
      <c r="E1" s="196"/>
      <c r="F1" s="196"/>
      <c r="G1" s="196"/>
      <c r="H1" s="196"/>
      <c r="Q1" s="7"/>
    </row>
    <row r="2" spans="1:17" ht="18" customHeight="1">
      <c r="A2" s="59" t="s">
        <v>27</v>
      </c>
      <c r="B2" s="6" t="s">
        <v>13</v>
      </c>
      <c r="C2" s="6"/>
      <c r="D2" s="6"/>
      <c r="E2" s="59" t="str">
        <f>HYPERLINK('пр.взвешивания'!E3)</f>
        <v>в.к.    80       кг.</v>
      </c>
      <c r="F2" s="6"/>
      <c r="G2" s="6"/>
      <c r="H2" s="6"/>
      <c r="Q2" s="7"/>
    </row>
    <row r="3" spans="1:17" ht="12.7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9</v>
      </c>
      <c r="F3" s="83" t="s">
        <v>10</v>
      </c>
      <c r="G3" s="83" t="s">
        <v>11</v>
      </c>
      <c r="H3" s="83" t="s">
        <v>12</v>
      </c>
      <c r="Q3" s="7"/>
    </row>
    <row r="4" spans="1:17" ht="12.75">
      <c r="A4" s="90"/>
      <c r="B4" s="90"/>
      <c r="C4" s="90"/>
      <c r="D4" s="90"/>
      <c r="E4" s="90"/>
      <c r="F4" s="90"/>
      <c r="G4" s="90"/>
      <c r="H4" s="90"/>
      <c r="Q4" s="7"/>
    </row>
    <row r="5" spans="1:18" ht="12.75">
      <c r="A5" s="83">
        <v>1</v>
      </c>
      <c r="B5" s="85" t="str">
        <f>VLOOKUP(A5,'пр.взвешивания'!B6:C21,2,FALSE)</f>
        <v>РАФИКОВА Роза Нуруловна</v>
      </c>
      <c r="C5" s="85" t="str">
        <f>VLOOKUP(B5,'пр.взвешивания'!C6:D21,2,FALSE)</f>
        <v>12.07.88 кмс</v>
      </c>
      <c r="D5" s="85" t="str">
        <f>VLOOKUP(C5,'пр.взвешивания'!D6:E21,2,FALSE)</f>
        <v>ПФО Башкортостан Уфа МО</v>
      </c>
      <c r="E5" s="86"/>
      <c r="F5" s="87"/>
      <c r="G5" s="88"/>
      <c r="H5" s="83"/>
      <c r="Q5" s="7"/>
      <c r="R5" s="8"/>
    </row>
    <row r="6" spans="1:18" ht="12.75">
      <c r="A6" s="83"/>
      <c r="B6" s="85"/>
      <c r="C6" s="85"/>
      <c r="D6" s="85"/>
      <c r="E6" s="86"/>
      <c r="F6" s="86"/>
      <c r="G6" s="88"/>
      <c r="H6" s="83"/>
      <c r="Q6" s="7"/>
      <c r="R6" s="8"/>
    </row>
    <row r="7" spans="1:18" ht="12.75">
      <c r="A7" s="90">
        <v>2</v>
      </c>
      <c r="B7" s="85" t="str">
        <f>VLOOKUP(A7,'пр.взвешивания'!B8:C23,2,FALSE)</f>
        <v>ПРИЛЕПСКАЯ Мария Юрьевна</v>
      </c>
      <c r="C7" s="85" t="str">
        <f>VLOOKUP(B7,'пр.взвешивания'!C8:D23,2,FALSE)</f>
        <v>24.01.90 кмс</v>
      </c>
      <c r="D7" s="85" t="str">
        <f>VLOOKUP(C7,'пр.взвешивания'!D8:E23,2,FALSE)</f>
        <v>ПФО Саратовская Саратов ПР</v>
      </c>
      <c r="E7" s="187"/>
      <c r="F7" s="187"/>
      <c r="G7" s="90"/>
      <c r="H7" s="90"/>
      <c r="Q7" s="7"/>
      <c r="R7" s="8"/>
    </row>
    <row r="8" spans="1:18" ht="13.5" thickBot="1">
      <c r="A8" s="194"/>
      <c r="B8" s="195"/>
      <c r="C8" s="195"/>
      <c r="D8" s="195"/>
      <c r="E8" s="193"/>
      <c r="F8" s="193"/>
      <c r="G8" s="194"/>
      <c r="H8" s="194"/>
      <c r="Q8" s="7"/>
      <c r="R8" s="8"/>
    </row>
    <row r="9" spans="1:18" ht="12.75" customHeight="1">
      <c r="A9" s="122">
        <v>4</v>
      </c>
      <c r="B9" s="192" t="str">
        <f>VLOOKUP(A9,'пр.взвешивания'!B6:C21,2,FALSE)</f>
        <v>ЕРЕМЕЕВА Надежда Валерьевна</v>
      </c>
      <c r="C9" s="192" t="str">
        <f>VLOOKUP(B9,'пр.взвешивания'!C6:D21,2,FALSE)</f>
        <v>23.04.83 кмс</v>
      </c>
      <c r="D9" s="192" t="str">
        <f>VLOOKUP(C9,'пр.взвешивания'!D6:E21,2,FALSE)</f>
        <v>УФО Свердловская Екатеринбург Д</v>
      </c>
      <c r="E9" s="189"/>
      <c r="F9" s="190"/>
      <c r="G9" s="191"/>
      <c r="H9" s="122"/>
      <c r="Q9" s="7"/>
      <c r="R9" s="8"/>
    </row>
    <row r="10" spans="1:18" ht="12.75">
      <c r="A10" s="83"/>
      <c r="B10" s="85"/>
      <c r="C10" s="85"/>
      <c r="D10" s="85"/>
      <c r="E10" s="86"/>
      <c r="F10" s="86"/>
      <c r="G10" s="88"/>
      <c r="H10" s="83"/>
      <c r="Q10" s="7"/>
      <c r="R10" s="8"/>
    </row>
    <row r="11" spans="1:8" ht="12.75" customHeight="1">
      <c r="A11" s="90">
        <v>3</v>
      </c>
      <c r="B11" s="192" t="str">
        <f>VLOOKUP(A11,'пр.взвешивания'!B6:C21,2,FALSE)</f>
        <v>ЕЖОВА Ксения Владимировна</v>
      </c>
      <c r="C11" s="85" t="str">
        <f>VLOOKUP(B11,'пр.взвешивания'!C6:D21,2,FALSE)</f>
        <v>09.09.86 мс</v>
      </c>
      <c r="D11" s="85" t="str">
        <f>VLOOKUP(C11,'пр.взвешивания'!D6:E21,2,FALSE)</f>
        <v>С.Петербург МО</v>
      </c>
      <c r="E11" s="187"/>
      <c r="F11" s="187"/>
      <c r="G11" s="90"/>
      <c r="H11" s="90"/>
    </row>
    <row r="12" spans="1:8" ht="12.75" customHeight="1">
      <c r="A12" s="91"/>
      <c r="B12" s="85"/>
      <c r="C12" s="85"/>
      <c r="D12" s="85"/>
      <c r="E12" s="188"/>
      <c r="F12" s="188"/>
      <c r="G12" s="91"/>
      <c r="H12" s="91"/>
    </row>
    <row r="13" spans="1:5" ht="18.75" customHeight="1">
      <c r="A13" s="59" t="s">
        <v>27</v>
      </c>
      <c r="B13" s="6" t="s">
        <v>14</v>
      </c>
      <c r="E13" s="59" t="str">
        <f>HYPERLINK('пр.взвешивания'!E3)</f>
        <v>в.к.    80       кг.</v>
      </c>
    </row>
    <row r="14" spans="1:8" ht="12.75">
      <c r="A14" s="83">
        <v>1</v>
      </c>
      <c r="B14" s="85" t="str">
        <f>VLOOKUP(A14,'пр.взвешивания'!B6:C21,2,FALSE)</f>
        <v>РАФИКОВА Роза Нуруловна</v>
      </c>
      <c r="C14" s="85" t="str">
        <f>VLOOKUP(B14,'пр.взвешивания'!C6:D21,2,FALSE)</f>
        <v>12.07.88 кмс</v>
      </c>
      <c r="D14" s="85" t="str">
        <f>VLOOKUP(C14,'пр.взвешивания'!D6:E21,2,FALSE)</f>
        <v>ПФО Башкортостан Уфа МО</v>
      </c>
      <c r="E14" s="86"/>
      <c r="F14" s="87"/>
      <c r="G14" s="88"/>
      <c r="H14" s="83"/>
    </row>
    <row r="15" spans="1:8" ht="12.75">
      <c r="A15" s="83"/>
      <c r="B15" s="85"/>
      <c r="C15" s="85"/>
      <c r="D15" s="85"/>
      <c r="E15" s="86"/>
      <c r="F15" s="86"/>
      <c r="G15" s="88"/>
      <c r="H15" s="83"/>
    </row>
    <row r="16" spans="1:8" ht="12.75">
      <c r="A16" s="90">
        <v>3</v>
      </c>
      <c r="B16" s="85" t="str">
        <f>VLOOKUP(A16,'пр.взвешивания'!B8:C23,2,FALSE)</f>
        <v>ЕЖОВА Ксения Владимировна</v>
      </c>
      <c r="C16" s="85" t="str">
        <f>VLOOKUP(B16,'пр.взвешивания'!C8:D23,2,FALSE)</f>
        <v>09.09.86 мс</v>
      </c>
      <c r="D16" s="85" t="str">
        <f>VLOOKUP(C16,'пр.взвешивания'!D8:E23,2,FALSE)</f>
        <v>С.Петербург МО</v>
      </c>
      <c r="E16" s="187"/>
      <c r="F16" s="187"/>
      <c r="G16" s="90"/>
      <c r="H16" s="90"/>
    </row>
    <row r="17" spans="1:8" ht="13.5" thickBot="1">
      <c r="A17" s="194"/>
      <c r="B17" s="195"/>
      <c r="C17" s="195"/>
      <c r="D17" s="195"/>
      <c r="E17" s="193"/>
      <c r="F17" s="193"/>
      <c r="G17" s="194"/>
      <c r="H17" s="194"/>
    </row>
    <row r="18" spans="1:8" ht="12.75" customHeight="1">
      <c r="A18" s="122">
        <v>2</v>
      </c>
      <c r="B18" s="192" t="str">
        <f>VLOOKUP(A18,'пр.взвешивания'!B6:C21,2,FALSE)</f>
        <v>ПРИЛЕПСКАЯ Мария Юрьевна</v>
      </c>
      <c r="C18" s="192" t="str">
        <f>VLOOKUP(B18,'пр.взвешивания'!C6:D21,2,FALSE)</f>
        <v>24.01.90 кмс</v>
      </c>
      <c r="D18" s="192" t="str">
        <f>VLOOKUP(C18,'пр.взвешивания'!D6:E21,2,FALSE)</f>
        <v>ПФО Саратовская Саратов ПР</v>
      </c>
      <c r="E18" s="189"/>
      <c r="F18" s="190"/>
      <c r="G18" s="191"/>
      <c r="H18" s="122"/>
    </row>
    <row r="19" spans="1:8" ht="12.75" customHeight="1">
      <c r="A19" s="83"/>
      <c r="B19" s="85"/>
      <c r="C19" s="85"/>
      <c r="D19" s="85"/>
      <c r="E19" s="86"/>
      <c r="F19" s="86"/>
      <c r="G19" s="88"/>
      <c r="H19" s="83"/>
    </row>
    <row r="20" spans="1:8" ht="12.75">
      <c r="A20" s="90">
        <v>4</v>
      </c>
      <c r="B20" s="85" t="str">
        <f>VLOOKUP(A20,'пр.взвешивания'!B12:C27,2,FALSE)</f>
        <v>ЕРЕМЕЕВА Надежда Валерьевна</v>
      </c>
      <c r="C20" s="85" t="str">
        <f>VLOOKUP(B20,'пр.взвешивания'!C12:D27,2,FALSE)</f>
        <v>23.04.83 кмс</v>
      </c>
      <c r="D20" s="85" t="str">
        <f>VLOOKUP(C20,'пр.взвешивания'!D12:E27,2,FALSE)</f>
        <v>УФО Свердловская Екатеринбург Д</v>
      </c>
      <c r="E20" s="187"/>
      <c r="F20" s="187"/>
      <c r="G20" s="90"/>
      <c r="H20" s="90"/>
    </row>
    <row r="21" spans="1:8" ht="12.75">
      <c r="A21" s="91"/>
      <c r="B21" s="85"/>
      <c r="C21" s="85"/>
      <c r="D21" s="85"/>
      <c r="E21" s="188"/>
      <c r="F21" s="188"/>
      <c r="G21" s="91"/>
      <c r="H21" s="91"/>
    </row>
    <row r="22" spans="1:5" ht="21" customHeight="1">
      <c r="A22" s="59" t="s">
        <v>27</v>
      </c>
      <c r="B22" s="6" t="s">
        <v>15</v>
      </c>
      <c r="E22" s="59" t="str">
        <f>HYPERLINK('пр.взвешивания'!E3)</f>
        <v>в.к.    80       кг.</v>
      </c>
    </row>
    <row r="23" spans="1:8" ht="12.75">
      <c r="A23" s="83">
        <v>1</v>
      </c>
      <c r="B23" s="85" t="str">
        <f>VLOOKUP(A23,'пр.взвешивания'!B6:C21,2,FALSE)</f>
        <v>РАФИКОВА Роза Нуруловна</v>
      </c>
      <c r="C23" s="85" t="str">
        <f>VLOOKUP(B23,'пр.взвешивания'!C6:D21,2,FALSE)</f>
        <v>12.07.88 кмс</v>
      </c>
      <c r="D23" s="85" t="str">
        <f>VLOOKUP(C23,'пр.взвешивания'!D6:E21,2,FALSE)</f>
        <v>ПФО Башкортостан Уфа МО</v>
      </c>
      <c r="E23" s="86"/>
      <c r="F23" s="87"/>
      <c r="G23" s="88"/>
      <c r="H23" s="83"/>
    </row>
    <row r="24" spans="1:8" ht="12.75">
      <c r="A24" s="83"/>
      <c r="B24" s="85"/>
      <c r="C24" s="85"/>
      <c r="D24" s="85"/>
      <c r="E24" s="86"/>
      <c r="F24" s="86"/>
      <c r="G24" s="88"/>
      <c r="H24" s="83"/>
    </row>
    <row r="25" spans="1:8" ht="12.75" customHeight="1">
      <c r="A25" s="90">
        <v>4</v>
      </c>
      <c r="B25" s="85" t="str">
        <f>VLOOKUP(A25,'пр.взвешивания'!B8:C23,2,FALSE)</f>
        <v>ЕРЕМЕЕВА Надежда Валерьевна</v>
      </c>
      <c r="C25" s="85" t="str">
        <f>VLOOKUP(B25,'пр.взвешивания'!C8:D23,2,FALSE)</f>
        <v>23.04.83 кмс</v>
      </c>
      <c r="D25" s="85" t="str">
        <f>VLOOKUP(C25,'пр.взвешивания'!D8:E23,2,FALSE)</f>
        <v>УФО Свердловская Екатеринбург Д</v>
      </c>
      <c r="E25" s="187"/>
      <c r="F25" s="187"/>
      <c r="G25" s="90"/>
      <c r="H25" s="90"/>
    </row>
    <row r="26" spans="1:8" ht="12.75" customHeight="1" thickBot="1">
      <c r="A26" s="194"/>
      <c r="B26" s="195"/>
      <c r="C26" s="195"/>
      <c r="D26" s="195"/>
      <c r="E26" s="193"/>
      <c r="F26" s="193"/>
      <c r="G26" s="194"/>
      <c r="H26" s="194"/>
    </row>
    <row r="27" spans="1:8" ht="12.75">
      <c r="A27" s="122">
        <v>3</v>
      </c>
      <c r="B27" s="192" t="str">
        <f>VLOOKUP(A27,'пр.взвешивания'!B10:C25,2,FALSE)</f>
        <v>ЕЖОВА Ксения Владимировна</v>
      </c>
      <c r="C27" s="192" t="str">
        <f>VLOOKUP(B27,'пр.взвешивания'!C10:D25,2,FALSE)</f>
        <v>09.09.86 мс</v>
      </c>
      <c r="D27" s="192" t="str">
        <f>VLOOKUP(C27,'пр.взвешивания'!D10:E25,2,FALSE)</f>
        <v>С.Петербург МО</v>
      </c>
      <c r="E27" s="189"/>
      <c r="F27" s="190"/>
      <c r="G27" s="191"/>
      <c r="H27" s="122"/>
    </row>
    <row r="28" spans="1:8" ht="12.75">
      <c r="A28" s="83"/>
      <c r="B28" s="85"/>
      <c r="C28" s="85"/>
      <c r="D28" s="85"/>
      <c r="E28" s="86"/>
      <c r="F28" s="86"/>
      <c r="G28" s="88"/>
      <c r="H28" s="83"/>
    </row>
    <row r="29" spans="1:8" ht="12.75">
      <c r="A29" s="90">
        <v>2</v>
      </c>
      <c r="B29" s="85" t="str">
        <f>VLOOKUP(A29,'пр.взвешивания'!B6:C21,2,FALSE)</f>
        <v>ПРИЛЕПСКАЯ Мария Юрьевна</v>
      </c>
      <c r="C29" s="85" t="str">
        <f>VLOOKUP(B29,'пр.взвешивания'!C6:D21,2,FALSE)</f>
        <v>24.01.90 кмс</v>
      </c>
      <c r="D29" s="85" t="str">
        <f>VLOOKUP(C29,'пр.взвешивания'!D6:E21,2,FALSE)</f>
        <v>ПФО Саратовская Саратов ПР</v>
      </c>
      <c r="E29" s="187"/>
      <c r="F29" s="187"/>
      <c r="G29" s="90"/>
      <c r="H29" s="90"/>
    </row>
    <row r="30" spans="1:8" ht="12.75">
      <c r="A30" s="91"/>
      <c r="B30" s="85"/>
      <c r="C30" s="85"/>
      <c r="D30" s="85"/>
      <c r="E30" s="188"/>
      <c r="F30" s="188"/>
      <c r="G30" s="91"/>
      <c r="H30" s="91"/>
    </row>
    <row r="31" spans="1:8" ht="21" customHeight="1">
      <c r="A31" s="59" t="s">
        <v>8</v>
      </c>
      <c r="B31" s="6" t="s">
        <v>13</v>
      </c>
      <c r="C31" s="6"/>
      <c r="D31" s="6"/>
      <c r="E31" s="59" t="str">
        <f>HYPERLINK('пр.взвешивания'!E3)</f>
        <v>в.к.    80       кг.</v>
      </c>
      <c r="F31" s="6"/>
      <c r="G31" s="6"/>
      <c r="H31" s="6"/>
    </row>
    <row r="32" spans="1:8" ht="12.75">
      <c r="A32" s="83" t="s">
        <v>0</v>
      </c>
      <c r="B32" s="83" t="s">
        <v>1</v>
      </c>
      <c r="C32" s="83" t="s">
        <v>2</v>
      </c>
      <c r="D32" s="83" t="s">
        <v>3</v>
      </c>
      <c r="E32" s="83" t="s">
        <v>9</v>
      </c>
      <c r="F32" s="83" t="s">
        <v>10</v>
      </c>
      <c r="G32" s="83" t="s">
        <v>11</v>
      </c>
      <c r="H32" s="83" t="s">
        <v>12</v>
      </c>
    </row>
    <row r="33" spans="1:8" ht="12.75">
      <c r="A33" s="90"/>
      <c r="B33" s="90"/>
      <c r="C33" s="90"/>
      <c r="D33" s="90"/>
      <c r="E33" s="90"/>
      <c r="F33" s="90"/>
      <c r="G33" s="90"/>
      <c r="H33" s="90"/>
    </row>
    <row r="34" spans="1:8" ht="12.75" customHeight="1">
      <c r="A34" s="83">
        <v>5</v>
      </c>
      <c r="B34" s="85" t="str">
        <f>VLOOKUP(A34,'пр.взвешивания'!B6:E21,2,FALSE)</f>
        <v>ИСЛАНБЕКОВА Марьям Абдуллаевна</v>
      </c>
      <c r="C34" s="85" t="str">
        <f>VLOOKUP(B34,'пр.взвешивания'!C6:F21,2,FALSE)</f>
        <v>21.07.90 мс</v>
      </c>
      <c r="D34" s="85" t="str">
        <f>VLOOKUP(C34,'пр.взвешивания'!D6:G21,2,FALSE)</f>
        <v>ДВФО Камчатский Петропавловск-камчатский ВС</v>
      </c>
      <c r="E34" s="86"/>
      <c r="F34" s="87"/>
      <c r="G34" s="88"/>
      <c r="H34" s="83"/>
    </row>
    <row r="35" spans="1:8" ht="12.75" customHeight="1">
      <c r="A35" s="83"/>
      <c r="B35" s="85"/>
      <c r="C35" s="85"/>
      <c r="D35" s="85"/>
      <c r="E35" s="86"/>
      <c r="F35" s="86"/>
      <c r="G35" s="88"/>
      <c r="H35" s="83"/>
    </row>
    <row r="36" spans="1:8" ht="12.75">
      <c r="A36" s="90">
        <v>6</v>
      </c>
      <c r="B36" s="85" t="str">
        <f>VLOOKUP(A36,'пр.взвешивания'!B8:E23,2,FALSE)</f>
        <v>БОБРОВА Виктория Олеговна</v>
      </c>
      <c r="C36" s="85" t="str">
        <f>VLOOKUP(B36,'пр.взвешивания'!C8:F23,2,FALSE)</f>
        <v>13.01.88 мс</v>
      </c>
      <c r="D36" s="85" t="str">
        <f>VLOOKUP(C36,'пр.взвешивания'!D8:G23,2,FALSE)</f>
        <v>ЦФО Брянская Брянск ЛОК</v>
      </c>
      <c r="E36" s="187"/>
      <c r="F36" s="187"/>
      <c r="G36" s="90"/>
      <c r="H36" s="90"/>
    </row>
    <row r="37" spans="1:8" ht="13.5" thickBot="1">
      <c r="A37" s="194"/>
      <c r="B37" s="195"/>
      <c r="C37" s="195"/>
      <c r="D37" s="195"/>
      <c r="E37" s="193"/>
      <c r="F37" s="193"/>
      <c r="G37" s="194"/>
      <c r="H37" s="194"/>
    </row>
    <row r="38" spans="1:8" ht="12.75">
      <c r="A38" s="122">
        <v>8</v>
      </c>
      <c r="B38" s="192" t="str">
        <f>VLOOKUP(A38,'пр.взвешивания'!B10:E25,2,FALSE)</f>
        <v>СУББОТИНА Анна Алексеевна</v>
      </c>
      <c r="C38" s="192" t="str">
        <f>VLOOKUP(B38,'пр.взвешивания'!C10:F25,2,FALSE)</f>
        <v>20.09.82 мсмк</v>
      </c>
      <c r="D38" s="192" t="str">
        <f>VLOOKUP(C38,'пр.взвешивания'!D10:G25,2,FALSE)</f>
        <v>С.Петербург МО</v>
      </c>
      <c r="E38" s="189"/>
      <c r="F38" s="190"/>
      <c r="G38" s="191"/>
      <c r="H38" s="122"/>
    </row>
    <row r="39" spans="1:8" ht="12.75">
      <c r="A39" s="83"/>
      <c r="B39" s="85"/>
      <c r="C39" s="85"/>
      <c r="D39" s="85"/>
      <c r="E39" s="86"/>
      <c r="F39" s="86"/>
      <c r="G39" s="88"/>
      <c r="H39" s="83"/>
    </row>
    <row r="40" spans="1:8" ht="12.75" customHeight="1">
      <c r="A40" s="90">
        <v>7</v>
      </c>
      <c r="B40" s="85" t="str">
        <f>VLOOKUP(A40,'пр.взвешивания'!B12:E27,2,FALSE)</f>
        <v>МОРОЗОВА Марина Вячеславовна</v>
      </c>
      <c r="C40" s="85" t="str">
        <f>VLOOKUP(B40,'пр.взвешивания'!C12:F27,2,FALSE)</f>
        <v>05.09.80 мсмк</v>
      </c>
      <c r="D40" s="85" t="str">
        <f>VLOOKUP(C40,'пр.взвешивания'!D12:G27,2,FALSE)</f>
        <v>СЗФО Мурманская Мурманск Д</v>
      </c>
      <c r="E40" s="187"/>
      <c r="F40" s="187"/>
      <c r="G40" s="90"/>
      <c r="H40" s="90"/>
    </row>
    <row r="41" spans="1:8" ht="12.75" customHeight="1">
      <c r="A41" s="91"/>
      <c r="B41" s="85"/>
      <c r="C41" s="85"/>
      <c r="D41" s="85"/>
      <c r="E41" s="188"/>
      <c r="F41" s="188"/>
      <c r="G41" s="91"/>
      <c r="H41" s="91"/>
    </row>
    <row r="42" spans="1:5" ht="18" customHeight="1">
      <c r="A42" s="59" t="s">
        <v>8</v>
      </c>
      <c r="B42" s="6" t="s">
        <v>14</v>
      </c>
      <c r="E42" s="59" t="str">
        <f>HYPERLINK('пр.взвешивания'!E3)</f>
        <v>в.к.    80       кг.</v>
      </c>
    </row>
    <row r="43" spans="1:8" ht="12.75">
      <c r="A43" s="83">
        <v>5</v>
      </c>
      <c r="B43" s="85" t="str">
        <f>VLOOKUP(A43,'пр.взвешивания'!B6:E21,2,FALSE)</f>
        <v>ИСЛАНБЕКОВА Марьям Абдуллаевна</v>
      </c>
      <c r="C43" s="85" t="str">
        <f>VLOOKUP(B43,'пр.взвешивания'!C6:F21,2,FALSE)</f>
        <v>21.07.90 мс</v>
      </c>
      <c r="D43" s="85" t="str">
        <f>VLOOKUP(C43,'пр.взвешивания'!D6:G21,2,FALSE)</f>
        <v>ДВФО Камчатский Петропавловск-камчатский ВС</v>
      </c>
      <c r="E43" s="86"/>
      <c r="F43" s="87"/>
      <c r="G43" s="88"/>
      <c r="H43" s="83"/>
    </row>
    <row r="44" spans="1:8" ht="12.75">
      <c r="A44" s="83"/>
      <c r="B44" s="85"/>
      <c r="C44" s="85"/>
      <c r="D44" s="85"/>
      <c r="E44" s="86"/>
      <c r="F44" s="86"/>
      <c r="G44" s="88"/>
      <c r="H44" s="83"/>
    </row>
    <row r="45" spans="1:8" ht="12.75">
      <c r="A45" s="90">
        <v>7</v>
      </c>
      <c r="B45" s="85" t="str">
        <f>VLOOKUP(A45,'пр.взвешивания'!B8:E23,2,FALSE)</f>
        <v>МОРОЗОВА Марина Вячеславовна</v>
      </c>
      <c r="C45" s="85" t="str">
        <f>VLOOKUP(B45,'пр.взвешивания'!C8:F23,2,FALSE)</f>
        <v>05.09.80 мсмк</v>
      </c>
      <c r="D45" s="85" t="str">
        <f>VLOOKUP(C45,'пр.взвешивания'!D8:G23,2,FALSE)</f>
        <v>СЗФО Мурманская Мурманск Д</v>
      </c>
      <c r="E45" s="187"/>
      <c r="F45" s="187"/>
      <c r="G45" s="90"/>
      <c r="H45" s="90"/>
    </row>
    <row r="46" spans="1:8" ht="13.5" thickBot="1">
      <c r="A46" s="194"/>
      <c r="B46" s="195"/>
      <c r="C46" s="195"/>
      <c r="D46" s="195"/>
      <c r="E46" s="193"/>
      <c r="F46" s="193"/>
      <c r="G46" s="194"/>
      <c r="H46" s="194"/>
    </row>
    <row r="47" spans="1:8" ht="12.75">
      <c r="A47" s="122">
        <v>6</v>
      </c>
      <c r="B47" s="192" t="str">
        <f>VLOOKUP(A47,'пр.взвешивания'!B10:E25,2,FALSE)</f>
        <v>БОБРОВА Виктория Олеговна</v>
      </c>
      <c r="C47" s="192" t="str">
        <f>VLOOKUP(B47,'пр.взвешивания'!C10:F25,2,FALSE)</f>
        <v>13.01.88 мс</v>
      </c>
      <c r="D47" s="192" t="str">
        <f>VLOOKUP(C47,'пр.взвешивания'!D10:G25,2,FALSE)</f>
        <v>ЦФО Брянская Брянск ЛОК</v>
      </c>
      <c r="E47" s="189"/>
      <c r="F47" s="190"/>
      <c r="G47" s="191"/>
      <c r="H47" s="122"/>
    </row>
    <row r="48" spans="1:8" ht="12.75">
      <c r="A48" s="83"/>
      <c r="B48" s="85"/>
      <c r="C48" s="85"/>
      <c r="D48" s="85"/>
      <c r="E48" s="86"/>
      <c r="F48" s="86"/>
      <c r="G48" s="88"/>
      <c r="H48" s="83"/>
    </row>
    <row r="49" spans="1:8" ht="12.75">
      <c r="A49" s="90">
        <v>8</v>
      </c>
      <c r="B49" s="85" t="str">
        <f>VLOOKUP(A49,'пр.взвешивания'!B12:E27,2,FALSE)</f>
        <v>СУББОТИНА Анна Алексеевна</v>
      </c>
      <c r="C49" s="85" t="str">
        <f>VLOOKUP(B49,'пр.взвешивания'!C12:F27,2,FALSE)</f>
        <v>20.09.82 мсмк</v>
      </c>
      <c r="D49" s="85" t="str">
        <f>VLOOKUP(C49,'пр.взвешивания'!D12:G27,2,FALSE)</f>
        <v>С.Петербург МО</v>
      </c>
      <c r="E49" s="187"/>
      <c r="F49" s="187"/>
      <c r="G49" s="90"/>
      <c r="H49" s="90"/>
    </row>
    <row r="50" spans="1:8" ht="12.75">
      <c r="A50" s="91"/>
      <c r="B50" s="85"/>
      <c r="C50" s="85"/>
      <c r="D50" s="85"/>
      <c r="E50" s="188"/>
      <c r="F50" s="188"/>
      <c r="G50" s="91"/>
      <c r="H50" s="91"/>
    </row>
    <row r="51" spans="1:5" ht="17.25" customHeight="1">
      <c r="A51" s="59" t="s">
        <v>8</v>
      </c>
      <c r="B51" s="6" t="s">
        <v>15</v>
      </c>
      <c r="E51" s="59" t="str">
        <f>HYPERLINK('пр.взвешивания'!E3)</f>
        <v>в.к.    80       кг.</v>
      </c>
    </row>
    <row r="52" spans="1:8" ht="12.75">
      <c r="A52" s="83">
        <v>5</v>
      </c>
      <c r="B52" s="85" t="str">
        <f>VLOOKUP(A52,'пр.взвешивания'!B6:E21,2,FALSE)</f>
        <v>ИСЛАНБЕКОВА Марьям Абдуллаевна</v>
      </c>
      <c r="C52" s="85" t="str">
        <f>VLOOKUP(B52,'пр.взвешивания'!C6:F21,2,FALSE)</f>
        <v>21.07.90 мс</v>
      </c>
      <c r="D52" s="85" t="str">
        <f>VLOOKUP(C52,'пр.взвешивания'!D6:G21,2,FALSE)</f>
        <v>ДВФО Камчатский Петропавловск-камчатский ВС</v>
      </c>
      <c r="E52" s="86"/>
      <c r="F52" s="87"/>
      <c r="G52" s="88"/>
      <c r="H52" s="83"/>
    </row>
    <row r="53" spans="1:8" ht="12.75">
      <c r="A53" s="83"/>
      <c r="B53" s="85"/>
      <c r="C53" s="85"/>
      <c r="D53" s="85"/>
      <c r="E53" s="86"/>
      <c r="F53" s="86"/>
      <c r="G53" s="88"/>
      <c r="H53" s="83"/>
    </row>
    <row r="54" spans="1:8" ht="12.75">
      <c r="A54" s="90">
        <v>8</v>
      </c>
      <c r="B54" s="85" t="str">
        <f>VLOOKUP(A54,'пр.взвешивания'!B8:E23,2,FALSE)</f>
        <v>СУББОТИНА Анна Алексеевна</v>
      </c>
      <c r="C54" s="85" t="str">
        <f>VLOOKUP(B54,'пр.взвешивания'!C8:F23,2,FALSE)</f>
        <v>20.09.82 мсмк</v>
      </c>
      <c r="D54" s="85" t="str">
        <f>VLOOKUP(C54,'пр.взвешивания'!D8:G23,2,FALSE)</f>
        <v>С.Петербург МО</v>
      </c>
      <c r="E54" s="187"/>
      <c r="F54" s="187"/>
      <c r="G54" s="90"/>
      <c r="H54" s="90"/>
    </row>
    <row r="55" spans="1:8" ht="13.5" thickBot="1">
      <c r="A55" s="194"/>
      <c r="B55" s="195"/>
      <c r="C55" s="195"/>
      <c r="D55" s="195"/>
      <c r="E55" s="193"/>
      <c r="F55" s="193"/>
      <c r="G55" s="194"/>
      <c r="H55" s="194"/>
    </row>
    <row r="56" spans="1:8" ht="12.75" customHeight="1">
      <c r="A56" s="122">
        <v>7</v>
      </c>
      <c r="B56" s="192" t="str">
        <f>VLOOKUP(A56,'пр.взвешивания'!B10:E25,2,FALSE)</f>
        <v>МОРОЗОВА Марина Вячеславовна</v>
      </c>
      <c r="C56" s="192" t="str">
        <f>VLOOKUP(B56,'пр.взвешивания'!C10:F25,2,FALSE)</f>
        <v>05.09.80 мсмк</v>
      </c>
      <c r="D56" s="192" t="str">
        <f>VLOOKUP(C56,'пр.взвешивания'!D10:G25,2,FALSE)</f>
        <v>СЗФО Мурманская Мурманск Д</v>
      </c>
      <c r="E56" s="189"/>
      <c r="F56" s="190"/>
      <c r="G56" s="191"/>
      <c r="H56" s="122"/>
    </row>
    <row r="57" spans="1:8" ht="12.75" customHeight="1">
      <c r="A57" s="83"/>
      <c r="B57" s="85"/>
      <c r="C57" s="85"/>
      <c r="D57" s="85"/>
      <c r="E57" s="86"/>
      <c r="F57" s="86"/>
      <c r="G57" s="88"/>
      <c r="H57" s="83"/>
    </row>
    <row r="58" spans="1:8" ht="12.75" customHeight="1">
      <c r="A58" s="90">
        <v>6</v>
      </c>
      <c r="B58" s="85" t="str">
        <f>VLOOKUP(A58,'пр.взвешивания'!B12:E27,2,FALSE)</f>
        <v>БОБРОВА Виктория Олеговна</v>
      </c>
      <c r="C58" s="85" t="str">
        <f>VLOOKUP(B58,'пр.взвешивания'!C12:F27,2,FALSE)</f>
        <v>13.01.88 мс</v>
      </c>
      <c r="D58" s="85" t="str">
        <f>VLOOKUP(C58,'пр.взвешивания'!D12:G27,2,FALSE)</f>
        <v>ЦФО Брянская Брянск ЛОК</v>
      </c>
      <c r="E58" s="187"/>
      <c r="F58" s="187"/>
      <c r="G58" s="90"/>
      <c r="H58" s="90"/>
    </row>
    <row r="59" spans="1:8" ht="12.75" customHeight="1">
      <c r="A59" s="91"/>
      <c r="B59" s="85"/>
      <c r="C59" s="85"/>
      <c r="D59" s="85"/>
      <c r="E59" s="188"/>
      <c r="F59" s="188"/>
      <c r="G59" s="91"/>
      <c r="H59" s="9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25:A26"/>
    <mergeCell ref="B25:B26"/>
    <mergeCell ref="C25:C26"/>
    <mergeCell ref="D25:D26"/>
    <mergeCell ref="E25:E26"/>
    <mergeCell ref="F25:F26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workbookViewId="0" topLeftCell="A1">
      <selection activeCell="G24" sqref="G24:G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03" t="str">
        <f>HYPERLINK('[2]реквизиты'!$A$2)</f>
        <v>Кубок  России  по САМБО среди женщин</v>
      </c>
      <c r="B1" s="211"/>
      <c r="C1" s="211"/>
      <c r="D1" s="211"/>
      <c r="E1" s="211"/>
      <c r="F1" s="211"/>
      <c r="G1" s="211"/>
    </row>
    <row r="2" spans="1:7" ht="20.25" customHeight="1">
      <c r="A2" s="212" t="str">
        <f>HYPERLINK('[2]реквизиты'!$A$3)</f>
        <v>25 - 28 ноября 2009 г.        г. Кстово</v>
      </c>
      <c r="B2" s="212"/>
      <c r="C2" s="212"/>
      <c r="D2" s="212"/>
      <c r="E2" s="212"/>
      <c r="F2" s="212"/>
      <c r="G2" s="212"/>
    </row>
    <row r="3" spans="1:7" ht="20.25" customHeight="1">
      <c r="A3" s="53"/>
      <c r="B3" s="53"/>
      <c r="C3" s="53"/>
      <c r="D3" s="53"/>
      <c r="E3" s="53" t="s">
        <v>64</v>
      </c>
      <c r="F3" s="53"/>
      <c r="G3" s="53"/>
    </row>
    <row r="4" spans="1:7" ht="12.75">
      <c r="A4" s="90" t="s">
        <v>16</v>
      </c>
      <c r="B4" s="90" t="s">
        <v>0</v>
      </c>
      <c r="C4" s="90"/>
      <c r="D4" s="90"/>
      <c r="E4" s="90"/>
      <c r="F4" s="90"/>
      <c r="G4" s="90"/>
    </row>
    <row r="5" spans="1:7" ht="12.75">
      <c r="A5" s="91"/>
      <c r="B5" s="91"/>
      <c r="C5" s="91"/>
      <c r="D5" s="91"/>
      <c r="E5" s="91"/>
      <c r="F5" s="91"/>
      <c r="G5" s="91"/>
    </row>
    <row r="6" spans="1:7" ht="12.75">
      <c r="A6" s="197"/>
      <c r="B6" s="198">
        <v>1</v>
      </c>
      <c r="C6" s="199" t="s">
        <v>56</v>
      </c>
      <c r="D6" s="90" t="s">
        <v>57</v>
      </c>
      <c r="E6" s="201" t="s">
        <v>58</v>
      </c>
      <c r="F6" s="203"/>
      <c r="G6" s="199" t="s">
        <v>59</v>
      </c>
    </row>
    <row r="7" spans="1:7" ht="12.75">
      <c r="A7" s="197"/>
      <c r="B7" s="198"/>
      <c r="C7" s="200"/>
      <c r="D7" s="91"/>
      <c r="E7" s="202"/>
      <c r="F7" s="204"/>
      <c r="G7" s="200"/>
    </row>
    <row r="8" spans="1:7" ht="12.75">
      <c r="A8" s="197"/>
      <c r="B8" s="198">
        <v>2</v>
      </c>
      <c r="C8" s="199" t="s">
        <v>48</v>
      </c>
      <c r="D8" s="90" t="s">
        <v>49</v>
      </c>
      <c r="E8" s="201" t="s">
        <v>50</v>
      </c>
      <c r="F8" s="203" t="s">
        <v>51</v>
      </c>
      <c r="G8" s="199" t="s">
        <v>52</v>
      </c>
    </row>
    <row r="9" spans="1:7" ht="12.75">
      <c r="A9" s="197"/>
      <c r="B9" s="198"/>
      <c r="C9" s="200"/>
      <c r="D9" s="91"/>
      <c r="E9" s="202"/>
      <c r="F9" s="204"/>
      <c r="G9" s="200"/>
    </row>
    <row r="10" spans="1:7" ht="12.75">
      <c r="A10" s="197"/>
      <c r="B10" s="198">
        <v>3</v>
      </c>
      <c r="C10" s="205" t="s">
        <v>31</v>
      </c>
      <c r="D10" s="207" t="s">
        <v>32</v>
      </c>
      <c r="E10" s="207" t="s">
        <v>33</v>
      </c>
      <c r="F10" s="207" t="s">
        <v>34</v>
      </c>
      <c r="G10" s="207" t="s">
        <v>35</v>
      </c>
    </row>
    <row r="11" spans="1:7" ht="12.75">
      <c r="A11" s="197"/>
      <c r="B11" s="198"/>
      <c r="C11" s="206"/>
      <c r="D11" s="208"/>
      <c r="E11" s="208"/>
      <c r="F11" s="208"/>
      <c r="G11" s="208"/>
    </row>
    <row r="12" spans="1:7" ht="12.75">
      <c r="A12" s="197"/>
      <c r="B12" s="198">
        <v>4</v>
      </c>
      <c r="C12" s="205" t="s">
        <v>43</v>
      </c>
      <c r="D12" s="207" t="s">
        <v>44</v>
      </c>
      <c r="E12" s="207" t="s">
        <v>45</v>
      </c>
      <c r="F12" s="207" t="s">
        <v>46</v>
      </c>
      <c r="G12" s="207" t="s">
        <v>47</v>
      </c>
    </row>
    <row r="13" spans="1:7" ht="12.75">
      <c r="A13" s="197"/>
      <c r="B13" s="198"/>
      <c r="C13" s="206"/>
      <c r="D13" s="208"/>
      <c r="E13" s="208"/>
      <c r="F13" s="208"/>
      <c r="G13" s="208"/>
    </row>
    <row r="14" spans="1:7" ht="12.75">
      <c r="A14" s="197"/>
      <c r="B14" s="198">
        <v>5</v>
      </c>
      <c r="C14" s="199" t="s">
        <v>66</v>
      </c>
      <c r="D14" s="90" t="s">
        <v>53</v>
      </c>
      <c r="E14" s="201" t="s">
        <v>54</v>
      </c>
      <c r="F14" s="203" t="s">
        <v>67</v>
      </c>
      <c r="G14" s="199" t="s">
        <v>55</v>
      </c>
    </row>
    <row r="15" spans="1:7" ht="12.75">
      <c r="A15" s="197"/>
      <c r="B15" s="198"/>
      <c r="C15" s="200"/>
      <c r="D15" s="91"/>
      <c r="E15" s="202"/>
      <c r="F15" s="204"/>
      <c r="G15" s="200"/>
    </row>
    <row r="16" spans="1:7" ht="12.75">
      <c r="A16" s="197"/>
      <c r="B16" s="198">
        <v>6</v>
      </c>
      <c r="C16" s="205" t="s">
        <v>60</v>
      </c>
      <c r="D16" s="207" t="s">
        <v>61</v>
      </c>
      <c r="E16" s="207" t="s">
        <v>62</v>
      </c>
      <c r="F16" s="207"/>
      <c r="G16" s="207" t="s">
        <v>63</v>
      </c>
    </row>
    <row r="17" spans="1:7" ht="12.75">
      <c r="A17" s="197"/>
      <c r="B17" s="198"/>
      <c r="C17" s="206"/>
      <c r="D17" s="208"/>
      <c r="E17" s="208"/>
      <c r="F17" s="208"/>
      <c r="G17" s="208"/>
    </row>
    <row r="18" spans="1:7" ht="12.75">
      <c r="A18" s="197"/>
      <c r="B18" s="198">
        <v>7</v>
      </c>
      <c r="C18" s="205" t="s">
        <v>39</v>
      </c>
      <c r="D18" s="207" t="s">
        <v>40</v>
      </c>
      <c r="E18" s="207" t="s">
        <v>41</v>
      </c>
      <c r="F18" s="207" t="s">
        <v>42</v>
      </c>
      <c r="G18" s="207" t="s">
        <v>71</v>
      </c>
    </row>
    <row r="19" spans="1:7" ht="12.75">
      <c r="A19" s="197"/>
      <c r="B19" s="198"/>
      <c r="C19" s="206"/>
      <c r="D19" s="208"/>
      <c r="E19" s="208"/>
      <c r="F19" s="208"/>
      <c r="G19" s="208"/>
    </row>
    <row r="20" spans="1:7" ht="12.75">
      <c r="A20" s="197"/>
      <c r="B20" s="198">
        <v>8</v>
      </c>
      <c r="C20" s="205" t="s">
        <v>36</v>
      </c>
      <c r="D20" s="207" t="s">
        <v>65</v>
      </c>
      <c r="E20" s="207" t="s">
        <v>33</v>
      </c>
      <c r="F20" s="207" t="s">
        <v>37</v>
      </c>
      <c r="G20" s="207" t="s">
        <v>38</v>
      </c>
    </row>
    <row r="21" spans="1:7" ht="12.75">
      <c r="A21" s="197"/>
      <c r="B21" s="198"/>
      <c r="C21" s="206"/>
      <c r="D21" s="208"/>
      <c r="E21" s="208"/>
      <c r="F21" s="208"/>
      <c r="G21" s="208"/>
    </row>
    <row r="22" spans="1:8" ht="12.75">
      <c r="A22" s="209"/>
      <c r="B22" s="209"/>
      <c r="C22" s="209"/>
      <c r="D22" s="209"/>
      <c r="E22" s="209"/>
      <c r="F22" s="209"/>
      <c r="G22" s="210"/>
      <c r="H22" s="4"/>
    </row>
    <row r="23" spans="1:8" ht="12.75">
      <c r="A23" s="209"/>
      <c r="B23" s="209"/>
      <c r="C23" s="209"/>
      <c r="D23" s="209"/>
      <c r="E23" s="209"/>
      <c r="F23" s="209"/>
      <c r="G23" s="210"/>
      <c r="H23" s="4"/>
    </row>
    <row r="24" spans="1:8" ht="12.75">
      <c r="A24" s="209"/>
      <c r="B24" s="209"/>
      <c r="C24" s="209"/>
      <c r="D24" s="209"/>
      <c r="E24" s="209"/>
      <c r="F24" s="209"/>
      <c r="G24" s="209"/>
      <c r="H24" s="4"/>
    </row>
    <row r="25" spans="1:8" ht="12.75">
      <c r="A25" s="209"/>
      <c r="B25" s="209"/>
      <c r="C25" s="209"/>
      <c r="D25" s="209"/>
      <c r="E25" s="209"/>
      <c r="F25" s="209"/>
      <c r="G25" s="209"/>
      <c r="H25" s="4"/>
    </row>
    <row r="26" spans="1:8" ht="12.75">
      <c r="A26" s="209"/>
      <c r="B26" s="209"/>
      <c r="C26" s="209"/>
      <c r="D26" s="209"/>
      <c r="E26" s="209"/>
      <c r="F26" s="209"/>
      <c r="G26" s="210"/>
      <c r="H26" s="4"/>
    </row>
    <row r="27" spans="1:8" ht="12.75">
      <c r="A27" s="209"/>
      <c r="B27" s="209"/>
      <c r="C27" s="209"/>
      <c r="D27" s="209"/>
      <c r="E27" s="209"/>
      <c r="F27" s="209"/>
      <c r="G27" s="210"/>
      <c r="H27" s="4"/>
    </row>
    <row r="28" spans="1:8" ht="12.75">
      <c r="A28" s="209"/>
      <c r="B28" s="209"/>
      <c r="C28" s="209"/>
      <c r="D28" s="209"/>
      <c r="E28" s="209"/>
      <c r="F28" s="209"/>
      <c r="G28" s="209"/>
      <c r="H28" s="4"/>
    </row>
    <row r="29" spans="1:8" ht="12.75">
      <c r="A29" s="209"/>
      <c r="B29" s="209"/>
      <c r="C29" s="209"/>
      <c r="D29" s="209"/>
      <c r="E29" s="209"/>
      <c r="F29" s="209"/>
      <c r="G29" s="209"/>
      <c r="H29" s="4"/>
    </row>
    <row r="30" spans="1:8" ht="12.75">
      <c r="A30" s="209"/>
      <c r="B30" s="209"/>
      <c r="C30" s="209"/>
      <c r="D30" s="209"/>
      <c r="E30" s="209"/>
      <c r="F30" s="209"/>
      <c r="G30" s="210"/>
      <c r="H30" s="4"/>
    </row>
    <row r="31" spans="1:8" ht="12.75">
      <c r="A31" s="209"/>
      <c r="B31" s="209"/>
      <c r="C31" s="209"/>
      <c r="D31" s="209"/>
      <c r="E31" s="209"/>
      <c r="F31" s="209"/>
      <c r="G31" s="210"/>
      <c r="H31" s="4"/>
    </row>
    <row r="32" spans="1:8" ht="12.75">
      <c r="A32" s="209"/>
      <c r="B32" s="209"/>
      <c r="C32" s="209"/>
      <c r="D32" s="209"/>
      <c r="E32" s="209"/>
      <c r="F32" s="209"/>
      <c r="G32" s="209"/>
      <c r="H32" s="4"/>
    </row>
    <row r="33" spans="1:8" ht="12.75">
      <c r="A33" s="209"/>
      <c r="B33" s="209"/>
      <c r="C33" s="209"/>
      <c r="D33" s="209"/>
      <c r="E33" s="209"/>
      <c r="F33" s="209"/>
      <c r="G33" s="209"/>
      <c r="H33" s="4"/>
    </row>
    <row r="34" spans="1:8" ht="12.75">
      <c r="A34" s="209"/>
      <c r="B34" s="209"/>
      <c r="C34" s="209"/>
      <c r="D34" s="209"/>
      <c r="E34" s="209"/>
      <c r="F34" s="209"/>
      <c r="G34" s="210"/>
      <c r="H34" s="4"/>
    </row>
    <row r="35" spans="1:8" ht="12.75">
      <c r="A35" s="209"/>
      <c r="B35" s="209"/>
      <c r="C35" s="209"/>
      <c r="D35" s="209"/>
      <c r="E35" s="209"/>
      <c r="F35" s="209"/>
      <c r="G35" s="210"/>
      <c r="H35" s="4"/>
    </row>
    <row r="36" spans="1:8" ht="12.75">
      <c r="A36" s="209"/>
      <c r="B36" s="209"/>
      <c r="C36" s="209"/>
      <c r="D36" s="209"/>
      <c r="E36" s="209"/>
      <c r="F36" s="209"/>
      <c r="G36" s="209"/>
      <c r="H36" s="4"/>
    </row>
    <row r="37" spans="1:8" ht="12.75">
      <c r="A37" s="209"/>
      <c r="B37" s="209"/>
      <c r="C37" s="209"/>
      <c r="D37" s="209"/>
      <c r="E37" s="209"/>
      <c r="F37" s="209"/>
      <c r="G37" s="209"/>
      <c r="H37" s="4"/>
    </row>
    <row r="38" spans="1:8" ht="12.75">
      <c r="A38" s="209"/>
      <c r="B38" s="209"/>
      <c r="C38" s="209"/>
      <c r="D38" s="209"/>
      <c r="E38" s="209"/>
      <c r="F38" s="209"/>
      <c r="G38" s="210"/>
      <c r="H38" s="4"/>
    </row>
    <row r="39" spans="1:8" ht="12.75">
      <c r="A39" s="209"/>
      <c r="B39" s="209"/>
      <c r="C39" s="209"/>
      <c r="D39" s="209"/>
      <c r="E39" s="209"/>
      <c r="F39" s="209"/>
      <c r="G39" s="210"/>
      <c r="H39" s="4"/>
    </row>
    <row r="40" spans="1:8" ht="12.75">
      <c r="A40" s="209"/>
      <c r="B40" s="209"/>
      <c r="C40" s="209"/>
      <c r="D40" s="209"/>
      <c r="E40" s="209"/>
      <c r="F40" s="209"/>
      <c r="G40" s="209"/>
      <c r="H40" s="4"/>
    </row>
    <row r="41" spans="1:8" ht="12.75">
      <c r="A41" s="209"/>
      <c r="B41" s="209"/>
      <c r="C41" s="209"/>
      <c r="D41" s="209"/>
      <c r="E41" s="209"/>
      <c r="F41" s="209"/>
      <c r="G41" s="209"/>
      <c r="H41" s="4"/>
    </row>
    <row r="42" spans="1:8" ht="12.75">
      <c r="A42" s="209"/>
      <c r="B42" s="209"/>
      <c r="C42" s="209"/>
      <c r="D42" s="209"/>
      <c r="E42" s="209"/>
      <c r="F42" s="209"/>
      <c r="G42" s="210"/>
      <c r="H42" s="4"/>
    </row>
    <row r="43" spans="1:8" ht="12.75">
      <c r="A43" s="209"/>
      <c r="B43" s="209"/>
      <c r="C43" s="209"/>
      <c r="D43" s="209"/>
      <c r="E43" s="209"/>
      <c r="F43" s="209"/>
      <c r="G43" s="210"/>
      <c r="H43" s="4"/>
    </row>
    <row r="44" spans="1:8" ht="12.75">
      <c r="A44" s="209"/>
      <c r="B44" s="209"/>
      <c r="C44" s="209"/>
      <c r="D44" s="209"/>
      <c r="E44" s="209"/>
      <c r="F44" s="209"/>
      <c r="G44" s="209"/>
      <c r="H44" s="4"/>
    </row>
    <row r="45" spans="1:8" ht="12.75">
      <c r="A45" s="209"/>
      <c r="B45" s="209"/>
      <c r="C45" s="209"/>
      <c r="D45" s="209"/>
      <c r="E45" s="209"/>
      <c r="F45" s="209"/>
      <c r="G45" s="209"/>
      <c r="H45" s="4"/>
    </row>
    <row r="46" spans="1:8" ht="12.75">
      <c r="A46" s="209"/>
      <c r="B46" s="209"/>
      <c r="C46" s="209"/>
      <c r="D46" s="209"/>
      <c r="E46" s="209"/>
      <c r="F46" s="209"/>
      <c r="G46" s="210"/>
      <c r="H46" s="4"/>
    </row>
    <row r="47" spans="1:8" ht="12.75">
      <c r="A47" s="209"/>
      <c r="B47" s="209"/>
      <c r="C47" s="209"/>
      <c r="D47" s="209"/>
      <c r="E47" s="209"/>
      <c r="F47" s="209"/>
      <c r="G47" s="210"/>
      <c r="H47" s="4"/>
    </row>
    <row r="48" spans="1:8" ht="12.75">
      <c r="A48" s="209"/>
      <c r="B48" s="209"/>
      <c r="C48" s="209"/>
      <c r="D48" s="209"/>
      <c r="E48" s="209"/>
      <c r="F48" s="209"/>
      <c r="G48" s="209"/>
      <c r="H48" s="4"/>
    </row>
    <row r="49" spans="1:8" ht="12.75">
      <c r="A49" s="209"/>
      <c r="B49" s="209"/>
      <c r="C49" s="209"/>
      <c r="D49" s="209"/>
      <c r="E49" s="209"/>
      <c r="F49" s="209"/>
      <c r="G49" s="209"/>
      <c r="H49" s="4"/>
    </row>
    <row r="50" spans="1:8" ht="12.75">
      <c r="A50" s="209"/>
      <c r="B50" s="209"/>
      <c r="C50" s="209"/>
      <c r="D50" s="209"/>
      <c r="E50" s="209"/>
      <c r="F50" s="209"/>
      <c r="G50" s="210"/>
      <c r="H50" s="4"/>
    </row>
    <row r="51" spans="1:8" ht="12.75">
      <c r="A51" s="209"/>
      <c r="B51" s="209"/>
      <c r="C51" s="209"/>
      <c r="D51" s="209"/>
      <c r="E51" s="209"/>
      <c r="F51" s="209"/>
      <c r="G51" s="210"/>
      <c r="H51" s="4"/>
    </row>
    <row r="52" spans="1:8" ht="12.75">
      <c r="A52" s="209"/>
      <c r="B52" s="209"/>
      <c r="C52" s="209"/>
      <c r="D52" s="209"/>
      <c r="E52" s="209"/>
      <c r="F52" s="209"/>
      <c r="G52" s="209"/>
      <c r="H52" s="4"/>
    </row>
    <row r="53" spans="1:8" ht="12.75">
      <c r="A53" s="209"/>
      <c r="B53" s="209"/>
      <c r="C53" s="209"/>
      <c r="D53" s="209"/>
      <c r="E53" s="209"/>
      <c r="F53" s="209"/>
      <c r="G53" s="209"/>
      <c r="H53" s="4"/>
    </row>
    <row r="54" spans="1:8" ht="12.75">
      <c r="A54" s="209"/>
      <c r="B54" s="209"/>
      <c r="C54" s="209"/>
      <c r="D54" s="209"/>
      <c r="E54" s="209"/>
      <c r="F54" s="209"/>
      <c r="G54" s="210"/>
      <c r="H54" s="4"/>
    </row>
    <row r="55" spans="1:8" ht="12.75">
      <c r="A55" s="209"/>
      <c r="B55" s="209"/>
      <c r="C55" s="209"/>
      <c r="D55" s="209"/>
      <c r="E55" s="209"/>
      <c r="F55" s="209"/>
      <c r="G55" s="210"/>
      <c r="H55" s="4"/>
    </row>
    <row r="56" spans="1:8" ht="12.75">
      <c r="A56" s="209"/>
      <c r="B56" s="209"/>
      <c r="C56" s="209"/>
      <c r="D56" s="209"/>
      <c r="E56" s="209"/>
      <c r="F56" s="209"/>
      <c r="G56" s="209"/>
      <c r="H56" s="4"/>
    </row>
    <row r="57" spans="1:8" ht="12.75">
      <c r="A57" s="209"/>
      <c r="B57" s="209"/>
      <c r="C57" s="209"/>
      <c r="D57" s="209"/>
      <c r="E57" s="209"/>
      <c r="F57" s="209"/>
      <c r="G57" s="209"/>
      <c r="H57" s="4"/>
    </row>
    <row r="58" spans="1:8" ht="12.75">
      <c r="A58" s="209"/>
      <c r="B58" s="209"/>
      <c r="C58" s="209"/>
      <c r="D58" s="209"/>
      <c r="E58" s="209"/>
      <c r="F58" s="209"/>
      <c r="G58" s="210"/>
      <c r="H58" s="4"/>
    </row>
    <row r="59" spans="1:8" ht="12.75">
      <c r="A59" s="209"/>
      <c r="B59" s="209"/>
      <c r="C59" s="209"/>
      <c r="D59" s="209"/>
      <c r="E59" s="209"/>
      <c r="F59" s="209"/>
      <c r="G59" s="210"/>
      <c r="H59" s="4"/>
    </row>
    <row r="60" spans="1:8" ht="12.75">
      <c r="A60" s="209"/>
      <c r="B60" s="209"/>
      <c r="C60" s="209"/>
      <c r="D60" s="209"/>
      <c r="E60" s="209"/>
      <c r="F60" s="209"/>
      <c r="G60" s="209"/>
      <c r="H60" s="4"/>
    </row>
    <row r="61" spans="1:8" ht="12.75">
      <c r="A61" s="209"/>
      <c r="B61" s="209"/>
      <c r="C61" s="209"/>
      <c r="D61" s="209"/>
      <c r="E61" s="209"/>
      <c r="F61" s="209"/>
      <c r="G61" s="209"/>
      <c r="H61" s="4"/>
    </row>
    <row r="62" spans="1:8" ht="12.75">
      <c r="A62" s="209"/>
      <c r="B62" s="209"/>
      <c r="C62" s="209"/>
      <c r="D62" s="209"/>
      <c r="E62" s="209"/>
      <c r="F62" s="209"/>
      <c r="G62" s="210"/>
      <c r="H62" s="4"/>
    </row>
    <row r="63" spans="1:8" ht="12.75">
      <c r="A63" s="209"/>
      <c r="B63" s="209"/>
      <c r="C63" s="209"/>
      <c r="D63" s="209"/>
      <c r="E63" s="209"/>
      <c r="F63" s="209"/>
      <c r="G63" s="210"/>
      <c r="H63" s="4"/>
    </row>
    <row r="64" spans="1:8" ht="12.75">
      <c r="A64" s="209"/>
      <c r="B64" s="209"/>
      <c r="C64" s="209"/>
      <c r="D64" s="209"/>
      <c r="E64" s="209"/>
      <c r="F64" s="209"/>
      <c r="G64" s="209"/>
      <c r="H64" s="4"/>
    </row>
    <row r="65" spans="1:8" ht="12.75">
      <c r="A65" s="209"/>
      <c r="B65" s="209"/>
      <c r="C65" s="209"/>
      <c r="D65" s="209"/>
      <c r="E65" s="209"/>
      <c r="F65" s="209"/>
      <c r="G65" s="209"/>
      <c r="H65" s="4"/>
    </row>
    <row r="66" spans="1:8" ht="12.75">
      <c r="A66" s="209"/>
      <c r="B66" s="209"/>
      <c r="C66" s="209"/>
      <c r="D66" s="209"/>
      <c r="E66" s="209"/>
      <c r="F66" s="209"/>
      <c r="G66" s="210"/>
      <c r="H66" s="4"/>
    </row>
    <row r="67" spans="1:8" ht="12.75">
      <c r="A67" s="209"/>
      <c r="B67" s="209"/>
      <c r="C67" s="209"/>
      <c r="D67" s="209"/>
      <c r="E67" s="209"/>
      <c r="F67" s="209"/>
      <c r="G67" s="210"/>
      <c r="H67" s="4"/>
    </row>
    <row r="68" spans="1:8" ht="12.75">
      <c r="A68" s="209"/>
      <c r="B68" s="209"/>
      <c r="C68" s="209"/>
      <c r="D68" s="209"/>
      <c r="E68" s="209"/>
      <c r="F68" s="209"/>
      <c r="G68" s="209"/>
      <c r="H68" s="4"/>
    </row>
    <row r="69" spans="1:8" ht="12.75">
      <c r="A69" s="209"/>
      <c r="B69" s="209"/>
      <c r="C69" s="209"/>
      <c r="D69" s="209"/>
      <c r="E69" s="209"/>
      <c r="F69" s="209"/>
      <c r="G69" s="209"/>
      <c r="H69" s="4"/>
    </row>
    <row r="70" spans="1:8" ht="12.75">
      <c r="A70" s="209"/>
      <c r="B70" s="209"/>
      <c r="C70" s="209"/>
      <c r="D70" s="209"/>
      <c r="E70" s="209"/>
      <c r="F70" s="209"/>
      <c r="G70" s="210"/>
      <c r="H70" s="4"/>
    </row>
    <row r="71" spans="1:8" ht="12.75">
      <c r="A71" s="209"/>
      <c r="B71" s="209"/>
      <c r="C71" s="209"/>
      <c r="D71" s="209"/>
      <c r="E71" s="209"/>
      <c r="F71" s="209"/>
      <c r="G71" s="210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</sheetData>
  <mergeCells count="240"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G62:G63"/>
    <mergeCell ref="B66:B67"/>
    <mergeCell ref="C66:C67"/>
    <mergeCell ref="D66:D67"/>
    <mergeCell ref="E62:E63"/>
    <mergeCell ref="E64:E65"/>
    <mergeCell ref="F64:F65"/>
    <mergeCell ref="G64:G65"/>
    <mergeCell ref="C64:C65"/>
    <mergeCell ref="D64:D65"/>
    <mergeCell ref="A62:A63"/>
    <mergeCell ref="B62:B63"/>
    <mergeCell ref="A64:A65"/>
    <mergeCell ref="B64:B65"/>
    <mergeCell ref="F62:F63"/>
    <mergeCell ref="C62:C63"/>
    <mergeCell ref="E58:E59"/>
    <mergeCell ref="F58:F59"/>
    <mergeCell ref="C58:C59"/>
    <mergeCell ref="D58:D59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0:E21"/>
    <mergeCell ref="F20:F21"/>
    <mergeCell ref="G20:G21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2009-11-27T17:19:14Z</cp:lastPrinted>
  <dcterms:created xsi:type="dcterms:W3CDTF">1996-10-08T23:32:33Z</dcterms:created>
  <dcterms:modified xsi:type="dcterms:W3CDTF">2009-12-01T10:41:40Z</dcterms:modified>
  <cp:category/>
  <cp:version/>
  <cp:contentType/>
  <cp:contentStatus/>
</cp:coreProperties>
</file>