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ф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<sst xmlns="http://schemas.openxmlformats.org/spreadsheetml/2006/main" count="146" uniqueCount="58">
  <si>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</si>
  <si>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</si>
  <si>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</si>
  <si>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</si>
  <si>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</si>
  <si>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</si>
  <si>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</si>
  <si>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</si>
  <si>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</si>
  <si>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</si>
  <si>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</si>
  <si>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</si>
  <si>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</si>
  <si>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</si>
  <si>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</si>
  <si>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</si>
  <si>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</si>
  <si>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</si>
  <si>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</si>
  <si>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</si>
  <si>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</si>
  <si>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</si>
  <si>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</si>
  <si>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</si>
  <si>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</si>
  <si>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</si>
  <si>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ПОЛФИНАЛ</t>
  </si>
  <si>
    <t>ВСТРЕЧА 1</t>
  </si>
  <si>
    <t>Цвет</t>
  </si>
  <si>
    <t>Р.К.</t>
  </si>
  <si>
    <t xml:space="preserve">ПРОТОКОЛ ХОДА СОРЕВНОВАНИЙ       </t>
  </si>
  <si>
    <t>ВСЕРОССИЙСКАЯ ФЕДЕРАЦИЯ САМБО</t>
  </si>
  <si>
    <t>АСЛАНОВА Эльпида Дмитриевна</t>
  </si>
  <si>
    <t>19.12.91 кмс</t>
  </si>
  <si>
    <t>ЮФО  Краснодарский Анапа МО</t>
  </si>
  <si>
    <t>000901</t>
  </si>
  <si>
    <t>Галаян СП</t>
  </si>
  <si>
    <t>РОДИНА Ирина Викторовна</t>
  </si>
  <si>
    <t>23.07.73 змс</t>
  </si>
  <si>
    <t>ПФО Пермский Пермь Д</t>
  </si>
  <si>
    <t>011001</t>
  </si>
  <si>
    <t xml:space="preserve">Перчик ВТ </t>
  </si>
  <si>
    <t>БАЛАШОВА Анна Викторовна</t>
  </si>
  <si>
    <t>18.11.83 мс</t>
  </si>
  <si>
    <t>008202</t>
  </si>
  <si>
    <t>Брулетова ЛА</t>
  </si>
  <si>
    <t>ФЕДОСЕЕНКО Светлана Александровна</t>
  </si>
  <si>
    <t>20.05.83 мс</t>
  </si>
  <si>
    <t>СФО Новосибирская Новосибирск Д</t>
  </si>
  <si>
    <t>012114</t>
  </si>
  <si>
    <t>Александров ЮП</t>
  </si>
  <si>
    <t>ЦУВАРНЕВА Анастасия Сергеевна</t>
  </si>
  <si>
    <t>16.02.81 мсмк</t>
  </si>
  <si>
    <t>Мосва Д</t>
  </si>
  <si>
    <t>Цуварев МВ</t>
  </si>
  <si>
    <t>в.к.  &gt;80   кг.</t>
  </si>
  <si>
    <t>2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</si>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</sst>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 Narrow"/>
      <family val="2"/>
    </font>
    <font>
      <b/>
      <sz val="16"/>
      <color indexed="10"/>
      <name val="CyrillicOld"/>
      <family val="0"/>
    </font>
    <font>
      <sz val="10"/>
      <color indexed="9"/>
      <name val="Arial"/>
      <family val="0"/>
    </font>
    <font>
      <b/>
      <i/>
      <sz val="14"/>
      <color indexed="59"/>
      <name val="a_BosaNovaCps"/>
      <family val="5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2" fillId="0" borderId="5" xfId="15" applyFont="1" applyBorder="1" applyAlignment="1">
      <alignment horizontal="center"/>
    </xf>
    <xf numFmtId="0" fontId="2" fillId="0" borderId="6" xfId="15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2" fillId="0" borderId="8" xfId="15" applyFont="1" applyBorder="1" applyAlignment="1">
      <alignment horizontal="center"/>
    </xf>
    <xf numFmtId="0" fontId="2" fillId="0" borderId="9" xfId="15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1" xfId="15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3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15" applyFont="1" applyBorder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15" applyFont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/>
    </xf>
    <xf numFmtId="0" fontId="10" fillId="0" borderId="0" xfId="15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15" applyFont="1" applyAlignment="1">
      <alignment horizontal="center"/>
    </xf>
    <xf numFmtId="0" fontId="5" fillId="0" borderId="0" xfId="15" applyFont="1" applyAlignment="1">
      <alignment horizontal="center" vertical="center"/>
    </xf>
    <xf numFmtId="0" fontId="0" fillId="2" borderId="16" xfId="0" applyFont="1" applyFill="1" applyBorder="1" applyAlignment="1">
      <alignment horizontal="center"/>
    </xf>
    <xf numFmtId="0" fontId="0" fillId="0" borderId="17" xfId="15" applyFont="1" applyBorder="1" applyAlignment="1">
      <alignment horizontal="center"/>
    </xf>
    <xf numFmtId="0" fontId="0" fillId="0" borderId="16" xfId="15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20" xfId="15" applyFont="1" applyBorder="1" applyAlignment="1">
      <alignment horizontal="center"/>
    </xf>
    <xf numFmtId="0" fontId="0" fillId="0" borderId="21" xfId="15" applyFont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2" borderId="4" xfId="0" applyFont="1" applyFill="1" applyBorder="1" applyAlignment="1">
      <alignment horizontal="center"/>
    </xf>
    <xf numFmtId="0" fontId="0" fillId="0" borderId="23" xfId="15" applyFont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4" fillId="0" borderId="3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3" borderId="31" xfId="15" applyNumberFormat="1" applyFont="1" applyFill="1" applyBorder="1" applyAlignment="1" applyProtection="1">
      <alignment horizontal="center" vertical="center" wrapText="1"/>
      <protection/>
    </xf>
    <xf numFmtId="0" fontId="15" fillId="3" borderId="32" xfId="15" applyNumberFormat="1" applyFont="1" applyFill="1" applyBorder="1" applyAlignment="1" applyProtection="1">
      <alignment horizontal="center" vertical="center" wrapText="1"/>
      <protection/>
    </xf>
    <xf numFmtId="0" fontId="15" fillId="3" borderId="33" xfId="15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" fillId="0" borderId="0" xfId="15" applyFont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1" fillId="4" borderId="31" xfId="15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3" fillId="0" borderId="39" xfId="15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3" fillId="0" borderId="40" xfId="15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" fillId="0" borderId="60" xfId="15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3" fillId="0" borderId="61" xfId="15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" fillId="0" borderId="36" xfId="15" applyFont="1" applyBorder="1" applyAlignment="1">
      <alignment horizontal="left" vertical="center" wrapText="1"/>
    </xf>
    <xf numFmtId="0" fontId="3" fillId="0" borderId="53" xfId="15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0" fillId="0" borderId="38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57" xfId="15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41" xfId="15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41" xfId="15" applyFont="1" applyBorder="1" applyAlignment="1">
      <alignment horizontal="left" vertical="center" wrapText="1"/>
    </xf>
    <xf numFmtId="0" fontId="0" fillId="0" borderId="18" xfId="15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0" fontId="0" fillId="0" borderId="63" xfId="0" applyBorder="1" applyAlignment="1">
      <alignment/>
    </xf>
    <xf numFmtId="0" fontId="0" fillId="0" borderId="55" xfId="15" applyFont="1" applyBorder="1" applyAlignment="1">
      <alignment horizontal="left" vertical="center" wrapText="1"/>
    </xf>
    <xf numFmtId="0" fontId="7" fillId="0" borderId="4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5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6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5" xfId="15" applyFont="1" applyFill="1" applyBorder="1" applyAlignment="1">
      <alignment horizontal="left" vertical="center" wrapText="1"/>
    </xf>
    <xf numFmtId="0" fontId="3" fillId="5" borderId="55" xfId="0" applyFont="1" applyFill="1" applyBorder="1" applyAlignment="1">
      <alignment horizontal="center" vertical="center" wrapText="1"/>
    </xf>
    <xf numFmtId="0" fontId="3" fillId="6" borderId="55" xfId="0" applyFont="1" applyFill="1" applyBorder="1" applyAlignment="1">
      <alignment horizontal="center" vertical="center" wrapText="1"/>
    </xf>
    <xf numFmtId="0" fontId="0" fillId="0" borderId="55" xfId="15" applyFont="1" applyBorder="1" applyAlignment="1">
      <alignment horizontal="center" vertical="center" wrapText="1"/>
    </xf>
    <xf numFmtId="0" fontId="0" fillId="0" borderId="55" xfId="15" applyFont="1" applyFill="1" applyBorder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</xdr:col>
      <xdr:colOff>476250</xdr:colOff>
      <xdr:row>2</xdr:row>
      <xdr:rowOff>247650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90</xdr:row>
      <xdr:rowOff>66675</xdr:rowOff>
    </xdr:from>
    <xdr:to>
      <xdr:col>15</xdr:col>
      <xdr:colOff>247650</xdr:colOff>
      <xdr:row>95</xdr:row>
      <xdr:rowOff>38100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382000" y="16506825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209550</xdr:colOff>
      <xdr:row>91</xdr:row>
      <xdr:rowOff>57150</xdr:rowOff>
    </xdr:from>
    <xdr:to>
      <xdr:col>15</xdr:col>
      <xdr:colOff>400050</xdr:colOff>
      <xdr:row>96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534400" y="16659225"/>
          <a:ext cx="7048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2</xdr:row>
      <xdr:rowOff>0</xdr:rowOff>
    </xdr:from>
    <xdr:to>
      <xdr:col>13</xdr:col>
      <xdr:colOff>0</xdr:colOff>
      <xdr:row>3</xdr:row>
      <xdr:rowOff>0</xdr:rowOff>
    </xdr:to>
    <xdr:sp>
      <xdr:nvSpPr>
        <xdr:cNvPr id="4" name="Rectangle 23"/>
        <xdr:cNvSpPr>
          <a:spLocks/>
        </xdr:cNvSpPr>
      </xdr:nvSpPr>
      <xdr:spPr>
        <a:xfrm>
          <a:off x="2266950" y="495300"/>
          <a:ext cx="5448300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180975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466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ALY\&#1056;&#1072;&#1073;&#1086;&#1095;&#1080;&#1081;%20&#1089;&#1090;&#1086;&#1083;\&#1050;&#1091;&#1073;&#1086;&#1082;%20&#1056;&#1086;&#1089;&#1089;&#1080;&#1080;%202009%20&#1050;&#1089;&#1090;&#1086;&#1074;&#1086;\&#1078;&#1077;&#1085;&#1097;&#1080;&#1085;&#1099;\&#1055;&#1056;&#1054;&#1058;&#1054;&#1050;&#1054;&#1051;&#1067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 России  по САМБО среди женщин</v>
          </cell>
        </row>
        <row r="3">
          <cell r="A3" t="str">
            <v>25 - 28 ноября 2009 г.        г. Кстово</v>
          </cell>
        </row>
        <row r="6">
          <cell r="A6" t="str">
            <v>Гл. судья, судья МК</v>
          </cell>
          <cell r="G6" t="str">
            <v>Х.Ю. Хапай</v>
          </cell>
        </row>
        <row r="7">
          <cell r="G7" t="str">
            <v>/г. Майкоп/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2"/>
  <sheetViews>
    <sheetView tabSelected="1" workbookViewId="0" topLeftCell="A1">
      <selection activeCell="D47" sqref="D47"/>
    </sheetView>
  </sheetViews>
  <sheetFormatPr defaultColWidth="9.140625" defaultRowHeight="12.75"/>
  <cols>
    <col min="1" max="1" width="4.28125" style="0" customWidth="1"/>
    <col min="2" max="2" width="21.421875" style="0" customWidth="1"/>
    <col min="3" max="3" width="8.28125" style="0" customWidth="1"/>
    <col min="4" max="4" width="15.140625" style="0" customWidth="1"/>
    <col min="5" max="7" width="6.7109375" style="0" customWidth="1"/>
    <col min="8" max="8" width="5.7109375" style="0" customWidth="1"/>
    <col min="9" max="9" width="6.140625" style="0" customWidth="1"/>
    <col min="10" max="10" width="2.140625" style="0" customWidth="1"/>
    <col min="11" max="11" width="5.57421875" style="0" customWidth="1"/>
    <col min="12" max="12" width="17.7109375" style="0" customWidth="1"/>
    <col min="15" max="15" width="7.7109375" style="0" customWidth="1"/>
    <col min="16" max="16" width="12.28125" style="0" customWidth="1"/>
  </cols>
  <sheetData>
    <row r="1" spans="1:16" ht="19.5" customHeight="1">
      <c r="A1" s="67" t="s">
        <v>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19.5" customHeight="1" thickBot="1">
      <c r="A2" s="94" t="s">
        <v>30</v>
      </c>
      <c r="B2" s="95"/>
      <c r="C2" s="95"/>
      <c r="D2" s="95"/>
      <c r="E2" s="95"/>
      <c r="F2" s="95"/>
      <c r="G2" s="95"/>
      <c r="H2" s="95"/>
      <c r="I2" s="95"/>
      <c r="K2" s="75" t="str">
        <f>HYPERLINK('[3]реквизиты'!$L$7)</f>
        <v>ИТОГОВЫЙ ПРОТОКОЛ</v>
      </c>
      <c r="L2" s="75"/>
      <c r="M2" s="75"/>
      <c r="N2" s="75"/>
      <c r="O2" s="75"/>
      <c r="P2" s="75"/>
    </row>
    <row r="3" spans="1:18" ht="27" customHeight="1" thickBot="1">
      <c r="A3" s="9"/>
      <c r="B3" s="30"/>
      <c r="C3" s="30"/>
      <c r="D3" s="68" t="str">
        <f>HYPERLINK('[1]реквизиты'!$A$2)</f>
        <v>Кубок  России  по САМБО среди женщин</v>
      </c>
      <c r="E3" s="69"/>
      <c r="F3" s="69"/>
      <c r="G3" s="69"/>
      <c r="H3" s="69"/>
      <c r="I3" s="69"/>
      <c r="J3" s="69"/>
      <c r="K3" s="69"/>
      <c r="L3" s="69"/>
      <c r="M3" s="70"/>
      <c r="N3" s="30"/>
      <c r="O3" s="30"/>
      <c r="P3" s="30"/>
      <c r="Q3" s="27"/>
      <c r="R3" s="27"/>
    </row>
    <row r="4" spans="1:18" ht="21" customHeight="1" thickBot="1">
      <c r="A4" s="105" t="str">
        <f>HYPERLINK('[1]реквизиты'!$A$3)</f>
        <v>25 - 28 ноября 2009 г.        г. Кстово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28"/>
      <c r="R4" s="28"/>
    </row>
    <row r="5" spans="1:16" ht="27" customHeight="1" thickBot="1">
      <c r="A5" s="3" t="s">
        <v>7</v>
      </c>
      <c r="D5" s="3"/>
      <c r="G5" s="113"/>
      <c r="H5" s="113"/>
      <c r="I5" s="113"/>
      <c r="N5" s="3"/>
      <c r="O5" s="111" t="str">
        <f>HYPERLINK('пр.взвешивания'!D3)</f>
        <v>в.к.  &gt;80   кг.</v>
      </c>
      <c r="P5" s="112"/>
    </row>
    <row r="6" spans="1:16" ht="13.5" customHeight="1" thickBot="1">
      <c r="A6" s="109" t="s">
        <v>1</v>
      </c>
      <c r="B6" s="109" t="s">
        <v>8</v>
      </c>
      <c r="C6" s="109" t="s">
        <v>9</v>
      </c>
      <c r="D6" s="109" t="s">
        <v>10</v>
      </c>
      <c r="E6" s="156" t="s">
        <v>11</v>
      </c>
      <c r="F6" s="158"/>
      <c r="G6" s="158"/>
      <c r="H6" s="109" t="s">
        <v>12</v>
      </c>
      <c r="I6" s="109" t="s">
        <v>13</v>
      </c>
      <c r="J6" s="40"/>
      <c r="K6" s="96" t="s">
        <v>13</v>
      </c>
      <c r="L6" s="97" t="s">
        <v>2</v>
      </c>
      <c r="M6" s="99" t="s">
        <v>3</v>
      </c>
      <c r="N6" s="99" t="s">
        <v>4</v>
      </c>
      <c r="O6" s="99" t="s">
        <v>5</v>
      </c>
      <c r="P6" s="107" t="s">
        <v>6</v>
      </c>
    </row>
    <row r="7" spans="1:16" ht="13.5" thickBot="1">
      <c r="A7" s="139"/>
      <c r="B7" s="139"/>
      <c r="C7" s="139"/>
      <c r="D7" s="155"/>
      <c r="E7" s="4">
        <v>1</v>
      </c>
      <c r="F7" s="5">
        <v>2</v>
      </c>
      <c r="G7" s="8">
        <v>3</v>
      </c>
      <c r="H7" s="159"/>
      <c r="I7" s="110"/>
      <c r="J7" s="41"/>
      <c r="K7" s="77"/>
      <c r="L7" s="98"/>
      <c r="M7" s="100"/>
      <c r="N7" s="100"/>
      <c r="O7" s="100"/>
      <c r="P7" s="108"/>
    </row>
    <row r="8" spans="1:16" ht="17.25" customHeight="1">
      <c r="A8" s="101">
        <v>1</v>
      </c>
      <c r="B8" s="103" t="str">
        <f>VLOOKUP(A8,'пр.взвешивания'!B6:E15,2,FALSE)</f>
        <v>АСЛАНОВА Эльпида Дмитриевна</v>
      </c>
      <c r="C8" s="141" t="str">
        <f>VLOOKUP(A8,'пр.взвешивания'!B6:E15,3,FALSE)</f>
        <v>19.12.91 кмс</v>
      </c>
      <c r="D8" s="143" t="str">
        <f>VLOOKUP(A8,'пр.взвешивания'!B6:E15,4,FALSE)</f>
        <v>ЮФО  Краснодарский Анапа МО</v>
      </c>
      <c r="E8" s="12"/>
      <c r="F8" s="16">
        <v>1</v>
      </c>
      <c r="G8" s="16">
        <v>0</v>
      </c>
      <c r="H8" s="145">
        <f>SUM(F8:G8)</f>
        <v>1</v>
      </c>
      <c r="I8" s="154">
        <v>3</v>
      </c>
      <c r="J8" s="66">
        <v>2</v>
      </c>
      <c r="K8" s="90">
        <v>1</v>
      </c>
      <c r="L8" s="91" t="str">
        <f>VLOOKUP(J8,'пр.взвешивания'!B6:G17,2,FALSE)</f>
        <v>БАЛАШОВА Анна Викторовна</v>
      </c>
      <c r="M8" s="92" t="str">
        <f>VLOOKUP(J8,'пр.взвешивания'!B6:G17,3,FALSE)</f>
        <v>18.11.83 мс</v>
      </c>
      <c r="N8" s="93" t="str">
        <f>VLOOKUP(J8,'пр.взвешивания'!B6:G17,4,FALSE)</f>
        <v>ПФО Пермский Пермь Д</v>
      </c>
      <c r="O8" s="88" t="str">
        <f>VLOOKUP(J8,'пр.взвешивания'!B6:G17,5,FALSE)</f>
        <v>008202</v>
      </c>
      <c r="P8" s="89" t="str">
        <f>VLOOKUP(J8,'пр.взвешивания'!B6:G17,6,FALSE)</f>
        <v>Брулетова ЛА</v>
      </c>
    </row>
    <row r="9" spans="1:16" ht="17.25" customHeight="1">
      <c r="A9" s="102"/>
      <c r="B9" s="104"/>
      <c r="C9" s="151"/>
      <c r="D9" s="152"/>
      <c r="E9" s="44"/>
      <c r="F9" s="45"/>
      <c r="G9" s="45"/>
      <c r="H9" s="153"/>
      <c r="I9" s="127"/>
      <c r="J9" s="66"/>
      <c r="K9" s="76"/>
      <c r="L9" s="85"/>
      <c r="M9" s="86"/>
      <c r="N9" s="87"/>
      <c r="O9" s="83"/>
      <c r="P9" s="84"/>
    </row>
    <row r="10" spans="1:16" ht="17.25" customHeight="1">
      <c r="A10" s="102">
        <v>2</v>
      </c>
      <c r="B10" s="149" t="str">
        <f>VLOOKUP(A10,'пр.взвешивания'!B8:E17,2,FALSE)</f>
        <v>БАЛАШОВА Анна Викторовна</v>
      </c>
      <c r="C10" s="150" t="str">
        <f>VLOOKUP(A10,'пр.взвешивания'!B8:E17,3,FALSE)</f>
        <v>18.11.83 мс</v>
      </c>
      <c r="D10" s="160" t="str">
        <f>VLOOKUP(A10,'пр.взвешивания'!B8:E17,4,FALSE)</f>
        <v>ПФО Пермский Пермь Д</v>
      </c>
      <c r="E10" s="17">
        <v>3</v>
      </c>
      <c r="F10" s="18"/>
      <c r="G10" s="19">
        <v>2</v>
      </c>
      <c r="H10" s="125">
        <v>5</v>
      </c>
      <c r="I10" s="127">
        <v>1</v>
      </c>
      <c r="J10" s="66">
        <v>3</v>
      </c>
      <c r="K10" s="76">
        <v>2</v>
      </c>
      <c r="L10" s="78" t="str">
        <f>VLOOKUP(J10,'пр.взвешивания'!B6:G17,2,FALSE)</f>
        <v>РОДИНА Ирина Викторовна</v>
      </c>
      <c r="M10" s="80" t="str">
        <f>VLOOKUP(J10,'пр.взвешивания'!B6:G17,3,FALSE)</f>
        <v>23.07.73 змс</v>
      </c>
      <c r="N10" s="71" t="str">
        <f>VLOOKUP(J10,'пр.взвешивания'!B6:G17,4,FALSE)</f>
        <v>ПФО Пермский Пермь Д</v>
      </c>
      <c r="O10" s="82" t="str">
        <f>VLOOKUP(J10,'пр.взвешивания'!B6:G17,5,FALSE)</f>
        <v>011001</v>
      </c>
      <c r="P10" s="73" t="str">
        <f>VLOOKUP(J10,'пр.взвешивания'!B6:G17,6,FALSE)</f>
        <v>Перчик ВТ </v>
      </c>
    </row>
    <row r="11" spans="1:16" ht="17.25" customHeight="1">
      <c r="A11" s="102"/>
      <c r="B11" s="140"/>
      <c r="C11" s="142"/>
      <c r="D11" s="144"/>
      <c r="E11" s="46"/>
      <c r="F11" s="47"/>
      <c r="G11" s="45"/>
      <c r="H11" s="125"/>
      <c r="I11" s="127"/>
      <c r="J11" s="66"/>
      <c r="K11" s="76"/>
      <c r="L11" s="85"/>
      <c r="M11" s="86"/>
      <c r="N11" s="87"/>
      <c r="O11" s="83"/>
      <c r="P11" s="84"/>
    </row>
    <row r="12" spans="1:16" ht="17.25" customHeight="1">
      <c r="A12" s="102">
        <v>3</v>
      </c>
      <c r="B12" s="133" t="str">
        <f>VLOOKUP(A12,'пр.взвешивания'!B10:E19,2,FALSE)</f>
        <v>РОДИНА Ирина Викторовна</v>
      </c>
      <c r="C12" s="135" t="str">
        <f>VLOOKUP(A12,'пр.взвешивания'!B10:E19,3,FALSE)</f>
        <v>23.07.73 змс</v>
      </c>
      <c r="D12" s="137" t="str">
        <f>VLOOKUP(A12,'пр.взвешивания'!B10:E19,4,FALSE)</f>
        <v>ПФО Пермский Пермь Д</v>
      </c>
      <c r="E12" s="17">
        <v>3</v>
      </c>
      <c r="F12" s="19">
        <v>0</v>
      </c>
      <c r="G12" s="48"/>
      <c r="H12" s="125">
        <v>3</v>
      </c>
      <c r="I12" s="147">
        <v>2</v>
      </c>
      <c r="J12" s="66">
        <v>4</v>
      </c>
      <c r="K12" s="76">
        <v>3</v>
      </c>
      <c r="L12" s="78" t="str">
        <f>VLOOKUP(J12,'пр.взвешивания'!B6:G17,2,FALSE)</f>
        <v>ФЕДОСЕЕНКО Светлана Александровна</v>
      </c>
      <c r="M12" s="80" t="str">
        <f>VLOOKUP(J12,'пр.взвешивания'!B6:G17,3,FALSE)</f>
        <v>20.05.83 мс</v>
      </c>
      <c r="N12" s="71" t="str">
        <f>VLOOKUP(J12,'пр.взвешивания'!B6:G17,4,FALSE)</f>
        <v>СФО Новосибирская Новосибирск Д</v>
      </c>
      <c r="O12" s="82" t="str">
        <f>VLOOKUP(J12,'пр.взвешивания'!B6:G17,5,FALSE)</f>
        <v>012114</v>
      </c>
      <c r="P12" s="73" t="str">
        <f>VLOOKUP(J12,'пр.взвешивания'!B6:G17,6,FALSE)</f>
        <v>Александров ЮП</v>
      </c>
    </row>
    <row r="13" spans="1:18" ht="17.25" customHeight="1" thickBot="1">
      <c r="A13" s="132"/>
      <c r="B13" s="134"/>
      <c r="C13" s="136"/>
      <c r="D13" s="138"/>
      <c r="E13" s="49"/>
      <c r="F13" s="50"/>
      <c r="G13" s="51"/>
      <c r="H13" s="126"/>
      <c r="I13" s="148"/>
      <c r="J13" s="66"/>
      <c r="K13" s="76"/>
      <c r="L13" s="85"/>
      <c r="M13" s="86"/>
      <c r="N13" s="87"/>
      <c r="O13" s="83"/>
      <c r="P13" s="84"/>
      <c r="R13" s="29"/>
    </row>
    <row r="14" spans="1:16" ht="17.25" customHeight="1" thickBot="1">
      <c r="A14" s="3" t="s">
        <v>14</v>
      </c>
      <c r="E14" s="20"/>
      <c r="F14" s="20"/>
      <c r="G14" s="20"/>
      <c r="H14" s="52"/>
      <c r="I14" s="20"/>
      <c r="J14" s="66">
        <v>5</v>
      </c>
      <c r="K14" s="76">
        <v>3</v>
      </c>
      <c r="L14" s="78" t="str">
        <f>VLOOKUP(J14,'пр.взвешивания'!B6:G17,2,FALSE)</f>
        <v>ЦУВАРНЕВА Анастасия Сергеевна</v>
      </c>
      <c r="M14" s="80" t="str">
        <f>VLOOKUP(J14,'пр.взвешивания'!B6:G17,3,FALSE)</f>
        <v>16.02.81 мсмк</v>
      </c>
      <c r="N14" s="71" t="str">
        <f>VLOOKUP(J14,'пр.взвешивания'!B6:G17,4,FALSE)</f>
        <v>Мосва Д</v>
      </c>
      <c r="O14" s="82">
        <f>VLOOKUP(J14,'пр.взвешивания'!B6:G17,5,FALSE)</f>
        <v>0</v>
      </c>
      <c r="P14" s="73" t="str">
        <f>VLOOKUP(J14,'пр.взвешивания'!B6:G17,6,FALSE)</f>
        <v>Цуварев МВ</v>
      </c>
    </row>
    <row r="15" spans="1:16" ht="17.25" customHeight="1" thickBot="1">
      <c r="A15" s="109" t="s">
        <v>1</v>
      </c>
      <c r="B15" s="109" t="s">
        <v>8</v>
      </c>
      <c r="C15" s="109" t="s">
        <v>9</v>
      </c>
      <c r="D15" s="109" t="s">
        <v>10</v>
      </c>
      <c r="E15" s="156" t="s">
        <v>11</v>
      </c>
      <c r="F15" s="157"/>
      <c r="G15" s="20"/>
      <c r="H15" s="161" t="s">
        <v>12</v>
      </c>
      <c r="I15" s="109" t="s">
        <v>13</v>
      </c>
      <c r="J15" s="66"/>
      <c r="K15" s="76"/>
      <c r="L15" s="85"/>
      <c r="M15" s="86"/>
      <c r="N15" s="87"/>
      <c r="O15" s="83"/>
      <c r="P15" s="84"/>
    </row>
    <row r="16" spans="1:16" ht="17.25" customHeight="1" thickBot="1">
      <c r="A16" s="139"/>
      <c r="B16" s="139"/>
      <c r="C16" s="139"/>
      <c r="D16" s="155"/>
      <c r="E16" s="4">
        <v>1</v>
      </c>
      <c r="F16" s="8">
        <v>2</v>
      </c>
      <c r="G16" s="20"/>
      <c r="H16" s="162"/>
      <c r="I16" s="139"/>
      <c r="J16" s="66">
        <v>1</v>
      </c>
      <c r="K16" s="76">
        <v>5</v>
      </c>
      <c r="L16" s="78" t="str">
        <f>VLOOKUP(J16,'пр.взвешивания'!B6:G17,2,FALSE)</f>
        <v>АСЛАНОВА Эльпида Дмитриевна</v>
      </c>
      <c r="M16" s="80" t="str">
        <f>VLOOKUP(J16,'пр.взвешивания'!B6:G17,3,FALSE)</f>
        <v>19.12.91 кмс</v>
      </c>
      <c r="N16" s="71" t="str">
        <f>VLOOKUP(J16,'пр.взвешивания'!B6:G17,4,FALSE)</f>
        <v>ЮФО  Краснодарский Анапа МО</v>
      </c>
      <c r="O16" s="71" t="str">
        <f>VLOOKUP(J16,'пр.взвешивания'!B6:F17,5,FALSE)</f>
        <v>000901</v>
      </c>
      <c r="P16" s="73" t="str">
        <f>VLOOKUP(J16,'пр.взвешивания'!B6:G17,6,FALSE)</f>
        <v>Галаян СП</v>
      </c>
    </row>
    <row r="17" spans="1:16" ht="17.25" customHeight="1" thickBot="1">
      <c r="A17" s="101">
        <v>4</v>
      </c>
      <c r="B17" s="103" t="str">
        <f>VLOOKUP(A17,'пр.взвешивания'!B6:E15,2,FALSE)</f>
        <v>ФЕДОСЕЕНКО Светлана Александровна</v>
      </c>
      <c r="C17" s="141" t="str">
        <f>VLOOKUP(A17,'пр.взвешивания'!B6:E15,3,FALSE)</f>
        <v>20.05.83 мс</v>
      </c>
      <c r="D17" s="143" t="str">
        <f>VLOOKUP(A17,'пр.взвешивания'!B6:E15,4,FALSE)</f>
        <v>СФО Новосибирская Новосибирск Д</v>
      </c>
      <c r="E17" s="53"/>
      <c r="F17" s="13">
        <v>0</v>
      </c>
      <c r="G17" s="34"/>
      <c r="H17" s="145">
        <f>SUM(F17:G17)</f>
        <v>0</v>
      </c>
      <c r="I17" s="146">
        <v>2</v>
      </c>
      <c r="J17" s="66"/>
      <c r="K17" s="77"/>
      <c r="L17" s="79"/>
      <c r="M17" s="81"/>
      <c r="N17" s="72"/>
      <c r="O17" s="72"/>
      <c r="P17" s="74"/>
    </row>
    <row r="18" spans="1:16" ht="17.25" customHeight="1">
      <c r="A18" s="102"/>
      <c r="B18" s="140"/>
      <c r="C18" s="142"/>
      <c r="D18" s="144"/>
      <c r="E18" s="44"/>
      <c r="F18" s="54"/>
      <c r="G18" s="20"/>
      <c r="H18" s="125"/>
      <c r="I18" s="127"/>
      <c r="J18" s="20"/>
      <c r="K18" s="20"/>
      <c r="L18" s="20"/>
      <c r="M18" s="20"/>
      <c r="N18" s="20"/>
      <c r="O18" s="20"/>
      <c r="P18" s="20"/>
    </row>
    <row r="19" spans="1:16" ht="17.25" customHeight="1">
      <c r="A19" s="102">
        <v>5</v>
      </c>
      <c r="B19" s="133" t="str">
        <f>VLOOKUP(A19,'пр.взвешивания'!B8:E17,2,FALSE)</f>
        <v>ЦУВАРНЕВА Анастасия Сергеевна</v>
      </c>
      <c r="C19" s="135" t="str">
        <f>VLOOKUP(A19,'пр.взвешивания'!B8:E17,3,FALSE)</f>
        <v>16.02.81 мсмк</v>
      </c>
      <c r="D19" s="137" t="str">
        <f>VLOOKUP(A19,'пр.взвешивания'!B8:E17,4,FALSE)</f>
        <v>Мосва Д</v>
      </c>
      <c r="E19" s="14">
        <v>3</v>
      </c>
      <c r="F19" s="15"/>
      <c r="G19" s="34"/>
      <c r="H19" s="125">
        <v>3</v>
      </c>
      <c r="I19" s="127">
        <v>1</v>
      </c>
      <c r="J19" s="20"/>
      <c r="K19" s="20"/>
      <c r="L19" s="20"/>
      <c r="M19" s="20"/>
      <c r="N19" s="20"/>
      <c r="O19" s="20"/>
      <c r="P19" s="20"/>
    </row>
    <row r="20" spans="1:16" ht="17.25" customHeight="1" thickBot="1">
      <c r="A20" s="132"/>
      <c r="B20" s="134"/>
      <c r="C20" s="136"/>
      <c r="D20" s="138"/>
      <c r="E20" s="49"/>
      <c r="F20" s="55"/>
      <c r="G20" s="20"/>
      <c r="H20" s="126"/>
      <c r="I20" s="128"/>
      <c r="J20" s="20"/>
      <c r="K20" s="20"/>
      <c r="L20" s="20"/>
      <c r="M20" s="20"/>
      <c r="N20" s="20"/>
      <c r="O20" s="20"/>
      <c r="P20" s="20"/>
    </row>
    <row r="22" spans="2:6" ht="12.75">
      <c r="B22" t="s">
        <v>15</v>
      </c>
      <c r="F22" t="s">
        <v>16</v>
      </c>
    </row>
    <row r="23" ht="13.5" thickBot="1"/>
    <row r="24" spans="1:7" ht="17.25" customHeight="1" thickBot="1">
      <c r="A24" s="101">
        <v>2</v>
      </c>
      <c r="B24" s="129" t="str">
        <f>VLOOKUP(A24,'пр.взвешивания'!B6:C21,2,FALSE)</f>
        <v>БАЛАШОВА Анна Викторовна</v>
      </c>
      <c r="C24" s="130" t="str">
        <f>VLOOKUP(A24,'пр.взвешивания'!B6:G15,3,FALSE)</f>
        <v>18.11.83 мс</v>
      </c>
      <c r="D24" s="131" t="str">
        <f>VLOOKUP(A24,'пр.взвешивания'!B6:G15,4,FALSE)</f>
        <v>ПФО Пермский Пермь Д</v>
      </c>
      <c r="E24" s="56"/>
      <c r="F24" s="56"/>
      <c r="G24" s="56"/>
    </row>
    <row r="25" spans="1:7" ht="17.25" customHeight="1">
      <c r="A25" s="102"/>
      <c r="B25" s="116"/>
      <c r="C25" s="118"/>
      <c r="D25" s="120"/>
      <c r="E25" s="57" t="s">
        <v>56</v>
      </c>
      <c r="F25" s="56"/>
      <c r="G25" s="56"/>
    </row>
    <row r="26" spans="1:17" ht="17.25" customHeight="1" thickBot="1">
      <c r="A26" s="114">
        <v>4</v>
      </c>
      <c r="B26" s="116" t="str">
        <f>VLOOKUP(A26,'пр.взвешивания'!B6:C23,2,FALSE)</f>
        <v>ФЕДОСЕЕНКО Светлана Александровна</v>
      </c>
      <c r="C26" s="118" t="str">
        <f>VLOOKUP(A26,'пр.взвешивания'!B6:G17,3,FALSE)</f>
        <v>20.05.83 мс</v>
      </c>
      <c r="D26" s="120" t="str">
        <f>VLOOKUP(A26,'пр.взвешивания'!B6:G17,4,FALSE)</f>
        <v>СФО Новосибирская Новосибирск Д</v>
      </c>
      <c r="E26" s="58"/>
      <c r="F26" s="59"/>
      <c r="G26" s="56"/>
      <c r="I26" s="9"/>
      <c r="J26" s="9"/>
      <c r="K26" s="9"/>
      <c r="L26" s="9"/>
      <c r="M26" s="9"/>
      <c r="N26" s="9"/>
      <c r="O26" s="9"/>
      <c r="P26" s="9"/>
      <c r="Q26" s="9"/>
    </row>
    <row r="27" spans="1:17" ht="17.25" customHeight="1" thickBot="1">
      <c r="A27" s="115"/>
      <c r="B27" s="117"/>
      <c r="C27" s="119"/>
      <c r="D27" s="121"/>
      <c r="E27" s="56"/>
      <c r="F27" s="60"/>
      <c r="G27" s="61" t="s">
        <v>56</v>
      </c>
      <c r="I27" s="36" t="str">
        <f>HYPERLINK('[1]реквизиты'!$A$6)</f>
        <v>Гл. судья, судья МК</v>
      </c>
      <c r="J27" s="31"/>
      <c r="K27" s="31"/>
      <c r="L27" s="32"/>
      <c r="M27" s="6"/>
      <c r="N27" s="6"/>
      <c r="O27" s="39" t="str">
        <f>HYPERLINK('[1]реквизиты'!$G$6)</f>
        <v>Х.Ю. Хапай</v>
      </c>
      <c r="P27" s="20"/>
      <c r="Q27" s="20"/>
    </row>
    <row r="28" spans="1:17" ht="17.25" customHeight="1" thickBot="1">
      <c r="A28" s="122">
        <v>5</v>
      </c>
      <c r="B28" s="123" t="str">
        <f>VLOOKUP(A28,'пр.взвешивания'!B6:C25,2,FALSE)</f>
        <v>ЦУВАРНЕВА Анастасия Сергеевна</v>
      </c>
      <c r="C28" s="124" t="str">
        <f>VLOOKUP(A28,'пр.взвешивания'!B6:G19,3,FALSE)</f>
        <v>16.02.81 мсмк</v>
      </c>
      <c r="D28" s="84" t="str">
        <f>VLOOKUP(A28,'пр.взвешивания'!B6:G19,4,FALSE)</f>
        <v>Мосва Д</v>
      </c>
      <c r="E28" s="56"/>
      <c r="F28" s="60"/>
      <c r="G28" s="62"/>
      <c r="I28" s="31"/>
      <c r="J28" s="31"/>
      <c r="K28" s="31"/>
      <c r="L28" s="32"/>
      <c r="M28" s="65"/>
      <c r="N28" s="65"/>
      <c r="O28" s="37" t="str">
        <f>HYPERLINK('[1]реквизиты'!$G$7)</f>
        <v>/г. Майкоп/</v>
      </c>
      <c r="P28" s="20"/>
      <c r="Q28" s="20"/>
    </row>
    <row r="29" spans="1:17" ht="17.25" customHeight="1">
      <c r="A29" s="102"/>
      <c r="B29" s="116"/>
      <c r="C29" s="118"/>
      <c r="D29" s="120"/>
      <c r="E29" s="57" t="s">
        <v>57</v>
      </c>
      <c r="F29" s="63"/>
      <c r="G29" s="56"/>
      <c r="I29" s="33"/>
      <c r="J29" s="33"/>
      <c r="K29" s="33"/>
      <c r="L29" s="34"/>
      <c r="M29" s="35"/>
      <c r="N29" s="35"/>
      <c r="O29" s="34"/>
      <c r="P29" s="34"/>
      <c r="Q29" s="34"/>
    </row>
    <row r="30" spans="1:17" ht="17.25" customHeight="1" thickBot="1">
      <c r="A30" s="114">
        <v>3</v>
      </c>
      <c r="B30" s="116" t="str">
        <f>VLOOKUP(A30,'пр.взвешивания'!B6:C27,2,FALSE)</f>
        <v>РОДИНА Ирина Викторовна</v>
      </c>
      <c r="C30" s="118" t="str">
        <f>VLOOKUP(A30,'пр.взвешивания'!B6:G21,3,FALSE)</f>
        <v>23.07.73 змс</v>
      </c>
      <c r="D30" s="120" t="str">
        <f>VLOOKUP(A30,'пр.взвешивания'!B6:G21,4,FALSE)</f>
        <v>ПФО Пермский Пермь Д</v>
      </c>
      <c r="E30" s="58"/>
      <c r="F30" s="56"/>
      <c r="G30" s="56"/>
      <c r="I30" s="36" t="str">
        <f>HYPERLINK('[2]реквизиты'!$A$22)</f>
        <v>Гл. секретарь, судья МК</v>
      </c>
      <c r="J30" s="31"/>
      <c r="K30" s="31"/>
      <c r="L30" s="32"/>
      <c r="M30" s="65"/>
      <c r="N30" s="65"/>
      <c r="O30" s="39" t="str">
        <f>HYPERLINK('[1]реквизиты'!$G$8)</f>
        <v>Н.Ю. Глушкова</v>
      </c>
      <c r="P30" s="20"/>
      <c r="Q30" s="20"/>
    </row>
    <row r="31" spans="1:17" ht="17.25" customHeight="1" thickBot="1">
      <c r="A31" s="115"/>
      <c r="B31" s="117"/>
      <c r="C31" s="119"/>
      <c r="D31" s="121"/>
      <c r="E31" s="56"/>
      <c r="F31" s="56"/>
      <c r="G31" s="56"/>
      <c r="I31" s="33"/>
      <c r="J31" s="33"/>
      <c r="K31" s="33"/>
      <c r="L31" s="34"/>
      <c r="M31" s="34"/>
      <c r="N31" s="34"/>
      <c r="O31" s="38" t="str">
        <f>HYPERLINK('[1]реквизиты'!$G$9)</f>
        <v>/г. Рязань/</v>
      </c>
      <c r="P31" s="34"/>
      <c r="Q31" s="34"/>
    </row>
    <row r="32" spans="1:17" ht="12.75">
      <c r="A32" s="20"/>
      <c r="B32" s="20"/>
      <c r="C32" s="20"/>
      <c r="D32" s="20"/>
      <c r="E32" s="64"/>
      <c r="F32" s="64"/>
      <c r="G32" s="64"/>
      <c r="I32" s="34"/>
      <c r="J32" s="34"/>
      <c r="K32" s="34"/>
      <c r="L32" s="34"/>
      <c r="M32" s="34"/>
      <c r="N32" s="34"/>
      <c r="O32" s="34"/>
      <c r="P32" s="34"/>
      <c r="Q32" s="34"/>
    </row>
    <row r="35" spans="1:9" ht="12.75">
      <c r="A35" s="24"/>
      <c r="B35" s="24"/>
      <c r="C35" s="24"/>
      <c r="D35" s="9"/>
      <c r="E35" s="9"/>
      <c r="F35" s="9"/>
      <c r="G35" s="9"/>
      <c r="H35" s="9"/>
      <c r="I35" s="23"/>
    </row>
    <row r="41" spans="1:9" ht="12.75">
      <c r="A41" s="24"/>
      <c r="B41" s="24"/>
      <c r="C41" s="24"/>
      <c r="D41" s="9"/>
      <c r="E41" s="9"/>
      <c r="F41" s="9"/>
      <c r="G41" s="9"/>
      <c r="H41" s="9"/>
      <c r="I41" s="9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</sheetData>
  <mergeCells count="108">
    <mergeCell ref="I8:I9"/>
    <mergeCell ref="D6:D7"/>
    <mergeCell ref="E15:F15"/>
    <mergeCell ref="E6:G6"/>
    <mergeCell ref="H6:H7"/>
    <mergeCell ref="H10:H11"/>
    <mergeCell ref="D10:D11"/>
    <mergeCell ref="H15:H16"/>
    <mergeCell ref="D15:D16"/>
    <mergeCell ref="H12:H13"/>
    <mergeCell ref="C8:C9"/>
    <mergeCell ref="D8:D9"/>
    <mergeCell ref="H8:H9"/>
    <mergeCell ref="A6:A7"/>
    <mergeCell ref="B6:B7"/>
    <mergeCell ref="C6:C7"/>
    <mergeCell ref="I12:I13"/>
    <mergeCell ref="A10:A11"/>
    <mergeCell ref="B10:B11"/>
    <mergeCell ref="A12:A13"/>
    <mergeCell ref="B12:B13"/>
    <mergeCell ref="C12:C13"/>
    <mergeCell ref="D12:D13"/>
    <mergeCell ref="C10:C11"/>
    <mergeCell ref="I10:I11"/>
    <mergeCell ref="I15:I16"/>
    <mergeCell ref="A17:A18"/>
    <mergeCell ref="B17:B18"/>
    <mergeCell ref="C17:C18"/>
    <mergeCell ref="D17:D18"/>
    <mergeCell ref="H17:H18"/>
    <mergeCell ref="I17:I18"/>
    <mergeCell ref="A15:A16"/>
    <mergeCell ref="B15:B16"/>
    <mergeCell ref="C15:C16"/>
    <mergeCell ref="H19:H20"/>
    <mergeCell ref="I19:I20"/>
    <mergeCell ref="A24:A25"/>
    <mergeCell ref="B24:B25"/>
    <mergeCell ref="C24:C25"/>
    <mergeCell ref="D24:D25"/>
    <mergeCell ref="A19:A20"/>
    <mergeCell ref="B19:B20"/>
    <mergeCell ref="C19:C20"/>
    <mergeCell ref="D19:D20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4:P4"/>
    <mergeCell ref="O6:O7"/>
    <mergeCell ref="P6:P7"/>
    <mergeCell ref="I6:I7"/>
    <mergeCell ref="O5:P5"/>
    <mergeCell ref="G5:I5"/>
    <mergeCell ref="L8:L9"/>
    <mergeCell ref="M8:M9"/>
    <mergeCell ref="N8:N9"/>
    <mergeCell ref="A2:I2"/>
    <mergeCell ref="K6:K7"/>
    <mergeCell ref="L6:L7"/>
    <mergeCell ref="M6:M7"/>
    <mergeCell ref="N6:N7"/>
    <mergeCell ref="A8:A9"/>
    <mergeCell ref="B8:B9"/>
    <mergeCell ref="N14:N15"/>
    <mergeCell ref="O8:O9"/>
    <mergeCell ref="P8:P9"/>
    <mergeCell ref="K10:K11"/>
    <mergeCell ref="L10:L11"/>
    <mergeCell ref="M10:M11"/>
    <mergeCell ref="N10:N11"/>
    <mergeCell ref="O10:O11"/>
    <mergeCell ref="P10:P11"/>
    <mergeCell ref="K8:K9"/>
    <mergeCell ref="P12:P13"/>
    <mergeCell ref="O14:O15"/>
    <mergeCell ref="P14:P15"/>
    <mergeCell ref="K12:K13"/>
    <mergeCell ref="L12:L13"/>
    <mergeCell ref="M12:M13"/>
    <mergeCell ref="N12:N13"/>
    <mergeCell ref="K14:K15"/>
    <mergeCell ref="L14:L15"/>
    <mergeCell ref="M14:M15"/>
    <mergeCell ref="A1:P1"/>
    <mergeCell ref="D3:M3"/>
    <mergeCell ref="O16:O17"/>
    <mergeCell ref="P16:P17"/>
    <mergeCell ref="K2:P2"/>
    <mergeCell ref="K16:K17"/>
    <mergeCell ref="L16:L17"/>
    <mergeCell ref="M16:M17"/>
    <mergeCell ref="N16:N17"/>
    <mergeCell ref="O12:O13"/>
    <mergeCell ref="J16:J17"/>
    <mergeCell ref="J8:J9"/>
    <mergeCell ref="J10:J11"/>
    <mergeCell ref="J12:J13"/>
    <mergeCell ref="J14:J15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100"/>
  <sheetViews>
    <sheetView workbookViewId="0" topLeftCell="A6">
      <selection activeCell="K24" sqref="K24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19.57421875" style="0" customWidth="1"/>
    <col min="13" max="13" width="25.421875" style="0" customWidth="1"/>
  </cols>
  <sheetData>
    <row r="1" spans="1:16" ht="19.5" customHeight="1">
      <c r="A1" s="190" t="s">
        <v>17</v>
      </c>
      <c r="B1" s="190"/>
      <c r="C1" s="190"/>
      <c r="D1" s="190"/>
      <c r="E1" s="190"/>
      <c r="F1" s="190"/>
      <c r="G1" s="190"/>
      <c r="H1" s="190"/>
      <c r="I1" s="190" t="s">
        <v>17</v>
      </c>
      <c r="J1" s="190"/>
      <c r="K1" s="190"/>
      <c r="L1" s="190"/>
      <c r="M1" s="190"/>
      <c r="N1" s="190"/>
      <c r="O1" s="190"/>
      <c r="P1" s="190"/>
    </row>
    <row r="2" spans="1:16" ht="23.25" customHeight="1">
      <c r="A2" s="43" t="s">
        <v>7</v>
      </c>
      <c r="B2" s="7" t="s">
        <v>18</v>
      </c>
      <c r="C2" s="7"/>
      <c r="D2" s="7"/>
      <c r="E2" s="43" t="str">
        <f>HYPERLINK('пр.взвешивания'!D3)</f>
        <v>в.к.  &gt;80   кг.</v>
      </c>
      <c r="F2" s="7"/>
      <c r="G2" s="7"/>
      <c r="H2" s="7"/>
      <c r="I2" s="43" t="s">
        <v>14</v>
      </c>
      <c r="J2" s="7" t="s">
        <v>18</v>
      </c>
      <c r="K2" s="7"/>
      <c r="L2" s="7"/>
      <c r="M2" s="43" t="str">
        <f>HYPERLINK('пр.взвешивания'!D3)</f>
        <v>в.к.  &gt;80   кг.</v>
      </c>
      <c r="N2" s="7"/>
      <c r="O2" s="7"/>
      <c r="P2" s="7"/>
    </row>
    <row r="3" spans="1:16" ht="12.75">
      <c r="A3" s="163" t="s">
        <v>1</v>
      </c>
      <c r="B3" s="163" t="s">
        <v>8</v>
      </c>
      <c r="C3" s="163" t="s">
        <v>9</v>
      </c>
      <c r="D3" s="163" t="s">
        <v>10</v>
      </c>
      <c r="E3" s="163" t="s">
        <v>19</v>
      </c>
      <c r="F3" s="163" t="s">
        <v>20</v>
      </c>
      <c r="G3" s="163" t="s">
        <v>21</v>
      </c>
      <c r="H3" s="163" t="s">
        <v>22</v>
      </c>
      <c r="I3" s="163" t="s">
        <v>1</v>
      </c>
      <c r="J3" s="163" t="s">
        <v>8</v>
      </c>
      <c r="K3" s="163" t="s">
        <v>9</v>
      </c>
      <c r="L3" s="163" t="s">
        <v>10</v>
      </c>
      <c r="M3" s="163" t="s">
        <v>19</v>
      </c>
      <c r="N3" s="163" t="s">
        <v>20</v>
      </c>
      <c r="O3" s="163" t="s">
        <v>21</v>
      </c>
      <c r="P3" s="163" t="s">
        <v>22</v>
      </c>
    </row>
    <row r="4" spans="1:16" ht="12.7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12.75" customHeight="1">
      <c r="A5" s="196">
        <v>1</v>
      </c>
      <c r="B5" s="182" t="str">
        <f>HYPERLINK('пр.взвешивания'!C6)</f>
        <v>АСЛАНОВА Эльпида Дмитриевна</v>
      </c>
      <c r="C5" s="182" t="str">
        <f>HYPERLINK('пр.взвешивания'!D6)</f>
        <v>19.12.91 кмс</v>
      </c>
      <c r="D5" s="182" t="str">
        <f>HYPERLINK('пр.взвешивания'!E6)</f>
        <v>ЮФО  Краснодарский Анапа МО</v>
      </c>
      <c r="E5" s="186"/>
      <c r="F5" s="187"/>
      <c r="G5" s="188"/>
      <c r="H5" s="163"/>
      <c r="I5" s="189">
        <v>4</v>
      </c>
      <c r="J5" s="182" t="str">
        <f>HYPERLINK('пр.взвешивания'!C12)</f>
        <v>ФЕДОСЕЕНКО Светлана Александровна</v>
      </c>
      <c r="K5" s="182" t="str">
        <f>HYPERLINK('пр.взвешивания'!D12)</f>
        <v>20.05.83 мс</v>
      </c>
      <c r="L5" s="182" t="str">
        <f>HYPERLINK('пр.взвешивания'!E12)</f>
        <v>СФО Новосибирская Новосибирск Д</v>
      </c>
      <c r="M5" s="186"/>
      <c r="N5" s="187"/>
      <c r="O5" s="188"/>
      <c r="P5" s="163"/>
    </row>
    <row r="6" spans="1:16" ht="12.75">
      <c r="A6" s="196"/>
      <c r="B6" s="183"/>
      <c r="C6" s="183"/>
      <c r="D6" s="183"/>
      <c r="E6" s="186"/>
      <c r="F6" s="186"/>
      <c r="G6" s="188"/>
      <c r="H6" s="163"/>
      <c r="I6" s="189"/>
      <c r="J6" s="183"/>
      <c r="K6" s="183"/>
      <c r="L6" s="183"/>
      <c r="M6" s="186"/>
      <c r="N6" s="186"/>
      <c r="O6" s="188"/>
      <c r="P6" s="163"/>
    </row>
    <row r="7" spans="1:16" ht="12.75" customHeight="1">
      <c r="A7" s="82">
        <v>2</v>
      </c>
      <c r="B7" s="175" t="str">
        <f>HYPERLINK('пр.взвешивания'!C8)</f>
        <v>БАЛАШОВА Анна Викторовна</v>
      </c>
      <c r="C7" s="175" t="str">
        <f>HYPERLINK('пр.взвешивания'!D8)</f>
        <v>18.11.83 мс</v>
      </c>
      <c r="D7" s="175" t="str">
        <f>HYPERLINK('пр.взвешивания'!E8)</f>
        <v>ПФО Пермский Пермь Д</v>
      </c>
      <c r="E7" s="172"/>
      <c r="F7" s="172"/>
      <c r="G7" s="82"/>
      <c r="H7" s="82"/>
      <c r="I7" s="82">
        <v>5</v>
      </c>
      <c r="J7" s="175" t="str">
        <f>HYPERLINK('пр.взвешивания'!C14)</f>
        <v>ЦУВАРНЕВА Анастасия Сергеевна</v>
      </c>
      <c r="K7" s="175" t="str">
        <f>HYPERLINK('пр.взвешивания'!D14)</f>
        <v>16.02.81 мсмк</v>
      </c>
      <c r="L7" s="175" t="str">
        <f>HYPERLINK('пр.взвешивания'!E14)</f>
        <v>Мосва Д</v>
      </c>
      <c r="M7" s="172"/>
      <c r="N7" s="172"/>
      <c r="O7" s="82"/>
      <c r="P7" s="82"/>
    </row>
    <row r="8" spans="1:16" ht="13.5" thickBot="1">
      <c r="A8" s="185"/>
      <c r="B8" s="176"/>
      <c r="C8" s="176"/>
      <c r="D8" s="176"/>
      <c r="E8" s="184"/>
      <c r="F8" s="184"/>
      <c r="G8" s="185"/>
      <c r="H8" s="185"/>
      <c r="I8" s="185"/>
      <c r="J8" s="176"/>
      <c r="K8" s="176"/>
      <c r="L8" s="176"/>
      <c r="M8" s="184"/>
      <c r="N8" s="184"/>
      <c r="O8" s="185"/>
      <c r="P8" s="185"/>
    </row>
    <row r="9" spans="1:13" ht="12.75" customHeight="1">
      <c r="A9" s="83">
        <v>3</v>
      </c>
      <c r="B9" s="195" t="str">
        <f>HYPERLINK('пр.взвешивания'!C10)</f>
        <v>РОДИНА Ирина Викторовна</v>
      </c>
      <c r="C9" s="195" t="str">
        <f>HYPERLINK('пр.взвешивания'!D10)</f>
        <v>23.07.73 змс</v>
      </c>
      <c r="D9" s="195" t="str">
        <f>HYPERLINK('пр.взвешивания'!E10)</f>
        <v>ПФО Пермский Пермь Д</v>
      </c>
      <c r="E9" s="163" t="s">
        <v>25</v>
      </c>
      <c r="F9" s="187"/>
      <c r="G9" s="188"/>
      <c r="H9" s="194"/>
      <c r="I9" s="20"/>
      <c r="J9" s="20"/>
      <c r="K9" s="20"/>
      <c r="L9" s="20"/>
      <c r="M9" s="20"/>
    </row>
    <row r="10" spans="1:13" ht="12.75">
      <c r="A10" s="163"/>
      <c r="B10" s="183"/>
      <c r="C10" s="183"/>
      <c r="D10" s="183"/>
      <c r="E10" s="163"/>
      <c r="F10" s="186"/>
      <c r="G10" s="188"/>
      <c r="H10" s="163"/>
      <c r="I10" s="20"/>
      <c r="J10" s="20"/>
      <c r="K10" s="20"/>
      <c r="L10" s="20"/>
      <c r="M10" s="20"/>
    </row>
    <row r="11" spans="1:13" ht="12.75">
      <c r="A11" s="192"/>
      <c r="E11" s="193"/>
      <c r="F11" s="193"/>
      <c r="G11" s="192"/>
      <c r="H11" s="192"/>
      <c r="I11" s="20"/>
      <c r="J11" s="20"/>
      <c r="K11" s="20"/>
      <c r="L11" s="20"/>
      <c r="M11" s="20"/>
    </row>
    <row r="12" spans="1:13" ht="12.75">
      <c r="A12" s="192"/>
      <c r="E12" s="193"/>
      <c r="F12" s="193"/>
      <c r="G12" s="192"/>
      <c r="H12" s="192"/>
      <c r="I12" s="20"/>
      <c r="J12" s="20"/>
      <c r="K12" s="20"/>
      <c r="L12" s="20"/>
      <c r="M12" s="20"/>
    </row>
    <row r="13" spans="1:13" ht="24" customHeight="1">
      <c r="A13" s="43" t="s">
        <v>7</v>
      </c>
      <c r="B13" s="7" t="s">
        <v>23</v>
      </c>
      <c r="C13" s="7"/>
      <c r="D13" s="7"/>
      <c r="E13" s="43" t="str">
        <f>HYPERLINK('пр.взвешивания'!D3)</f>
        <v>в.к.  &gt;80   кг.</v>
      </c>
      <c r="F13" s="7"/>
      <c r="G13" s="7"/>
      <c r="H13" s="7"/>
      <c r="I13" s="20"/>
      <c r="J13" s="20"/>
      <c r="K13" s="20"/>
      <c r="L13" s="20"/>
      <c r="M13" s="20"/>
    </row>
    <row r="14" spans="1:13" ht="12.75">
      <c r="A14" s="82" t="s">
        <v>1</v>
      </c>
      <c r="B14" s="82" t="s">
        <v>8</v>
      </c>
      <c r="C14" s="82" t="s">
        <v>9</v>
      </c>
      <c r="D14" s="82" t="s">
        <v>10</v>
      </c>
      <c r="E14" s="82" t="s">
        <v>19</v>
      </c>
      <c r="F14" s="82" t="s">
        <v>20</v>
      </c>
      <c r="G14" s="82" t="s">
        <v>21</v>
      </c>
      <c r="H14" s="82" t="s">
        <v>22</v>
      </c>
      <c r="I14" s="20"/>
      <c r="J14" s="20"/>
      <c r="K14" s="20"/>
      <c r="L14" s="20"/>
      <c r="M14" s="20"/>
    </row>
    <row r="15" spans="1:13" ht="12.75">
      <c r="A15" s="169"/>
      <c r="B15" s="165"/>
      <c r="C15" s="165"/>
      <c r="D15" s="165"/>
      <c r="E15" s="165"/>
      <c r="F15" s="165"/>
      <c r="G15" s="165"/>
      <c r="H15" s="165"/>
      <c r="I15" s="20"/>
      <c r="J15" s="20"/>
      <c r="K15" s="20"/>
      <c r="L15" s="20"/>
      <c r="M15" s="20"/>
    </row>
    <row r="16" spans="1:13" ht="12.75">
      <c r="A16" s="180">
        <v>1</v>
      </c>
      <c r="B16" s="182" t="str">
        <f>HYPERLINK('пр.взвешивания'!C6)</f>
        <v>АСЛАНОВА Эльпида Дмитриевна</v>
      </c>
      <c r="C16" s="175" t="str">
        <f>HYPERLINK('пр.взвешивания'!D6)</f>
        <v>19.12.91 кмс</v>
      </c>
      <c r="D16" s="175" t="str">
        <f>HYPERLINK('пр.взвешивания'!E6)</f>
        <v>ЮФО  Краснодарский Анапа МО</v>
      </c>
      <c r="E16" s="172"/>
      <c r="F16" s="178"/>
      <c r="G16" s="179"/>
      <c r="H16" s="82"/>
      <c r="I16" s="20"/>
      <c r="J16" s="20"/>
      <c r="K16" s="20"/>
      <c r="L16" s="20"/>
      <c r="M16" s="20"/>
    </row>
    <row r="17" spans="1:13" ht="12.75">
      <c r="A17" s="181"/>
      <c r="B17" s="183"/>
      <c r="C17" s="183"/>
      <c r="D17" s="183"/>
      <c r="E17" s="177"/>
      <c r="F17" s="165"/>
      <c r="G17" s="167"/>
      <c r="H17" s="83"/>
      <c r="I17" s="20"/>
      <c r="J17" s="20"/>
      <c r="K17" s="20"/>
      <c r="L17" s="20"/>
      <c r="M17" s="20"/>
    </row>
    <row r="18" spans="1:13" ht="12.75">
      <c r="A18" s="82">
        <v>3</v>
      </c>
      <c r="B18" s="175" t="str">
        <f>HYPERLINK('пр.взвешивания'!C10)</f>
        <v>РОДИНА Ирина Викторовна</v>
      </c>
      <c r="C18" s="175" t="str">
        <f>HYPERLINK('пр.взвешивания'!D10)</f>
        <v>23.07.73 змс</v>
      </c>
      <c r="D18" s="175" t="str">
        <f>HYPERLINK('пр.взвешивания'!E10)</f>
        <v>ПФО Пермский Пермь Д</v>
      </c>
      <c r="E18" s="172"/>
      <c r="F18" s="172"/>
      <c r="G18" s="82"/>
      <c r="H18" s="82"/>
      <c r="I18" s="20"/>
      <c r="J18" s="20"/>
      <c r="K18" s="20"/>
      <c r="L18" s="20"/>
      <c r="M18" s="20"/>
    </row>
    <row r="19" spans="1:13" ht="13.5" thickBot="1">
      <c r="A19" s="174"/>
      <c r="B19" s="176"/>
      <c r="C19" s="176"/>
      <c r="D19" s="176"/>
      <c r="E19" s="173"/>
      <c r="F19" s="173"/>
      <c r="G19" s="173"/>
      <c r="H19" s="173"/>
      <c r="I19" s="20"/>
      <c r="J19" s="20"/>
      <c r="K19" s="20"/>
      <c r="L19" s="20"/>
      <c r="M19" s="20"/>
    </row>
    <row r="20" spans="1:13" ht="12.75">
      <c r="A20" s="88">
        <v>2</v>
      </c>
      <c r="B20" s="191" t="str">
        <f>HYPERLINK('пр.взвешивания'!C8)</f>
        <v>БАЛАШОВА Анна Викторовна</v>
      </c>
      <c r="C20" s="191" t="str">
        <f>HYPERLINK('пр.взвешивания'!D8)</f>
        <v>18.11.83 мс</v>
      </c>
      <c r="D20" s="191" t="str">
        <f>HYPERLINK('пр.взвешивания'!E8)</f>
        <v>ПФО Пермский Пермь Д</v>
      </c>
      <c r="E20" s="163" t="s">
        <v>25</v>
      </c>
      <c r="F20" s="164"/>
      <c r="G20" s="166"/>
      <c r="H20" s="168"/>
      <c r="I20" s="20"/>
      <c r="J20" s="20"/>
      <c r="K20" s="20"/>
      <c r="L20" s="20"/>
      <c r="M20" s="20"/>
    </row>
    <row r="21" spans="1:13" ht="12.75">
      <c r="A21" s="169"/>
      <c r="B21" s="183"/>
      <c r="C21" s="183"/>
      <c r="D21" s="183"/>
      <c r="E21" s="163"/>
      <c r="F21" s="165"/>
      <c r="G21" s="167"/>
      <c r="H21" s="165"/>
      <c r="I21" s="20"/>
      <c r="J21" s="20"/>
      <c r="K21" s="20"/>
      <c r="L21" s="20"/>
      <c r="M21" s="20"/>
    </row>
    <row r="22" spans="9:13" ht="12.75">
      <c r="I22" s="20"/>
      <c r="J22" s="20"/>
      <c r="K22" s="20"/>
      <c r="L22" s="20"/>
      <c r="M22" s="20"/>
    </row>
    <row r="23" spans="9:13" ht="12.75">
      <c r="I23" s="20"/>
      <c r="J23" s="20"/>
      <c r="K23" s="20"/>
      <c r="L23" s="20"/>
      <c r="M23" s="20"/>
    </row>
    <row r="24" spans="1:13" ht="26.25" customHeight="1">
      <c r="A24" s="43" t="s">
        <v>7</v>
      </c>
      <c r="B24" s="11" t="s">
        <v>24</v>
      </c>
      <c r="C24" s="11"/>
      <c r="D24" s="11"/>
      <c r="E24" s="43" t="str">
        <f>HYPERLINK('пр.взвешивания'!D3)</f>
        <v>в.к.  &gt;80   кг.</v>
      </c>
      <c r="F24" s="11"/>
      <c r="G24" s="11"/>
      <c r="H24" s="11"/>
      <c r="I24" s="20"/>
      <c r="J24" s="20"/>
      <c r="K24" s="20"/>
      <c r="L24" s="20"/>
      <c r="M24" s="20"/>
    </row>
    <row r="25" spans="1:13" ht="12.75">
      <c r="A25" s="82" t="s">
        <v>1</v>
      </c>
      <c r="B25" s="82" t="s">
        <v>8</v>
      </c>
      <c r="C25" s="82" t="s">
        <v>9</v>
      </c>
      <c r="D25" s="82" t="s">
        <v>10</v>
      </c>
      <c r="E25" s="82" t="s">
        <v>19</v>
      </c>
      <c r="F25" s="82" t="s">
        <v>20</v>
      </c>
      <c r="G25" s="82" t="s">
        <v>21</v>
      </c>
      <c r="H25" s="82" t="s">
        <v>22</v>
      </c>
      <c r="I25" s="20"/>
      <c r="J25" s="20"/>
      <c r="K25" s="20"/>
      <c r="L25" s="20"/>
      <c r="M25" s="20"/>
    </row>
    <row r="26" spans="1:13" ht="12.75">
      <c r="A26" s="169"/>
      <c r="B26" s="165"/>
      <c r="C26" s="165"/>
      <c r="D26" s="165"/>
      <c r="E26" s="165"/>
      <c r="F26" s="165"/>
      <c r="G26" s="165"/>
      <c r="H26" s="165"/>
      <c r="I26" s="20"/>
      <c r="J26" s="20"/>
      <c r="K26" s="20"/>
      <c r="L26" s="20"/>
      <c r="M26" s="20"/>
    </row>
    <row r="27" spans="1:13" ht="12.75" customHeight="1">
      <c r="A27" s="180">
        <v>3</v>
      </c>
      <c r="B27" s="182" t="str">
        <f>HYPERLINK('пр.взвешивания'!C10)</f>
        <v>РОДИНА Ирина Викторовна</v>
      </c>
      <c r="C27" s="182" t="str">
        <f>HYPERLINK('пр.взвешивания'!D10)</f>
        <v>23.07.73 змс</v>
      </c>
      <c r="D27" s="182" t="str">
        <f>HYPERLINK('пр.взвешивания'!E10)</f>
        <v>ПФО Пермский Пермь Д</v>
      </c>
      <c r="E27" s="172"/>
      <c r="F27" s="178"/>
      <c r="G27" s="179"/>
      <c r="H27" s="82"/>
      <c r="I27" s="20"/>
      <c r="J27" s="20"/>
      <c r="K27" s="20"/>
      <c r="L27" s="20"/>
      <c r="M27" s="20"/>
    </row>
    <row r="28" spans="1:13" ht="12.75">
      <c r="A28" s="181"/>
      <c r="B28" s="183"/>
      <c r="C28" s="183"/>
      <c r="D28" s="183"/>
      <c r="E28" s="177"/>
      <c r="F28" s="165"/>
      <c r="G28" s="167"/>
      <c r="H28" s="83"/>
      <c r="I28" s="20"/>
      <c r="J28" s="20"/>
      <c r="K28" s="20"/>
      <c r="L28" s="20"/>
      <c r="M28" s="20"/>
    </row>
    <row r="29" spans="1:13" ht="12.75" customHeight="1">
      <c r="A29" s="82">
        <v>2</v>
      </c>
      <c r="B29" s="175" t="str">
        <f>HYPERLINK('пр.взвешивания'!C8)</f>
        <v>БАЛАШОВА Анна Викторовна</v>
      </c>
      <c r="C29" s="175" t="str">
        <f>HYPERLINK('пр.взвешивания'!D8)</f>
        <v>18.11.83 мс</v>
      </c>
      <c r="D29" s="175" t="str">
        <f>HYPERLINK('пр.взвешивания'!E8)</f>
        <v>ПФО Пермский Пермь Д</v>
      </c>
      <c r="E29" s="172"/>
      <c r="F29" s="172"/>
      <c r="G29" s="82"/>
      <c r="H29" s="82"/>
      <c r="I29" s="20"/>
      <c r="J29" s="20"/>
      <c r="K29" s="20"/>
      <c r="L29" s="20"/>
      <c r="M29" s="20"/>
    </row>
    <row r="30" spans="1:13" ht="13.5" thickBot="1">
      <c r="A30" s="174"/>
      <c r="B30" s="176"/>
      <c r="C30" s="176"/>
      <c r="D30" s="176"/>
      <c r="E30" s="173"/>
      <c r="F30" s="173"/>
      <c r="G30" s="173"/>
      <c r="H30" s="173"/>
      <c r="I30" s="20"/>
      <c r="J30" s="20"/>
      <c r="K30" s="20"/>
      <c r="L30" s="20"/>
      <c r="M30" s="20"/>
    </row>
    <row r="31" spans="1:13" ht="12.75" customHeight="1">
      <c r="A31" s="88">
        <v>1</v>
      </c>
      <c r="B31" s="170" t="str">
        <f>VLOOKUP(A31,'пр.взвешивания'!B6:G15,2,FALSE)</f>
        <v>АСЛАНОВА Эльпида Дмитриевна</v>
      </c>
      <c r="C31" s="170" t="str">
        <f>VLOOKUP(B31,'пр.взвешивания'!C6:H15,2,FALSE)</f>
        <v>19.12.91 кмс</v>
      </c>
      <c r="D31" s="170" t="str">
        <f>VLOOKUP(C31,'пр.взвешивания'!D6:I15,2,FALSE)</f>
        <v>ЮФО  Краснодарский Анапа МО</v>
      </c>
      <c r="E31" s="163" t="s">
        <v>25</v>
      </c>
      <c r="F31" s="164"/>
      <c r="G31" s="166"/>
      <c r="H31" s="168"/>
      <c r="I31" s="20"/>
      <c r="J31" s="20"/>
      <c r="K31" s="20"/>
      <c r="L31" s="20"/>
      <c r="M31" s="20"/>
    </row>
    <row r="32" spans="1:13" ht="12.75">
      <c r="A32" s="169"/>
      <c r="B32" s="171"/>
      <c r="C32" s="171"/>
      <c r="D32" s="171"/>
      <c r="E32" s="163"/>
      <c r="F32" s="165"/>
      <c r="G32" s="167"/>
      <c r="H32" s="165"/>
      <c r="I32" s="20"/>
      <c r="J32" s="20"/>
      <c r="K32" s="20"/>
      <c r="L32" s="20"/>
      <c r="M32" s="20"/>
    </row>
    <row r="33" spans="9:13" ht="12.75">
      <c r="I33" s="20"/>
      <c r="J33" s="20"/>
      <c r="K33" s="20"/>
      <c r="L33" s="20"/>
      <c r="M33" s="20"/>
    </row>
    <row r="34" spans="9:13" ht="12.75">
      <c r="I34" s="20"/>
      <c r="J34" s="20"/>
      <c r="K34" s="20"/>
      <c r="L34" s="20"/>
      <c r="M34" s="20"/>
    </row>
    <row r="35" spans="9:13" ht="12.75">
      <c r="I35" s="20"/>
      <c r="J35" s="20"/>
      <c r="K35" s="20"/>
      <c r="L35" s="20"/>
      <c r="M35" s="20"/>
    </row>
    <row r="36" spans="9:13" ht="12.75">
      <c r="I36" s="20"/>
      <c r="J36" s="20"/>
      <c r="K36" s="20"/>
      <c r="L36" s="20"/>
      <c r="M36" s="20"/>
    </row>
    <row r="37" spans="1:13" ht="12.75">
      <c r="A37" s="2"/>
      <c r="B37" s="10"/>
      <c r="C37" s="10"/>
      <c r="D37" s="10"/>
      <c r="E37" s="10"/>
      <c r="F37" s="10"/>
      <c r="G37" s="10"/>
      <c r="H37" s="10"/>
      <c r="I37" s="20"/>
      <c r="J37" s="20"/>
      <c r="K37" s="20"/>
      <c r="L37" s="20"/>
      <c r="M37" s="20"/>
    </row>
    <row r="38" spans="2:13" ht="12.75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2:13" ht="12.75"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2:13" ht="12.75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</row>
    <row r="41" spans="2:13" ht="12.7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  <row r="42" spans="2:13" ht="12.75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</row>
    <row r="43" spans="2:13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</row>
    <row r="44" spans="2:13" ht="12.7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</row>
    <row r="45" spans="2:13" ht="12.75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</row>
    <row r="46" spans="2:13" ht="12.7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</row>
    <row r="47" spans="2:13" ht="12.75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</row>
    <row r="48" spans="2:13" ht="12.75"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</row>
    <row r="49" spans="2:13" ht="12.75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</row>
    <row r="50" spans="2:13" ht="12.75"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</row>
    <row r="51" spans="2:13" ht="12.7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2:13" ht="12.75"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</row>
    <row r="53" spans="2:13" ht="12.7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</row>
    <row r="54" spans="2:13" ht="12.75"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</row>
    <row r="55" spans="2:13" ht="12.7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</row>
    <row r="56" spans="2:13" ht="12.7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</row>
    <row r="57" spans="2:13" ht="12.7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2:13" ht="12.7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spans="2:13" ht="12.7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</row>
    <row r="60" spans="2:13" ht="12.75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</row>
    <row r="61" spans="2:13" ht="12.75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</row>
    <row r="62" spans="2:13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</row>
    <row r="63" spans="2:13" ht="12.75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</row>
    <row r="64" spans="2:13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2:13" ht="12.75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</row>
    <row r="66" spans="2:13" ht="12.75"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</row>
    <row r="67" spans="2:13" ht="12.75"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</row>
    <row r="68" spans="2:13" ht="12.75"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</row>
    <row r="69" spans="2:13" ht="12.7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</row>
    <row r="70" spans="2:13" ht="12.75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</row>
    <row r="71" spans="2:13" ht="12.75"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</row>
    <row r="72" spans="2:13" ht="12.75"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2:13" ht="12.7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2:13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</row>
    <row r="75" spans="2:13" ht="12.75"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</row>
    <row r="76" spans="2:13" ht="12.75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</row>
    <row r="77" spans="2:13" ht="12.75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</row>
    <row r="78" spans="2:13" ht="12.75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2:13" ht="12.75"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</row>
    <row r="80" spans="2:13" ht="12.75"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</row>
    <row r="81" spans="2:13" ht="12.7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</row>
    <row r="82" spans="2:13" ht="12.75"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2:13" ht="12.75"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4" spans="2:13" ht="12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</row>
    <row r="85" spans="2:13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</row>
    <row r="86" spans="2:13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</row>
    <row r="87" spans="2:13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</row>
    <row r="88" spans="2:13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</row>
    <row r="89" spans="2:13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</row>
    <row r="90" spans="2:13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</row>
    <row r="91" spans="2:13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</row>
    <row r="92" spans="2:13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</row>
    <row r="93" spans="2:13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</row>
    <row r="94" spans="2:13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</row>
    <row r="95" spans="2:13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</row>
    <row r="96" spans="2:13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spans="2:13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</row>
    <row r="98" spans="2:13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</row>
    <row r="99" spans="2:13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</row>
    <row r="100" spans="2:13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</row>
  </sheetData>
  <mergeCells count="127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H9:H10"/>
    <mergeCell ref="A9:A10"/>
    <mergeCell ref="B9:B10"/>
    <mergeCell ref="C9:C10"/>
    <mergeCell ref="D9:D10"/>
    <mergeCell ref="E11:E12"/>
    <mergeCell ref="F11:F12"/>
    <mergeCell ref="G11:G12"/>
    <mergeCell ref="E9:E10"/>
    <mergeCell ref="F9:F10"/>
    <mergeCell ref="G9:G10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1:A12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3">
      <selection activeCell="C39" sqref="C39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19.7109375" style="0" customWidth="1"/>
    <col min="5" max="5" width="11.00390625" style="0" customWidth="1"/>
    <col min="6" max="6" width="22.7109375" style="0" customWidth="1"/>
  </cols>
  <sheetData>
    <row r="1" ht="15.75">
      <c r="F1" s="42" t="str">
        <f>HYPERLINK('пр.взвешивания'!D3)</f>
        <v>в.к.  &gt;80   кг.</v>
      </c>
    </row>
    <row r="2" ht="12.75">
      <c r="C2" s="21" t="s">
        <v>26</v>
      </c>
    </row>
    <row r="3" ht="12.75">
      <c r="C3" s="22" t="s">
        <v>27</v>
      </c>
    </row>
    <row r="4" spans="1:9" ht="12.75">
      <c r="A4" s="163" t="s">
        <v>28</v>
      </c>
      <c r="B4" s="163" t="s">
        <v>1</v>
      </c>
      <c r="C4" s="83" t="s">
        <v>8</v>
      </c>
      <c r="D4" s="163" t="s">
        <v>9</v>
      </c>
      <c r="E4" s="163" t="s">
        <v>10</v>
      </c>
      <c r="F4" s="163" t="s">
        <v>19</v>
      </c>
      <c r="G4" s="163" t="s">
        <v>20</v>
      </c>
      <c r="H4" s="163" t="s">
        <v>21</v>
      </c>
      <c r="I4" s="163" t="s">
        <v>22</v>
      </c>
    </row>
    <row r="5" spans="1:9" ht="12.75">
      <c r="A5" s="82"/>
      <c r="B5" s="82"/>
      <c r="C5" s="82"/>
      <c r="D5" s="82"/>
      <c r="E5" s="82"/>
      <c r="F5" s="82"/>
      <c r="G5" s="82"/>
      <c r="H5" s="82"/>
      <c r="I5" s="82"/>
    </row>
    <row r="6" spans="1:9" ht="12.75">
      <c r="A6" s="199"/>
      <c r="B6" s="200">
        <v>2</v>
      </c>
      <c r="C6" s="197" t="str">
        <f>VLOOKUP(B6,'пр.взвешивания'!B6:C15,2,FALSE)</f>
        <v>БАЛАШОВА Анна Викторовна</v>
      </c>
      <c r="D6" s="201" t="str">
        <f>VLOOKUP(C6,'пр.взвешивания'!C6:D15,2,FALSE)</f>
        <v>18.11.83 мс</v>
      </c>
      <c r="E6" s="201" t="str">
        <f>VLOOKUP(D6,'пр.взвешивания'!D6:E15,2,FALSE)</f>
        <v>ПФО Пермский Пермь Д</v>
      </c>
      <c r="F6" s="186"/>
      <c r="G6" s="187"/>
      <c r="H6" s="188"/>
      <c r="I6" s="163"/>
    </row>
    <row r="7" spans="1:9" ht="12.75">
      <c r="A7" s="199"/>
      <c r="B7" s="163"/>
      <c r="C7" s="197"/>
      <c r="D7" s="201"/>
      <c r="E7" s="201"/>
      <c r="F7" s="186"/>
      <c r="G7" s="186"/>
      <c r="H7" s="188"/>
      <c r="I7" s="163"/>
    </row>
    <row r="8" spans="1:9" ht="12.75">
      <c r="A8" s="198"/>
      <c r="B8" s="200">
        <v>4</v>
      </c>
      <c r="C8" s="197" t="str">
        <f>VLOOKUP(B8,'пр.взвешивания'!B8:C17,2,FALSE)</f>
        <v>ФЕДОСЕЕНКО Светлана Александровна</v>
      </c>
      <c r="D8" s="201" t="str">
        <f>VLOOKUP(C8,'пр.взвешивания'!C8:D17,2,FALSE)</f>
        <v>20.05.83 мс</v>
      </c>
      <c r="E8" s="201" t="str">
        <f>VLOOKUP(D8,'пр.взвешивания'!D8:E17,2,FALSE)</f>
        <v>СФО Новосибирская Новосибирск Д</v>
      </c>
      <c r="F8" s="186"/>
      <c r="G8" s="186"/>
      <c r="H8" s="163"/>
      <c r="I8" s="163"/>
    </row>
    <row r="9" spans="1:9" ht="12.75">
      <c r="A9" s="198"/>
      <c r="B9" s="163"/>
      <c r="C9" s="197"/>
      <c r="D9" s="201"/>
      <c r="E9" s="201"/>
      <c r="F9" s="186"/>
      <c r="G9" s="186"/>
      <c r="H9" s="163"/>
      <c r="I9" s="163"/>
    </row>
    <row r="10" ht="19.5" customHeight="1">
      <c r="E10" s="24" t="s">
        <v>29</v>
      </c>
    </row>
    <row r="11" spans="5:9" ht="19.5" customHeight="1">
      <c r="E11" s="24" t="s">
        <v>7</v>
      </c>
      <c r="F11" s="25"/>
      <c r="G11" s="25"/>
      <c r="H11" s="25"/>
      <c r="I11" s="25"/>
    </row>
    <row r="12" spans="5:9" ht="19.5" customHeight="1">
      <c r="E12" s="24" t="s">
        <v>14</v>
      </c>
      <c r="F12" s="25"/>
      <c r="G12" s="25"/>
      <c r="H12" s="25"/>
      <c r="I12" s="25"/>
    </row>
    <row r="13" ht="19.5" customHeight="1"/>
    <row r="14" ht="19.5" customHeight="1">
      <c r="F14" s="42" t="str">
        <f>HYPERLINK('пр.взвешивания'!D3)</f>
        <v>в.к.  &gt;80   кг.</v>
      </c>
    </row>
    <row r="15" ht="12.75">
      <c r="C15" s="22" t="s">
        <v>27</v>
      </c>
    </row>
    <row r="16" spans="1:9" ht="12.75">
      <c r="A16" s="163" t="s">
        <v>28</v>
      </c>
      <c r="B16" s="163" t="s">
        <v>1</v>
      </c>
      <c r="C16" s="83" t="s">
        <v>8</v>
      </c>
      <c r="D16" s="163" t="s">
        <v>9</v>
      </c>
      <c r="E16" s="163" t="s">
        <v>10</v>
      </c>
      <c r="F16" s="163" t="s">
        <v>19</v>
      </c>
      <c r="G16" s="163" t="s">
        <v>20</v>
      </c>
      <c r="H16" s="163" t="s">
        <v>21</v>
      </c>
      <c r="I16" s="163" t="s">
        <v>22</v>
      </c>
    </row>
    <row r="17" spans="1:9" ht="12.75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199"/>
      <c r="B18" s="200">
        <v>5</v>
      </c>
      <c r="C18" s="197" t="str">
        <f>VLOOKUP(B18,'пр.взвешивания'!B6:C15,2,FALSE)</f>
        <v>ЦУВАРНЕВА Анастасия Сергеевна</v>
      </c>
      <c r="D18" s="201" t="str">
        <f>VLOOKUP(C18,'пр.взвешивания'!C6:D15,2,FALSE)</f>
        <v>16.02.81 мсмк</v>
      </c>
      <c r="E18" s="201" t="str">
        <f>VLOOKUP(D18,'пр.взвешивания'!D6:E15,2,FALSE)</f>
        <v>Мосва Д</v>
      </c>
      <c r="F18" s="186"/>
      <c r="G18" s="187"/>
      <c r="H18" s="188"/>
      <c r="I18" s="163"/>
    </row>
    <row r="19" spans="1:9" ht="12.75">
      <c r="A19" s="199"/>
      <c r="B19" s="163"/>
      <c r="C19" s="197"/>
      <c r="D19" s="201"/>
      <c r="E19" s="201"/>
      <c r="F19" s="186"/>
      <c r="G19" s="186"/>
      <c r="H19" s="188"/>
      <c r="I19" s="163"/>
    </row>
    <row r="20" spans="1:9" ht="12.75">
      <c r="A20" s="198"/>
      <c r="B20" s="200">
        <v>3</v>
      </c>
      <c r="C20" s="197" t="str">
        <f>VLOOKUP(B20,'пр.взвешивания'!B8:C17,2,FALSE)</f>
        <v>РОДИНА Ирина Викторовна</v>
      </c>
      <c r="D20" s="201" t="str">
        <f>VLOOKUP(C20,'пр.взвешивания'!C8:D17,2,FALSE)</f>
        <v>23.07.73 змс</v>
      </c>
      <c r="E20" s="201" t="str">
        <f>VLOOKUP(D20,'пр.взвешивания'!D8:E17,2,FALSE)</f>
        <v>ПФО Пермский Пермь Д</v>
      </c>
      <c r="F20" s="186"/>
      <c r="G20" s="186"/>
      <c r="H20" s="163"/>
      <c r="I20" s="163"/>
    </row>
    <row r="21" spans="1:9" ht="12.75">
      <c r="A21" s="198"/>
      <c r="B21" s="163"/>
      <c r="C21" s="197"/>
      <c r="D21" s="201"/>
      <c r="E21" s="201"/>
      <c r="F21" s="186"/>
      <c r="G21" s="186"/>
      <c r="H21" s="163"/>
      <c r="I21" s="163"/>
    </row>
    <row r="22" ht="19.5" customHeight="1">
      <c r="E22" s="24" t="s">
        <v>29</v>
      </c>
    </row>
    <row r="23" spans="5:9" ht="19.5" customHeight="1">
      <c r="E23" s="24" t="s">
        <v>7</v>
      </c>
      <c r="F23" s="25"/>
      <c r="G23" s="25"/>
      <c r="H23" s="25"/>
      <c r="I23" s="25"/>
    </row>
    <row r="24" spans="5:9" ht="19.5" customHeight="1">
      <c r="E24" s="24" t="s">
        <v>14</v>
      </c>
      <c r="F24" s="25"/>
      <c r="G24" s="25"/>
      <c r="H24" s="25"/>
      <c r="I24" s="25"/>
    </row>
    <row r="25" ht="19.5" customHeight="1"/>
    <row r="26" ht="19.5" customHeight="1">
      <c r="F26" s="42" t="str">
        <f>HYPERLINK('пр.взвешивания'!D3)</f>
        <v>в.к.  &gt;80   кг.</v>
      </c>
    </row>
    <row r="27" ht="12.75">
      <c r="C27" s="26" t="s">
        <v>16</v>
      </c>
    </row>
    <row r="28" spans="1:9" ht="12.75">
      <c r="A28" s="163" t="s">
        <v>28</v>
      </c>
      <c r="B28" s="163" t="s">
        <v>1</v>
      </c>
      <c r="C28" s="83" t="s">
        <v>8</v>
      </c>
      <c r="D28" s="163" t="s">
        <v>9</v>
      </c>
      <c r="E28" s="163" t="s">
        <v>10</v>
      </c>
      <c r="F28" s="163" t="s">
        <v>19</v>
      </c>
      <c r="G28" s="163" t="s">
        <v>20</v>
      </c>
      <c r="H28" s="163" t="s">
        <v>21</v>
      </c>
      <c r="I28" s="163" t="s">
        <v>22</v>
      </c>
    </row>
    <row r="29" spans="1:9" ht="12.75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12.75">
      <c r="A30" s="199"/>
      <c r="B30" s="163">
        <v>2</v>
      </c>
      <c r="C30" s="197" t="str">
        <f>VLOOKUP(B30,'пр.взвешивания'!B3:C27,2,FALSE)</f>
        <v>БАЛАШОВА Анна Викторовна</v>
      </c>
      <c r="D30" s="197" t="str">
        <f>VLOOKUP(C30,'пр.взвешивания'!C3:D27,2,FALSE)</f>
        <v>18.11.83 мс</v>
      </c>
      <c r="E30" s="197" t="str">
        <f>VLOOKUP(D30,'пр.взвешивания'!D3:E27,2,FALSE)</f>
        <v>ПФО Пермский Пермь Д</v>
      </c>
      <c r="F30" s="186"/>
      <c r="G30" s="187"/>
      <c r="H30" s="188"/>
      <c r="I30" s="163"/>
    </row>
    <row r="31" spans="1:9" ht="12.75">
      <c r="A31" s="199"/>
      <c r="B31" s="163"/>
      <c r="C31" s="197"/>
      <c r="D31" s="197"/>
      <c r="E31" s="197"/>
      <c r="F31" s="186"/>
      <c r="G31" s="186"/>
      <c r="H31" s="188"/>
      <c r="I31" s="163"/>
    </row>
    <row r="32" spans="1:9" ht="12.75">
      <c r="A32" s="198"/>
      <c r="B32" s="163">
        <v>3</v>
      </c>
      <c r="C32" s="197" t="str">
        <f>VLOOKUP(B32,'пр.взвешивания'!B3:C29,2,FALSE)</f>
        <v>РОДИНА Ирина Викторовна</v>
      </c>
      <c r="D32" s="197" t="str">
        <f>VLOOKUP(C32,'пр.взвешивания'!C3:D29,2,FALSE)</f>
        <v>23.07.73 змс</v>
      </c>
      <c r="E32" s="197" t="str">
        <f>VLOOKUP(D32,'пр.взвешивания'!D3:E29,2,FALSE)</f>
        <v>ПФО Пермский Пермь Д</v>
      </c>
      <c r="F32" s="186"/>
      <c r="G32" s="186"/>
      <c r="H32" s="163"/>
      <c r="I32" s="163"/>
    </row>
    <row r="33" spans="1:9" ht="12.75">
      <c r="A33" s="198"/>
      <c r="B33" s="163"/>
      <c r="C33" s="197"/>
      <c r="D33" s="197"/>
      <c r="E33" s="197"/>
      <c r="F33" s="186"/>
      <c r="G33" s="186"/>
      <c r="H33" s="163"/>
      <c r="I33" s="163"/>
    </row>
    <row r="34" ht="19.5" customHeight="1">
      <c r="E34" s="24" t="s">
        <v>29</v>
      </c>
    </row>
    <row r="35" spans="5:9" ht="19.5" customHeight="1">
      <c r="E35" s="24" t="s">
        <v>7</v>
      </c>
      <c r="F35" s="25"/>
      <c r="G35" s="25"/>
      <c r="H35" s="25"/>
      <c r="I35" s="25"/>
    </row>
    <row r="36" spans="5:9" ht="19.5" customHeight="1">
      <c r="E36" s="24" t="s">
        <v>14</v>
      </c>
      <c r="F36" s="25"/>
      <c r="G36" s="25"/>
      <c r="H36" s="25"/>
      <c r="I36" s="25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C12" sqref="C12:G15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22.8515625" style="0" customWidth="1"/>
  </cols>
  <sheetData>
    <row r="1" spans="1:9" ht="40.5" customHeight="1">
      <c r="A1" s="106" t="str">
        <f>HYPERLINK('[1]реквизиты'!$A$2)</f>
        <v>Кубок  России  по САМБО среди женщин</v>
      </c>
      <c r="B1" s="202"/>
      <c r="C1" s="202"/>
      <c r="D1" s="202"/>
      <c r="E1" s="202"/>
      <c r="F1" s="202"/>
      <c r="G1" s="202"/>
      <c r="H1" s="1"/>
      <c r="I1" s="1"/>
    </row>
    <row r="2" spans="1:9" ht="18" customHeight="1">
      <c r="A2" s="203" t="str">
        <f>HYPERLINK('[1]реквизиты'!$A$3)</f>
        <v>25 - 28 ноября 2009 г.        г. Кстово</v>
      </c>
      <c r="B2" s="203"/>
      <c r="C2" s="203"/>
      <c r="D2" s="203"/>
      <c r="E2" s="203"/>
      <c r="F2" s="203"/>
      <c r="G2" s="203"/>
      <c r="H2" s="204"/>
      <c r="I2" s="204"/>
    </row>
    <row r="3" ht="18.75" customHeight="1">
      <c r="D3" t="s">
        <v>55</v>
      </c>
    </row>
    <row r="4" spans="1:7" ht="12.75">
      <c r="A4" s="163" t="s">
        <v>0</v>
      </c>
      <c r="B4" s="163" t="s">
        <v>1</v>
      </c>
      <c r="C4" s="163" t="s">
        <v>2</v>
      </c>
      <c r="D4" s="163" t="s">
        <v>3</v>
      </c>
      <c r="E4" s="163" t="s">
        <v>4</v>
      </c>
      <c r="F4" s="163" t="s">
        <v>5</v>
      </c>
      <c r="G4" s="163" t="s">
        <v>6</v>
      </c>
    </row>
    <row r="5" spans="1:7" ht="12.75">
      <c r="A5" s="163"/>
      <c r="B5" s="163"/>
      <c r="C5" s="163"/>
      <c r="D5" s="163"/>
      <c r="E5" s="163"/>
      <c r="F5" s="163"/>
      <c r="G5" s="163"/>
    </row>
    <row r="6" spans="1:7" ht="12.75" customHeight="1">
      <c r="A6" s="163"/>
      <c r="B6" s="205">
        <v>1</v>
      </c>
      <c r="C6" s="206" t="s">
        <v>32</v>
      </c>
      <c r="D6" s="82" t="s">
        <v>33</v>
      </c>
      <c r="E6" s="207" t="s">
        <v>34</v>
      </c>
      <c r="F6" s="179" t="s">
        <v>35</v>
      </c>
      <c r="G6" s="206" t="s">
        <v>36</v>
      </c>
    </row>
    <row r="7" spans="1:7" ht="12.75">
      <c r="A7" s="163"/>
      <c r="B7" s="205"/>
      <c r="C7" s="124"/>
      <c r="D7" s="83"/>
      <c r="E7" s="208"/>
      <c r="F7" s="167"/>
      <c r="G7" s="124"/>
    </row>
    <row r="8" spans="1:7" ht="12.75" customHeight="1">
      <c r="A8" s="163"/>
      <c r="B8" s="205">
        <v>2</v>
      </c>
      <c r="C8" s="209" t="s">
        <v>42</v>
      </c>
      <c r="D8" s="211" t="s">
        <v>43</v>
      </c>
      <c r="E8" s="211" t="s">
        <v>39</v>
      </c>
      <c r="F8" s="211" t="s">
        <v>44</v>
      </c>
      <c r="G8" s="209" t="s">
        <v>45</v>
      </c>
    </row>
    <row r="9" spans="1:7" ht="12.75">
      <c r="A9" s="163"/>
      <c r="B9" s="205"/>
      <c r="C9" s="210"/>
      <c r="D9" s="212"/>
      <c r="E9" s="212"/>
      <c r="F9" s="212"/>
      <c r="G9" s="210"/>
    </row>
    <row r="10" spans="1:7" ht="12.75" customHeight="1">
      <c r="A10" s="163"/>
      <c r="B10" s="205">
        <v>3</v>
      </c>
      <c r="C10" s="209" t="s">
        <v>37</v>
      </c>
      <c r="D10" s="211" t="s">
        <v>38</v>
      </c>
      <c r="E10" s="211" t="s">
        <v>39</v>
      </c>
      <c r="F10" s="211" t="s">
        <v>40</v>
      </c>
      <c r="G10" s="209" t="s">
        <v>41</v>
      </c>
    </row>
    <row r="11" spans="1:7" ht="12.75">
      <c r="A11" s="163"/>
      <c r="B11" s="205"/>
      <c r="C11" s="210"/>
      <c r="D11" s="212"/>
      <c r="E11" s="212"/>
      <c r="F11" s="212"/>
      <c r="G11" s="210"/>
    </row>
    <row r="12" spans="1:7" ht="12.75" customHeight="1">
      <c r="A12" s="163"/>
      <c r="B12" s="205">
        <v>4</v>
      </c>
      <c r="C12" s="209" t="s">
        <v>46</v>
      </c>
      <c r="D12" s="211" t="s">
        <v>47</v>
      </c>
      <c r="E12" s="211" t="s">
        <v>48</v>
      </c>
      <c r="F12" s="211" t="s">
        <v>49</v>
      </c>
      <c r="G12" s="209" t="s">
        <v>50</v>
      </c>
    </row>
    <row r="13" spans="1:7" ht="12.75">
      <c r="A13" s="163"/>
      <c r="B13" s="205"/>
      <c r="C13" s="210"/>
      <c r="D13" s="212"/>
      <c r="E13" s="212"/>
      <c r="F13" s="212"/>
      <c r="G13" s="210"/>
    </row>
    <row r="14" spans="1:7" ht="12.75" customHeight="1">
      <c r="A14" s="163"/>
      <c r="B14" s="205">
        <v>5</v>
      </c>
      <c r="C14" s="206" t="s">
        <v>51</v>
      </c>
      <c r="D14" s="82" t="s">
        <v>52</v>
      </c>
      <c r="E14" s="207" t="s">
        <v>53</v>
      </c>
      <c r="F14" s="179"/>
      <c r="G14" s="206" t="s">
        <v>54</v>
      </c>
    </row>
    <row r="15" spans="1:7" ht="12.75">
      <c r="A15" s="163"/>
      <c r="B15" s="205"/>
      <c r="C15" s="124"/>
      <c r="D15" s="83"/>
      <c r="E15" s="208"/>
      <c r="F15" s="167"/>
      <c r="G15" s="124"/>
    </row>
    <row r="22" spans="1:8" ht="12.75">
      <c r="A22" s="192"/>
      <c r="B22" s="192"/>
      <c r="C22" s="192"/>
      <c r="D22" s="192"/>
      <c r="E22" s="192"/>
      <c r="F22" s="192"/>
      <c r="G22" s="192"/>
      <c r="H22" s="2"/>
    </row>
    <row r="23" spans="1:8" ht="12.75">
      <c r="A23" s="192"/>
      <c r="B23" s="192"/>
      <c r="C23" s="192"/>
      <c r="D23" s="192"/>
      <c r="E23" s="192"/>
      <c r="F23" s="192"/>
      <c r="G23" s="192"/>
      <c r="H23" s="2"/>
    </row>
    <row r="24" spans="1:8" ht="12.75">
      <c r="A24" s="192"/>
      <c r="B24" s="192"/>
      <c r="C24" s="192"/>
      <c r="D24" s="192"/>
      <c r="E24" s="192"/>
      <c r="F24" s="192"/>
      <c r="G24" s="192"/>
      <c r="H24" s="2"/>
    </row>
    <row r="25" spans="1:8" ht="12.75">
      <c r="A25" s="192"/>
      <c r="B25" s="192"/>
      <c r="C25" s="192"/>
      <c r="D25" s="192"/>
      <c r="E25" s="192"/>
      <c r="F25" s="192"/>
      <c r="G25" s="192"/>
      <c r="H25" s="2"/>
    </row>
    <row r="26" spans="6:8" ht="12.75" customHeight="1">
      <c r="F26" s="192"/>
      <c r="G26" s="192"/>
      <c r="H26" s="2"/>
    </row>
    <row r="27" spans="6:8" ht="12.75">
      <c r="F27" s="192"/>
      <c r="G27" s="192"/>
      <c r="H27" s="2"/>
    </row>
    <row r="28" spans="6:8" ht="12.75">
      <c r="F28" s="192"/>
      <c r="G28" s="192"/>
      <c r="H28" s="2"/>
    </row>
    <row r="29" spans="6:8" ht="12.75">
      <c r="F29" s="192"/>
      <c r="G29" s="192"/>
      <c r="H29" s="2"/>
    </row>
    <row r="30" spans="6:8" ht="12.75" customHeight="1">
      <c r="F30" s="192"/>
      <c r="G30" s="192"/>
      <c r="H30" s="2"/>
    </row>
    <row r="31" spans="6:8" ht="12.75">
      <c r="F31" s="192"/>
      <c r="G31" s="192"/>
      <c r="H31" s="2"/>
    </row>
    <row r="32" spans="6:8" ht="27.75" customHeight="1">
      <c r="F32" s="10"/>
      <c r="G32" s="10"/>
      <c r="H32" s="2"/>
    </row>
    <row r="33" spans="6:8" ht="12.75">
      <c r="F33" s="2"/>
      <c r="G33" s="2"/>
      <c r="H33" s="2"/>
    </row>
    <row r="34" spans="6:8" ht="12.75"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65">
    <mergeCell ref="G28:G29"/>
    <mergeCell ref="F30:F31"/>
    <mergeCell ref="G30:G31"/>
    <mergeCell ref="F28:F29"/>
    <mergeCell ref="E24:E25"/>
    <mergeCell ref="F24:F25"/>
    <mergeCell ref="G24:G25"/>
    <mergeCell ref="F26:F27"/>
    <mergeCell ref="G26:G27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E14:E15"/>
    <mergeCell ref="F14:F15"/>
    <mergeCell ref="G14:G15"/>
    <mergeCell ref="A14:A15"/>
    <mergeCell ref="B14:B15"/>
    <mergeCell ref="C14:C15"/>
    <mergeCell ref="D14:D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2009-11-28T14:15:45Z</cp:lastPrinted>
  <dcterms:created xsi:type="dcterms:W3CDTF">1996-10-08T23:32:33Z</dcterms:created>
  <dcterms:modified xsi:type="dcterms:W3CDTF">2009-12-01T10:35:08Z</dcterms:modified>
  <cp:category/>
  <cp:version/>
  <cp:contentType/>
  <cp:contentStatus/>
</cp:coreProperties>
</file>